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ml.chartshapes+xml"/>
  <Override PartName="/xl/charts/chart2.xml" ContentType="application/vnd.openxmlformats-officedocument.drawingml.chart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8505" windowHeight="6135"/>
  </bookViews>
  <sheets>
    <sheet name="Misc" sheetId="5" r:id="rId1"/>
    <sheet name="Sheet2" sheetId="6" r:id="rId2"/>
    <sheet name="MinVar" sheetId="1" r:id="rId3"/>
    <sheet name="Sample Data" sheetId="2" r:id="rId4"/>
    <sheet name="Efficient Frontier" sheetId="3" r:id="rId5"/>
  </sheets>
  <definedNames>
    <definedName name="A">MinVar!$B$13:$D$15</definedName>
    <definedName name="A_max">MinVar!$B$54:$D$56</definedName>
    <definedName name="Anew">MinVar!$B$24:$E$27</definedName>
    <definedName name="b">MinVar!$F$13:$F$15</definedName>
    <definedName name="b_max">MinVar!$G$54:$G$56</definedName>
    <definedName name="bHnew">'Sample Data'!$I$5:$I$8</definedName>
    <definedName name="bnew">MinVar!$H$24:$H$27</definedName>
    <definedName name="bsharpe">'Sample Data'!$K$5:$K$7</definedName>
    <definedName name="bx">'Sample Data'!$I$5:$I$7</definedName>
    <definedName name="Hessian">'Sample Data'!$D$5:$F$7</definedName>
    <definedName name="Hnew">'Sample Data'!$D$5:$G$8</definedName>
    <definedName name="means">'Sample Data'!$D$2:$E$2</definedName>
    <definedName name="r_3">MinVar!$B$41:$D$41</definedName>
    <definedName name="Ra">'Sample Data'!$A$2:$A$1001</definedName>
    <definedName name="Rb">'Sample Data'!$B$2:$B$1001</definedName>
    <definedName name="Returns">'Sample Data'!$A$2:$B$1001</definedName>
    <definedName name="rp">MinVar!$B$5:$C$5</definedName>
    <definedName name="solver_adj" localSheetId="2" hidden="1">MinVar!$B$44:$B$46</definedName>
    <definedName name="solver_cvg" localSheetId="2" hidden="1">0.0001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hs1" localSheetId="2" hidden="1">MinVar!$B$47</definedName>
    <definedName name="solver_lhs2" localSheetId="2" hidden="1">MinVar!$B$44:$B$46</definedName>
    <definedName name="solver_lhs3" localSheetId="2" hidden="1">MinVar!$B$45</definedName>
    <definedName name="solver_lin" localSheetId="2" hidden="1">2</definedName>
    <definedName name="solver_neg" localSheetId="2" hidden="1">2</definedName>
    <definedName name="solver_num" localSheetId="2" hidden="1">1</definedName>
    <definedName name="solver_nwt" localSheetId="2" hidden="1">1</definedName>
    <definedName name="solver_opt" localSheetId="2" hidden="1">MinVar!$B$50</definedName>
    <definedName name="solver_pre" localSheetId="2" hidden="1">0.000001</definedName>
    <definedName name="solver_rel1" localSheetId="2" hidden="1">2</definedName>
    <definedName name="solver_rel2" localSheetId="2" hidden="1">3</definedName>
    <definedName name="solver_rel3" localSheetId="2" hidden="1">1</definedName>
    <definedName name="solver_rhs1" localSheetId="2" hidden="1">1</definedName>
    <definedName name="solver_rhs2" localSheetId="2" hidden="1">0</definedName>
    <definedName name="solver_rhs3" localSheetId="2" hidden="1">0.3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1</definedName>
    <definedName name="solver_val" localSheetId="2" hidden="1">0</definedName>
    <definedName name="V">MinVar!$B$1:$C$2</definedName>
    <definedName name="V_3">MinVar!$B$37:$D$39</definedName>
    <definedName name="Vcov">'Sample Data'!$D$5:$E$6</definedName>
    <definedName name="vector">MinVar!$G$1:$H$1</definedName>
    <definedName name="w">MinVar!$B$18:$B$19</definedName>
    <definedName name="w_max">MinVar!$B$59:$B$60</definedName>
    <definedName name="wmin">'Sample Data'!$E$11:$E$12</definedName>
    <definedName name="wminr">'Sample Data'!$F$11:$F$12</definedName>
    <definedName name="wnew">MinVar!$B$30:$B$31</definedName>
    <definedName name="wns">MinVar!$B$44:$B$46</definedName>
    <definedName name="wsharpe">'Sample Data'!$G$11:$G$12</definedName>
  </definedNames>
  <calcPr calcId="125725" iterateDelta="1.0000000000000001E-5"/>
</workbook>
</file>

<file path=xl/calcChain.xml><?xml version="1.0" encoding="utf-8"?>
<calcChain xmlns="http://schemas.openxmlformats.org/spreadsheetml/2006/main">
  <c r="K6" i="2"/>
  <c r="E8"/>
  <c r="D8"/>
  <c r="G6"/>
  <c r="G5"/>
  <c r="D5" a="1"/>
  <c r="D5" s="1"/>
  <c r="E3"/>
  <c r="D3"/>
  <c r="E2"/>
  <c r="D2"/>
  <c r="B49" i="1" a="1"/>
  <c r="B49" s="1"/>
  <c r="B48" a="1"/>
  <c r="B48" s="1"/>
  <c r="B47"/>
  <c r="B3" i="3"/>
  <c r="B4" s="1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C2"/>
  <c r="B30" i="1" a="1"/>
  <c r="B32" s="1"/>
  <c r="C27"/>
  <c r="B27"/>
  <c r="E25"/>
  <c r="E24"/>
  <c r="B18" a="1"/>
  <c r="B18" s="1"/>
  <c r="E6" i="2" l="1"/>
  <c r="E5"/>
  <c r="D6"/>
  <c r="B50" i="1"/>
  <c r="B5" i="3"/>
  <c r="C4"/>
  <c r="C3"/>
  <c r="B30" i="1"/>
  <c r="B33"/>
  <c r="B31"/>
  <c r="B19"/>
  <c r="E19" s="1" a="1"/>
  <c r="E19" s="1"/>
  <c r="B20"/>
  <c r="F11" i="2" l="1" a="1"/>
  <c r="F14" s="1"/>
  <c r="G11" a="1"/>
  <c r="F11"/>
  <c r="F13"/>
  <c r="E11" a="1"/>
  <c r="E12" s="1"/>
  <c r="E31" i="1" a="1"/>
  <c r="E31" s="1"/>
  <c r="P23" s="1" a="1"/>
  <c r="P23" s="1"/>
  <c r="E30" a="1"/>
  <c r="E30" s="1"/>
  <c r="B6" i="3"/>
  <c r="C5"/>
  <c r="E18" i="1" a="1"/>
  <c r="E18" s="1"/>
  <c r="G11" i="2" l="1"/>
  <c r="G13"/>
  <c r="G12"/>
  <c r="F12"/>
  <c r="F16" s="1" a="1"/>
  <c r="F16" s="1"/>
  <c r="E13"/>
  <c r="E11"/>
  <c r="J11" s="1" a="1"/>
  <c r="J11" s="1"/>
  <c r="E16" a="1"/>
  <c r="E16" s="1"/>
  <c r="E15"/>
  <c r="E33" i="1" a="1"/>
  <c r="B7" i="3"/>
  <c r="C6"/>
  <c r="F5" l="1"/>
  <c r="F2"/>
  <c r="F3"/>
  <c r="F6"/>
  <c r="F4"/>
  <c r="E17" i="2" a="1"/>
  <c r="E17" s="1"/>
  <c r="F15"/>
  <c r="F17" a="1"/>
  <c r="F17" s="1"/>
  <c r="G16" a="1"/>
  <c r="G16" s="1"/>
  <c r="G15"/>
  <c r="G17" a="1"/>
  <c r="G17" s="1"/>
  <c r="E33" i="1"/>
  <c r="G33" s="1"/>
  <c r="E34"/>
  <c r="G34" s="1"/>
  <c r="B8" i="3"/>
  <c r="C7"/>
  <c r="F7" s="1"/>
  <c r="E4" l="1"/>
  <c r="G4" s="1"/>
  <c r="J10" i="2"/>
  <c r="E3" i="3" s="1"/>
  <c r="G3" s="1"/>
  <c r="E6"/>
  <c r="G6" s="1"/>
  <c r="E5"/>
  <c r="G5" s="1"/>
  <c r="B9"/>
  <c r="F8"/>
  <c r="C8"/>
  <c r="E8" s="1"/>
  <c r="E7"/>
  <c r="G7" s="1"/>
  <c r="E2" l="1"/>
  <c r="G2" s="1"/>
  <c r="B10"/>
  <c r="C9"/>
  <c r="F9" s="1"/>
  <c r="G8"/>
  <c r="B11" l="1"/>
  <c r="F10"/>
  <c r="C10"/>
  <c r="E10" s="1"/>
  <c r="E9"/>
  <c r="G9" s="1"/>
  <c r="B12" l="1"/>
  <c r="C11"/>
  <c r="F11" s="1"/>
  <c r="G10"/>
  <c r="B13" l="1"/>
  <c r="F12"/>
  <c r="C12"/>
  <c r="E12" s="1"/>
  <c r="E11"/>
  <c r="G11" s="1"/>
  <c r="B14" l="1"/>
  <c r="C13"/>
  <c r="F13" s="1"/>
  <c r="G12"/>
  <c r="B15" l="1"/>
  <c r="F14"/>
  <c r="C14"/>
  <c r="E14" s="1"/>
  <c r="E13"/>
  <c r="G13" s="1"/>
  <c r="B16" l="1"/>
  <c r="C15"/>
  <c r="F15" s="1"/>
  <c r="G14"/>
  <c r="B17" l="1"/>
  <c r="F16"/>
  <c r="C16"/>
  <c r="E16" s="1"/>
  <c r="E15"/>
  <c r="G15" s="1"/>
  <c r="B18" l="1"/>
  <c r="C17"/>
  <c r="F17" s="1"/>
  <c r="G16"/>
  <c r="B19" l="1"/>
  <c r="E18"/>
  <c r="C18"/>
  <c r="F18"/>
  <c r="G18" s="1"/>
  <c r="E17"/>
  <c r="G17" s="1"/>
  <c r="B20" l="1"/>
  <c r="F19"/>
  <c r="C19"/>
  <c r="E19" s="1"/>
  <c r="B21" l="1"/>
  <c r="C20"/>
  <c r="E20" s="1"/>
  <c r="G19"/>
  <c r="B22" l="1"/>
  <c r="F21"/>
  <c r="C21"/>
  <c r="E21" s="1"/>
  <c r="F20"/>
  <c r="G20" s="1"/>
  <c r="B23" l="1"/>
  <c r="E22"/>
  <c r="C22"/>
  <c r="F22"/>
  <c r="G21"/>
  <c r="G22" l="1"/>
  <c r="B24"/>
  <c r="C23"/>
  <c r="F23" s="1"/>
  <c r="B25" l="1"/>
  <c r="C24"/>
  <c r="E24" s="1"/>
  <c r="E23"/>
  <c r="G23" s="1"/>
  <c r="C25" l="1"/>
  <c r="F25" s="1"/>
  <c r="B26"/>
  <c r="E25"/>
  <c r="F24"/>
  <c r="G24" s="1"/>
  <c r="G25" l="1"/>
  <c r="C26"/>
  <c r="F26" s="1"/>
  <c r="B27"/>
  <c r="E26"/>
  <c r="G26" l="1"/>
  <c r="C27"/>
  <c r="F27" s="1"/>
  <c r="B28"/>
  <c r="E27"/>
  <c r="G27" l="1"/>
  <c r="C28"/>
  <c r="F28" s="1"/>
  <c r="B29"/>
  <c r="E28"/>
  <c r="G28" l="1"/>
  <c r="C29"/>
  <c r="F29" s="1"/>
  <c r="B30"/>
  <c r="E29"/>
  <c r="G29" l="1"/>
  <c r="C30"/>
  <c r="F30" s="1"/>
  <c r="B31"/>
  <c r="E30"/>
  <c r="G30" l="1"/>
  <c r="C31"/>
  <c r="F31" s="1"/>
  <c r="B32"/>
  <c r="E31"/>
  <c r="G31" l="1"/>
  <c r="C32"/>
  <c r="F32" s="1"/>
  <c r="B33"/>
  <c r="E32"/>
  <c r="G32" l="1"/>
  <c r="C33"/>
  <c r="F33" s="1"/>
  <c r="B34"/>
  <c r="E33"/>
  <c r="G33" l="1"/>
  <c r="C34"/>
  <c r="F34" s="1"/>
  <c r="B35"/>
  <c r="E34"/>
  <c r="G34" l="1"/>
  <c r="C35"/>
  <c r="F35" s="1"/>
  <c r="B36"/>
  <c r="E35"/>
  <c r="G35" l="1"/>
  <c r="C36"/>
  <c r="F36" s="1"/>
  <c r="B37"/>
  <c r="E36"/>
  <c r="G36" l="1"/>
  <c r="C37"/>
  <c r="F37" s="1"/>
  <c r="B38"/>
  <c r="E37"/>
  <c r="G37" l="1"/>
  <c r="C38"/>
  <c r="F38" s="1"/>
  <c r="B39"/>
  <c r="E38"/>
  <c r="G38" l="1"/>
  <c r="C39"/>
  <c r="F39" s="1"/>
  <c r="B40"/>
  <c r="E39"/>
  <c r="G39" l="1"/>
  <c r="C40"/>
  <c r="F40" s="1"/>
  <c r="B41"/>
  <c r="E40"/>
  <c r="G40" l="1"/>
  <c r="C41"/>
  <c r="F41" s="1"/>
  <c r="B42"/>
  <c r="E41"/>
  <c r="G41" l="1"/>
  <c r="C42"/>
  <c r="F42" s="1"/>
  <c r="B43"/>
  <c r="E42"/>
  <c r="G42" l="1"/>
  <c r="C43"/>
  <c r="F43" s="1"/>
  <c r="B44"/>
  <c r="E43"/>
  <c r="G43" l="1"/>
  <c r="C44"/>
  <c r="F44" s="1"/>
  <c r="B45"/>
  <c r="E44"/>
  <c r="G44" l="1"/>
  <c r="C45"/>
  <c r="F45" s="1"/>
  <c r="B46"/>
  <c r="E45"/>
  <c r="G45" l="1"/>
  <c r="C46"/>
  <c r="F46" s="1"/>
  <c r="B47"/>
  <c r="E46"/>
  <c r="G46" l="1"/>
  <c r="C47"/>
  <c r="F47" s="1"/>
  <c r="B48"/>
  <c r="E47"/>
  <c r="G47" l="1"/>
  <c r="C48"/>
  <c r="F48" s="1"/>
  <c r="B49"/>
  <c r="E48"/>
  <c r="G48" l="1"/>
  <c r="C49"/>
  <c r="F49" s="1"/>
  <c r="B50"/>
  <c r="E49"/>
  <c r="G49" l="1"/>
  <c r="C50"/>
  <c r="F50" s="1"/>
  <c r="B51"/>
  <c r="E50"/>
  <c r="G50" l="1"/>
  <c r="C51"/>
  <c r="F51" s="1"/>
  <c r="B52"/>
  <c r="E51"/>
  <c r="G51" l="1"/>
  <c r="C52"/>
  <c r="F52" s="1"/>
  <c r="B53"/>
  <c r="E52"/>
  <c r="G52" l="1"/>
  <c r="C53"/>
  <c r="F53" s="1"/>
  <c r="B54"/>
  <c r="E53"/>
  <c r="G53" l="1"/>
  <c r="C54"/>
  <c r="F54" s="1"/>
  <c r="B55"/>
  <c r="E54"/>
  <c r="G54" l="1"/>
  <c r="C55"/>
  <c r="F55" s="1"/>
  <c r="B56"/>
  <c r="E55"/>
  <c r="G55" l="1"/>
  <c r="C56"/>
  <c r="F56" s="1"/>
  <c r="B57"/>
  <c r="E56"/>
  <c r="G56" l="1"/>
  <c r="F57"/>
  <c r="C57"/>
  <c r="B58"/>
  <c r="E57"/>
  <c r="F58" l="1"/>
  <c r="C58"/>
  <c r="B59"/>
  <c r="E58"/>
  <c r="G57"/>
  <c r="C59" l="1"/>
  <c r="F59" s="1"/>
  <c r="B60"/>
  <c r="E59"/>
  <c r="G58"/>
  <c r="G59" l="1"/>
  <c r="C60"/>
  <c r="F60" s="1"/>
  <c r="B61"/>
  <c r="E60"/>
  <c r="G60" l="1"/>
  <c r="C61"/>
  <c r="F61" s="1"/>
  <c r="B62"/>
  <c r="E61"/>
  <c r="G61" l="1"/>
  <c r="C62"/>
  <c r="F62" s="1"/>
  <c r="B63"/>
  <c r="E62"/>
  <c r="G62" l="1"/>
  <c r="C63"/>
  <c r="F63" s="1"/>
  <c r="B64"/>
  <c r="E63"/>
  <c r="G63" l="1"/>
  <c r="C64"/>
  <c r="F64" s="1"/>
  <c r="B65"/>
  <c r="E64"/>
  <c r="G64" l="1"/>
  <c r="C65"/>
  <c r="F65" s="1"/>
  <c r="B66"/>
  <c r="E65"/>
  <c r="G65" l="1"/>
  <c r="C66"/>
  <c r="F66" s="1"/>
  <c r="B67"/>
  <c r="E66"/>
  <c r="G66" l="1"/>
  <c r="B68"/>
  <c r="F67"/>
  <c r="C67"/>
  <c r="E67"/>
  <c r="B69" l="1"/>
  <c r="E68"/>
  <c r="C68"/>
  <c r="F68"/>
  <c r="G67"/>
  <c r="G68" l="1"/>
  <c r="B70"/>
  <c r="C69"/>
  <c r="F69" s="1"/>
  <c r="B71" l="1"/>
  <c r="C70"/>
  <c r="E70" s="1"/>
  <c r="E69"/>
  <c r="G69" s="1"/>
  <c r="B72" l="1"/>
  <c r="C71"/>
  <c r="F71" s="1"/>
  <c r="F70"/>
  <c r="G70" s="1"/>
  <c r="B73" l="1"/>
  <c r="C72"/>
  <c r="E72" s="1"/>
  <c r="E71"/>
  <c r="G71" s="1"/>
  <c r="B74" l="1"/>
  <c r="C73"/>
  <c r="F73" s="1"/>
  <c r="F72"/>
  <c r="G72" s="1"/>
  <c r="B75" l="1"/>
  <c r="C74"/>
  <c r="E74" s="1"/>
  <c r="E73"/>
  <c r="G73" s="1"/>
  <c r="B76" l="1"/>
  <c r="C75"/>
  <c r="F75" s="1"/>
  <c r="F74"/>
  <c r="G74" s="1"/>
  <c r="B77" l="1"/>
  <c r="C76"/>
  <c r="E76" s="1"/>
  <c r="E75"/>
  <c r="G75" s="1"/>
  <c r="B78" l="1"/>
  <c r="C77"/>
  <c r="F77" s="1"/>
  <c r="F76"/>
  <c r="G76" s="1"/>
  <c r="B79" l="1"/>
  <c r="C78"/>
  <c r="E78" s="1"/>
  <c r="E77"/>
  <c r="G77" s="1"/>
  <c r="B80" l="1"/>
  <c r="C79"/>
  <c r="F79" s="1"/>
  <c r="F78"/>
  <c r="G78" s="1"/>
  <c r="B81" l="1"/>
  <c r="C80"/>
  <c r="E80" s="1"/>
  <c r="E79"/>
  <c r="G79" s="1"/>
  <c r="B82" l="1"/>
  <c r="C81"/>
  <c r="F81" s="1"/>
  <c r="F80"/>
  <c r="G80" s="1"/>
  <c r="B83" l="1"/>
  <c r="C82"/>
  <c r="E82" s="1"/>
  <c r="E81"/>
  <c r="G81" s="1"/>
  <c r="B84" l="1"/>
  <c r="C83"/>
  <c r="F83" s="1"/>
  <c r="F82"/>
  <c r="G82" s="1"/>
  <c r="B85" l="1"/>
  <c r="C84"/>
  <c r="E84" s="1"/>
  <c r="E83"/>
  <c r="G83" s="1"/>
  <c r="B86" l="1"/>
  <c r="C85"/>
  <c r="E85" s="1"/>
  <c r="F84"/>
  <c r="G84" s="1"/>
  <c r="B87" l="1"/>
  <c r="E86"/>
  <c r="C86"/>
  <c r="F86"/>
  <c r="F85"/>
  <c r="G85" s="1"/>
  <c r="B88" l="1"/>
  <c r="C87"/>
  <c r="E87" s="1"/>
  <c r="G86"/>
  <c r="B89" l="1"/>
  <c r="C88"/>
  <c r="E88" s="1"/>
  <c r="F87"/>
  <c r="G87" s="1"/>
  <c r="B90" l="1"/>
  <c r="F89"/>
  <c r="C89"/>
  <c r="E89" s="1"/>
  <c r="F88"/>
  <c r="G88" s="1"/>
  <c r="B91" l="1"/>
  <c r="E90"/>
  <c r="C90"/>
  <c r="F90"/>
  <c r="G89"/>
  <c r="G90" l="1"/>
  <c r="B92"/>
  <c r="C91"/>
  <c r="F91" s="1"/>
  <c r="B93" l="1"/>
  <c r="C92"/>
  <c r="E92" s="1"/>
  <c r="E91"/>
  <c r="G91" s="1"/>
  <c r="B94" l="1"/>
  <c r="C93"/>
  <c r="F93" s="1"/>
  <c r="F92"/>
  <c r="G92" s="1"/>
  <c r="B95" l="1"/>
  <c r="C94"/>
  <c r="E94" s="1"/>
  <c r="E93"/>
  <c r="G93" s="1"/>
  <c r="B96" l="1"/>
  <c r="C95"/>
  <c r="E95" s="1"/>
  <c r="F94"/>
  <c r="G94" s="1"/>
  <c r="B97" l="1"/>
  <c r="E96"/>
  <c r="C96"/>
  <c r="F96"/>
  <c r="F95"/>
  <c r="G95" s="1"/>
  <c r="B98" l="1"/>
  <c r="C97"/>
  <c r="E97" s="1"/>
  <c r="G96"/>
  <c r="B99" l="1"/>
  <c r="C98"/>
  <c r="E98" s="1"/>
  <c r="F97"/>
  <c r="G97" s="1"/>
  <c r="B100" l="1"/>
  <c r="F99"/>
  <c r="C99"/>
  <c r="E99" s="1"/>
  <c r="F98"/>
  <c r="G98" s="1"/>
  <c r="B101" l="1"/>
  <c r="E100"/>
  <c r="C100"/>
  <c r="F100"/>
  <c r="G99"/>
  <c r="G100" l="1"/>
  <c r="B102"/>
  <c r="C101"/>
  <c r="E101" s="1"/>
  <c r="B103" l="1"/>
  <c r="E102"/>
  <c r="C102"/>
  <c r="F102"/>
  <c r="F101"/>
  <c r="G101" s="1"/>
  <c r="B104" l="1"/>
  <c r="F103"/>
  <c r="C103"/>
  <c r="E103" s="1"/>
  <c r="G102"/>
  <c r="B105" l="1"/>
  <c r="E104"/>
  <c r="C104"/>
  <c r="F104"/>
  <c r="G103"/>
  <c r="B106" l="1"/>
  <c r="C105"/>
  <c r="E105" s="1"/>
  <c r="G104"/>
  <c r="B107" l="1"/>
  <c r="E106"/>
  <c r="C106"/>
  <c r="F106"/>
  <c r="F105"/>
  <c r="G105" s="1"/>
  <c r="G106" l="1"/>
  <c r="B108"/>
  <c r="C107"/>
  <c r="F107" s="1"/>
  <c r="B109" l="1"/>
  <c r="C108"/>
  <c r="E108" s="1"/>
  <c r="E107"/>
  <c r="G107" s="1"/>
  <c r="F108" l="1"/>
  <c r="G108" s="1"/>
  <c r="B110"/>
  <c r="F109"/>
  <c r="C109"/>
  <c r="E109" s="1"/>
  <c r="B111" l="1"/>
  <c r="E110"/>
  <c r="C110"/>
  <c r="F110"/>
  <c r="G109"/>
  <c r="G110" l="1"/>
  <c r="B112"/>
  <c r="C111"/>
  <c r="F111" s="1"/>
  <c r="B113" l="1"/>
  <c r="C112"/>
  <c r="E112" s="1"/>
  <c r="E111"/>
  <c r="G111" s="1"/>
  <c r="B114" l="1"/>
  <c r="C113"/>
  <c r="F113" s="1"/>
  <c r="F112"/>
  <c r="G112" s="1"/>
  <c r="B115" l="1"/>
  <c r="C114"/>
  <c r="E114" s="1"/>
  <c r="E113"/>
  <c r="G113" s="1"/>
  <c r="B116" l="1"/>
  <c r="C115"/>
  <c r="F115" s="1"/>
  <c r="F114"/>
  <c r="G114" s="1"/>
  <c r="B117" l="1"/>
  <c r="C116"/>
  <c r="E116" s="1"/>
  <c r="E115"/>
  <c r="G115" s="1"/>
  <c r="B118" l="1"/>
  <c r="C117"/>
  <c r="F117" s="1"/>
  <c r="F116"/>
  <c r="G116" s="1"/>
  <c r="B119" l="1"/>
  <c r="C118"/>
  <c r="E118" s="1"/>
  <c r="E117"/>
  <c r="G117" s="1"/>
  <c r="B120" l="1"/>
  <c r="C119"/>
  <c r="F119" s="1"/>
  <c r="F118"/>
  <c r="G118" s="1"/>
  <c r="B121" l="1"/>
  <c r="C120"/>
  <c r="E120" s="1"/>
  <c r="E119"/>
  <c r="G119" s="1"/>
  <c r="B122" l="1"/>
  <c r="C121"/>
  <c r="F121" s="1"/>
  <c r="F120"/>
  <c r="G120" s="1"/>
  <c r="B123" l="1"/>
  <c r="C122"/>
  <c r="E122" s="1"/>
  <c r="E121"/>
  <c r="G121" s="1"/>
  <c r="B124" l="1"/>
  <c r="C123"/>
  <c r="F123" s="1"/>
  <c r="F122"/>
  <c r="G122" s="1"/>
  <c r="B125" l="1"/>
  <c r="C124"/>
  <c r="E124" s="1"/>
  <c r="E123"/>
  <c r="G123" s="1"/>
  <c r="B126" l="1"/>
  <c r="C125"/>
  <c r="F125" s="1"/>
  <c r="F124"/>
  <c r="G124" s="1"/>
  <c r="B127" l="1"/>
  <c r="C126"/>
  <c r="E126" s="1"/>
  <c r="E125"/>
  <c r="G125" s="1"/>
  <c r="B128" l="1"/>
  <c r="C127"/>
  <c r="F127" s="1"/>
  <c r="F126"/>
  <c r="G126" s="1"/>
  <c r="B129" l="1"/>
  <c r="C128"/>
  <c r="E128" s="1"/>
  <c r="E127"/>
  <c r="G127" s="1"/>
  <c r="B130" l="1"/>
  <c r="C129"/>
  <c r="F129" s="1"/>
  <c r="F128"/>
  <c r="G128" s="1"/>
  <c r="B131" l="1"/>
  <c r="C130"/>
  <c r="E130" s="1"/>
  <c r="E129"/>
  <c r="G129" s="1"/>
  <c r="B132" l="1"/>
  <c r="C131"/>
  <c r="F131" s="1"/>
  <c r="F130"/>
  <c r="G130" s="1"/>
  <c r="B133" l="1"/>
  <c r="C132"/>
  <c r="E132" s="1"/>
  <c r="E131"/>
  <c r="G131" s="1"/>
  <c r="B134" l="1"/>
  <c r="C133"/>
  <c r="F133" s="1"/>
  <c r="F132"/>
  <c r="G132" s="1"/>
  <c r="B135" l="1"/>
  <c r="C134"/>
  <c r="E134" s="1"/>
  <c r="E133"/>
  <c r="G133" s="1"/>
  <c r="B136" l="1"/>
  <c r="C135"/>
  <c r="F135" s="1"/>
  <c r="F134"/>
  <c r="G134" s="1"/>
  <c r="B137" l="1"/>
  <c r="C136"/>
  <c r="E136" s="1"/>
  <c r="E135"/>
  <c r="G135" s="1"/>
  <c r="B138" l="1"/>
  <c r="C137"/>
  <c r="F137" s="1"/>
  <c r="F136"/>
  <c r="G136" s="1"/>
  <c r="B139" l="1"/>
  <c r="C138"/>
  <c r="E138" s="1"/>
  <c r="E137"/>
  <c r="G137" s="1"/>
  <c r="B140" l="1"/>
  <c r="C139"/>
  <c r="F139" s="1"/>
  <c r="F138"/>
  <c r="G138" s="1"/>
  <c r="B141" l="1"/>
  <c r="C140"/>
  <c r="E140" s="1"/>
  <c r="E139"/>
  <c r="G139" s="1"/>
  <c r="B142" l="1"/>
  <c r="C141"/>
  <c r="F141" s="1"/>
  <c r="F140"/>
  <c r="G140" s="1"/>
  <c r="B143" l="1"/>
  <c r="C142"/>
  <c r="E142" s="1"/>
  <c r="E141"/>
  <c r="G141" s="1"/>
  <c r="B144" l="1"/>
  <c r="C143"/>
  <c r="F143" s="1"/>
  <c r="F142"/>
  <c r="G142" s="1"/>
  <c r="B145" l="1"/>
  <c r="C144"/>
  <c r="E144" s="1"/>
  <c r="E143"/>
  <c r="G143" s="1"/>
  <c r="B146" l="1"/>
  <c r="C145"/>
  <c r="F145" s="1"/>
  <c r="F144"/>
  <c r="G144" s="1"/>
  <c r="B147" l="1"/>
  <c r="C146"/>
  <c r="E146" s="1"/>
  <c r="E145"/>
  <c r="G145" s="1"/>
  <c r="B148" l="1"/>
  <c r="C147"/>
  <c r="F147" s="1"/>
  <c r="F146"/>
  <c r="G146" s="1"/>
  <c r="B149" l="1"/>
  <c r="C148"/>
  <c r="E148" s="1"/>
  <c r="E147"/>
  <c r="G147" s="1"/>
  <c r="B150" l="1"/>
  <c r="C149"/>
  <c r="F149" s="1"/>
  <c r="F148"/>
  <c r="G148" s="1"/>
  <c r="B151" l="1"/>
  <c r="C150"/>
  <c r="E150" s="1"/>
  <c r="E149"/>
  <c r="G149" s="1"/>
  <c r="B152" l="1"/>
  <c r="C151"/>
  <c r="F151" s="1"/>
  <c r="F150"/>
  <c r="G150" s="1"/>
  <c r="E152" l="1"/>
  <c r="C152"/>
  <c r="F152"/>
  <c r="G152" s="1"/>
  <c r="E151"/>
  <c r="G151" s="1"/>
</calcChain>
</file>

<file path=xl/sharedStrings.xml><?xml version="1.0" encoding="utf-8"?>
<sst xmlns="http://schemas.openxmlformats.org/spreadsheetml/2006/main" count="101" uniqueCount="71">
  <si>
    <t>Variance-Covariances</t>
  </si>
  <si>
    <t>Expected Returns</t>
  </si>
  <si>
    <t>r</t>
  </si>
  <si>
    <t xml:space="preserve"> V</t>
  </si>
  <si>
    <t>Σw = 1</t>
  </si>
  <si>
    <t>Adding up constraint</t>
  </si>
  <si>
    <t>λ</t>
  </si>
  <si>
    <t>A =</t>
  </si>
  <si>
    <t>b =</t>
  </si>
  <si>
    <t>Asset 1</t>
  </si>
  <si>
    <t>Asset 2</t>
  </si>
  <si>
    <t>μ</t>
  </si>
  <si>
    <t>ρ</t>
  </si>
  <si>
    <t xml:space="preserve">b = </t>
  </si>
  <si>
    <t>Min Var Portfolio</t>
  </si>
  <si>
    <t>Min Var with targeted return</t>
  </si>
  <si>
    <t>risk</t>
  </si>
  <si>
    <t>return</t>
  </si>
  <si>
    <t xml:space="preserve">risk </t>
  </si>
  <si>
    <t xml:space="preserve">MCR </t>
  </si>
  <si>
    <t>Attribution</t>
  </si>
  <si>
    <t>n</t>
  </si>
  <si>
    <t>CML</t>
  </si>
  <si>
    <t xml:space="preserve"> </t>
  </si>
  <si>
    <t xml:space="preserve">ρ = </t>
  </si>
  <si>
    <t>X1</t>
  </si>
  <si>
    <t>X2</t>
  </si>
  <si>
    <t>Y</t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</si>
  <si>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</si>
  <si>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t>Cnsmr</t>
  </si>
  <si>
    <t>Manuf</t>
  </si>
  <si>
    <t>HiTec</t>
  </si>
  <si>
    <t>Hlth</t>
  </si>
  <si>
    <t>Other</t>
  </si>
  <si>
    <r>
      <t>w</t>
    </r>
    <r>
      <rPr>
        <vertAlign val="subscript"/>
        <sz val="10"/>
        <color indexed="9"/>
        <rFont val="Times New Roman"/>
        <family val="1"/>
      </rPr>
      <t>1</t>
    </r>
  </si>
  <si>
    <r>
      <t>w</t>
    </r>
    <r>
      <rPr>
        <vertAlign val="subscript"/>
        <sz val="10"/>
        <color indexed="9"/>
        <rFont val="Times New Roman"/>
        <family val="1"/>
      </rPr>
      <t>2</t>
    </r>
  </si>
  <si>
    <r>
      <t>σ</t>
    </r>
    <r>
      <rPr>
        <vertAlign val="subscript"/>
        <sz val="10"/>
        <color indexed="9"/>
        <rFont val="Times New Roman"/>
        <family val="1"/>
      </rPr>
      <t>p</t>
    </r>
  </si>
  <si>
    <r>
      <t>r</t>
    </r>
    <r>
      <rPr>
        <vertAlign val="subscript"/>
        <sz val="10"/>
        <color indexed="9"/>
        <rFont val="Times New Roman"/>
        <family val="1"/>
      </rPr>
      <t>p</t>
    </r>
  </si>
  <si>
    <r>
      <t>r</t>
    </r>
    <r>
      <rPr>
        <vertAlign val="subscript"/>
        <sz val="10"/>
        <color indexed="9"/>
        <rFont val="Times New Roman"/>
        <family val="1"/>
      </rPr>
      <t>1</t>
    </r>
    <r>
      <rPr>
        <sz val="10"/>
        <color indexed="9"/>
        <rFont val="Times New Roman"/>
        <family val="1"/>
      </rPr>
      <t xml:space="preserve"> </t>
    </r>
  </si>
  <si>
    <r>
      <t>σ</t>
    </r>
    <r>
      <rPr>
        <vertAlign val="subscript"/>
        <sz val="10"/>
        <color indexed="9"/>
        <rFont val="Times New Roman"/>
        <family val="1"/>
      </rPr>
      <t>1</t>
    </r>
  </si>
  <si>
    <r>
      <t>r</t>
    </r>
    <r>
      <rPr>
        <vertAlign val="subscript"/>
        <sz val="10"/>
        <color indexed="9"/>
        <rFont val="Times New Roman"/>
        <family val="1"/>
      </rPr>
      <t>2</t>
    </r>
  </si>
  <si>
    <r>
      <t>σ</t>
    </r>
    <r>
      <rPr>
        <vertAlign val="subscript"/>
        <sz val="10"/>
        <color indexed="9"/>
        <rFont val="Times New Roman"/>
        <family val="1"/>
      </rPr>
      <t>2</t>
    </r>
  </si>
  <si>
    <r>
      <t>r</t>
    </r>
    <r>
      <rPr>
        <vertAlign val="subscript"/>
        <sz val="10"/>
        <color indexed="9"/>
        <rFont val="Times New Roman"/>
        <family val="1"/>
      </rPr>
      <t xml:space="preserve">f </t>
    </r>
  </si>
  <si>
    <t xml:space="preserve">x = </t>
  </si>
  <si>
    <r>
      <t>w</t>
    </r>
    <r>
      <rPr>
        <b/>
        <i/>
        <vertAlign val="subscript"/>
        <sz val="11"/>
        <color theme="1"/>
        <rFont val="Times New Roman"/>
        <family val="1"/>
      </rPr>
      <t>1</t>
    </r>
  </si>
  <si>
    <r>
      <t>A</t>
    </r>
    <r>
      <rPr>
        <b/>
        <vertAlign val="superscript"/>
        <sz val="14"/>
        <color theme="1"/>
        <rFont val="Times New Roman"/>
        <family val="1"/>
      </rPr>
      <t>-1</t>
    </r>
    <r>
      <rPr>
        <b/>
        <sz val="14"/>
        <color theme="1"/>
        <rFont val="Times New Roman"/>
        <family val="1"/>
      </rPr>
      <t xml:space="preserve"> b = x =</t>
    </r>
  </si>
  <si>
    <r>
      <t>w</t>
    </r>
    <r>
      <rPr>
        <b/>
        <i/>
        <vertAlign val="subscript"/>
        <sz val="11"/>
        <color theme="1"/>
        <rFont val="Times New Roman"/>
        <family val="1"/>
      </rPr>
      <t>2</t>
    </r>
  </si>
  <si>
    <t>σ</t>
  </si>
  <si>
    <t>Min Var with no shorting and/or capitalization cap</t>
  </si>
  <si>
    <t>Sharpe</t>
  </si>
  <si>
    <r>
      <t>w</t>
    </r>
    <r>
      <rPr>
        <b/>
        <i/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Calibri"/>
        <family val="2"/>
        <scheme val="minor"/>
      </rPr>
      <t/>
    </r>
  </si>
  <si>
    <r>
      <t>w</t>
    </r>
    <r>
      <rPr>
        <b/>
        <i/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/>
    </r>
  </si>
  <si>
    <t>Asset 3</t>
  </si>
  <si>
    <t>Allocation Attribution</t>
  </si>
  <si>
    <t xml:space="preserve">Asset 3 </t>
  </si>
  <si>
    <t>Marginal Contribution</t>
  </si>
  <si>
    <t xml:space="preserve">Table 6.1:  Risk Attribution - Portfolios 3 &amp; 4 </t>
  </si>
  <si>
    <t xml:space="preserve">Port 3* </t>
  </si>
  <si>
    <t>Port 3</t>
  </si>
  <si>
    <t>Port 4</t>
  </si>
  <si>
    <t xml:space="preserve">Port 3* -- Short Sales Allowed </t>
  </si>
  <si>
    <t>Port 3 --  No Short Sales Restriction</t>
  </si>
  <si>
    <t>Port 4 -- No Short Sales &amp; Allocation Cap to Asset 2 at 30%</t>
  </si>
  <si>
    <t>means</t>
  </si>
  <si>
    <t>stdevp</t>
  </si>
  <si>
    <t>Vcov</t>
  </si>
  <si>
    <t>w1</t>
  </si>
  <si>
    <t>w2</t>
  </si>
  <si>
    <t>sum</t>
  </si>
  <si>
    <t>MV</t>
  </si>
  <si>
    <t>MV_r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</si>
</sst>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indexed="9"/>
      <name val="Times New Roman"/>
      <family val="1"/>
    </font>
    <font>
      <vertAlign val="subscript"/>
      <sz val="10"/>
      <color indexed="9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b/>
      <vertAlign val="superscript"/>
      <sz val="14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5" borderId="0" xfId="0" applyNumberFormat="1" applyFont="1" applyFill="1" applyAlignment="1">
      <alignment horizontal="center"/>
    </xf>
    <xf numFmtId="0" fontId="5" fillId="0" borderId="0" xfId="0" applyFont="1"/>
    <xf numFmtId="164" fontId="6" fillId="0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7" fillId="0" borderId="0" xfId="0" applyFont="1"/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2" fontId="7" fillId="2" borderId="0" xfId="0" applyNumberFormat="1" applyFont="1" applyFill="1" applyAlignment="1">
      <alignment horizontal="center"/>
    </xf>
    <xf numFmtId="0" fontId="10" fillId="0" borderId="0" xfId="0" applyFont="1"/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2" fontId="7" fillId="0" borderId="0" xfId="0" applyNumberFormat="1" applyFont="1" applyAlignment="1">
      <alignment horizontal="left"/>
    </xf>
    <xf numFmtId="0" fontId="8" fillId="0" borderId="0" xfId="0" applyFont="1"/>
    <xf numFmtId="2" fontId="7" fillId="0" borderId="0" xfId="0" applyNumberFormat="1" applyFont="1" applyAlignment="1">
      <alignment horizontal="center"/>
    </xf>
    <xf numFmtId="164" fontId="7" fillId="2" borderId="0" xfId="0" applyNumberFormat="1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2" fontId="5" fillId="0" borderId="1" xfId="0" applyNumberFormat="1" applyFont="1" applyBorder="1" applyAlignment="1">
      <alignment horizontal="left"/>
    </xf>
    <xf numFmtId="2" fontId="5" fillId="0" borderId="2" xfId="0" applyNumberFormat="1" applyFont="1" applyBorder="1" applyAlignment="1">
      <alignment horizontal="left"/>
    </xf>
    <xf numFmtId="2" fontId="5" fillId="0" borderId="3" xfId="0" applyNumberFormat="1" applyFont="1" applyBorder="1" applyAlignment="1">
      <alignment horizontal="left"/>
    </xf>
    <xf numFmtId="2" fontId="5" fillId="0" borderId="4" xfId="0" applyNumberFormat="1" applyFont="1" applyBorder="1" applyAlignment="1">
      <alignment horizontal="left"/>
    </xf>
    <xf numFmtId="2" fontId="5" fillId="0" borderId="0" xfId="0" applyNumberFormat="1" applyFont="1" applyBorder="1" applyAlignment="1">
      <alignment horizontal="left"/>
    </xf>
    <xf numFmtId="2" fontId="5" fillId="0" borderId="5" xfId="0" applyNumberFormat="1" applyFont="1" applyBorder="1" applyAlignment="1">
      <alignment horizontal="left"/>
    </xf>
    <xf numFmtId="2" fontId="5" fillId="0" borderId="6" xfId="0" applyNumberFormat="1" applyFont="1" applyBorder="1" applyAlignment="1">
      <alignment horizontal="left"/>
    </xf>
    <xf numFmtId="2" fontId="5" fillId="0" borderId="7" xfId="0" applyNumberFormat="1" applyFont="1" applyBorder="1" applyAlignment="1">
      <alignment horizontal="left"/>
    </xf>
    <xf numFmtId="2" fontId="5" fillId="0" borderId="8" xfId="0" applyNumberFormat="1" applyFont="1" applyBorder="1" applyAlignment="1">
      <alignment horizontal="left"/>
    </xf>
    <xf numFmtId="0" fontId="5" fillId="0" borderId="9" xfId="0" applyFont="1" applyBorder="1"/>
    <xf numFmtId="0" fontId="9" fillId="0" borderId="9" xfId="0" applyFont="1" applyBorder="1"/>
    <xf numFmtId="0" fontId="14" fillId="6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17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4" fontId="13" fillId="0" borderId="0" xfId="0" applyNumberFormat="1" applyFont="1" applyAlignment="1">
      <alignment horizontal="center"/>
    </xf>
    <xf numFmtId="164" fontId="0" fillId="6" borderId="0" xfId="0" applyNumberFormat="1" applyFill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5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Figure 6.1: Efficient Frontier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5203821143978624"/>
          <c:y val="0.11106026840984501"/>
          <c:w val="0.79174557234399789"/>
          <c:h val="0.68521680073009739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'Efficient Frontier'!$E$2:$E$152</c:f>
              <c:numCache>
                <c:formatCode>0.000</c:formatCode>
                <c:ptCount val="151"/>
                <c:pt idx="0">
                  <c:v>0.35878712351476616</c:v>
                </c:pt>
                <c:pt idx="1">
                  <c:v>0.35757004829823213</c:v>
                </c:pt>
                <c:pt idx="2">
                  <c:v>0.35636137523586925</c:v>
                </c:pt>
                <c:pt idx="3">
                  <c:v>0.35516119010950514</c:v>
                </c:pt>
                <c:pt idx="4">
                  <c:v>0.35396957925787931</c:v>
                </c:pt>
                <c:pt idx="5">
                  <c:v>0.35278662956523738</c:v>
                </c:pt>
                <c:pt idx="6">
                  <c:v>0.35161242844927998</c:v>
                </c:pt>
                <c:pt idx="7">
                  <c:v>0.3504470638484507</c:v>
                </c:pt>
                <c:pt idx="8">
                  <c:v>0.34929062420855223</c:v>
                </c:pt>
                <c:pt idx="9">
                  <c:v>0.34814319846867614</c:v>
                </c:pt>
                <c:pt idx="10">
                  <c:v>0.34700487604643265</c:v>
                </c:pt>
                <c:pt idx="11">
                  <c:v>0.34587574682246802</c:v>
                </c:pt>
                <c:pt idx="12">
                  <c:v>0.3447559011242593</c:v>
                </c:pt>
                <c:pt idx="13">
                  <c:v>0.34364542970916995</c:v>
                </c:pt>
                <c:pt idx="14">
                  <c:v>0.34254442374676014</c:v>
                </c:pt>
                <c:pt idx="15">
                  <c:v>0.34145297480033771</c:v>
                </c:pt>
                <c:pt idx="16">
                  <c:v>0.34037117480773837</c:v>
                </c:pt>
                <c:pt idx="17">
                  <c:v>0.33929911606133017</c:v>
                </c:pt>
                <c:pt idx="18">
                  <c:v>0.338236891187227</c:v>
                </c:pt>
                <c:pt idx="19">
                  <c:v>0.33718459312370724</c:v>
                </c:pt>
                <c:pt idx="20">
                  <c:v>0.33614231509882836</c:v>
                </c:pt>
                <c:pt idx="21">
                  <c:v>0.33511015060722943</c:v>
                </c:pt>
                <c:pt idx="22">
                  <c:v>0.33408819338611778</c:v>
                </c:pt>
                <c:pt idx="23">
                  <c:v>0.33307653739043225</c:v>
                </c:pt>
                <c:pt idx="24">
                  <c:v>0.33207527676718124</c:v>
                </c:pt>
                <c:pt idx="25">
                  <c:v>0.33108450582894999</c:v>
                </c:pt>
                <c:pt idx="26">
                  <c:v>0.33010431902657683</c:v>
                </c:pt>
                <c:pt idx="27">
                  <c:v>0.32913481092099628</c:v>
                </c:pt>
                <c:pt idx="28">
                  <c:v>0.32817607615424982</c:v>
                </c:pt>
                <c:pt idx="29">
                  <c:v>0.32722820941966485</c:v>
                </c:pt>
                <c:pt idx="30">
                  <c:v>0.32629130543120516</c:v>
                </c:pt>
                <c:pt idx="31">
                  <c:v>0.32536545889199736</c:v>
                </c:pt>
                <c:pt idx="32">
                  <c:v>0.32445076446203669</c:v>
                </c:pt>
                <c:pt idx="33">
                  <c:v>0.32354731672508125</c:v>
                </c:pt>
                <c:pt idx="34">
                  <c:v>0.32265521015474091</c:v>
                </c:pt>
                <c:pt idx="35">
                  <c:v>0.32177453907977244</c:v>
                </c:pt>
                <c:pt idx="36">
                  <c:v>0.3209053976485905</c:v>
                </c:pt>
                <c:pt idx="37">
                  <c:v>0.32004787979300847</c:v>
                </c:pt>
                <c:pt idx="38">
                  <c:v>0.31920207919122329</c:v>
                </c:pt>
                <c:pt idx="39">
                  <c:v>0.31836808923006082</c:v>
                </c:pt>
                <c:pt idx="40">
                  <c:v>0.31754600296649932</c:v>
                </c:pt>
                <c:pt idx="41">
                  <c:v>0.31673591308849075</c:v>
                </c:pt>
                <c:pt idx="42">
                  <c:v>0.31593791187510245</c:v>
                </c:pt>
                <c:pt idx="43">
                  <c:v>0.3151520911560004</c:v>
                </c:pt>
                <c:pt idx="44">
                  <c:v>0.31437854227030193</c:v>
                </c:pt>
                <c:pt idx="45">
                  <c:v>0.31361735602482205</c:v>
                </c:pt>
                <c:pt idx="46">
                  <c:v>0.31286862265174503</c:v>
                </c:pt>
                <c:pt idx="47">
                  <c:v>0.31213243176574906</c:v>
                </c:pt>
                <c:pt idx="48">
                  <c:v>0.31140887232061965</c:v>
                </c:pt>
                <c:pt idx="49">
                  <c:v>0.31069803256538331</c:v>
                </c:pt>
                <c:pt idx="50">
                  <c:v>0.31</c:v>
                </c:pt>
                <c:pt idx="51">
                  <c:v>0.30931486133065123</c:v>
                </c:pt>
                <c:pt idx="52">
                  <c:v>0.30864270242466452</c:v>
                </c:pt>
                <c:pt idx="53">
                  <c:v>0.30798360826511528</c:v>
                </c:pt>
                <c:pt idx="54">
                  <c:v>0.30733766290515063</c:v>
                </c:pt>
                <c:pt idx="55">
                  <c:v>0.30670494942207893</c:v>
                </c:pt>
                <c:pt idx="56">
                  <c:v>0.30608554987127373</c:v>
                </c:pt>
                <c:pt idx="57">
                  <c:v>0.30547954523993909</c:v>
                </c:pt>
                <c:pt idx="58">
                  <c:v>0.30488701540078744</c:v>
                </c:pt>
                <c:pt idx="59">
                  <c:v>0.30430803906568094</c:v>
                </c:pt>
                <c:pt idx="60">
                  <c:v>0.30374269373928975</c:v>
                </c:pt>
                <c:pt idx="61">
                  <c:v>0.30319105567282156</c:v>
                </c:pt>
                <c:pt idx="62">
                  <c:v>0.30265319981787736</c:v>
                </c:pt>
                <c:pt idx="63">
                  <c:v>0.30212919978049124</c:v>
                </c:pt>
                <c:pt idx="64">
                  <c:v>0.3016191277754115</c:v>
                </c:pt>
                <c:pt idx="65">
                  <c:v>0.30112305458068134</c:v>
                </c:pt>
                <c:pt idx="66">
                  <c:v>0.30064104949258008</c:v>
                </c:pt>
                <c:pt idx="67">
                  <c:v>0.30017318028098378</c:v>
                </c:pt>
                <c:pt idx="68">
                  <c:v>0.29971951314520712</c:v>
                </c:pt>
                <c:pt idx="69">
                  <c:v>0.29928011267038779</c:v>
                </c:pt>
                <c:pt idx="70">
                  <c:v>0.29885504178447447</c:v>
                </c:pt>
                <c:pt idx="71">
                  <c:v>0.29844436171588162</c:v>
                </c:pt>
                <c:pt idx="72">
                  <c:v>0.29804813195187113</c:v>
                </c:pt>
                <c:pt idx="73">
                  <c:v>0.2976664101977245</c:v>
                </c:pt>
                <c:pt idx="74">
                  <c:v>0.29729925233676585</c:v>
                </c:pt>
                <c:pt idx="75">
                  <c:v>0.29694671239129755</c:v>
                </c:pt>
                <c:pt idx="76">
                  <c:v>0.29660884248450853</c:v>
                </c:pt>
                <c:pt idx="77">
                  <c:v>0.29628569280341566</c:v>
                </c:pt>
                <c:pt idx="78">
                  <c:v>0.29597731156289664</c:v>
                </c:pt>
                <c:pt idx="79">
                  <c:v>0.29568374497087252</c:v>
                </c:pt>
                <c:pt idx="80">
                  <c:v>0.29540503719469646</c:v>
                </c:pt>
                <c:pt idx="81">
                  <c:v>0.29514123032880374</c:v>
                </c:pt>
                <c:pt idx="82">
                  <c:v>0.29489236436367761</c:v>
                </c:pt>
                <c:pt idx="83">
                  <c:v>0.2946584771561816</c:v>
                </c:pt>
                <c:pt idx="84">
                  <c:v>0.29443960440131006</c:v>
                </c:pt>
                <c:pt idx="85">
                  <c:v>0.2942357796054042</c:v>
                </c:pt>
                <c:pt idx="86">
                  <c:v>0.29404703406087945</c:v>
                </c:pt>
                <c:pt idx="87">
                  <c:v>0.29387339682250924</c:v>
                </c:pt>
                <c:pt idx="88">
                  <c:v>0.29371489468530532</c:v>
                </c:pt>
                <c:pt idx="89">
                  <c:v>0.29357155216403374</c:v>
                </c:pt>
                <c:pt idx="90">
                  <c:v>0.29344339147440346</c:v>
                </c:pt>
                <c:pt idx="91">
                  <c:v>0.29333043251595969</c:v>
                </c:pt>
                <c:pt idx="92">
                  <c:v>0.29323269285671399</c:v>
                </c:pt>
                <c:pt idx="93">
                  <c:v>0.29315018771953733</c:v>
                </c:pt>
                <c:pt idx="94">
                  <c:v>0.2930829299703413</c:v>
                </c:pt>
                <c:pt idx="95">
                  <c:v>0.29303093010806897</c:v>
                </c:pt>
                <c:pt idx="96">
                  <c:v>0.29299419625651291</c:v>
                </c:pt>
                <c:pt idx="97">
                  <c:v>0.29297273415797587</c:v>
                </c:pt>
                <c:pt idx="98">
                  <c:v>0.29296654716878512</c:v>
                </c:pt>
                <c:pt idx="99">
                  <c:v>0.29297563625666895</c:v>
                </c:pt>
                <c:pt idx="100">
                  <c:v>0.29300000000000032</c:v>
                </c:pt>
                <c:pt idx="101">
                  <c:v>0.29303963458890675</c:v>
                </c:pt>
                <c:pt idx="102">
                  <c:v>0.2930945338282514</c:v>
                </c:pt>
                <c:pt idx="103">
                  <c:v>0.29316468914246818</c:v>
                </c:pt>
                <c:pt idx="104">
                  <c:v>0.29325008958225401</c:v>
                </c:pt>
                <c:pt idx="105">
                  <c:v>0.29335072183309863</c:v>
                </c:pt>
                <c:pt idx="106">
                  <c:v>0.29346657022563916</c:v>
                </c:pt>
                <c:pt idx="107">
                  <c:v>0.29359761674782037</c:v>
                </c:pt>
                <c:pt idx="108">
                  <c:v>0.29374384105883827</c:v>
                </c:pt>
                <c:pt idx="109">
                  <c:v>0.29390522050484236</c:v>
                </c:pt>
                <c:pt idx="110">
                  <c:v>0.29408173013636874</c:v>
                </c:pt>
                <c:pt idx="111">
                  <c:v>0.29427334272747163</c:v>
                </c:pt>
                <c:pt idx="112">
                  <c:v>0.2944800287965213</c:v>
                </c:pt>
                <c:pt idx="113">
                  <c:v>0.29470175662862957</c:v>
                </c:pt>
                <c:pt idx="114">
                  <c:v>0.29493849229966579</c:v>
                </c:pt>
                <c:pt idx="115">
                  <c:v>0.29519019970181937</c:v>
                </c:pt>
                <c:pt idx="116">
                  <c:v>0.29545684057066612</c:v>
                </c:pt>
                <c:pt idx="117">
                  <c:v>0.29573837451369078</c:v>
                </c:pt>
                <c:pt idx="118">
                  <c:v>0.29603475904021814</c:v>
                </c:pt>
                <c:pt idx="119">
                  <c:v>0.29634594959270155</c:v>
                </c:pt>
                <c:pt idx="120">
                  <c:v>0.29667189957931644</c:v>
                </c:pt>
                <c:pt idx="121">
                  <c:v>0.29701256040780505</c:v>
                </c:pt>
                <c:pt idx="122">
                  <c:v>0.29736788152051663</c:v>
                </c:pt>
                <c:pt idx="123">
                  <c:v>0.29773781043058678</c:v>
                </c:pt>
                <c:pt idx="124">
                  <c:v>0.29812229275919638</c:v>
                </c:pt>
                <c:pt idx="125">
                  <c:v>0.29852127227385322</c:v>
                </c:pt>
                <c:pt idx="126">
                  <c:v>0.29893469092763392</c:v>
                </c:pt>
                <c:pt idx="127">
                  <c:v>0.29936248889932754</c:v>
                </c:pt>
                <c:pt idx="128">
                  <c:v>0.2998046046344186</c:v>
                </c:pt>
                <c:pt idx="129">
                  <c:v>0.30026097488684739</c:v>
                </c:pt>
                <c:pt idx="130">
                  <c:v>0.30073153476148801</c:v>
                </c:pt>
                <c:pt idx="131">
                  <c:v>0.30121621775727819</c:v>
                </c:pt>
                <c:pt idx="132">
                  <c:v>0.30171495581094415</c:v>
                </c:pt>
                <c:pt idx="133">
                  <c:v>0.30222767934125427</c:v>
                </c:pt>
                <c:pt idx="134">
                  <c:v>0.30275431729374236</c:v>
                </c:pt>
                <c:pt idx="135">
                  <c:v>0.30329479718584035</c:v>
                </c:pt>
                <c:pt idx="136">
                  <c:v>0.30384904515235855</c:v>
                </c:pt>
                <c:pt idx="137">
                  <c:v>0.30441698599125511</c:v>
                </c:pt>
                <c:pt idx="138">
                  <c:v>0.30499854320963571</c:v>
                </c:pt>
                <c:pt idx="139">
                  <c:v>0.30559363906992565</c:v>
                </c:pt>
                <c:pt idx="140">
                  <c:v>0.30620219463615872</c:v>
                </c:pt>
                <c:pt idx="141">
                  <c:v>0.30682412982032564</c:v>
                </c:pt>
                <c:pt idx="142">
                  <c:v>0.30745936342873026</c:v>
                </c:pt>
                <c:pt idx="143">
                  <c:v>0.308107813208299</c:v>
                </c:pt>
                <c:pt idx="144">
                  <c:v>0.30876939589279245</c:v>
                </c:pt>
                <c:pt idx="145">
                  <c:v>0.30944402724887105</c:v>
                </c:pt>
                <c:pt idx="146">
                  <c:v>0.31013162212196299</c:v>
                </c:pt>
                <c:pt idx="147">
                  <c:v>0.31083209448189231</c:v>
                </c:pt>
                <c:pt idx="148">
                  <c:v>0.31154535746821849</c:v>
                </c:pt>
                <c:pt idx="149">
                  <c:v>0.31227132343524605</c:v>
                </c:pt>
                <c:pt idx="150">
                  <c:v>0.31300990399666279</c:v>
                </c:pt>
              </c:numCache>
            </c:numRef>
          </c:xVal>
          <c:yVal>
            <c:numRef>
              <c:f>'Efficient Frontier'!$F$2:$F$152</c:f>
              <c:numCache>
                <c:formatCode>0.000</c:formatCode>
                <c:ptCount val="151"/>
                <c:pt idx="0">
                  <c:v>3.7999999999999992E-2</c:v>
                </c:pt>
                <c:pt idx="1">
                  <c:v>3.7959999999999994E-2</c:v>
                </c:pt>
                <c:pt idx="2">
                  <c:v>3.7919999999999995E-2</c:v>
                </c:pt>
                <c:pt idx="3">
                  <c:v>3.7879999999999997E-2</c:v>
                </c:pt>
                <c:pt idx="4">
                  <c:v>3.7839999999999985E-2</c:v>
                </c:pt>
                <c:pt idx="5">
                  <c:v>3.7799999999999986E-2</c:v>
                </c:pt>
                <c:pt idx="6">
                  <c:v>3.7759999999999988E-2</c:v>
                </c:pt>
                <c:pt idx="7">
                  <c:v>3.771999999999999E-2</c:v>
                </c:pt>
                <c:pt idx="8">
                  <c:v>3.7679999999999991E-2</c:v>
                </c:pt>
                <c:pt idx="9">
                  <c:v>3.764E-2</c:v>
                </c:pt>
                <c:pt idx="10">
                  <c:v>3.7599999999999988E-2</c:v>
                </c:pt>
                <c:pt idx="11">
                  <c:v>3.7559999999999989E-2</c:v>
                </c:pt>
                <c:pt idx="12">
                  <c:v>3.7519999999999991E-2</c:v>
                </c:pt>
                <c:pt idx="13">
                  <c:v>3.7479999999999992E-2</c:v>
                </c:pt>
                <c:pt idx="14">
                  <c:v>3.7439999999999994E-2</c:v>
                </c:pt>
                <c:pt idx="15">
                  <c:v>3.7399999999999989E-2</c:v>
                </c:pt>
                <c:pt idx="16">
                  <c:v>3.735999999999999E-2</c:v>
                </c:pt>
                <c:pt idx="17">
                  <c:v>3.7319999999999992E-2</c:v>
                </c:pt>
                <c:pt idx="18">
                  <c:v>3.7279999999999994E-2</c:v>
                </c:pt>
                <c:pt idx="19">
                  <c:v>3.7239999999999995E-2</c:v>
                </c:pt>
                <c:pt idx="20">
                  <c:v>3.7199999999999997E-2</c:v>
                </c:pt>
                <c:pt idx="21">
                  <c:v>3.7159999999999992E-2</c:v>
                </c:pt>
                <c:pt idx="22">
                  <c:v>3.7119999999999993E-2</c:v>
                </c:pt>
                <c:pt idx="23">
                  <c:v>3.7079999999999995E-2</c:v>
                </c:pt>
                <c:pt idx="24">
                  <c:v>3.7039999999999997E-2</c:v>
                </c:pt>
                <c:pt idx="25">
                  <c:v>3.6999999999999991E-2</c:v>
                </c:pt>
                <c:pt idx="26">
                  <c:v>3.6959999999999993E-2</c:v>
                </c:pt>
                <c:pt idx="27">
                  <c:v>3.6919999999999994E-2</c:v>
                </c:pt>
                <c:pt idx="28">
                  <c:v>3.6879999999999996E-2</c:v>
                </c:pt>
                <c:pt idx="29">
                  <c:v>3.6839999999999998E-2</c:v>
                </c:pt>
                <c:pt idx="30">
                  <c:v>3.6799999999999999E-2</c:v>
                </c:pt>
                <c:pt idx="31">
                  <c:v>3.6759999999999994E-2</c:v>
                </c:pt>
                <c:pt idx="32">
                  <c:v>3.6719999999999996E-2</c:v>
                </c:pt>
                <c:pt idx="33">
                  <c:v>3.6679999999999997E-2</c:v>
                </c:pt>
                <c:pt idx="34">
                  <c:v>3.6639999999999992E-2</c:v>
                </c:pt>
                <c:pt idx="35">
                  <c:v>3.6599999999999994E-2</c:v>
                </c:pt>
                <c:pt idx="36">
                  <c:v>3.6559999999999995E-2</c:v>
                </c:pt>
                <c:pt idx="37">
                  <c:v>3.651999999999999E-2</c:v>
                </c:pt>
                <c:pt idx="38">
                  <c:v>3.6479999999999992E-2</c:v>
                </c:pt>
                <c:pt idx="39">
                  <c:v>3.6439999999999993E-2</c:v>
                </c:pt>
                <c:pt idx="40">
                  <c:v>3.6399999999999995E-2</c:v>
                </c:pt>
                <c:pt idx="41">
                  <c:v>3.635999999999999E-2</c:v>
                </c:pt>
                <c:pt idx="42">
                  <c:v>3.6319999999999998E-2</c:v>
                </c:pt>
                <c:pt idx="43">
                  <c:v>3.628E-2</c:v>
                </c:pt>
                <c:pt idx="44">
                  <c:v>3.6239999999999994E-2</c:v>
                </c:pt>
                <c:pt idx="45">
                  <c:v>3.6199999999999996E-2</c:v>
                </c:pt>
                <c:pt idx="46">
                  <c:v>3.6159999999999998E-2</c:v>
                </c:pt>
                <c:pt idx="47">
                  <c:v>3.6119999999999992E-2</c:v>
                </c:pt>
                <c:pt idx="48">
                  <c:v>3.6079999999999994E-2</c:v>
                </c:pt>
                <c:pt idx="49">
                  <c:v>3.6039999999999996E-2</c:v>
                </c:pt>
                <c:pt idx="50">
                  <c:v>3.5999999999999997E-2</c:v>
                </c:pt>
                <c:pt idx="51">
                  <c:v>3.5959999999999999E-2</c:v>
                </c:pt>
                <c:pt idx="52">
                  <c:v>3.5919999999999994E-2</c:v>
                </c:pt>
                <c:pt idx="53">
                  <c:v>3.5879999999999995E-2</c:v>
                </c:pt>
                <c:pt idx="54">
                  <c:v>3.5839999999999997E-2</c:v>
                </c:pt>
                <c:pt idx="55">
                  <c:v>3.5799999999999998E-2</c:v>
                </c:pt>
                <c:pt idx="56">
                  <c:v>3.5759999999999993E-2</c:v>
                </c:pt>
                <c:pt idx="57">
                  <c:v>3.5720000000000002E-2</c:v>
                </c:pt>
                <c:pt idx="58">
                  <c:v>3.5679999999999996E-2</c:v>
                </c:pt>
                <c:pt idx="59">
                  <c:v>3.5639999999999998E-2</c:v>
                </c:pt>
                <c:pt idx="60">
                  <c:v>3.5599999999999993E-2</c:v>
                </c:pt>
                <c:pt idx="61">
                  <c:v>3.5559999999999994E-2</c:v>
                </c:pt>
                <c:pt idx="62">
                  <c:v>3.5519999999999996E-2</c:v>
                </c:pt>
                <c:pt idx="63">
                  <c:v>3.5479999999999998E-2</c:v>
                </c:pt>
                <c:pt idx="64">
                  <c:v>3.5439999999999999E-2</c:v>
                </c:pt>
                <c:pt idx="65">
                  <c:v>3.5400000000000001E-2</c:v>
                </c:pt>
                <c:pt idx="66">
                  <c:v>3.5360000000000003E-2</c:v>
                </c:pt>
                <c:pt idx="67">
                  <c:v>3.5319999999999997E-2</c:v>
                </c:pt>
                <c:pt idx="68">
                  <c:v>3.5279999999999999E-2</c:v>
                </c:pt>
                <c:pt idx="69">
                  <c:v>3.524E-2</c:v>
                </c:pt>
                <c:pt idx="70">
                  <c:v>3.5199999999999995E-2</c:v>
                </c:pt>
                <c:pt idx="71">
                  <c:v>3.5159999999999997E-2</c:v>
                </c:pt>
                <c:pt idx="72">
                  <c:v>3.5119999999999998E-2</c:v>
                </c:pt>
                <c:pt idx="73">
                  <c:v>3.508E-2</c:v>
                </c:pt>
                <c:pt idx="74">
                  <c:v>3.5040000000000002E-2</c:v>
                </c:pt>
                <c:pt idx="75">
                  <c:v>3.5000000000000003E-2</c:v>
                </c:pt>
                <c:pt idx="76">
                  <c:v>3.4959999999999998E-2</c:v>
                </c:pt>
                <c:pt idx="77">
                  <c:v>3.492E-2</c:v>
                </c:pt>
                <c:pt idx="78">
                  <c:v>3.4879999999999994E-2</c:v>
                </c:pt>
                <c:pt idx="79">
                  <c:v>3.4839999999999996E-2</c:v>
                </c:pt>
                <c:pt idx="80">
                  <c:v>3.4799999999999998E-2</c:v>
                </c:pt>
                <c:pt idx="81">
                  <c:v>3.4759999999999999E-2</c:v>
                </c:pt>
                <c:pt idx="82">
                  <c:v>3.4720000000000001E-2</c:v>
                </c:pt>
                <c:pt idx="83">
                  <c:v>3.4680000000000002E-2</c:v>
                </c:pt>
                <c:pt idx="84">
                  <c:v>3.4639999999999997E-2</c:v>
                </c:pt>
                <c:pt idx="85">
                  <c:v>3.4599999999999999E-2</c:v>
                </c:pt>
                <c:pt idx="86">
                  <c:v>3.456E-2</c:v>
                </c:pt>
                <c:pt idx="87">
                  <c:v>3.4520000000000002E-2</c:v>
                </c:pt>
                <c:pt idx="88">
                  <c:v>3.4479999999999997E-2</c:v>
                </c:pt>
                <c:pt idx="89">
                  <c:v>3.4439999999999998E-2</c:v>
                </c:pt>
                <c:pt idx="90">
                  <c:v>3.44E-2</c:v>
                </c:pt>
                <c:pt idx="91">
                  <c:v>3.4360000000000002E-2</c:v>
                </c:pt>
                <c:pt idx="92">
                  <c:v>3.4320000000000003E-2</c:v>
                </c:pt>
                <c:pt idx="93">
                  <c:v>3.4279999999999998E-2</c:v>
                </c:pt>
                <c:pt idx="94">
                  <c:v>3.424E-2</c:v>
                </c:pt>
                <c:pt idx="95">
                  <c:v>3.4200000000000001E-2</c:v>
                </c:pt>
                <c:pt idx="96">
                  <c:v>3.4160000000000003E-2</c:v>
                </c:pt>
                <c:pt idx="97">
                  <c:v>3.4120000000000004E-2</c:v>
                </c:pt>
                <c:pt idx="98">
                  <c:v>3.4079999999999999E-2</c:v>
                </c:pt>
                <c:pt idx="99">
                  <c:v>3.4040000000000001E-2</c:v>
                </c:pt>
                <c:pt idx="100">
                  <c:v>3.4000000000000037E-2</c:v>
                </c:pt>
                <c:pt idx="101">
                  <c:v>3.3960000000000004E-2</c:v>
                </c:pt>
                <c:pt idx="102">
                  <c:v>3.3920000000000006E-2</c:v>
                </c:pt>
                <c:pt idx="103">
                  <c:v>3.388E-2</c:v>
                </c:pt>
                <c:pt idx="104">
                  <c:v>3.3840000000000002E-2</c:v>
                </c:pt>
                <c:pt idx="105">
                  <c:v>3.3800000000000004E-2</c:v>
                </c:pt>
                <c:pt idx="106">
                  <c:v>3.3759999999999998E-2</c:v>
                </c:pt>
                <c:pt idx="107">
                  <c:v>3.372E-2</c:v>
                </c:pt>
                <c:pt idx="108">
                  <c:v>3.3680000000000002E-2</c:v>
                </c:pt>
                <c:pt idx="109">
                  <c:v>3.3639999999999996E-2</c:v>
                </c:pt>
                <c:pt idx="110">
                  <c:v>3.3599999999999998E-2</c:v>
                </c:pt>
                <c:pt idx="111">
                  <c:v>3.356E-2</c:v>
                </c:pt>
                <c:pt idx="112">
                  <c:v>3.3519999999999994E-2</c:v>
                </c:pt>
                <c:pt idx="113">
                  <c:v>3.3480000000000003E-2</c:v>
                </c:pt>
                <c:pt idx="114">
                  <c:v>3.3440000000000004E-2</c:v>
                </c:pt>
                <c:pt idx="115">
                  <c:v>3.3399999999999999E-2</c:v>
                </c:pt>
                <c:pt idx="116">
                  <c:v>3.3360000000000001E-2</c:v>
                </c:pt>
                <c:pt idx="117">
                  <c:v>3.3320000000000002E-2</c:v>
                </c:pt>
                <c:pt idx="118">
                  <c:v>3.3280000000000004E-2</c:v>
                </c:pt>
                <c:pt idx="119">
                  <c:v>3.3239999999999999E-2</c:v>
                </c:pt>
                <c:pt idx="120">
                  <c:v>3.32E-2</c:v>
                </c:pt>
                <c:pt idx="121">
                  <c:v>3.3160000000000002E-2</c:v>
                </c:pt>
                <c:pt idx="122">
                  <c:v>3.3119999999999997E-2</c:v>
                </c:pt>
                <c:pt idx="123">
                  <c:v>3.3079999999999998E-2</c:v>
                </c:pt>
                <c:pt idx="124">
                  <c:v>3.304E-2</c:v>
                </c:pt>
                <c:pt idx="125">
                  <c:v>3.3000000000000002E-2</c:v>
                </c:pt>
                <c:pt idx="126">
                  <c:v>3.2960000000000003E-2</c:v>
                </c:pt>
                <c:pt idx="127">
                  <c:v>3.2920000000000005E-2</c:v>
                </c:pt>
                <c:pt idx="128">
                  <c:v>3.2880000000000006E-2</c:v>
                </c:pt>
                <c:pt idx="129">
                  <c:v>3.2840000000000001E-2</c:v>
                </c:pt>
                <c:pt idx="130">
                  <c:v>3.2800000000000003E-2</c:v>
                </c:pt>
                <c:pt idx="131">
                  <c:v>3.2759999999999997E-2</c:v>
                </c:pt>
                <c:pt idx="132">
                  <c:v>3.2719999999999999E-2</c:v>
                </c:pt>
                <c:pt idx="133">
                  <c:v>3.2680000000000001E-2</c:v>
                </c:pt>
                <c:pt idx="134">
                  <c:v>3.2640000000000002E-2</c:v>
                </c:pt>
                <c:pt idx="135">
                  <c:v>3.2600000000000004E-2</c:v>
                </c:pt>
                <c:pt idx="136">
                  <c:v>3.2560000000000006E-2</c:v>
                </c:pt>
                <c:pt idx="137">
                  <c:v>3.2520000000000007E-2</c:v>
                </c:pt>
                <c:pt idx="138">
                  <c:v>3.2480000000000009E-2</c:v>
                </c:pt>
                <c:pt idx="139">
                  <c:v>3.2440000000000004E-2</c:v>
                </c:pt>
                <c:pt idx="140">
                  <c:v>3.2400000000000005E-2</c:v>
                </c:pt>
                <c:pt idx="141">
                  <c:v>3.236E-2</c:v>
                </c:pt>
                <c:pt idx="142">
                  <c:v>3.2320000000000008E-2</c:v>
                </c:pt>
                <c:pt idx="143">
                  <c:v>3.228000000000001E-2</c:v>
                </c:pt>
                <c:pt idx="144">
                  <c:v>3.2240000000000012E-2</c:v>
                </c:pt>
                <c:pt idx="145">
                  <c:v>3.2200000000000006E-2</c:v>
                </c:pt>
                <c:pt idx="146">
                  <c:v>3.2160000000000008E-2</c:v>
                </c:pt>
                <c:pt idx="147">
                  <c:v>3.212000000000001E-2</c:v>
                </c:pt>
                <c:pt idx="148">
                  <c:v>3.2080000000000004E-2</c:v>
                </c:pt>
                <c:pt idx="149">
                  <c:v>3.2040000000000006E-2</c:v>
                </c:pt>
                <c:pt idx="150">
                  <c:v>3.2000000000000001E-2</c:v>
                </c:pt>
              </c:numCache>
            </c:numRef>
          </c:yVal>
          <c:smooth val="1"/>
        </c:ser>
        <c:axId val="70504832"/>
        <c:axId val="101937152"/>
      </c:scatterChart>
      <c:valAx>
        <c:axId val="70504832"/>
        <c:scaling>
          <c:orientation val="minMax"/>
          <c:min val="0.2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</a:t>
                </a:r>
              </a:p>
            </c:rich>
          </c:tx>
          <c:layout>
            <c:manualLayout>
              <c:xMode val="edge"/>
              <c:yMode val="edge"/>
              <c:x val="0.50954965004374464"/>
              <c:y val="0.87868037328667381"/>
            </c:manualLayout>
          </c:layout>
        </c:title>
        <c:numFmt formatCode="0.000" sourceLinked="1"/>
        <c:tickLblPos val="nextTo"/>
        <c:crossAx val="101937152"/>
        <c:crosses val="autoZero"/>
        <c:crossBetween val="midCat"/>
      </c:valAx>
      <c:valAx>
        <c:axId val="101937152"/>
        <c:scaling>
          <c:orientation val="minMax"/>
          <c:min val="2.0000000000000011E-2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</a:t>
                </a:r>
              </a:p>
            </c:rich>
          </c:tx>
          <c:layout/>
        </c:title>
        <c:numFmt formatCode="0.000" sourceLinked="1"/>
        <c:tickLblPos val="nextTo"/>
        <c:crossAx val="70504832"/>
        <c:crosses val="autoZero"/>
        <c:crossBetween val="midCat"/>
      </c:valAx>
    </c:plotArea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Figure 6.2: Maximizing Utility by Borrowing/Lending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5203821143978624"/>
          <c:y val="0.11106026840984501"/>
          <c:w val="0.79174557234399834"/>
          <c:h val="0.68521680073009739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'Efficient Frontier'!$E$2:$E$152</c:f>
              <c:numCache>
                <c:formatCode>0.000</c:formatCode>
                <c:ptCount val="151"/>
                <c:pt idx="0">
                  <c:v>0.35878712351476616</c:v>
                </c:pt>
                <c:pt idx="1">
                  <c:v>0.35757004829823213</c:v>
                </c:pt>
                <c:pt idx="2">
                  <c:v>0.35636137523586925</c:v>
                </c:pt>
                <c:pt idx="3">
                  <c:v>0.35516119010950514</c:v>
                </c:pt>
                <c:pt idx="4">
                  <c:v>0.35396957925787931</c:v>
                </c:pt>
                <c:pt idx="5">
                  <c:v>0.35278662956523738</c:v>
                </c:pt>
                <c:pt idx="6">
                  <c:v>0.35161242844927998</c:v>
                </c:pt>
                <c:pt idx="7">
                  <c:v>0.3504470638484507</c:v>
                </c:pt>
                <c:pt idx="8">
                  <c:v>0.34929062420855223</c:v>
                </c:pt>
                <c:pt idx="9">
                  <c:v>0.34814319846867614</c:v>
                </c:pt>
                <c:pt idx="10">
                  <c:v>0.34700487604643265</c:v>
                </c:pt>
                <c:pt idx="11">
                  <c:v>0.34587574682246802</c:v>
                </c:pt>
                <c:pt idx="12">
                  <c:v>0.3447559011242593</c:v>
                </c:pt>
                <c:pt idx="13">
                  <c:v>0.34364542970916995</c:v>
                </c:pt>
                <c:pt idx="14">
                  <c:v>0.34254442374676014</c:v>
                </c:pt>
                <c:pt idx="15">
                  <c:v>0.34145297480033771</c:v>
                </c:pt>
                <c:pt idx="16">
                  <c:v>0.34037117480773837</c:v>
                </c:pt>
                <c:pt idx="17">
                  <c:v>0.33929911606133017</c:v>
                </c:pt>
                <c:pt idx="18">
                  <c:v>0.338236891187227</c:v>
                </c:pt>
                <c:pt idx="19">
                  <c:v>0.33718459312370724</c:v>
                </c:pt>
                <c:pt idx="20">
                  <c:v>0.33614231509882836</c:v>
                </c:pt>
                <c:pt idx="21">
                  <c:v>0.33511015060722943</c:v>
                </c:pt>
                <c:pt idx="22">
                  <c:v>0.33408819338611778</c:v>
                </c:pt>
                <c:pt idx="23">
                  <c:v>0.33307653739043225</c:v>
                </c:pt>
                <c:pt idx="24">
                  <c:v>0.33207527676718124</c:v>
                </c:pt>
                <c:pt idx="25">
                  <c:v>0.33108450582894999</c:v>
                </c:pt>
                <c:pt idx="26">
                  <c:v>0.33010431902657683</c:v>
                </c:pt>
                <c:pt idx="27">
                  <c:v>0.32913481092099628</c:v>
                </c:pt>
                <c:pt idx="28">
                  <c:v>0.32817607615424982</c:v>
                </c:pt>
                <c:pt idx="29">
                  <c:v>0.32722820941966485</c:v>
                </c:pt>
                <c:pt idx="30">
                  <c:v>0.32629130543120516</c:v>
                </c:pt>
                <c:pt idx="31">
                  <c:v>0.32536545889199736</c:v>
                </c:pt>
                <c:pt idx="32">
                  <c:v>0.32445076446203669</c:v>
                </c:pt>
                <c:pt idx="33">
                  <c:v>0.32354731672508125</c:v>
                </c:pt>
                <c:pt idx="34">
                  <c:v>0.32265521015474091</c:v>
                </c:pt>
                <c:pt idx="35">
                  <c:v>0.32177453907977244</c:v>
                </c:pt>
                <c:pt idx="36">
                  <c:v>0.3209053976485905</c:v>
                </c:pt>
                <c:pt idx="37">
                  <c:v>0.32004787979300847</c:v>
                </c:pt>
                <c:pt idx="38">
                  <c:v>0.31920207919122329</c:v>
                </c:pt>
                <c:pt idx="39">
                  <c:v>0.31836808923006082</c:v>
                </c:pt>
                <c:pt idx="40">
                  <c:v>0.31754600296649932</c:v>
                </c:pt>
                <c:pt idx="41">
                  <c:v>0.31673591308849075</c:v>
                </c:pt>
                <c:pt idx="42">
                  <c:v>0.31593791187510245</c:v>
                </c:pt>
                <c:pt idx="43">
                  <c:v>0.3151520911560004</c:v>
                </c:pt>
                <c:pt idx="44">
                  <c:v>0.31437854227030193</c:v>
                </c:pt>
                <c:pt idx="45">
                  <c:v>0.31361735602482205</c:v>
                </c:pt>
                <c:pt idx="46">
                  <c:v>0.31286862265174503</c:v>
                </c:pt>
                <c:pt idx="47">
                  <c:v>0.31213243176574906</c:v>
                </c:pt>
                <c:pt idx="48">
                  <c:v>0.31140887232061965</c:v>
                </c:pt>
                <c:pt idx="49">
                  <c:v>0.31069803256538331</c:v>
                </c:pt>
                <c:pt idx="50">
                  <c:v>0.31</c:v>
                </c:pt>
                <c:pt idx="51">
                  <c:v>0.30931486133065123</c:v>
                </c:pt>
                <c:pt idx="52">
                  <c:v>0.30864270242466452</c:v>
                </c:pt>
                <c:pt idx="53">
                  <c:v>0.30798360826511528</c:v>
                </c:pt>
                <c:pt idx="54">
                  <c:v>0.30733766290515063</c:v>
                </c:pt>
                <c:pt idx="55">
                  <c:v>0.30670494942207893</c:v>
                </c:pt>
                <c:pt idx="56">
                  <c:v>0.30608554987127373</c:v>
                </c:pt>
                <c:pt idx="57">
                  <c:v>0.30547954523993909</c:v>
                </c:pt>
                <c:pt idx="58">
                  <c:v>0.30488701540078744</c:v>
                </c:pt>
                <c:pt idx="59">
                  <c:v>0.30430803906568094</c:v>
                </c:pt>
                <c:pt idx="60">
                  <c:v>0.30374269373928975</c:v>
                </c:pt>
                <c:pt idx="61">
                  <c:v>0.30319105567282156</c:v>
                </c:pt>
                <c:pt idx="62">
                  <c:v>0.30265319981787736</c:v>
                </c:pt>
                <c:pt idx="63">
                  <c:v>0.30212919978049124</c:v>
                </c:pt>
                <c:pt idx="64">
                  <c:v>0.3016191277754115</c:v>
                </c:pt>
                <c:pt idx="65">
                  <c:v>0.30112305458068134</c:v>
                </c:pt>
                <c:pt idx="66">
                  <c:v>0.30064104949258008</c:v>
                </c:pt>
                <c:pt idx="67">
                  <c:v>0.30017318028098378</c:v>
                </c:pt>
                <c:pt idx="68">
                  <c:v>0.29971951314520712</c:v>
                </c:pt>
                <c:pt idx="69">
                  <c:v>0.29928011267038779</c:v>
                </c:pt>
                <c:pt idx="70">
                  <c:v>0.29885504178447447</c:v>
                </c:pt>
                <c:pt idx="71">
                  <c:v>0.29844436171588162</c:v>
                </c:pt>
                <c:pt idx="72">
                  <c:v>0.29804813195187113</c:v>
                </c:pt>
                <c:pt idx="73">
                  <c:v>0.2976664101977245</c:v>
                </c:pt>
                <c:pt idx="74">
                  <c:v>0.29729925233676585</c:v>
                </c:pt>
                <c:pt idx="75">
                  <c:v>0.29694671239129755</c:v>
                </c:pt>
                <c:pt idx="76">
                  <c:v>0.29660884248450853</c:v>
                </c:pt>
                <c:pt idx="77">
                  <c:v>0.29628569280341566</c:v>
                </c:pt>
                <c:pt idx="78">
                  <c:v>0.29597731156289664</c:v>
                </c:pt>
                <c:pt idx="79">
                  <c:v>0.29568374497087252</c:v>
                </c:pt>
                <c:pt idx="80">
                  <c:v>0.29540503719469646</c:v>
                </c:pt>
                <c:pt idx="81">
                  <c:v>0.29514123032880374</c:v>
                </c:pt>
                <c:pt idx="82">
                  <c:v>0.29489236436367761</c:v>
                </c:pt>
                <c:pt idx="83">
                  <c:v>0.2946584771561816</c:v>
                </c:pt>
                <c:pt idx="84">
                  <c:v>0.29443960440131006</c:v>
                </c:pt>
                <c:pt idx="85">
                  <c:v>0.2942357796054042</c:v>
                </c:pt>
                <c:pt idx="86">
                  <c:v>0.29404703406087945</c:v>
                </c:pt>
                <c:pt idx="87">
                  <c:v>0.29387339682250924</c:v>
                </c:pt>
                <c:pt idx="88">
                  <c:v>0.29371489468530532</c:v>
                </c:pt>
                <c:pt idx="89">
                  <c:v>0.29357155216403374</c:v>
                </c:pt>
                <c:pt idx="90">
                  <c:v>0.29344339147440346</c:v>
                </c:pt>
                <c:pt idx="91">
                  <c:v>0.29333043251595969</c:v>
                </c:pt>
                <c:pt idx="92">
                  <c:v>0.29323269285671399</c:v>
                </c:pt>
                <c:pt idx="93">
                  <c:v>0.29315018771953733</c:v>
                </c:pt>
                <c:pt idx="94">
                  <c:v>0.2930829299703413</c:v>
                </c:pt>
                <c:pt idx="95">
                  <c:v>0.29303093010806897</c:v>
                </c:pt>
                <c:pt idx="96">
                  <c:v>0.29299419625651291</c:v>
                </c:pt>
                <c:pt idx="97">
                  <c:v>0.29297273415797587</c:v>
                </c:pt>
                <c:pt idx="98">
                  <c:v>0.29296654716878512</c:v>
                </c:pt>
                <c:pt idx="99">
                  <c:v>0.29297563625666895</c:v>
                </c:pt>
                <c:pt idx="100">
                  <c:v>0.29300000000000032</c:v>
                </c:pt>
                <c:pt idx="101">
                  <c:v>0.29303963458890675</c:v>
                </c:pt>
                <c:pt idx="102">
                  <c:v>0.2930945338282514</c:v>
                </c:pt>
                <c:pt idx="103">
                  <c:v>0.29316468914246818</c:v>
                </c:pt>
                <c:pt idx="104">
                  <c:v>0.29325008958225401</c:v>
                </c:pt>
                <c:pt idx="105">
                  <c:v>0.29335072183309863</c:v>
                </c:pt>
                <c:pt idx="106">
                  <c:v>0.29346657022563916</c:v>
                </c:pt>
                <c:pt idx="107">
                  <c:v>0.29359761674782037</c:v>
                </c:pt>
                <c:pt idx="108">
                  <c:v>0.29374384105883827</c:v>
                </c:pt>
                <c:pt idx="109">
                  <c:v>0.29390522050484236</c:v>
                </c:pt>
                <c:pt idx="110">
                  <c:v>0.29408173013636874</c:v>
                </c:pt>
                <c:pt idx="111">
                  <c:v>0.29427334272747163</c:v>
                </c:pt>
                <c:pt idx="112">
                  <c:v>0.2944800287965213</c:v>
                </c:pt>
                <c:pt idx="113">
                  <c:v>0.29470175662862957</c:v>
                </c:pt>
                <c:pt idx="114">
                  <c:v>0.29493849229966579</c:v>
                </c:pt>
                <c:pt idx="115">
                  <c:v>0.29519019970181937</c:v>
                </c:pt>
                <c:pt idx="116">
                  <c:v>0.29545684057066612</c:v>
                </c:pt>
                <c:pt idx="117">
                  <c:v>0.29573837451369078</c:v>
                </c:pt>
                <c:pt idx="118">
                  <c:v>0.29603475904021814</c:v>
                </c:pt>
                <c:pt idx="119">
                  <c:v>0.29634594959270155</c:v>
                </c:pt>
                <c:pt idx="120">
                  <c:v>0.29667189957931644</c:v>
                </c:pt>
                <c:pt idx="121">
                  <c:v>0.29701256040780505</c:v>
                </c:pt>
                <c:pt idx="122">
                  <c:v>0.29736788152051663</c:v>
                </c:pt>
                <c:pt idx="123">
                  <c:v>0.29773781043058678</c:v>
                </c:pt>
                <c:pt idx="124">
                  <c:v>0.29812229275919638</c:v>
                </c:pt>
                <c:pt idx="125">
                  <c:v>0.29852127227385322</c:v>
                </c:pt>
                <c:pt idx="126">
                  <c:v>0.29893469092763392</c:v>
                </c:pt>
                <c:pt idx="127">
                  <c:v>0.29936248889932754</c:v>
                </c:pt>
                <c:pt idx="128">
                  <c:v>0.2998046046344186</c:v>
                </c:pt>
                <c:pt idx="129">
                  <c:v>0.30026097488684739</c:v>
                </c:pt>
                <c:pt idx="130">
                  <c:v>0.30073153476148801</c:v>
                </c:pt>
                <c:pt idx="131">
                  <c:v>0.30121621775727819</c:v>
                </c:pt>
                <c:pt idx="132">
                  <c:v>0.30171495581094415</c:v>
                </c:pt>
                <c:pt idx="133">
                  <c:v>0.30222767934125427</c:v>
                </c:pt>
                <c:pt idx="134">
                  <c:v>0.30275431729374236</c:v>
                </c:pt>
                <c:pt idx="135">
                  <c:v>0.30329479718584035</c:v>
                </c:pt>
                <c:pt idx="136">
                  <c:v>0.30384904515235855</c:v>
                </c:pt>
                <c:pt idx="137">
                  <c:v>0.30441698599125511</c:v>
                </c:pt>
                <c:pt idx="138">
                  <c:v>0.30499854320963571</c:v>
                </c:pt>
                <c:pt idx="139">
                  <c:v>0.30559363906992565</c:v>
                </c:pt>
                <c:pt idx="140">
                  <c:v>0.30620219463615872</c:v>
                </c:pt>
                <c:pt idx="141">
                  <c:v>0.30682412982032564</c:v>
                </c:pt>
                <c:pt idx="142">
                  <c:v>0.30745936342873026</c:v>
                </c:pt>
                <c:pt idx="143">
                  <c:v>0.308107813208299</c:v>
                </c:pt>
                <c:pt idx="144">
                  <c:v>0.30876939589279245</c:v>
                </c:pt>
                <c:pt idx="145">
                  <c:v>0.30944402724887105</c:v>
                </c:pt>
                <c:pt idx="146">
                  <c:v>0.31013162212196299</c:v>
                </c:pt>
                <c:pt idx="147">
                  <c:v>0.31083209448189231</c:v>
                </c:pt>
                <c:pt idx="148">
                  <c:v>0.31154535746821849</c:v>
                </c:pt>
                <c:pt idx="149">
                  <c:v>0.31227132343524605</c:v>
                </c:pt>
                <c:pt idx="150">
                  <c:v>0.31300990399666279</c:v>
                </c:pt>
              </c:numCache>
            </c:numRef>
          </c:xVal>
          <c:yVal>
            <c:numRef>
              <c:f>'Efficient Frontier'!$F$2:$F$152</c:f>
              <c:numCache>
                <c:formatCode>0.000</c:formatCode>
                <c:ptCount val="151"/>
                <c:pt idx="0">
                  <c:v>3.7999999999999992E-2</c:v>
                </c:pt>
                <c:pt idx="1">
                  <c:v>3.7959999999999994E-2</c:v>
                </c:pt>
                <c:pt idx="2">
                  <c:v>3.7919999999999995E-2</c:v>
                </c:pt>
                <c:pt idx="3">
                  <c:v>3.7879999999999997E-2</c:v>
                </c:pt>
                <c:pt idx="4">
                  <c:v>3.7839999999999985E-2</c:v>
                </c:pt>
                <c:pt idx="5">
                  <c:v>3.7799999999999986E-2</c:v>
                </c:pt>
                <c:pt idx="6">
                  <c:v>3.7759999999999988E-2</c:v>
                </c:pt>
                <c:pt idx="7">
                  <c:v>3.771999999999999E-2</c:v>
                </c:pt>
                <c:pt idx="8">
                  <c:v>3.7679999999999991E-2</c:v>
                </c:pt>
                <c:pt idx="9">
                  <c:v>3.764E-2</c:v>
                </c:pt>
                <c:pt idx="10">
                  <c:v>3.7599999999999988E-2</c:v>
                </c:pt>
                <c:pt idx="11">
                  <c:v>3.7559999999999989E-2</c:v>
                </c:pt>
                <c:pt idx="12">
                  <c:v>3.7519999999999991E-2</c:v>
                </c:pt>
                <c:pt idx="13">
                  <c:v>3.7479999999999992E-2</c:v>
                </c:pt>
                <c:pt idx="14">
                  <c:v>3.7439999999999994E-2</c:v>
                </c:pt>
                <c:pt idx="15">
                  <c:v>3.7399999999999989E-2</c:v>
                </c:pt>
                <c:pt idx="16">
                  <c:v>3.735999999999999E-2</c:v>
                </c:pt>
                <c:pt idx="17">
                  <c:v>3.7319999999999992E-2</c:v>
                </c:pt>
                <c:pt idx="18">
                  <c:v>3.7279999999999994E-2</c:v>
                </c:pt>
                <c:pt idx="19">
                  <c:v>3.7239999999999995E-2</c:v>
                </c:pt>
                <c:pt idx="20">
                  <c:v>3.7199999999999997E-2</c:v>
                </c:pt>
                <c:pt idx="21">
                  <c:v>3.7159999999999992E-2</c:v>
                </c:pt>
                <c:pt idx="22">
                  <c:v>3.7119999999999993E-2</c:v>
                </c:pt>
                <c:pt idx="23">
                  <c:v>3.7079999999999995E-2</c:v>
                </c:pt>
                <c:pt idx="24">
                  <c:v>3.7039999999999997E-2</c:v>
                </c:pt>
                <c:pt idx="25">
                  <c:v>3.6999999999999991E-2</c:v>
                </c:pt>
                <c:pt idx="26">
                  <c:v>3.6959999999999993E-2</c:v>
                </c:pt>
                <c:pt idx="27">
                  <c:v>3.6919999999999994E-2</c:v>
                </c:pt>
                <c:pt idx="28">
                  <c:v>3.6879999999999996E-2</c:v>
                </c:pt>
                <c:pt idx="29">
                  <c:v>3.6839999999999998E-2</c:v>
                </c:pt>
                <c:pt idx="30">
                  <c:v>3.6799999999999999E-2</c:v>
                </c:pt>
                <c:pt idx="31">
                  <c:v>3.6759999999999994E-2</c:v>
                </c:pt>
                <c:pt idx="32">
                  <c:v>3.6719999999999996E-2</c:v>
                </c:pt>
                <c:pt idx="33">
                  <c:v>3.6679999999999997E-2</c:v>
                </c:pt>
                <c:pt idx="34">
                  <c:v>3.6639999999999992E-2</c:v>
                </c:pt>
                <c:pt idx="35">
                  <c:v>3.6599999999999994E-2</c:v>
                </c:pt>
                <c:pt idx="36">
                  <c:v>3.6559999999999995E-2</c:v>
                </c:pt>
                <c:pt idx="37">
                  <c:v>3.651999999999999E-2</c:v>
                </c:pt>
                <c:pt idx="38">
                  <c:v>3.6479999999999992E-2</c:v>
                </c:pt>
                <c:pt idx="39">
                  <c:v>3.6439999999999993E-2</c:v>
                </c:pt>
                <c:pt idx="40">
                  <c:v>3.6399999999999995E-2</c:v>
                </c:pt>
                <c:pt idx="41">
                  <c:v>3.635999999999999E-2</c:v>
                </c:pt>
                <c:pt idx="42">
                  <c:v>3.6319999999999998E-2</c:v>
                </c:pt>
                <c:pt idx="43">
                  <c:v>3.628E-2</c:v>
                </c:pt>
                <c:pt idx="44">
                  <c:v>3.6239999999999994E-2</c:v>
                </c:pt>
                <c:pt idx="45">
                  <c:v>3.6199999999999996E-2</c:v>
                </c:pt>
                <c:pt idx="46">
                  <c:v>3.6159999999999998E-2</c:v>
                </c:pt>
                <c:pt idx="47">
                  <c:v>3.6119999999999992E-2</c:v>
                </c:pt>
                <c:pt idx="48">
                  <c:v>3.6079999999999994E-2</c:v>
                </c:pt>
                <c:pt idx="49">
                  <c:v>3.6039999999999996E-2</c:v>
                </c:pt>
                <c:pt idx="50">
                  <c:v>3.5999999999999997E-2</c:v>
                </c:pt>
                <c:pt idx="51">
                  <c:v>3.5959999999999999E-2</c:v>
                </c:pt>
                <c:pt idx="52">
                  <c:v>3.5919999999999994E-2</c:v>
                </c:pt>
                <c:pt idx="53">
                  <c:v>3.5879999999999995E-2</c:v>
                </c:pt>
                <c:pt idx="54">
                  <c:v>3.5839999999999997E-2</c:v>
                </c:pt>
                <c:pt idx="55">
                  <c:v>3.5799999999999998E-2</c:v>
                </c:pt>
                <c:pt idx="56">
                  <c:v>3.5759999999999993E-2</c:v>
                </c:pt>
                <c:pt idx="57">
                  <c:v>3.5720000000000002E-2</c:v>
                </c:pt>
                <c:pt idx="58">
                  <c:v>3.5679999999999996E-2</c:v>
                </c:pt>
                <c:pt idx="59">
                  <c:v>3.5639999999999998E-2</c:v>
                </c:pt>
                <c:pt idx="60">
                  <c:v>3.5599999999999993E-2</c:v>
                </c:pt>
                <c:pt idx="61">
                  <c:v>3.5559999999999994E-2</c:v>
                </c:pt>
                <c:pt idx="62">
                  <c:v>3.5519999999999996E-2</c:v>
                </c:pt>
                <c:pt idx="63">
                  <c:v>3.5479999999999998E-2</c:v>
                </c:pt>
                <c:pt idx="64">
                  <c:v>3.5439999999999999E-2</c:v>
                </c:pt>
                <c:pt idx="65">
                  <c:v>3.5400000000000001E-2</c:v>
                </c:pt>
                <c:pt idx="66">
                  <c:v>3.5360000000000003E-2</c:v>
                </c:pt>
                <c:pt idx="67">
                  <c:v>3.5319999999999997E-2</c:v>
                </c:pt>
                <c:pt idx="68">
                  <c:v>3.5279999999999999E-2</c:v>
                </c:pt>
                <c:pt idx="69">
                  <c:v>3.524E-2</c:v>
                </c:pt>
                <c:pt idx="70">
                  <c:v>3.5199999999999995E-2</c:v>
                </c:pt>
                <c:pt idx="71">
                  <c:v>3.5159999999999997E-2</c:v>
                </c:pt>
                <c:pt idx="72">
                  <c:v>3.5119999999999998E-2</c:v>
                </c:pt>
                <c:pt idx="73">
                  <c:v>3.508E-2</c:v>
                </c:pt>
                <c:pt idx="74">
                  <c:v>3.5040000000000002E-2</c:v>
                </c:pt>
                <c:pt idx="75">
                  <c:v>3.5000000000000003E-2</c:v>
                </c:pt>
                <c:pt idx="76">
                  <c:v>3.4959999999999998E-2</c:v>
                </c:pt>
                <c:pt idx="77">
                  <c:v>3.492E-2</c:v>
                </c:pt>
                <c:pt idx="78">
                  <c:v>3.4879999999999994E-2</c:v>
                </c:pt>
                <c:pt idx="79">
                  <c:v>3.4839999999999996E-2</c:v>
                </c:pt>
                <c:pt idx="80">
                  <c:v>3.4799999999999998E-2</c:v>
                </c:pt>
                <c:pt idx="81">
                  <c:v>3.4759999999999999E-2</c:v>
                </c:pt>
                <c:pt idx="82">
                  <c:v>3.4720000000000001E-2</c:v>
                </c:pt>
                <c:pt idx="83">
                  <c:v>3.4680000000000002E-2</c:v>
                </c:pt>
                <c:pt idx="84">
                  <c:v>3.4639999999999997E-2</c:v>
                </c:pt>
                <c:pt idx="85">
                  <c:v>3.4599999999999999E-2</c:v>
                </c:pt>
                <c:pt idx="86">
                  <c:v>3.456E-2</c:v>
                </c:pt>
                <c:pt idx="87">
                  <c:v>3.4520000000000002E-2</c:v>
                </c:pt>
                <c:pt idx="88">
                  <c:v>3.4479999999999997E-2</c:v>
                </c:pt>
                <c:pt idx="89">
                  <c:v>3.4439999999999998E-2</c:v>
                </c:pt>
                <c:pt idx="90">
                  <c:v>3.44E-2</c:v>
                </c:pt>
                <c:pt idx="91">
                  <c:v>3.4360000000000002E-2</c:v>
                </c:pt>
                <c:pt idx="92">
                  <c:v>3.4320000000000003E-2</c:v>
                </c:pt>
                <c:pt idx="93">
                  <c:v>3.4279999999999998E-2</c:v>
                </c:pt>
                <c:pt idx="94">
                  <c:v>3.424E-2</c:v>
                </c:pt>
                <c:pt idx="95">
                  <c:v>3.4200000000000001E-2</c:v>
                </c:pt>
                <c:pt idx="96">
                  <c:v>3.4160000000000003E-2</c:v>
                </c:pt>
                <c:pt idx="97">
                  <c:v>3.4120000000000004E-2</c:v>
                </c:pt>
                <c:pt idx="98">
                  <c:v>3.4079999999999999E-2</c:v>
                </c:pt>
                <c:pt idx="99">
                  <c:v>3.4040000000000001E-2</c:v>
                </c:pt>
                <c:pt idx="100">
                  <c:v>3.4000000000000037E-2</c:v>
                </c:pt>
                <c:pt idx="101">
                  <c:v>3.3960000000000004E-2</c:v>
                </c:pt>
                <c:pt idx="102">
                  <c:v>3.3920000000000006E-2</c:v>
                </c:pt>
                <c:pt idx="103">
                  <c:v>3.388E-2</c:v>
                </c:pt>
                <c:pt idx="104">
                  <c:v>3.3840000000000002E-2</c:v>
                </c:pt>
                <c:pt idx="105">
                  <c:v>3.3800000000000004E-2</c:v>
                </c:pt>
                <c:pt idx="106">
                  <c:v>3.3759999999999998E-2</c:v>
                </c:pt>
                <c:pt idx="107">
                  <c:v>3.372E-2</c:v>
                </c:pt>
                <c:pt idx="108">
                  <c:v>3.3680000000000002E-2</c:v>
                </c:pt>
                <c:pt idx="109">
                  <c:v>3.3639999999999996E-2</c:v>
                </c:pt>
                <c:pt idx="110">
                  <c:v>3.3599999999999998E-2</c:v>
                </c:pt>
                <c:pt idx="111">
                  <c:v>3.356E-2</c:v>
                </c:pt>
                <c:pt idx="112">
                  <c:v>3.3519999999999994E-2</c:v>
                </c:pt>
                <c:pt idx="113">
                  <c:v>3.3480000000000003E-2</c:v>
                </c:pt>
                <c:pt idx="114">
                  <c:v>3.3440000000000004E-2</c:v>
                </c:pt>
                <c:pt idx="115">
                  <c:v>3.3399999999999999E-2</c:v>
                </c:pt>
                <c:pt idx="116">
                  <c:v>3.3360000000000001E-2</c:v>
                </c:pt>
                <c:pt idx="117">
                  <c:v>3.3320000000000002E-2</c:v>
                </c:pt>
                <c:pt idx="118">
                  <c:v>3.3280000000000004E-2</c:v>
                </c:pt>
                <c:pt idx="119">
                  <c:v>3.3239999999999999E-2</c:v>
                </c:pt>
                <c:pt idx="120">
                  <c:v>3.32E-2</c:v>
                </c:pt>
                <c:pt idx="121">
                  <c:v>3.3160000000000002E-2</c:v>
                </c:pt>
                <c:pt idx="122">
                  <c:v>3.3119999999999997E-2</c:v>
                </c:pt>
                <c:pt idx="123">
                  <c:v>3.3079999999999998E-2</c:v>
                </c:pt>
                <c:pt idx="124">
                  <c:v>3.304E-2</c:v>
                </c:pt>
                <c:pt idx="125">
                  <c:v>3.3000000000000002E-2</c:v>
                </c:pt>
                <c:pt idx="126">
                  <c:v>3.2960000000000003E-2</c:v>
                </c:pt>
                <c:pt idx="127">
                  <c:v>3.2920000000000005E-2</c:v>
                </c:pt>
                <c:pt idx="128">
                  <c:v>3.2880000000000006E-2</c:v>
                </c:pt>
                <c:pt idx="129">
                  <c:v>3.2840000000000001E-2</c:v>
                </c:pt>
                <c:pt idx="130">
                  <c:v>3.2800000000000003E-2</c:v>
                </c:pt>
                <c:pt idx="131">
                  <c:v>3.2759999999999997E-2</c:v>
                </c:pt>
                <c:pt idx="132">
                  <c:v>3.2719999999999999E-2</c:v>
                </c:pt>
                <c:pt idx="133">
                  <c:v>3.2680000000000001E-2</c:v>
                </c:pt>
                <c:pt idx="134">
                  <c:v>3.2640000000000002E-2</c:v>
                </c:pt>
                <c:pt idx="135">
                  <c:v>3.2600000000000004E-2</c:v>
                </c:pt>
                <c:pt idx="136">
                  <c:v>3.2560000000000006E-2</c:v>
                </c:pt>
                <c:pt idx="137">
                  <c:v>3.2520000000000007E-2</c:v>
                </c:pt>
                <c:pt idx="138">
                  <c:v>3.2480000000000009E-2</c:v>
                </c:pt>
                <c:pt idx="139">
                  <c:v>3.2440000000000004E-2</c:v>
                </c:pt>
                <c:pt idx="140">
                  <c:v>3.2400000000000005E-2</c:v>
                </c:pt>
                <c:pt idx="141">
                  <c:v>3.236E-2</c:v>
                </c:pt>
                <c:pt idx="142">
                  <c:v>3.2320000000000008E-2</c:v>
                </c:pt>
                <c:pt idx="143">
                  <c:v>3.228000000000001E-2</c:v>
                </c:pt>
                <c:pt idx="144">
                  <c:v>3.2240000000000012E-2</c:v>
                </c:pt>
                <c:pt idx="145">
                  <c:v>3.2200000000000006E-2</c:v>
                </c:pt>
                <c:pt idx="146">
                  <c:v>3.2160000000000008E-2</c:v>
                </c:pt>
                <c:pt idx="147">
                  <c:v>3.212000000000001E-2</c:v>
                </c:pt>
                <c:pt idx="148">
                  <c:v>3.2080000000000004E-2</c:v>
                </c:pt>
                <c:pt idx="149">
                  <c:v>3.2040000000000006E-2</c:v>
                </c:pt>
                <c:pt idx="150">
                  <c:v>3.2000000000000001E-2</c:v>
                </c:pt>
              </c:numCache>
            </c:numRef>
          </c:yVal>
          <c:smooth val="1"/>
        </c:ser>
        <c:axId val="96126080"/>
        <c:axId val="96128000"/>
      </c:scatterChart>
      <c:valAx>
        <c:axId val="96126080"/>
        <c:scaling>
          <c:orientation val="minMax"/>
          <c:min val="0.2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</a:t>
                </a:r>
              </a:p>
            </c:rich>
          </c:tx>
          <c:layout>
            <c:manualLayout>
              <c:xMode val="edge"/>
              <c:yMode val="edge"/>
              <c:x val="0.50954965004374464"/>
              <c:y val="0.87868037328667403"/>
            </c:manualLayout>
          </c:layout>
        </c:title>
        <c:numFmt formatCode="0.000" sourceLinked="1"/>
        <c:tickLblPos val="nextTo"/>
        <c:crossAx val="96128000"/>
        <c:crosses val="autoZero"/>
        <c:crossBetween val="midCat"/>
      </c:valAx>
      <c:valAx>
        <c:axId val="96128000"/>
        <c:scaling>
          <c:orientation val="minMax"/>
          <c:min val="2.0000000000000011E-2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</a:t>
                </a:r>
              </a:p>
            </c:rich>
          </c:tx>
          <c:layout/>
        </c:title>
        <c:numFmt formatCode="0.000" sourceLinked="1"/>
        <c:tickLblPos val="nextTo"/>
        <c:crossAx val="96126080"/>
        <c:crosses val="autoZero"/>
        <c:crossBetween val="midCat"/>
      </c:valAx>
    </c:plotArea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  <c:userShapes r:id="rId1"/>
</c:chartSpac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180974</xdr:rowOff>
    </xdr:from>
    <xdr:to>
      <xdr:col>1</xdr:col>
      <xdr:colOff>2</xdr:colOff>
      <xdr:row>10</xdr:row>
      <xdr:rowOff>190503</xdr:rowOff>
    </xdr:to>
    <xdr:cxnSp macro="">
      <xdr:nvCxnSpPr>
        <xdr:cNvPr id="3" name="Straight Connector 2"/>
        <xdr:cNvCxnSpPr/>
      </xdr:nvCxnSpPr>
      <xdr:spPr>
        <a:xfrm rot="5400000">
          <a:off x="-347663" y="1138238"/>
          <a:ext cx="1914529" cy="1"/>
        </a:xfrm>
        <a:prstGeom prst="line">
          <a:avLst/>
        </a:prstGeom>
        <a:ln w="31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5</xdr:row>
      <xdr:rowOff>142877</xdr:rowOff>
    </xdr:from>
    <xdr:to>
      <xdr:col>2</xdr:col>
      <xdr:colOff>19050</xdr:colOff>
      <xdr:row>10</xdr:row>
      <xdr:rowOff>200027</xdr:rowOff>
    </xdr:to>
    <xdr:cxnSp macro="">
      <xdr:nvCxnSpPr>
        <xdr:cNvPr id="7" name="Straight Arrow Connector 6"/>
        <xdr:cNvCxnSpPr/>
      </xdr:nvCxnSpPr>
      <xdr:spPr>
        <a:xfrm rot="5400000" flipH="1" flipV="1">
          <a:off x="414338" y="1281114"/>
          <a:ext cx="100965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9525</xdr:rowOff>
    </xdr:from>
    <xdr:to>
      <xdr:col>4</xdr:col>
      <xdr:colOff>28575</xdr:colOff>
      <xdr:row>10</xdr:row>
      <xdr:rowOff>180975</xdr:rowOff>
    </xdr:to>
    <xdr:cxnSp macro="">
      <xdr:nvCxnSpPr>
        <xdr:cNvPr id="9" name="Straight Arrow Connector 8"/>
        <xdr:cNvCxnSpPr/>
      </xdr:nvCxnSpPr>
      <xdr:spPr>
        <a:xfrm flipV="1">
          <a:off x="609600" y="1724025"/>
          <a:ext cx="185737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1</xdr:row>
      <xdr:rowOff>9524</xdr:rowOff>
    </xdr:from>
    <xdr:to>
      <xdr:col>8</xdr:col>
      <xdr:colOff>9526</xdr:colOff>
      <xdr:row>11</xdr:row>
      <xdr:rowOff>19049</xdr:rowOff>
    </xdr:to>
    <xdr:cxnSp macro="">
      <xdr:nvCxnSpPr>
        <xdr:cNvPr id="11" name="Straight Connector 10"/>
        <xdr:cNvCxnSpPr/>
      </xdr:nvCxnSpPr>
      <xdr:spPr>
        <a:xfrm rot="5400000">
          <a:off x="3929063" y="1157287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</xdr:row>
      <xdr:rowOff>19050</xdr:rowOff>
    </xdr:from>
    <xdr:to>
      <xdr:col>11</xdr:col>
      <xdr:colOff>9525</xdr:colOff>
      <xdr:row>17</xdr:row>
      <xdr:rowOff>180975</xdr:rowOff>
    </xdr:to>
    <xdr:cxnSp macro="">
      <xdr:nvCxnSpPr>
        <xdr:cNvPr id="13" name="Straight Connector 12"/>
        <xdr:cNvCxnSpPr/>
      </xdr:nvCxnSpPr>
      <xdr:spPr>
        <a:xfrm>
          <a:off x="4886325" y="2114550"/>
          <a:ext cx="1828800" cy="1304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7</xdr:row>
      <xdr:rowOff>19050</xdr:rowOff>
    </xdr:from>
    <xdr:to>
      <xdr:col>12</xdr:col>
      <xdr:colOff>28575</xdr:colOff>
      <xdr:row>11</xdr:row>
      <xdr:rowOff>19050</xdr:rowOff>
    </xdr:to>
    <xdr:cxnSp macro="">
      <xdr:nvCxnSpPr>
        <xdr:cNvPr id="15" name="Straight Connector 14"/>
        <xdr:cNvCxnSpPr/>
      </xdr:nvCxnSpPr>
      <xdr:spPr>
        <a:xfrm flipV="1">
          <a:off x="4857750" y="1352550"/>
          <a:ext cx="24860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4</xdr:row>
      <xdr:rowOff>9526</xdr:rowOff>
    </xdr:from>
    <xdr:to>
      <xdr:col>9</xdr:col>
      <xdr:colOff>9524</xdr:colOff>
      <xdr:row>11</xdr:row>
      <xdr:rowOff>9526</xdr:rowOff>
    </xdr:to>
    <xdr:cxnSp macro="">
      <xdr:nvCxnSpPr>
        <xdr:cNvPr id="17" name="Straight Arrow Connector 16"/>
        <xdr:cNvCxnSpPr/>
      </xdr:nvCxnSpPr>
      <xdr:spPr>
        <a:xfrm rot="5400000" flipH="1" flipV="1">
          <a:off x="4519612" y="1128713"/>
          <a:ext cx="1333500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9525</xdr:rowOff>
    </xdr:from>
    <xdr:to>
      <xdr:col>10</xdr:col>
      <xdr:colOff>9525</xdr:colOff>
      <xdr:row>11</xdr:row>
      <xdr:rowOff>19050</xdr:rowOff>
    </xdr:to>
    <xdr:cxnSp macro="">
      <xdr:nvCxnSpPr>
        <xdr:cNvPr id="19" name="Straight Arrow Connector 18"/>
        <xdr:cNvCxnSpPr/>
      </xdr:nvCxnSpPr>
      <xdr:spPr>
        <a:xfrm flipV="1">
          <a:off x="4876800" y="1343025"/>
          <a:ext cx="1228725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11</xdr:row>
      <xdr:rowOff>9525</xdr:rowOff>
    </xdr:from>
    <xdr:to>
      <xdr:col>10</xdr:col>
      <xdr:colOff>19050</xdr:colOff>
      <xdr:row>13</xdr:row>
      <xdr:rowOff>19050</xdr:rowOff>
    </xdr:to>
    <xdr:cxnSp macro="">
      <xdr:nvCxnSpPr>
        <xdr:cNvPr id="21" name="Straight Arrow Connector 20"/>
        <xdr:cNvCxnSpPr/>
      </xdr:nvCxnSpPr>
      <xdr:spPr>
        <a:xfrm>
          <a:off x="4857750" y="2105025"/>
          <a:ext cx="125730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608806</xdr:colOff>
      <xdr:row>4</xdr:row>
      <xdr:rowOff>29369</xdr:rowOff>
    </xdr:from>
    <xdr:to>
      <xdr:col>9</xdr:col>
      <xdr:colOff>794</xdr:colOff>
      <xdr:row>11</xdr:row>
      <xdr:rowOff>10319</xdr:rowOff>
    </xdr:to>
    <xdr:cxnSp macro="">
      <xdr:nvCxnSpPr>
        <xdr:cNvPr id="23" name="Straight Arrow Connector 22"/>
        <xdr:cNvCxnSpPr/>
      </xdr:nvCxnSpPr>
      <xdr:spPr>
        <a:xfrm rot="5400000">
          <a:off x="4829175" y="1447800"/>
          <a:ext cx="1314450" cy="1588"/>
        </a:xfrm>
        <a:prstGeom prst="straightConnector1">
          <a:avLst/>
        </a:prstGeom>
        <a:ln>
          <a:prstDash val="dash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11</xdr:row>
      <xdr:rowOff>9525</xdr:rowOff>
    </xdr:from>
    <xdr:to>
      <xdr:col>10</xdr:col>
      <xdr:colOff>600075</xdr:colOff>
      <xdr:row>11</xdr:row>
      <xdr:rowOff>9525</xdr:rowOff>
    </xdr:to>
    <xdr:cxnSp macro="">
      <xdr:nvCxnSpPr>
        <xdr:cNvPr id="25" name="Straight Connector 24"/>
        <xdr:cNvCxnSpPr/>
      </xdr:nvCxnSpPr>
      <xdr:spPr>
        <a:xfrm>
          <a:off x="4905375" y="2105025"/>
          <a:ext cx="17907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612321</xdr:colOff>
      <xdr:row>10</xdr:row>
      <xdr:rowOff>176893</xdr:rowOff>
    </xdr:from>
    <xdr:to>
      <xdr:col>5</xdr:col>
      <xdr:colOff>564697</xdr:colOff>
      <xdr:row>10</xdr:row>
      <xdr:rowOff>190500</xdr:rowOff>
    </xdr:to>
    <xdr:cxnSp macro="">
      <xdr:nvCxnSpPr>
        <xdr:cNvPr id="28" name="Straight Connector 27"/>
        <xdr:cNvCxnSpPr/>
      </xdr:nvCxnSpPr>
      <xdr:spPr>
        <a:xfrm flipV="1">
          <a:off x="612321" y="2081893"/>
          <a:ext cx="3013983" cy="13607"/>
        </a:xfrm>
        <a:prstGeom prst="line">
          <a:avLst/>
        </a:prstGeom>
        <a:ln w="31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11</xdr:row>
      <xdr:rowOff>152400</xdr:rowOff>
    </xdr:from>
    <xdr:to>
      <xdr:col>7</xdr:col>
      <xdr:colOff>485775</xdr:colOff>
      <xdr:row>20</xdr:row>
      <xdr:rowOff>66675</xdr:rowOff>
    </xdr:to>
    <xdr:sp macro="" textlink="">
      <xdr:nvSpPr>
        <xdr:cNvPr id="2" name="Right Brace 1"/>
        <xdr:cNvSpPr/>
      </xdr:nvSpPr>
      <xdr:spPr>
        <a:xfrm>
          <a:off x="4857750" y="2247900"/>
          <a:ext cx="828675" cy="18002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409575</xdr:colOff>
      <xdr:row>22</xdr:row>
      <xdr:rowOff>171450</xdr:rowOff>
    </xdr:from>
    <xdr:to>
      <xdr:col>9</xdr:col>
      <xdr:colOff>314325</xdr:colOff>
      <xdr:row>33</xdr:row>
      <xdr:rowOff>0</xdr:rowOff>
    </xdr:to>
    <xdr:sp macro="" textlink="">
      <xdr:nvSpPr>
        <xdr:cNvPr id="3" name="Right Brace 2"/>
        <xdr:cNvSpPr/>
      </xdr:nvSpPr>
      <xdr:spPr>
        <a:xfrm>
          <a:off x="6219825" y="4543425"/>
          <a:ext cx="514350" cy="2095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200025</xdr:colOff>
      <xdr:row>11</xdr:row>
      <xdr:rowOff>66675</xdr:rowOff>
    </xdr:from>
    <xdr:to>
      <xdr:col>14</xdr:col>
      <xdr:colOff>161925</xdr:colOff>
      <xdr:row>35</xdr:row>
      <xdr:rowOff>123825</xdr:rowOff>
    </xdr:to>
    <xdr:sp macro="" textlink="">
      <xdr:nvSpPr>
        <xdr:cNvPr id="4" name="Right Brace 3"/>
        <xdr:cNvSpPr/>
      </xdr:nvSpPr>
      <xdr:spPr>
        <a:xfrm>
          <a:off x="9172575" y="2162175"/>
          <a:ext cx="571500" cy="4991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295276</xdr:colOff>
      <xdr:row>36</xdr:row>
      <xdr:rowOff>85725</xdr:rowOff>
    </xdr:from>
    <xdr:to>
      <xdr:col>5</xdr:col>
      <xdr:colOff>407670</xdr:colOff>
      <xdr:row>50</xdr:row>
      <xdr:rowOff>28575</xdr:rowOff>
    </xdr:to>
    <xdr:sp macro="" textlink="">
      <xdr:nvSpPr>
        <xdr:cNvPr id="5" name="Right Brace 4"/>
        <xdr:cNvSpPr/>
      </xdr:nvSpPr>
      <xdr:spPr>
        <a:xfrm>
          <a:off x="3667126" y="7315200"/>
          <a:ext cx="721994" cy="28384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142874</xdr:colOff>
      <xdr:row>4</xdr:row>
      <xdr:rowOff>180974</xdr:rowOff>
    </xdr:from>
    <xdr:to>
      <xdr:col>12</xdr:col>
      <xdr:colOff>552449</xdr:colOff>
      <xdr:row>23</xdr:row>
      <xdr:rowOff>95249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14</xdr:row>
      <xdr:rowOff>95250</xdr:rowOff>
    </xdr:from>
    <xdr:to>
      <xdr:col>10</xdr:col>
      <xdr:colOff>304800</xdr:colOff>
      <xdr:row>15</xdr:row>
      <xdr:rowOff>171450</xdr:rowOff>
    </xdr:to>
    <xdr:sp macro="" textlink="">
      <xdr:nvSpPr>
        <xdr:cNvPr id="5" name="TextBox 4"/>
        <xdr:cNvSpPr txBox="1"/>
      </xdr:nvSpPr>
      <xdr:spPr>
        <a:xfrm>
          <a:off x="4448175" y="2762250"/>
          <a:ext cx="19526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slope is  Sharpe ratio = (r -r</a:t>
          </a:r>
          <a:r>
            <a:rPr lang="en-US" sz="1100" baseline="-25000"/>
            <a:t>f</a:t>
          </a:r>
          <a:r>
            <a:rPr lang="en-US" sz="1100"/>
            <a:t>)/</a:t>
          </a:r>
          <a:r>
            <a:rPr lang="el-GR" sz="1100"/>
            <a:t>σ</a:t>
          </a:r>
          <a:endParaRPr lang="en-US" sz="1100"/>
        </a:p>
      </xdr:txBody>
    </xdr:sp>
    <xdr:clientData/>
  </xdr:twoCellAnchor>
  <xdr:twoCellAnchor>
    <xdr:from>
      <xdr:col>6</xdr:col>
      <xdr:colOff>542926</xdr:colOff>
      <xdr:row>14</xdr:row>
      <xdr:rowOff>9525</xdr:rowOff>
    </xdr:from>
    <xdr:to>
      <xdr:col>7</xdr:col>
      <xdr:colOff>85726</xdr:colOff>
      <xdr:row>15</xdr:row>
      <xdr:rowOff>19050</xdr:rowOff>
    </xdr:to>
    <xdr:cxnSp macro="">
      <xdr:nvCxnSpPr>
        <xdr:cNvPr id="7" name="Straight Arrow Connector 6"/>
        <xdr:cNvCxnSpPr/>
      </xdr:nvCxnSpPr>
      <xdr:spPr>
        <a:xfrm rot="16200000" flipV="1">
          <a:off x="4176713" y="2700338"/>
          <a:ext cx="200025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16</xdr:col>
      <xdr:colOff>409575</xdr:colOff>
      <xdr:row>44</xdr:row>
      <xdr:rowOff>104775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446351</xdr:colOff>
      <xdr:row>25</xdr:row>
      <xdr:rowOff>182304</xdr:rowOff>
    </xdr:from>
    <xdr:to>
      <xdr:col>11</xdr:col>
      <xdr:colOff>386605</xdr:colOff>
      <xdr:row>33</xdr:row>
      <xdr:rowOff>138316</xdr:rowOff>
    </xdr:to>
    <xdr:sp macro="" textlink="">
      <xdr:nvSpPr>
        <xdr:cNvPr id="14" name="Arc 13"/>
        <xdr:cNvSpPr/>
      </xdr:nvSpPr>
      <xdr:spPr>
        <a:xfrm rot="6870477">
          <a:off x="5467672" y="4800283"/>
          <a:ext cx="1480012" cy="1769054"/>
        </a:xfrm>
        <a:prstGeom prst="arc">
          <a:avLst>
            <a:gd name="adj1" fmla="val 13593771"/>
            <a:gd name="adj2" fmla="val 1989614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238126</xdr:colOff>
      <xdr:row>29</xdr:row>
      <xdr:rowOff>57150</xdr:rowOff>
    </xdr:from>
    <xdr:to>
      <xdr:col>10</xdr:col>
      <xdr:colOff>571501</xdr:colOff>
      <xdr:row>30</xdr:row>
      <xdr:rowOff>76200</xdr:rowOff>
    </xdr:to>
    <xdr:cxnSp macro="">
      <xdr:nvCxnSpPr>
        <xdr:cNvPr id="17" name="Straight Arrow Connector 16"/>
        <xdr:cNvCxnSpPr/>
      </xdr:nvCxnSpPr>
      <xdr:spPr>
        <a:xfrm rot="10800000">
          <a:off x="6334126" y="5581650"/>
          <a:ext cx="333375" cy="2095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476251</xdr:colOff>
      <xdr:row>33</xdr:row>
      <xdr:rowOff>142874</xdr:rowOff>
    </xdr:from>
    <xdr:to>
      <xdr:col>11</xdr:col>
      <xdr:colOff>295276</xdr:colOff>
      <xdr:row>35</xdr:row>
      <xdr:rowOff>57149</xdr:rowOff>
    </xdr:to>
    <xdr:cxnSp macro="">
      <xdr:nvCxnSpPr>
        <xdr:cNvPr id="20" name="Straight Arrow Connector 19"/>
        <xdr:cNvCxnSpPr/>
      </xdr:nvCxnSpPr>
      <xdr:spPr>
        <a:xfrm rot="10800000" flipV="1">
          <a:off x="6572251" y="6429374"/>
          <a:ext cx="428625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0.15135</cdr:x>
      <cdr:y>0.13477</cdr:y>
    </cdr:from>
    <cdr:to>
      <cdr:x>0.57477</cdr:x>
      <cdr:y>0.62534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800102" y="476250"/>
          <a:ext cx="2238374" cy="173354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0.57838</cdr:x>
      <cdr:y>0.11051</cdr:y>
    </cdr:from>
    <cdr:to>
      <cdr:x>0.85045</cdr:x>
      <cdr:y>0.18329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057526" y="390527"/>
          <a:ext cx="1438275" cy="257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CML  (max Sharpe)</a:t>
          </a:r>
        </a:p>
      </cdr:txBody>
    </cdr:sp>
  </cdr:relSizeAnchor>
  <cdr:relSizeAnchor xmlns:cdr="http://schemas.openxmlformats.org/drawingml/2006/chartDrawing">
    <cdr:from>
      <cdr:x>0.15856</cdr:x>
      <cdr:y>0.58491</cdr:y>
    </cdr:from>
    <cdr:to>
      <cdr:x>0.22703</cdr:x>
      <cdr:y>0.68464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838202" y="2066926"/>
          <a:ext cx="36195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r</a:t>
          </a:r>
          <a:r>
            <a:rPr lang="en-US" sz="1100" baseline="-25000"/>
            <a:t>f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0.15135</cdr:x>
      <cdr:y>0.13477</cdr:y>
    </cdr:from>
    <cdr:to>
      <cdr:x>0.57477</cdr:x>
      <cdr:y>0.62534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800102" y="476250"/>
          <a:ext cx="2238374" cy="173354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0.22883</cdr:x>
      <cdr:y>0.24798</cdr:y>
    </cdr:from>
    <cdr:to>
      <cdr:x>0.35315</cdr:x>
      <cdr:y>0.31536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209675" y="876300"/>
          <a:ext cx="6572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Utility</a:t>
          </a:r>
        </a:p>
      </cdr:txBody>
    </cdr:sp>
  </cdr:relSizeAnchor>
  <cdr:relSizeAnchor xmlns:cdr="http://schemas.openxmlformats.org/drawingml/2006/chartDrawing">
    <cdr:from>
      <cdr:x>0.4018</cdr:x>
      <cdr:y>0.45553</cdr:y>
    </cdr:from>
    <cdr:to>
      <cdr:x>0.56216</cdr:x>
      <cdr:y>0.51482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2124075" y="1609725"/>
          <a:ext cx="84772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Lending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1"/>
  <sheetViews>
    <sheetView showGridLines="0" tabSelected="1" zoomScaleNormal="100" workbookViewId="0">
      <selection activeCell="K21" sqref="K21"/>
    </sheetView>
  </sheetViews>
  <sheetFormatPr defaultRowHeight="15"/>
  <sheetData>
    <row r="2" spans="1:12">
      <c r="A2" s="4" t="s">
        <v>25</v>
      </c>
    </row>
    <row r="4" spans="1:12">
      <c r="J4" t="s">
        <v>27</v>
      </c>
    </row>
    <row r="6" spans="1:12">
      <c r="A6">
        <v>2</v>
      </c>
    </row>
    <row r="7" spans="1:12">
      <c r="K7" t="s">
        <v>25</v>
      </c>
    </row>
    <row r="9" spans="1:12">
      <c r="A9">
        <v>1</v>
      </c>
    </row>
    <row r="11" spans="1:12" ht="18">
      <c r="L11" t="s">
        <v>28</v>
      </c>
    </row>
    <row r="12" spans="1:12">
      <c r="B12" s="4"/>
      <c r="C12" s="5">
        <v>1</v>
      </c>
      <c r="D12" s="4">
        <v>2</v>
      </c>
      <c r="E12" s="5" t="s">
        <v>23</v>
      </c>
      <c r="F12" s="4" t="s">
        <v>26</v>
      </c>
    </row>
    <row r="13" spans="1:12">
      <c r="K13" t="s">
        <v>26</v>
      </c>
    </row>
    <row r="18" spans="2:8">
      <c r="B18" s="10"/>
      <c r="C18" s="10"/>
      <c r="D18" s="10"/>
      <c r="E18" s="10"/>
      <c r="F18" s="10"/>
      <c r="G18" s="10"/>
      <c r="H18" s="10"/>
    </row>
    <row r="19" spans="2:8" ht="15.75">
      <c r="B19" s="18"/>
      <c r="C19" s="39" t="s">
        <v>56</v>
      </c>
      <c r="D19" s="39"/>
      <c r="E19" s="39"/>
      <c r="F19" s="38"/>
      <c r="G19" s="38"/>
      <c r="H19" s="10"/>
    </row>
    <row r="20" spans="2:8">
      <c r="B20" s="10"/>
      <c r="C20" s="10"/>
      <c r="D20" s="10"/>
      <c r="E20" s="28" t="s">
        <v>57</v>
      </c>
      <c r="F20" s="28" t="s">
        <v>58</v>
      </c>
      <c r="G20" s="28" t="s">
        <v>59</v>
      </c>
      <c r="H20" s="28"/>
    </row>
    <row r="21" spans="2:8">
      <c r="B21" s="10"/>
      <c r="C21" s="10"/>
      <c r="D21" s="10" t="s">
        <v>9</v>
      </c>
      <c r="E21" s="29">
        <v>0.20826367236453616</v>
      </c>
      <c r="F21" s="30">
        <v>0.2535462767369081</v>
      </c>
      <c r="G21" s="31">
        <v>0.34711929226779931</v>
      </c>
      <c r="H21" s="28"/>
    </row>
    <row r="22" spans="2:8">
      <c r="B22" s="10"/>
      <c r="C22" s="10" t="s">
        <v>55</v>
      </c>
      <c r="D22" s="10" t="s">
        <v>10</v>
      </c>
      <c r="E22" s="32">
        <v>0.27768425995860913</v>
      </c>
      <c r="F22" s="33">
        <v>0.33806170157305349</v>
      </c>
      <c r="G22" s="34">
        <v>0.19835388219207989</v>
      </c>
      <c r="H22" s="28"/>
    </row>
    <row r="23" spans="2:8">
      <c r="B23" s="10"/>
      <c r="C23" s="10"/>
      <c r="D23" s="10" t="s">
        <v>52</v>
      </c>
      <c r="E23" s="35">
        <v>0.17355374883328525</v>
      </c>
      <c r="F23" s="36">
        <v>0.33806170231587751</v>
      </c>
      <c r="G23" s="37">
        <v>0.46282572302373248</v>
      </c>
      <c r="H23" s="28"/>
    </row>
    <row r="24" spans="2:8">
      <c r="B24" s="10"/>
      <c r="C24" s="10"/>
      <c r="D24" s="10"/>
      <c r="E24" s="28"/>
      <c r="F24" s="28"/>
      <c r="G24" s="28"/>
      <c r="H24" s="28"/>
    </row>
    <row r="25" spans="2:8">
      <c r="B25" s="10"/>
      <c r="C25" s="10"/>
      <c r="D25" s="10" t="s">
        <v>9</v>
      </c>
      <c r="E25" s="29">
        <v>0.30292827499444275</v>
      </c>
      <c r="F25" s="30">
        <v>0.12677313649093341</v>
      </c>
      <c r="G25" s="31">
        <v>0.24298350348962117</v>
      </c>
      <c r="H25" s="28"/>
    </row>
    <row r="26" spans="2:8">
      <c r="B26" s="10"/>
      <c r="C26" s="10" t="s">
        <v>53</v>
      </c>
      <c r="D26" s="10" t="s">
        <v>10</v>
      </c>
      <c r="E26" s="32">
        <v>0.10097612904045494</v>
      </c>
      <c r="F26" s="33">
        <v>0.16903085293134534</v>
      </c>
      <c r="G26" s="34">
        <v>5.9506164657623963E-2</v>
      </c>
      <c r="H26" s="28"/>
    </row>
    <row r="27" spans="2:8">
      <c r="B27" s="10"/>
      <c r="C27" s="10"/>
      <c r="D27" s="10" t="s">
        <v>54</v>
      </c>
      <c r="E27" s="35">
        <v>-0.14199795871032489</v>
      </c>
      <c r="F27" s="36">
        <v>0</v>
      </c>
      <c r="G27" s="37">
        <v>0</v>
      </c>
      <c r="H27" s="28"/>
    </row>
    <row r="28" spans="2:8">
      <c r="B28" s="10"/>
      <c r="C28" s="10"/>
      <c r="D28" s="10"/>
      <c r="E28" s="10"/>
      <c r="F28" s="10"/>
      <c r="G28" s="10"/>
      <c r="H28" s="10"/>
    </row>
    <row r="29" spans="2:8">
      <c r="B29" s="10"/>
      <c r="C29" s="10" t="s">
        <v>60</v>
      </c>
      <c r="D29" s="10"/>
      <c r="E29" s="10"/>
      <c r="F29" s="10"/>
      <c r="G29" s="10"/>
      <c r="H29" s="10"/>
    </row>
    <row r="30" spans="2:8">
      <c r="B30" s="10"/>
      <c r="C30" s="10" t="s">
        <v>61</v>
      </c>
      <c r="D30" s="10"/>
      <c r="E30" s="10"/>
      <c r="F30" s="10"/>
      <c r="G30" s="10"/>
      <c r="H30" s="10"/>
    </row>
    <row r="31" spans="2:8">
      <c r="B31" s="10"/>
      <c r="C31" s="10" t="s">
        <v>62</v>
      </c>
      <c r="D31" s="10"/>
      <c r="E31" s="10"/>
      <c r="F31" s="10"/>
      <c r="G31" s="10"/>
      <c r="H31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I20" sqref="I20"/>
    </sheetView>
  </sheetViews>
  <sheetFormatPr defaultRowHeight="15"/>
  <sheetData>
    <row r="1" spans="1:6"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192607</v>
      </c>
      <c r="B2">
        <v>4.0999999999999996</v>
      </c>
      <c r="C2">
        <v>2.73</v>
      </c>
      <c r="D2">
        <v>1.83</v>
      </c>
      <c r="E2">
        <v>1.64</v>
      </c>
      <c r="F2">
        <v>2.12</v>
      </c>
    </row>
    <row r="3" spans="1:6">
      <c r="A3">
        <v>192608</v>
      </c>
      <c r="B3">
        <v>2.58</v>
      </c>
      <c r="C3">
        <v>2.2599999999999998</v>
      </c>
      <c r="D3">
        <v>2.41</v>
      </c>
      <c r="E3">
        <v>4.51</v>
      </c>
      <c r="F3">
        <v>4.3600000000000003</v>
      </c>
    </row>
    <row r="4" spans="1:6">
      <c r="A4">
        <v>192609</v>
      </c>
      <c r="B4">
        <v>2.06</v>
      </c>
      <c r="C4">
        <v>-0.39</v>
      </c>
      <c r="D4">
        <v>1.06</v>
      </c>
      <c r="E4">
        <v>0.61</v>
      </c>
      <c r="F4">
        <v>0.28999999999999998</v>
      </c>
    </row>
    <row r="5" spans="1:6">
      <c r="A5">
        <v>192610</v>
      </c>
      <c r="B5">
        <v>-4.6500000000000004</v>
      </c>
      <c r="C5">
        <v>-2.42</v>
      </c>
      <c r="D5">
        <v>-2.2599999999999998</v>
      </c>
      <c r="E5">
        <v>-0.73</v>
      </c>
      <c r="F5">
        <v>-2.85</v>
      </c>
    </row>
    <row r="6" spans="1:6">
      <c r="A6">
        <v>192611</v>
      </c>
      <c r="B6">
        <v>3.19</v>
      </c>
      <c r="C6">
        <v>2.54</v>
      </c>
      <c r="D6">
        <v>3.07</v>
      </c>
      <c r="E6">
        <v>5.53</v>
      </c>
      <c r="F6">
        <v>2.13</v>
      </c>
    </row>
    <row r="7" spans="1:6">
      <c r="A7">
        <v>192612</v>
      </c>
      <c r="B7">
        <v>4.0999999999999996</v>
      </c>
      <c r="C7">
        <v>2.76</v>
      </c>
      <c r="D7">
        <v>1.03</v>
      </c>
      <c r="E7">
        <v>0.15</v>
      </c>
      <c r="F7">
        <v>3.39</v>
      </c>
    </row>
    <row r="8" spans="1:6">
      <c r="A8">
        <v>192701</v>
      </c>
      <c r="B8">
        <v>-1.42</v>
      </c>
      <c r="C8">
        <v>0.13</v>
      </c>
      <c r="D8">
        <v>0.46</v>
      </c>
      <c r="E8">
        <v>4.91</v>
      </c>
      <c r="F8">
        <v>1.52</v>
      </c>
    </row>
    <row r="9" spans="1:6">
      <c r="A9">
        <v>192702</v>
      </c>
      <c r="B9">
        <v>5.42</v>
      </c>
      <c r="C9">
        <v>4</v>
      </c>
      <c r="D9">
        <v>4.1900000000000004</v>
      </c>
      <c r="E9">
        <v>1.65</v>
      </c>
      <c r="F9">
        <v>5.04</v>
      </c>
    </row>
    <row r="10" spans="1:6">
      <c r="A10">
        <v>192703</v>
      </c>
      <c r="B10">
        <v>2.4</v>
      </c>
      <c r="C10">
        <v>-1.35</v>
      </c>
      <c r="D10">
        <v>3.65</v>
      </c>
      <c r="E10">
        <v>0.88</v>
      </c>
      <c r="F10">
        <v>1.26</v>
      </c>
    </row>
    <row r="11" spans="1:6">
      <c r="A11">
        <v>192704</v>
      </c>
      <c r="B11">
        <v>2.97</v>
      </c>
      <c r="C11">
        <v>-1.0900000000000001</v>
      </c>
      <c r="D11">
        <v>1.35</v>
      </c>
      <c r="E11">
        <v>3.25</v>
      </c>
      <c r="F11">
        <v>0.9</v>
      </c>
    </row>
    <row r="12" spans="1:6">
      <c r="A12">
        <v>192705</v>
      </c>
      <c r="B12">
        <v>5.43</v>
      </c>
      <c r="C12">
        <v>5.68</v>
      </c>
      <c r="D12">
        <v>5.28</v>
      </c>
      <c r="E12">
        <v>4.01</v>
      </c>
      <c r="F12">
        <v>6.4</v>
      </c>
    </row>
    <row r="13" spans="1:6">
      <c r="A13">
        <v>192706</v>
      </c>
      <c r="B13">
        <v>-1.63</v>
      </c>
      <c r="C13">
        <v>-3.06</v>
      </c>
      <c r="D13">
        <v>0.51</v>
      </c>
      <c r="E13">
        <v>0.45</v>
      </c>
      <c r="F13">
        <v>-2.1</v>
      </c>
    </row>
    <row r="14" spans="1:6">
      <c r="A14">
        <v>192707</v>
      </c>
      <c r="B14">
        <v>8.67</v>
      </c>
      <c r="C14">
        <v>7.55</v>
      </c>
      <c r="D14">
        <v>7.51</v>
      </c>
      <c r="E14">
        <v>9.84</v>
      </c>
      <c r="F14">
        <v>6.18</v>
      </c>
    </row>
    <row r="15" spans="1:6">
      <c r="A15">
        <v>192708</v>
      </c>
      <c r="B15">
        <v>6.78</v>
      </c>
      <c r="C15">
        <v>1.99</v>
      </c>
      <c r="D15">
        <v>3.01</v>
      </c>
      <c r="E15">
        <v>0.28000000000000003</v>
      </c>
      <c r="F15">
        <v>-1.21</v>
      </c>
    </row>
    <row r="16" spans="1:6">
      <c r="A16">
        <v>192709</v>
      </c>
      <c r="B16">
        <v>5.4</v>
      </c>
      <c r="C16">
        <v>4.9000000000000004</v>
      </c>
      <c r="D16">
        <v>4</v>
      </c>
      <c r="E16">
        <v>5.65</v>
      </c>
      <c r="F16">
        <v>4.75</v>
      </c>
    </row>
    <row r="17" spans="1:6">
      <c r="A17">
        <v>192710</v>
      </c>
      <c r="B17">
        <v>-3.41</v>
      </c>
      <c r="C17">
        <v>-4.71</v>
      </c>
      <c r="D17">
        <v>-4.5599999999999996</v>
      </c>
      <c r="E17">
        <v>5.13</v>
      </c>
      <c r="F17">
        <v>-3.8</v>
      </c>
    </row>
    <row r="18" spans="1:6">
      <c r="A18">
        <v>192711</v>
      </c>
      <c r="B18">
        <v>7.73</v>
      </c>
      <c r="C18">
        <v>7.71</v>
      </c>
      <c r="D18">
        <v>6.48</v>
      </c>
      <c r="E18">
        <v>3.68</v>
      </c>
      <c r="F18">
        <v>4.53</v>
      </c>
    </row>
    <row r="19" spans="1:6">
      <c r="A19">
        <v>192712</v>
      </c>
      <c r="B19">
        <v>3.52</v>
      </c>
      <c r="C19">
        <v>2.19</v>
      </c>
      <c r="D19">
        <v>1.26</v>
      </c>
      <c r="E19">
        <v>-0.46</v>
      </c>
      <c r="F19">
        <v>1.99</v>
      </c>
    </row>
    <row r="20" spans="1:6">
      <c r="A20">
        <v>192801</v>
      </c>
      <c r="B20">
        <v>-1.1000000000000001</v>
      </c>
      <c r="C20">
        <v>0.2</v>
      </c>
      <c r="D20">
        <v>-0.04</v>
      </c>
      <c r="E20">
        <v>2.69</v>
      </c>
      <c r="F20">
        <v>-1.17</v>
      </c>
    </row>
    <row r="21" spans="1:6">
      <c r="A21">
        <v>192802</v>
      </c>
      <c r="B21">
        <v>-1.57</v>
      </c>
      <c r="C21">
        <v>-1.1200000000000001</v>
      </c>
      <c r="D21">
        <v>-0.37</v>
      </c>
      <c r="E21">
        <v>-1.38</v>
      </c>
      <c r="F21">
        <v>-1.94</v>
      </c>
    </row>
    <row r="22" spans="1:6">
      <c r="A22">
        <v>192803</v>
      </c>
      <c r="B22">
        <v>13.72</v>
      </c>
      <c r="C22">
        <v>6.98</v>
      </c>
      <c r="D22">
        <v>10.33</v>
      </c>
      <c r="E22">
        <v>10.54</v>
      </c>
      <c r="F22">
        <v>6.05</v>
      </c>
    </row>
    <row r="23" spans="1:6">
      <c r="A23">
        <v>192804</v>
      </c>
      <c r="B23">
        <v>0.54</v>
      </c>
      <c r="C23">
        <v>7.66</v>
      </c>
      <c r="D23">
        <v>2.7</v>
      </c>
      <c r="E23">
        <v>2.35</v>
      </c>
      <c r="F23">
        <v>4.09</v>
      </c>
    </row>
    <row r="24" spans="1:6">
      <c r="A24">
        <v>192805</v>
      </c>
      <c r="B24">
        <v>3.57</v>
      </c>
      <c r="C24">
        <v>0.12</v>
      </c>
      <c r="D24">
        <v>4.47</v>
      </c>
      <c r="E24">
        <v>9.27</v>
      </c>
      <c r="F24">
        <v>0.09</v>
      </c>
    </row>
    <row r="25" spans="1:6">
      <c r="A25">
        <v>192806</v>
      </c>
      <c r="B25">
        <v>-4.16</v>
      </c>
      <c r="C25">
        <v>-4.33</v>
      </c>
      <c r="D25">
        <v>-5.17</v>
      </c>
      <c r="E25">
        <v>-3.15</v>
      </c>
      <c r="F25">
        <v>-4.2300000000000004</v>
      </c>
    </row>
    <row r="26" spans="1:6">
      <c r="A26">
        <v>192807</v>
      </c>
      <c r="B26">
        <v>2.2400000000000002</v>
      </c>
      <c r="C26">
        <v>1.05</v>
      </c>
      <c r="D26">
        <v>-0.31</v>
      </c>
      <c r="E26">
        <v>2.68</v>
      </c>
      <c r="F26">
        <v>-0.32</v>
      </c>
    </row>
    <row r="27" spans="1:6">
      <c r="A27">
        <v>192808</v>
      </c>
      <c r="B27">
        <v>8.68</v>
      </c>
      <c r="C27">
        <v>6.23</v>
      </c>
      <c r="D27">
        <v>7.36</v>
      </c>
      <c r="E27">
        <v>15.11</v>
      </c>
      <c r="F27">
        <v>4.7699999999999996</v>
      </c>
    </row>
    <row r="28" spans="1:6">
      <c r="A28">
        <v>192809</v>
      </c>
      <c r="B28">
        <v>3.84</v>
      </c>
      <c r="C28">
        <v>4.3099999999999996</v>
      </c>
      <c r="D28">
        <v>0.45</v>
      </c>
      <c r="E28">
        <v>-1.5</v>
      </c>
      <c r="F28">
        <v>1.94</v>
      </c>
    </row>
    <row r="29" spans="1:6">
      <c r="A29">
        <v>192810</v>
      </c>
      <c r="B29">
        <v>1.41</v>
      </c>
      <c r="C29">
        <v>2.42</v>
      </c>
      <c r="D29">
        <v>2.36</v>
      </c>
      <c r="E29">
        <v>-0.08</v>
      </c>
      <c r="F29">
        <v>-0.32</v>
      </c>
    </row>
    <row r="30" spans="1:6">
      <c r="A30">
        <v>192811</v>
      </c>
      <c r="B30">
        <v>7.84</v>
      </c>
      <c r="C30">
        <v>16.04</v>
      </c>
      <c r="D30">
        <v>13.47</v>
      </c>
      <c r="E30">
        <v>5.05</v>
      </c>
      <c r="F30">
        <v>10.06</v>
      </c>
    </row>
    <row r="31" spans="1:6">
      <c r="A31">
        <v>192812</v>
      </c>
      <c r="B31">
        <v>-1.05</v>
      </c>
      <c r="C31">
        <v>0.48</v>
      </c>
      <c r="D31">
        <v>3.76</v>
      </c>
      <c r="E31">
        <v>-0.28000000000000003</v>
      </c>
      <c r="F31">
        <v>0.47</v>
      </c>
    </row>
    <row r="32" spans="1:6">
      <c r="A32">
        <v>192901</v>
      </c>
      <c r="B32">
        <v>0.34</v>
      </c>
      <c r="C32">
        <v>5.96</v>
      </c>
      <c r="D32">
        <v>11.7</v>
      </c>
      <c r="E32">
        <v>3.25</v>
      </c>
      <c r="F32">
        <v>5.67</v>
      </c>
    </row>
    <row r="33" spans="1:6">
      <c r="A33">
        <v>192902</v>
      </c>
      <c r="B33">
        <v>-1.59</v>
      </c>
      <c r="C33">
        <v>1.34</v>
      </c>
      <c r="D33">
        <v>-0.91</v>
      </c>
      <c r="E33">
        <v>-0.16</v>
      </c>
      <c r="F33">
        <v>-0.05</v>
      </c>
    </row>
    <row r="34" spans="1:6">
      <c r="A34">
        <v>192903</v>
      </c>
      <c r="B34">
        <v>-3.81</v>
      </c>
      <c r="C34">
        <v>1.1399999999999999</v>
      </c>
      <c r="D34">
        <v>4.47</v>
      </c>
      <c r="E34">
        <v>-1.93</v>
      </c>
      <c r="F34">
        <v>-2.21</v>
      </c>
    </row>
    <row r="35" spans="1:6">
      <c r="A35">
        <v>192904</v>
      </c>
      <c r="B35">
        <v>1.02</v>
      </c>
      <c r="C35">
        <v>2.5099999999999998</v>
      </c>
      <c r="D35">
        <v>2.42</v>
      </c>
      <c r="E35">
        <v>1.55</v>
      </c>
      <c r="F35">
        <v>0.56999999999999995</v>
      </c>
    </row>
    <row r="36" spans="1:6">
      <c r="A36">
        <v>192905</v>
      </c>
      <c r="B36">
        <v>-9.25</v>
      </c>
      <c r="C36">
        <v>-5.63</v>
      </c>
      <c r="D36">
        <v>-3.64</v>
      </c>
      <c r="E36">
        <v>-7.67</v>
      </c>
      <c r="F36">
        <v>0.09</v>
      </c>
    </row>
    <row r="37" spans="1:6">
      <c r="A37">
        <v>192906</v>
      </c>
      <c r="B37">
        <v>6.68</v>
      </c>
      <c r="C37">
        <v>12.27</v>
      </c>
      <c r="D37">
        <v>15.64</v>
      </c>
      <c r="E37">
        <v>4.13</v>
      </c>
      <c r="F37">
        <v>5.81</v>
      </c>
    </row>
    <row r="38" spans="1:6">
      <c r="A38">
        <v>192907</v>
      </c>
      <c r="B38">
        <v>0.12</v>
      </c>
      <c r="C38">
        <v>4.63</v>
      </c>
      <c r="D38">
        <v>10.95</v>
      </c>
      <c r="E38">
        <v>2.87</v>
      </c>
      <c r="F38">
        <v>6.64</v>
      </c>
    </row>
    <row r="39" spans="1:6">
      <c r="A39">
        <v>192908</v>
      </c>
      <c r="B39">
        <v>4.88</v>
      </c>
      <c r="C39">
        <v>9.8699999999999992</v>
      </c>
      <c r="D39">
        <v>11.8</v>
      </c>
      <c r="E39">
        <v>4.04</v>
      </c>
      <c r="F39">
        <v>7.89</v>
      </c>
    </row>
    <row r="40" spans="1:6">
      <c r="A40">
        <v>192909</v>
      </c>
      <c r="B40">
        <v>-5.49</v>
      </c>
      <c r="C40">
        <v>-3.93</v>
      </c>
      <c r="D40">
        <v>-5.0199999999999996</v>
      </c>
      <c r="E40">
        <v>-6.98</v>
      </c>
      <c r="F40">
        <v>-6.47</v>
      </c>
    </row>
    <row r="41" spans="1:6">
      <c r="A41">
        <v>192910</v>
      </c>
      <c r="B41">
        <v>-20.47</v>
      </c>
      <c r="C41">
        <v>-20.23</v>
      </c>
      <c r="D41">
        <v>-22.61</v>
      </c>
      <c r="E41">
        <v>-18.02</v>
      </c>
      <c r="F41">
        <v>-11.84</v>
      </c>
    </row>
    <row r="42" spans="1:6">
      <c r="A42">
        <v>192911</v>
      </c>
      <c r="B42">
        <v>-12.08</v>
      </c>
      <c r="C42">
        <v>-12.25</v>
      </c>
      <c r="D42">
        <v>-14.76</v>
      </c>
      <c r="E42">
        <v>-8.5299999999999994</v>
      </c>
      <c r="F42">
        <v>-9.6199999999999992</v>
      </c>
    </row>
    <row r="43" spans="1:6">
      <c r="A43">
        <v>192912</v>
      </c>
      <c r="B43">
        <v>0.77</v>
      </c>
      <c r="C43">
        <v>2.42</v>
      </c>
      <c r="D43">
        <v>6.15</v>
      </c>
      <c r="E43">
        <v>1.4</v>
      </c>
      <c r="F43">
        <v>-0.4</v>
      </c>
    </row>
    <row r="44" spans="1:6">
      <c r="A44">
        <v>193001</v>
      </c>
      <c r="B44">
        <v>5.07</v>
      </c>
      <c r="C44">
        <v>4.93</v>
      </c>
      <c r="D44">
        <v>6.16</v>
      </c>
      <c r="E44">
        <v>2.2400000000000002</v>
      </c>
      <c r="F44">
        <v>4.5599999999999996</v>
      </c>
    </row>
    <row r="45" spans="1:6">
      <c r="A45">
        <v>193002</v>
      </c>
      <c r="B45">
        <v>0.1</v>
      </c>
      <c r="C45">
        <v>2.19</v>
      </c>
      <c r="D45">
        <v>7.38</v>
      </c>
      <c r="E45">
        <v>2.88</v>
      </c>
      <c r="F45">
        <v>3.38</v>
      </c>
    </row>
    <row r="46" spans="1:6">
      <c r="A46">
        <v>193003</v>
      </c>
      <c r="B46">
        <v>3.83</v>
      </c>
      <c r="C46">
        <v>9.99</v>
      </c>
      <c r="D46">
        <v>8.52</v>
      </c>
      <c r="E46">
        <v>5.9</v>
      </c>
      <c r="F46">
        <v>4.92</v>
      </c>
    </row>
    <row r="47" spans="1:6">
      <c r="A47">
        <v>193004</v>
      </c>
      <c r="B47">
        <v>-1.9</v>
      </c>
      <c r="C47">
        <v>-1.0900000000000001</v>
      </c>
      <c r="D47">
        <v>-0.81</v>
      </c>
      <c r="E47">
        <v>0.05</v>
      </c>
      <c r="F47">
        <v>-6.56</v>
      </c>
    </row>
    <row r="48" spans="1:6">
      <c r="A48">
        <v>193005</v>
      </c>
      <c r="B48">
        <v>1.8</v>
      </c>
      <c r="C48">
        <v>-2.1</v>
      </c>
      <c r="D48">
        <v>-2.35</v>
      </c>
      <c r="E48">
        <v>-1.22</v>
      </c>
      <c r="F48">
        <v>-0.94</v>
      </c>
    </row>
    <row r="49" spans="1:6">
      <c r="A49">
        <v>193006</v>
      </c>
      <c r="B49">
        <v>-15.39</v>
      </c>
      <c r="C49">
        <v>-16.88</v>
      </c>
      <c r="D49">
        <v>-14.73</v>
      </c>
      <c r="E49">
        <v>-13.21</v>
      </c>
      <c r="F49">
        <v>-11.87</v>
      </c>
    </row>
    <row r="50" spans="1:6">
      <c r="A50">
        <v>193007</v>
      </c>
      <c r="B50">
        <v>5.47</v>
      </c>
      <c r="C50">
        <v>4.05</v>
      </c>
      <c r="D50">
        <v>2.77</v>
      </c>
      <c r="E50">
        <v>6.12</v>
      </c>
      <c r="F50">
        <v>3.56</v>
      </c>
    </row>
    <row r="51" spans="1:6">
      <c r="A51">
        <v>193008</v>
      </c>
      <c r="B51">
        <v>1.53</v>
      </c>
      <c r="C51">
        <v>-0.39</v>
      </c>
      <c r="D51">
        <v>2</v>
      </c>
      <c r="E51">
        <v>8.08</v>
      </c>
      <c r="F51">
        <v>-0.3</v>
      </c>
    </row>
    <row r="52" spans="1:6">
      <c r="A52">
        <v>193009</v>
      </c>
      <c r="B52">
        <v>-11.24</v>
      </c>
      <c r="C52">
        <v>-13.66</v>
      </c>
      <c r="D52">
        <v>-12.28</v>
      </c>
      <c r="E52">
        <v>-8.7100000000000009</v>
      </c>
      <c r="F52">
        <v>-10.37</v>
      </c>
    </row>
    <row r="53" spans="1:6">
      <c r="A53">
        <v>193010</v>
      </c>
      <c r="B53">
        <v>-7.53</v>
      </c>
      <c r="C53">
        <v>-9.2100000000000009</v>
      </c>
      <c r="D53">
        <v>-10.8</v>
      </c>
      <c r="E53">
        <v>-4.66</v>
      </c>
      <c r="F53">
        <v>-8.4</v>
      </c>
    </row>
    <row r="54" spans="1:6">
      <c r="A54">
        <v>193011</v>
      </c>
      <c r="B54">
        <v>2.12</v>
      </c>
      <c r="C54">
        <v>-3.36</v>
      </c>
      <c r="D54">
        <v>-3.28</v>
      </c>
      <c r="E54">
        <v>-3.08</v>
      </c>
      <c r="F54">
        <v>-5.26</v>
      </c>
    </row>
    <row r="55" spans="1:6">
      <c r="A55">
        <v>193012</v>
      </c>
      <c r="B55">
        <v>-5.98</v>
      </c>
      <c r="C55">
        <v>-7.93</v>
      </c>
      <c r="D55">
        <v>-7.02</v>
      </c>
      <c r="E55">
        <v>-7.3</v>
      </c>
      <c r="F55">
        <v>-8.8699999999999992</v>
      </c>
    </row>
    <row r="56" spans="1:6">
      <c r="A56">
        <v>193101</v>
      </c>
      <c r="B56">
        <v>6.22</v>
      </c>
      <c r="C56">
        <v>4.58</v>
      </c>
      <c r="D56">
        <v>4.95</v>
      </c>
      <c r="E56">
        <v>7.96</v>
      </c>
      <c r="F56">
        <v>11.87</v>
      </c>
    </row>
    <row r="57" spans="1:6">
      <c r="A57">
        <v>193102</v>
      </c>
      <c r="B57">
        <v>11.92</v>
      </c>
      <c r="C57">
        <v>11.99</v>
      </c>
      <c r="D57">
        <v>13.38</v>
      </c>
      <c r="E57">
        <v>8.59</v>
      </c>
      <c r="F57">
        <v>5.43</v>
      </c>
    </row>
    <row r="58" spans="1:6">
      <c r="A58">
        <v>193103</v>
      </c>
      <c r="B58">
        <v>-3.01</v>
      </c>
      <c r="C58">
        <v>-7.31</v>
      </c>
      <c r="D58">
        <v>-5.54</v>
      </c>
      <c r="E58">
        <v>1.81</v>
      </c>
      <c r="F58">
        <v>-9.5500000000000007</v>
      </c>
    </row>
    <row r="59" spans="1:6">
      <c r="A59">
        <v>193104</v>
      </c>
      <c r="B59">
        <v>-5.7</v>
      </c>
      <c r="C59">
        <v>-12.71</v>
      </c>
      <c r="D59">
        <v>-8.4</v>
      </c>
      <c r="E59">
        <v>-3.69</v>
      </c>
      <c r="F59">
        <v>-9.74</v>
      </c>
    </row>
    <row r="60" spans="1:6">
      <c r="A60">
        <v>193105</v>
      </c>
      <c r="B60">
        <v>-10.58</v>
      </c>
      <c r="C60">
        <v>-13.83</v>
      </c>
      <c r="D60">
        <v>-10.73</v>
      </c>
      <c r="E60">
        <v>-9.9700000000000006</v>
      </c>
      <c r="F60">
        <v>-17.579999999999998</v>
      </c>
    </row>
    <row r="61" spans="1:6">
      <c r="A61">
        <v>193106</v>
      </c>
      <c r="B61">
        <v>10.76</v>
      </c>
      <c r="C61">
        <v>15.7</v>
      </c>
      <c r="D61">
        <v>13.9</v>
      </c>
      <c r="E61">
        <v>9.58</v>
      </c>
      <c r="F61">
        <v>16.37</v>
      </c>
    </row>
    <row r="62" spans="1:6">
      <c r="A62">
        <v>193107</v>
      </c>
      <c r="B62">
        <v>-2.5299999999999998</v>
      </c>
      <c r="C62">
        <v>-7.09</v>
      </c>
      <c r="D62">
        <v>-7.17</v>
      </c>
      <c r="E62">
        <v>3.18</v>
      </c>
      <c r="F62">
        <v>-9.89</v>
      </c>
    </row>
    <row r="63" spans="1:6">
      <c r="A63">
        <v>193108</v>
      </c>
      <c r="B63">
        <v>-0.43</v>
      </c>
      <c r="C63">
        <v>1.28</v>
      </c>
      <c r="D63">
        <v>2.0499999999999998</v>
      </c>
      <c r="E63">
        <v>0.03</v>
      </c>
      <c r="F63">
        <v>-4.1100000000000003</v>
      </c>
    </row>
    <row r="64" spans="1:6">
      <c r="A64">
        <v>193109</v>
      </c>
      <c r="B64">
        <v>-28.17</v>
      </c>
      <c r="C64">
        <v>-29.81</v>
      </c>
      <c r="D64">
        <v>-26.74</v>
      </c>
      <c r="E64">
        <v>-29.95</v>
      </c>
      <c r="F64">
        <v>-26.25</v>
      </c>
    </row>
    <row r="65" spans="1:6">
      <c r="A65">
        <v>193110</v>
      </c>
      <c r="B65">
        <v>9.75</v>
      </c>
      <c r="C65">
        <v>9.2899999999999991</v>
      </c>
      <c r="D65">
        <v>7.04</v>
      </c>
      <c r="E65">
        <v>11.06</v>
      </c>
      <c r="F65">
        <v>1.26</v>
      </c>
    </row>
    <row r="66" spans="1:6">
      <c r="A66">
        <v>193111</v>
      </c>
      <c r="B66">
        <v>-5.01</v>
      </c>
      <c r="C66">
        <v>-7.7</v>
      </c>
      <c r="D66">
        <v>-9.73</v>
      </c>
      <c r="E66">
        <v>-2.4500000000000002</v>
      </c>
      <c r="F66">
        <v>-18.61</v>
      </c>
    </row>
    <row r="67" spans="1:6">
      <c r="A67">
        <v>193112</v>
      </c>
      <c r="B67">
        <v>-10.54</v>
      </c>
      <c r="C67">
        <v>-15.33</v>
      </c>
      <c r="D67">
        <v>-9.9700000000000006</v>
      </c>
      <c r="E67">
        <v>-4.1100000000000003</v>
      </c>
      <c r="F67">
        <v>-16.43</v>
      </c>
    </row>
    <row r="68" spans="1:6">
      <c r="A68">
        <v>193201</v>
      </c>
      <c r="B68">
        <v>-0.56999999999999995</v>
      </c>
      <c r="C68">
        <v>-2.13</v>
      </c>
      <c r="D68">
        <v>-6.78</v>
      </c>
      <c r="E68">
        <v>-3</v>
      </c>
      <c r="F68">
        <v>6.8</v>
      </c>
    </row>
    <row r="69" spans="1:6">
      <c r="A69">
        <v>193202</v>
      </c>
      <c r="B69">
        <v>4.05</v>
      </c>
      <c r="C69">
        <v>6.8</v>
      </c>
      <c r="D69">
        <v>9.77</v>
      </c>
      <c r="E69">
        <v>2.8</v>
      </c>
      <c r="F69">
        <v>-0.32</v>
      </c>
    </row>
    <row r="70" spans="1:6">
      <c r="A70">
        <v>193203</v>
      </c>
      <c r="B70">
        <v>-10.08</v>
      </c>
      <c r="C70">
        <v>-9.31</v>
      </c>
      <c r="D70">
        <v>-11.39</v>
      </c>
      <c r="E70">
        <v>-6.87</v>
      </c>
      <c r="F70">
        <v>-15.9</v>
      </c>
    </row>
    <row r="71" spans="1:6">
      <c r="A71">
        <v>193204</v>
      </c>
      <c r="B71">
        <v>-15.66</v>
      </c>
      <c r="C71">
        <v>-17.7</v>
      </c>
      <c r="D71">
        <v>-16.190000000000001</v>
      </c>
      <c r="E71">
        <v>-19.91</v>
      </c>
      <c r="F71">
        <v>-22.28</v>
      </c>
    </row>
    <row r="72" spans="1:6">
      <c r="A72">
        <v>193205</v>
      </c>
      <c r="B72">
        <v>-23.26</v>
      </c>
      <c r="C72">
        <v>-17.78</v>
      </c>
      <c r="D72">
        <v>-16.059999999999999</v>
      </c>
      <c r="E72">
        <v>-34.74</v>
      </c>
      <c r="F72">
        <v>-29.99</v>
      </c>
    </row>
    <row r="73" spans="1:6">
      <c r="A73">
        <v>193206</v>
      </c>
      <c r="B73">
        <v>-1.1200000000000001</v>
      </c>
      <c r="C73">
        <v>1.1000000000000001</v>
      </c>
      <c r="D73">
        <v>-5.4</v>
      </c>
      <c r="E73">
        <v>10.43</v>
      </c>
      <c r="F73">
        <v>-2.08</v>
      </c>
    </row>
    <row r="74" spans="1:6">
      <c r="A74">
        <v>193207</v>
      </c>
      <c r="B74">
        <v>28.21</v>
      </c>
      <c r="C74">
        <v>35.33</v>
      </c>
      <c r="D74">
        <v>24.49</v>
      </c>
      <c r="E74">
        <v>29.95</v>
      </c>
      <c r="F74">
        <v>55.52</v>
      </c>
    </row>
    <row r="75" spans="1:6">
      <c r="A75">
        <v>193208</v>
      </c>
      <c r="B75">
        <v>29.44</v>
      </c>
      <c r="C75">
        <v>35.869999999999997</v>
      </c>
      <c r="D75">
        <v>33.83</v>
      </c>
      <c r="E75">
        <v>37.46</v>
      </c>
      <c r="F75">
        <v>58.74</v>
      </c>
    </row>
    <row r="76" spans="1:6">
      <c r="A76">
        <v>193209</v>
      </c>
      <c r="B76">
        <v>1.47</v>
      </c>
      <c r="C76">
        <v>-5.53</v>
      </c>
      <c r="D76">
        <v>-1.84</v>
      </c>
      <c r="E76">
        <v>-12.86</v>
      </c>
      <c r="F76">
        <v>-4.05</v>
      </c>
    </row>
    <row r="77" spans="1:6">
      <c r="A77">
        <v>193210</v>
      </c>
      <c r="B77">
        <v>-14.18</v>
      </c>
      <c r="C77">
        <v>-11.11</v>
      </c>
      <c r="D77">
        <v>-11.89</v>
      </c>
      <c r="E77">
        <v>-19.420000000000002</v>
      </c>
      <c r="F77">
        <v>-17.899999999999999</v>
      </c>
    </row>
    <row r="78" spans="1:6">
      <c r="A78">
        <v>193211</v>
      </c>
      <c r="B78">
        <v>-5.75</v>
      </c>
      <c r="C78">
        <v>-6.1</v>
      </c>
      <c r="D78">
        <v>-3.39</v>
      </c>
      <c r="E78">
        <v>6.32</v>
      </c>
      <c r="F78">
        <v>-6.96</v>
      </c>
    </row>
    <row r="79" spans="1:6">
      <c r="A79">
        <v>193212</v>
      </c>
      <c r="B79">
        <v>4.5199999999999996</v>
      </c>
      <c r="C79">
        <v>4.1500000000000004</v>
      </c>
      <c r="D79">
        <v>4.88</v>
      </c>
      <c r="E79">
        <v>8.11</v>
      </c>
      <c r="F79">
        <v>4.91</v>
      </c>
    </row>
    <row r="80" spans="1:6">
      <c r="A80">
        <v>193301</v>
      </c>
      <c r="B80">
        <v>2.0499999999999998</v>
      </c>
      <c r="C80">
        <v>-0.81</v>
      </c>
      <c r="D80">
        <v>0.67</v>
      </c>
      <c r="E80">
        <v>-1.3</v>
      </c>
      <c r="F80">
        <v>8.7899999999999991</v>
      </c>
    </row>
    <row r="81" spans="1:6">
      <c r="A81">
        <v>193302</v>
      </c>
      <c r="B81">
        <v>-13.68</v>
      </c>
      <c r="C81">
        <v>-16.920000000000002</v>
      </c>
      <c r="D81">
        <v>-11.61</v>
      </c>
      <c r="E81">
        <v>-10.119999999999999</v>
      </c>
      <c r="F81">
        <v>-16.350000000000001</v>
      </c>
    </row>
    <row r="82" spans="1:6">
      <c r="A82">
        <v>193303</v>
      </c>
      <c r="B82">
        <v>9.5500000000000007</v>
      </c>
      <c r="C82">
        <v>1.99</v>
      </c>
      <c r="D82">
        <v>-2.4500000000000002</v>
      </c>
      <c r="E82">
        <v>-3.94</v>
      </c>
      <c r="F82">
        <v>4</v>
      </c>
    </row>
    <row r="83" spans="1:6">
      <c r="A83">
        <v>193304</v>
      </c>
      <c r="B83">
        <v>42.69</v>
      </c>
      <c r="C83">
        <v>41.63</v>
      </c>
      <c r="D83">
        <v>25.66</v>
      </c>
      <c r="E83">
        <v>38.659999999999997</v>
      </c>
      <c r="F83">
        <v>30.17</v>
      </c>
    </row>
    <row r="84" spans="1:6">
      <c r="A84">
        <v>193305</v>
      </c>
      <c r="B84">
        <v>16.399999999999999</v>
      </c>
      <c r="C84">
        <v>22.02</v>
      </c>
      <c r="D84">
        <v>18.190000000000001</v>
      </c>
      <c r="E84">
        <v>24.87</v>
      </c>
      <c r="F84">
        <v>31.35</v>
      </c>
    </row>
    <row r="85" spans="1:6">
      <c r="A85">
        <v>193306</v>
      </c>
      <c r="B85">
        <v>14.38</v>
      </c>
      <c r="C85">
        <v>13.15</v>
      </c>
      <c r="D85">
        <v>10.59</v>
      </c>
      <c r="E85">
        <v>10.85</v>
      </c>
      <c r="F85">
        <v>14.35</v>
      </c>
    </row>
    <row r="86" spans="1:6">
      <c r="A86">
        <v>193307</v>
      </c>
      <c r="B86">
        <v>-8.4</v>
      </c>
      <c r="C86">
        <v>-11.88</v>
      </c>
      <c r="D86">
        <v>-6.91</v>
      </c>
      <c r="E86">
        <v>-19.43</v>
      </c>
      <c r="F86">
        <v>-6.59</v>
      </c>
    </row>
    <row r="87" spans="1:6">
      <c r="A87">
        <v>193308</v>
      </c>
      <c r="B87">
        <v>12</v>
      </c>
      <c r="C87">
        <v>13.03</v>
      </c>
      <c r="D87">
        <v>7.57</v>
      </c>
      <c r="E87">
        <v>-0.28999999999999998</v>
      </c>
      <c r="F87">
        <v>14.59</v>
      </c>
    </row>
    <row r="88" spans="1:6">
      <c r="A88">
        <v>193309</v>
      </c>
      <c r="B88">
        <v>-9.8699999999999992</v>
      </c>
      <c r="C88">
        <v>-9.61</v>
      </c>
      <c r="D88">
        <v>-8.86</v>
      </c>
      <c r="E88">
        <v>-1.32</v>
      </c>
      <c r="F88">
        <v>-16.47</v>
      </c>
    </row>
    <row r="89" spans="1:6">
      <c r="A89">
        <v>193310</v>
      </c>
      <c r="B89">
        <v>-9.02</v>
      </c>
      <c r="C89">
        <v>-6.96</v>
      </c>
      <c r="D89">
        <v>-8.07</v>
      </c>
      <c r="E89">
        <v>-5.91</v>
      </c>
      <c r="F89">
        <v>-10.84</v>
      </c>
    </row>
    <row r="90" spans="1:6">
      <c r="A90">
        <v>193311</v>
      </c>
      <c r="B90">
        <v>12</v>
      </c>
      <c r="C90">
        <v>10.71</v>
      </c>
      <c r="D90">
        <v>8.08</v>
      </c>
      <c r="E90">
        <v>9.4</v>
      </c>
      <c r="F90">
        <v>5.36</v>
      </c>
    </row>
    <row r="91" spans="1:6">
      <c r="A91">
        <v>193312</v>
      </c>
      <c r="B91">
        <v>2.59</v>
      </c>
      <c r="C91">
        <v>2.33</v>
      </c>
      <c r="D91">
        <v>-1.85</v>
      </c>
      <c r="E91">
        <v>-11.19</v>
      </c>
      <c r="F91">
        <v>4.9000000000000004</v>
      </c>
    </row>
    <row r="92" spans="1:6">
      <c r="A92">
        <v>193401</v>
      </c>
      <c r="B92">
        <v>13.79</v>
      </c>
      <c r="C92">
        <v>11.81</v>
      </c>
      <c r="D92">
        <v>9.73</v>
      </c>
      <c r="E92">
        <v>16.23</v>
      </c>
      <c r="F92">
        <v>18.579999999999998</v>
      </c>
    </row>
    <row r="93" spans="1:6">
      <c r="A93">
        <v>193402</v>
      </c>
      <c r="B93">
        <v>-2.08</v>
      </c>
      <c r="C93">
        <v>-2.85</v>
      </c>
      <c r="D93">
        <v>-1.31</v>
      </c>
      <c r="E93">
        <v>-3.41</v>
      </c>
      <c r="F93">
        <v>-1.88</v>
      </c>
    </row>
    <row r="94" spans="1:6">
      <c r="A94">
        <v>193403</v>
      </c>
      <c r="B94">
        <v>1.2</v>
      </c>
      <c r="C94">
        <v>-1.43</v>
      </c>
      <c r="D94">
        <v>2.02</v>
      </c>
      <c r="E94">
        <v>-0.75</v>
      </c>
      <c r="F94">
        <v>0.76</v>
      </c>
    </row>
    <row r="95" spans="1:6">
      <c r="A95">
        <v>193404</v>
      </c>
      <c r="B95">
        <v>-0.75</v>
      </c>
      <c r="C95">
        <v>-2.74</v>
      </c>
      <c r="D95">
        <v>-1.65</v>
      </c>
      <c r="E95">
        <v>8.35</v>
      </c>
      <c r="F95">
        <v>-1.55</v>
      </c>
    </row>
    <row r="96" spans="1:6">
      <c r="A96">
        <v>193405</v>
      </c>
      <c r="B96">
        <v>-6.74</v>
      </c>
      <c r="C96">
        <v>-7.85</v>
      </c>
      <c r="D96">
        <v>-5.18</v>
      </c>
      <c r="E96">
        <v>-0.28999999999999998</v>
      </c>
      <c r="F96">
        <v>-7.27</v>
      </c>
    </row>
    <row r="97" spans="1:6">
      <c r="A97">
        <v>193406</v>
      </c>
      <c r="B97">
        <v>1.72</v>
      </c>
      <c r="C97">
        <v>3.33</v>
      </c>
      <c r="D97">
        <v>1.81</v>
      </c>
      <c r="E97">
        <v>2.0699999999999998</v>
      </c>
      <c r="F97">
        <v>3.15</v>
      </c>
    </row>
    <row r="98" spans="1:6">
      <c r="A98">
        <v>193407</v>
      </c>
      <c r="B98">
        <v>-7.81</v>
      </c>
      <c r="C98">
        <v>-11.93</v>
      </c>
      <c r="D98">
        <v>-7.27</v>
      </c>
      <c r="E98">
        <v>-1.85</v>
      </c>
      <c r="F98">
        <v>-17.18</v>
      </c>
    </row>
    <row r="99" spans="1:6">
      <c r="A99">
        <v>193408</v>
      </c>
      <c r="B99">
        <v>6.37</v>
      </c>
      <c r="C99">
        <v>6.55</v>
      </c>
      <c r="D99">
        <v>4.03</v>
      </c>
      <c r="E99">
        <v>-3.03</v>
      </c>
      <c r="F99">
        <v>4.33</v>
      </c>
    </row>
    <row r="100" spans="1:6">
      <c r="A100">
        <v>193409</v>
      </c>
      <c r="B100">
        <v>0.52</v>
      </c>
      <c r="C100">
        <v>-1.05</v>
      </c>
      <c r="D100">
        <v>1.06</v>
      </c>
      <c r="E100">
        <v>0.64</v>
      </c>
      <c r="F100">
        <v>-0.35</v>
      </c>
    </row>
    <row r="101" spans="1:6">
      <c r="A101">
        <v>193410</v>
      </c>
      <c r="B101">
        <v>0.13</v>
      </c>
      <c r="C101">
        <v>-2.93</v>
      </c>
      <c r="D101">
        <v>-1.36</v>
      </c>
      <c r="E101">
        <v>-0.94</v>
      </c>
      <c r="F101">
        <v>-2.11</v>
      </c>
    </row>
    <row r="102" spans="1:6">
      <c r="A102">
        <v>193411</v>
      </c>
      <c r="B102">
        <v>11.12</v>
      </c>
      <c r="C102">
        <v>9.32</v>
      </c>
      <c r="D102">
        <v>4.0599999999999996</v>
      </c>
      <c r="E102">
        <v>3.83</v>
      </c>
      <c r="F102">
        <v>5.71</v>
      </c>
    </row>
    <row r="103" spans="1:6">
      <c r="A103">
        <v>193412</v>
      </c>
      <c r="B103">
        <v>0.13</v>
      </c>
      <c r="C103">
        <v>0.46</v>
      </c>
      <c r="D103">
        <v>1.19</v>
      </c>
      <c r="E103">
        <v>0.63</v>
      </c>
      <c r="F103">
        <v>-0.11</v>
      </c>
    </row>
    <row r="104" spans="1:6">
      <c r="A104">
        <v>193501</v>
      </c>
      <c r="B104">
        <v>-4.13</v>
      </c>
      <c r="C104">
        <v>-3.01</v>
      </c>
      <c r="D104">
        <v>0.26</v>
      </c>
      <c r="E104">
        <v>-0.92</v>
      </c>
      <c r="F104">
        <v>-6.67</v>
      </c>
    </row>
    <row r="105" spans="1:6">
      <c r="A105">
        <v>193502</v>
      </c>
      <c r="B105">
        <v>-0.33</v>
      </c>
      <c r="C105">
        <v>-3.2</v>
      </c>
      <c r="D105">
        <v>0.66</v>
      </c>
      <c r="E105">
        <v>4.4000000000000004</v>
      </c>
      <c r="F105">
        <v>-4.53</v>
      </c>
    </row>
    <row r="106" spans="1:6">
      <c r="A106">
        <v>193503</v>
      </c>
      <c r="B106">
        <v>-4.99</v>
      </c>
      <c r="C106">
        <v>-2.8</v>
      </c>
      <c r="D106">
        <v>-2.1800000000000002</v>
      </c>
      <c r="E106">
        <v>-3.24</v>
      </c>
      <c r="F106">
        <v>-5.43</v>
      </c>
    </row>
    <row r="107" spans="1:6">
      <c r="A107">
        <v>193504</v>
      </c>
      <c r="B107">
        <v>5.82</v>
      </c>
      <c r="C107">
        <v>10.92</v>
      </c>
      <c r="D107">
        <v>9.59</v>
      </c>
      <c r="E107">
        <v>3.57</v>
      </c>
      <c r="F107">
        <v>8.7799999999999994</v>
      </c>
    </row>
    <row r="108" spans="1:6">
      <c r="A108">
        <v>193505</v>
      </c>
      <c r="B108">
        <v>2.16</v>
      </c>
      <c r="C108">
        <v>3.75</v>
      </c>
      <c r="D108">
        <v>5.98</v>
      </c>
      <c r="E108">
        <v>-4.3099999999999996</v>
      </c>
      <c r="F108">
        <v>3.75</v>
      </c>
    </row>
    <row r="109" spans="1:6">
      <c r="A109">
        <v>193506</v>
      </c>
      <c r="B109">
        <v>6.04</v>
      </c>
      <c r="C109">
        <v>5.21</v>
      </c>
      <c r="D109">
        <v>6.32</v>
      </c>
      <c r="E109">
        <v>4.0599999999999996</v>
      </c>
      <c r="F109">
        <v>6.27</v>
      </c>
    </row>
    <row r="110" spans="1:6">
      <c r="A110">
        <v>193507</v>
      </c>
      <c r="B110">
        <v>7.88</v>
      </c>
      <c r="C110">
        <v>7.26</v>
      </c>
      <c r="D110">
        <v>7.37</v>
      </c>
      <c r="E110">
        <v>3.9</v>
      </c>
      <c r="F110">
        <v>7.31</v>
      </c>
    </row>
    <row r="111" spans="1:6">
      <c r="A111">
        <v>193508</v>
      </c>
      <c r="B111">
        <v>2.58</v>
      </c>
      <c r="C111">
        <v>2.09</v>
      </c>
      <c r="D111">
        <v>3.7</v>
      </c>
      <c r="E111">
        <v>0.12</v>
      </c>
      <c r="F111">
        <v>3.29</v>
      </c>
    </row>
    <row r="112" spans="1:6">
      <c r="A112">
        <v>193509</v>
      </c>
      <c r="B112">
        <v>3.76</v>
      </c>
      <c r="C112">
        <v>1.28</v>
      </c>
      <c r="D112">
        <v>5.74</v>
      </c>
      <c r="E112">
        <v>1.33</v>
      </c>
      <c r="F112">
        <v>0.56999999999999995</v>
      </c>
    </row>
    <row r="113" spans="1:6">
      <c r="A113">
        <v>193510</v>
      </c>
      <c r="B113">
        <v>7.28</v>
      </c>
      <c r="C113">
        <v>8.99</v>
      </c>
      <c r="D113">
        <v>5.58</v>
      </c>
      <c r="E113">
        <v>6.11</v>
      </c>
      <c r="F113">
        <v>2.36</v>
      </c>
    </row>
    <row r="114" spans="1:6">
      <c r="A114">
        <v>193511</v>
      </c>
      <c r="B114">
        <v>2.29</v>
      </c>
      <c r="C114">
        <v>3.41</v>
      </c>
      <c r="D114">
        <v>7.95</v>
      </c>
      <c r="E114">
        <v>1.69</v>
      </c>
      <c r="F114">
        <v>13.23</v>
      </c>
    </row>
    <row r="115" spans="1:6">
      <c r="A115">
        <v>193512</v>
      </c>
      <c r="B115">
        <v>2.4900000000000002</v>
      </c>
      <c r="C115">
        <v>6.94</v>
      </c>
      <c r="D115">
        <v>1.41</v>
      </c>
      <c r="E115">
        <v>2.5299999999999998</v>
      </c>
      <c r="F115">
        <v>4.26</v>
      </c>
    </row>
    <row r="116" spans="1:6">
      <c r="A116">
        <v>193601</v>
      </c>
      <c r="B116">
        <v>1.68</v>
      </c>
      <c r="C116">
        <v>8.7100000000000009</v>
      </c>
      <c r="D116">
        <v>5.21</v>
      </c>
      <c r="E116">
        <v>3.66</v>
      </c>
      <c r="F116">
        <v>12</v>
      </c>
    </row>
    <row r="117" spans="1:6">
      <c r="A117">
        <v>193602</v>
      </c>
      <c r="B117">
        <v>1.65</v>
      </c>
      <c r="C117">
        <v>2.68</v>
      </c>
      <c r="D117">
        <v>3.67</v>
      </c>
      <c r="E117">
        <v>3.19</v>
      </c>
      <c r="F117">
        <v>2.93</v>
      </c>
    </row>
    <row r="118" spans="1:6">
      <c r="A118">
        <v>193603</v>
      </c>
      <c r="B118">
        <v>3.14</v>
      </c>
      <c r="C118">
        <v>2.02</v>
      </c>
      <c r="D118">
        <v>-1.87</v>
      </c>
      <c r="E118">
        <v>3.78</v>
      </c>
      <c r="F118">
        <v>-2.95</v>
      </c>
    </row>
    <row r="119" spans="1:6">
      <c r="A119">
        <v>193604</v>
      </c>
      <c r="B119">
        <v>-6.5</v>
      </c>
      <c r="C119">
        <v>-8.91</v>
      </c>
      <c r="D119">
        <v>-7.04</v>
      </c>
      <c r="E119">
        <v>-9.08</v>
      </c>
      <c r="F119">
        <v>-7.27</v>
      </c>
    </row>
    <row r="120" spans="1:6">
      <c r="A120">
        <v>193605</v>
      </c>
      <c r="B120">
        <v>4.3</v>
      </c>
      <c r="C120">
        <v>4.6100000000000003</v>
      </c>
      <c r="D120">
        <v>5.96</v>
      </c>
      <c r="E120">
        <v>4.87</v>
      </c>
      <c r="F120">
        <v>7.53</v>
      </c>
    </row>
    <row r="121" spans="1:6">
      <c r="A121">
        <v>193606</v>
      </c>
      <c r="B121">
        <v>4.96</v>
      </c>
      <c r="C121">
        <v>1.65</v>
      </c>
      <c r="D121">
        <v>1.98</v>
      </c>
      <c r="E121">
        <v>1.36</v>
      </c>
      <c r="F121">
        <v>1.78</v>
      </c>
    </row>
    <row r="122" spans="1:6">
      <c r="A122">
        <v>193607</v>
      </c>
      <c r="B122">
        <v>4.03</v>
      </c>
      <c r="C122">
        <v>7.35</v>
      </c>
      <c r="D122">
        <v>6.78</v>
      </c>
      <c r="E122">
        <v>4.92</v>
      </c>
      <c r="F122">
        <v>9.5500000000000007</v>
      </c>
    </row>
    <row r="123" spans="1:6">
      <c r="A123">
        <v>193608</v>
      </c>
      <c r="B123">
        <v>0.75</v>
      </c>
      <c r="C123">
        <v>0.63</v>
      </c>
      <c r="D123">
        <v>2.12</v>
      </c>
      <c r="E123">
        <v>-1.47</v>
      </c>
      <c r="F123">
        <v>1.8</v>
      </c>
    </row>
    <row r="124" spans="1:6">
      <c r="A124">
        <v>193609</v>
      </c>
      <c r="B124">
        <v>2.29</v>
      </c>
      <c r="C124">
        <v>1.31</v>
      </c>
      <c r="D124">
        <v>-0.42</v>
      </c>
      <c r="E124">
        <v>0.73</v>
      </c>
      <c r="F124">
        <v>0.92</v>
      </c>
    </row>
    <row r="125" spans="1:6">
      <c r="A125">
        <v>193610</v>
      </c>
      <c r="B125">
        <v>5.44</v>
      </c>
      <c r="C125">
        <v>8.74</v>
      </c>
      <c r="D125">
        <v>5.37</v>
      </c>
      <c r="E125">
        <v>3.75</v>
      </c>
      <c r="F125">
        <v>8.1300000000000008</v>
      </c>
    </row>
    <row r="126" spans="1:6">
      <c r="A126">
        <v>193611</v>
      </c>
      <c r="B126">
        <v>3.98</v>
      </c>
      <c r="C126">
        <v>3.31</v>
      </c>
      <c r="D126">
        <v>4.62</v>
      </c>
      <c r="E126">
        <v>3.36</v>
      </c>
      <c r="F126">
        <v>0.46</v>
      </c>
    </row>
    <row r="127" spans="1:6">
      <c r="A127">
        <v>193612</v>
      </c>
      <c r="B127">
        <v>-5.18</v>
      </c>
      <c r="C127">
        <v>3.4</v>
      </c>
      <c r="D127">
        <v>1.02</v>
      </c>
      <c r="E127">
        <v>-2.02</v>
      </c>
      <c r="F127">
        <v>-1.21</v>
      </c>
    </row>
    <row r="128" spans="1:6">
      <c r="A128">
        <v>193701</v>
      </c>
      <c r="B128">
        <v>3.54</v>
      </c>
      <c r="C128">
        <v>3.71</v>
      </c>
      <c r="D128">
        <v>3.73</v>
      </c>
      <c r="E128">
        <v>3.31</v>
      </c>
      <c r="F128">
        <v>1.05</v>
      </c>
    </row>
    <row r="129" spans="1:6">
      <c r="A129">
        <v>193702</v>
      </c>
      <c r="B129">
        <v>0.87</v>
      </c>
      <c r="C129">
        <v>1.56</v>
      </c>
      <c r="D129">
        <v>-2.2200000000000002</v>
      </c>
      <c r="E129">
        <v>-3.9</v>
      </c>
      <c r="F129">
        <v>4.6900000000000004</v>
      </c>
    </row>
    <row r="130" spans="1:6">
      <c r="A130">
        <v>193703</v>
      </c>
      <c r="B130">
        <v>-2.67</v>
      </c>
      <c r="C130">
        <v>1.18</v>
      </c>
      <c r="D130">
        <v>-3.31</v>
      </c>
      <c r="E130">
        <v>-5.0199999999999996</v>
      </c>
      <c r="F130">
        <v>2.62</v>
      </c>
    </row>
    <row r="131" spans="1:6">
      <c r="A131">
        <v>193704</v>
      </c>
      <c r="B131">
        <v>-6.84</v>
      </c>
      <c r="C131">
        <v>-7.82</v>
      </c>
      <c r="D131">
        <v>-6.41</v>
      </c>
      <c r="E131">
        <v>-3.34</v>
      </c>
      <c r="F131">
        <v>-6.71</v>
      </c>
    </row>
    <row r="132" spans="1:6">
      <c r="A132">
        <v>193705</v>
      </c>
      <c r="B132">
        <v>-2.4900000000000002</v>
      </c>
      <c r="C132">
        <v>0.05</v>
      </c>
      <c r="D132">
        <v>1.0900000000000001</v>
      </c>
      <c r="E132">
        <v>1.7</v>
      </c>
      <c r="F132">
        <v>-3.37</v>
      </c>
    </row>
    <row r="133" spans="1:6">
      <c r="A133">
        <v>193706</v>
      </c>
      <c r="B133">
        <v>-5.36</v>
      </c>
      <c r="C133">
        <v>-3.5</v>
      </c>
      <c r="D133">
        <v>0.03</v>
      </c>
      <c r="E133">
        <v>-4.04</v>
      </c>
      <c r="F133">
        <v>-8.94</v>
      </c>
    </row>
    <row r="134" spans="1:6">
      <c r="A134">
        <v>193707</v>
      </c>
      <c r="B134">
        <v>8.8000000000000007</v>
      </c>
      <c r="C134">
        <v>9.7899999999999991</v>
      </c>
      <c r="D134">
        <v>6.29</v>
      </c>
      <c r="E134">
        <v>4.13</v>
      </c>
      <c r="F134">
        <v>8.67</v>
      </c>
    </row>
    <row r="135" spans="1:6">
      <c r="A135">
        <v>193708</v>
      </c>
      <c r="B135">
        <v>-3.08</v>
      </c>
      <c r="C135">
        <v>-5.57</v>
      </c>
      <c r="D135">
        <v>-3.66</v>
      </c>
      <c r="E135">
        <v>1.1200000000000001</v>
      </c>
      <c r="F135">
        <v>-8.41</v>
      </c>
    </row>
    <row r="136" spans="1:6">
      <c r="A136">
        <v>193709</v>
      </c>
      <c r="B136">
        <v>-11.3</v>
      </c>
      <c r="C136">
        <v>-15.63</v>
      </c>
      <c r="D136">
        <v>-7.94</v>
      </c>
      <c r="E136">
        <v>-10.77</v>
      </c>
      <c r="F136">
        <v>-15.86</v>
      </c>
    </row>
    <row r="137" spans="1:6">
      <c r="A137">
        <v>193710</v>
      </c>
      <c r="B137">
        <v>-8.64</v>
      </c>
      <c r="C137">
        <v>-10.92</v>
      </c>
      <c r="D137">
        <v>-6.22</v>
      </c>
      <c r="E137">
        <v>-3.58</v>
      </c>
      <c r="F137">
        <v>-10.16</v>
      </c>
    </row>
    <row r="138" spans="1:6">
      <c r="A138">
        <v>193711</v>
      </c>
      <c r="B138">
        <v>-11.01</v>
      </c>
      <c r="C138">
        <v>-8.6999999999999993</v>
      </c>
      <c r="D138">
        <v>-3.94</v>
      </c>
      <c r="E138">
        <v>-5.14</v>
      </c>
      <c r="F138">
        <v>-6.78</v>
      </c>
    </row>
    <row r="139" spans="1:6">
      <c r="A139">
        <v>193712</v>
      </c>
      <c r="B139">
        <v>-7.25</v>
      </c>
      <c r="C139">
        <v>-2.87</v>
      </c>
      <c r="D139">
        <v>-1.82</v>
      </c>
      <c r="E139">
        <v>-2.0699999999999998</v>
      </c>
      <c r="F139">
        <v>-6.57</v>
      </c>
    </row>
    <row r="140" spans="1:6">
      <c r="A140">
        <v>193801</v>
      </c>
      <c r="B140">
        <v>5.99</v>
      </c>
      <c r="C140">
        <v>-1.23</v>
      </c>
      <c r="D140">
        <v>-2.4900000000000002</v>
      </c>
      <c r="E140">
        <v>3.52</v>
      </c>
      <c r="F140">
        <v>0.49</v>
      </c>
    </row>
    <row r="141" spans="1:6">
      <c r="A141">
        <v>193802</v>
      </c>
      <c r="B141">
        <v>4.8099999999999996</v>
      </c>
      <c r="C141">
        <v>8.23</v>
      </c>
      <c r="D141">
        <v>0.61</v>
      </c>
      <c r="E141">
        <v>8.69</v>
      </c>
      <c r="F141">
        <v>4.87</v>
      </c>
    </row>
    <row r="142" spans="1:6">
      <c r="A142">
        <v>193803</v>
      </c>
      <c r="B142">
        <v>-20.149999999999999</v>
      </c>
      <c r="C142">
        <v>-24.72</v>
      </c>
      <c r="D142">
        <v>-22.21</v>
      </c>
      <c r="E142">
        <v>-14.37</v>
      </c>
      <c r="F142">
        <v>-29.74</v>
      </c>
    </row>
    <row r="143" spans="1:6">
      <c r="A143">
        <v>193804</v>
      </c>
      <c r="B143">
        <v>13.88</v>
      </c>
      <c r="C143">
        <v>14.07</v>
      </c>
      <c r="D143">
        <v>14.9</v>
      </c>
      <c r="E143">
        <v>11.73</v>
      </c>
      <c r="F143">
        <v>14.46</v>
      </c>
    </row>
    <row r="144" spans="1:6">
      <c r="A144">
        <v>193805</v>
      </c>
      <c r="B144">
        <v>-2.91</v>
      </c>
      <c r="C144">
        <v>-5.56</v>
      </c>
      <c r="D144">
        <v>-0.86</v>
      </c>
      <c r="E144">
        <v>1.71</v>
      </c>
      <c r="F144">
        <v>-3.92</v>
      </c>
    </row>
    <row r="145" spans="1:6">
      <c r="A145">
        <v>193806</v>
      </c>
      <c r="B145">
        <v>20.96</v>
      </c>
      <c r="C145">
        <v>27.61</v>
      </c>
      <c r="D145">
        <v>18.86</v>
      </c>
      <c r="E145">
        <v>9.9700000000000006</v>
      </c>
      <c r="F145">
        <v>24.88</v>
      </c>
    </row>
    <row r="146" spans="1:6">
      <c r="A146">
        <v>193807</v>
      </c>
      <c r="B146">
        <v>10.86</v>
      </c>
      <c r="C146">
        <v>6.21</v>
      </c>
      <c r="D146">
        <v>3.34</v>
      </c>
      <c r="E146">
        <v>5.73</v>
      </c>
      <c r="F146">
        <v>9.92</v>
      </c>
    </row>
    <row r="147" spans="1:6">
      <c r="A147">
        <v>193808</v>
      </c>
      <c r="B147">
        <v>-0.77</v>
      </c>
      <c r="C147">
        <v>-4.3</v>
      </c>
      <c r="D147">
        <v>-0.37</v>
      </c>
      <c r="E147">
        <v>0.37</v>
      </c>
      <c r="F147">
        <v>-3.82</v>
      </c>
    </row>
    <row r="148" spans="1:6">
      <c r="A148">
        <v>193809</v>
      </c>
      <c r="B148">
        <v>0.28999999999999998</v>
      </c>
      <c r="C148">
        <v>1.4</v>
      </c>
      <c r="D148">
        <v>1.25</v>
      </c>
      <c r="E148">
        <v>-0.03</v>
      </c>
      <c r="F148">
        <v>-1.28</v>
      </c>
    </row>
    <row r="149" spans="1:6">
      <c r="A149">
        <v>193810</v>
      </c>
      <c r="B149">
        <v>6.21</v>
      </c>
      <c r="C149">
        <v>8.18</v>
      </c>
      <c r="D149">
        <v>6.63</v>
      </c>
      <c r="E149">
        <v>5.52</v>
      </c>
      <c r="F149">
        <v>11.28</v>
      </c>
    </row>
    <row r="150" spans="1:6">
      <c r="A150">
        <v>193811</v>
      </c>
      <c r="B150">
        <v>-1.62</v>
      </c>
      <c r="C150">
        <v>-1.76</v>
      </c>
      <c r="D150">
        <v>-1.86</v>
      </c>
      <c r="E150">
        <v>1.46</v>
      </c>
      <c r="F150">
        <v>-2</v>
      </c>
    </row>
    <row r="151" spans="1:6">
      <c r="A151">
        <v>193812</v>
      </c>
      <c r="B151">
        <v>1.9</v>
      </c>
      <c r="C151">
        <v>5.19</v>
      </c>
      <c r="D151">
        <v>2.83</v>
      </c>
      <c r="E151">
        <v>0.86</v>
      </c>
      <c r="F151">
        <v>6.4</v>
      </c>
    </row>
    <row r="152" spans="1:6">
      <c r="A152">
        <v>193901</v>
      </c>
      <c r="B152">
        <v>-4.1399999999999997</v>
      </c>
      <c r="C152">
        <v>-7.34</v>
      </c>
      <c r="D152">
        <v>-2.66</v>
      </c>
      <c r="E152">
        <v>-0.93</v>
      </c>
      <c r="F152">
        <v>-8.74</v>
      </c>
    </row>
    <row r="153" spans="1:6">
      <c r="A153">
        <v>193902</v>
      </c>
      <c r="B153">
        <v>4.68</v>
      </c>
      <c r="C153">
        <v>2.57</v>
      </c>
      <c r="D153">
        <v>3.2</v>
      </c>
      <c r="E153">
        <v>3.73</v>
      </c>
      <c r="F153">
        <v>4.74</v>
      </c>
    </row>
    <row r="154" spans="1:6">
      <c r="A154">
        <v>193903</v>
      </c>
      <c r="B154">
        <v>-10.27</v>
      </c>
      <c r="C154">
        <v>-13.35</v>
      </c>
      <c r="D154">
        <v>-8.0299999999999994</v>
      </c>
      <c r="E154">
        <v>-4.3600000000000003</v>
      </c>
      <c r="F154">
        <v>-15.15</v>
      </c>
    </row>
    <row r="155" spans="1:6">
      <c r="A155">
        <v>193904</v>
      </c>
      <c r="B155">
        <v>0.4</v>
      </c>
      <c r="C155">
        <v>-0.77</v>
      </c>
      <c r="D155">
        <v>0.46</v>
      </c>
      <c r="E155">
        <v>0.97</v>
      </c>
      <c r="F155">
        <v>-1.85</v>
      </c>
    </row>
    <row r="156" spans="1:6">
      <c r="A156">
        <v>193905</v>
      </c>
      <c r="B156">
        <v>7.6</v>
      </c>
      <c r="C156">
        <v>6.08</v>
      </c>
      <c r="D156">
        <v>6.67</v>
      </c>
      <c r="E156">
        <v>5.48</v>
      </c>
      <c r="F156">
        <v>8.07</v>
      </c>
    </row>
    <row r="157" spans="1:6">
      <c r="A157">
        <v>193906</v>
      </c>
      <c r="B157">
        <v>-3.56</v>
      </c>
      <c r="C157">
        <v>-5.88</v>
      </c>
      <c r="D157">
        <v>-5.54</v>
      </c>
      <c r="E157">
        <v>1.19</v>
      </c>
      <c r="F157">
        <v>-7.7</v>
      </c>
    </row>
    <row r="158" spans="1:6">
      <c r="A158">
        <v>193907</v>
      </c>
      <c r="B158">
        <v>10.08</v>
      </c>
      <c r="C158">
        <v>10.32</v>
      </c>
      <c r="D158">
        <v>9.6</v>
      </c>
      <c r="E158">
        <v>3.05</v>
      </c>
      <c r="F158">
        <v>11.55</v>
      </c>
    </row>
    <row r="159" spans="1:6">
      <c r="A159">
        <v>193908</v>
      </c>
      <c r="B159">
        <v>-7</v>
      </c>
      <c r="C159">
        <v>-5.91</v>
      </c>
      <c r="D159">
        <v>-5.8</v>
      </c>
      <c r="E159">
        <v>-5.38</v>
      </c>
      <c r="F159">
        <v>-9.93</v>
      </c>
    </row>
    <row r="160" spans="1:6">
      <c r="A160">
        <v>193909</v>
      </c>
      <c r="B160">
        <v>8.9700000000000006</v>
      </c>
      <c r="C160">
        <v>23.56</v>
      </c>
      <c r="D160">
        <v>6.49</v>
      </c>
      <c r="E160">
        <v>7.03</v>
      </c>
      <c r="F160">
        <v>25.76</v>
      </c>
    </row>
    <row r="161" spans="1:6">
      <c r="A161">
        <v>193910</v>
      </c>
      <c r="B161">
        <v>2.46</v>
      </c>
      <c r="C161">
        <v>-2.42</v>
      </c>
      <c r="D161">
        <v>1.29</v>
      </c>
      <c r="E161">
        <v>0.19</v>
      </c>
      <c r="F161">
        <v>-1.63</v>
      </c>
    </row>
    <row r="162" spans="1:6">
      <c r="A162">
        <v>193911</v>
      </c>
      <c r="B162">
        <v>-1.81</v>
      </c>
      <c r="C162">
        <v>-5.5</v>
      </c>
      <c r="D162">
        <v>-0.55000000000000004</v>
      </c>
      <c r="E162">
        <v>1.22</v>
      </c>
      <c r="F162">
        <v>-4.99</v>
      </c>
    </row>
    <row r="163" spans="1:6">
      <c r="A163">
        <v>193912</v>
      </c>
      <c r="B163">
        <v>3.63</v>
      </c>
      <c r="C163">
        <v>2.87</v>
      </c>
      <c r="D163">
        <v>3.23</v>
      </c>
      <c r="E163">
        <v>3.8</v>
      </c>
      <c r="F163">
        <v>2.33</v>
      </c>
    </row>
    <row r="164" spans="1:6">
      <c r="A164">
        <v>194001</v>
      </c>
      <c r="B164">
        <v>-0.76</v>
      </c>
      <c r="C164">
        <v>-3.46</v>
      </c>
      <c r="D164">
        <v>-1.87</v>
      </c>
      <c r="E164">
        <v>-1.82</v>
      </c>
      <c r="F164">
        <v>-2.66</v>
      </c>
    </row>
    <row r="165" spans="1:6">
      <c r="A165">
        <v>194002</v>
      </c>
      <c r="B165">
        <v>1.32</v>
      </c>
      <c r="C165">
        <v>1.78</v>
      </c>
      <c r="D165">
        <v>0.35</v>
      </c>
      <c r="E165">
        <v>1.5</v>
      </c>
      <c r="F165">
        <v>0.85</v>
      </c>
    </row>
    <row r="166" spans="1:6">
      <c r="A166">
        <v>194003</v>
      </c>
      <c r="B166">
        <v>2.78</v>
      </c>
      <c r="C166">
        <v>1.57</v>
      </c>
      <c r="D166">
        <v>1.96</v>
      </c>
      <c r="E166">
        <v>1.89</v>
      </c>
      <c r="F166">
        <v>2.64</v>
      </c>
    </row>
    <row r="167" spans="1:6">
      <c r="A167">
        <v>194004</v>
      </c>
      <c r="B167">
        <v>0.7</v>
      </c>
      <c r="C167">
        <v>0.35</v>
      </c>
      <c r="D167">
        <v>-0.38</v>
      </c>
      <c r="E167">
        <v>-0.31</v>
      </c>
      <c r="F167">
        <v>-0.81</v>
      </c>
    </row>
    <row r="168" spans="1:6">
      <c r="A168">
        <v>194005</v>
      </c>
      <c r="B168">
        <v>-23.12</v>
      </c>
      <c r="C168">
        <v>-22.35</v>
      </c>
      <c r="D168">
        <v>-16.829999999999998</v>
      </c>
      <c r="E168">
        <v>-21.25</v>
      </c>
      <c r="F168">
        <v>-23.87</v>
      </c>
    </row>
    <row r="169" spans="1:6">
      <c r="A169">
        <v>194006</v>
      </c>
      <c r="B169">
        <v>7.03</v>
      </c>
      <c r="C169">
        <v>6.17</v>
      </c>
      <c r="D169">
        <v>6.5</v>
      </c>
      <c r="E169">
        <v>4.9400000000000004</v>
      </c>
      <c r="F169">
        <v>8.5500000000000007</v>
      </c>
    </row>
    <row r="170" spans="1:6">
      <c r="A170">
        <v>194007</v>
      </c>
      <c r="B170">
        <v>2.97</v>
      </c>
      <c r="C170">
        <v>3.45</v>
      </c>
      <c r="D170">
        <v>3.11</v>
      </c>
      <c r="E170">
        <v>-0.53</v>
      </c>
      <c r="F170">
        <v>3.42</v>
      </c>
    </row>
    <row r="171" spans="1:6">
      <c r="A171">
        <v>194008</v>
      </c>
      <c r="B171">
        <v>3.48</v>
      </c>
      <c r="C171">
        <v>1.75</v>
      </c>
      <c r="D171">
        <v>1.04</v>
      </c>
      <c r="E171">
        <v>-2.29</v>
      </c>
      <c r="F171">
        <v>2.88</v>
      </c>
    </row>
    <row r="172" spans="1:6">
      <c r="A172">
        <v>194009</v>
      </c>
      <c r="B172">
        <v>2.86</v>
      </c>
      <c r="C172">
        <v>1.93</v>
      </c>
      <c r="D172">
        <v>2.64</v>
      </c>
      <c r="E172">
        <v>4.6500000000000004</v>
      </c>
      <c r="F172">
        <v>2.4900000000000002</v>
      </c>
    </row>
    <row r="173" spans="1:6">
      <c r="A173">
        <v>194010</v>
      </c>
      <c r="B173">
        <v>0.72</v>
      </c>
      <c r="C173">
        <v>4.46</v>
      </c>
      <c r="D173">
        <v>1.93</v>
      </c>
      <c r="E173">
        <v>-3.05</v>
      </c>
      <c r="F173">
        <v>5.25</v>
      </c>
    </row>
    <row r="174" spans="1:6">
      <c r="A174">
        <v>194011</v>
      </c>
      <c r="B174">
        <v>-1.04</v>
      </c>
      <c r="C174">
        <v>-2.4500000000000002</v>
      </c>
      <c r="D174">
        <v>-0.74</v>
      </c>
      <c r="E174">
        <v>-1.83</v>
      </c>
      <c r="F174">
        <v>-0.14000000000000001</v>
      </c>
    </row>
    <row r="175" spans="1:6">
      <c r="A175">
        <v>194012</v>
      </c>
      <c r="B175">
        <v>-0.71</v>
      </c>
      <c r="C175">
        <v>1.54</v>
      </c>
      <c r="D175">
        <v>1.22</v>
      </c>
      <c r="E175">
        <v>-0.22</v>
      </c>
      <c r="F175">
        <v>0.26</v>
      </c>
    </row>
    <row r="176" spans="1:6">
      <c r="A176">
        <v>194101</v>
      </c>
      <c r="B176">
        <v>-4.04</v>
      </c>
      <c r="C176">
        <v>-5.34</v>
      </c>
      <c r="D176">
        <v>-2.29</v>
      </c>
      <c r="E176">
        <v>-2.21</v>
      </c>
      <c r="F176">
        <v>-1.58</v>
      </c>
    </row>
    <row r="177" spans="1:6">
      <c r="A177">
        <v>194102</v>
      </c>
      <c r="B177">
        <v>-1.75</v>
      </c>
      <c r="C177">
        <v>-1.63</v>
      </c>
      <c r="D177">
        <v>-1.52</v>
      </c>
      <c r="E177">
        <v>-4.72</v>
      </c>
      <c r="F177">
        <v>-0.32</v>
      </c>
    </row>
    <row r="178" spans="1:6">
      <c r="A178">
        <v>194103</v>
      </c>
      <c r="B178">
        <v>0.09</v>
      </c>
      <c r="C178">
        <v>0.94</v>
      </c>
      <c r="D178">
        <v>1.21</v>
      </c>
      <c r="E178">
        <v>1.76</v>
      </c>
      <c r="F178">
        <v>1.9</v>
      </c>
    </row>
    <row r="179" spans="1:6">
      <c r="A179">
        <v>194104</v>
      </c>
      <c r="B179">
        <v>-6.16</v>
      </c>
      <c r="C179">
        <v>-4.38</v>
      </c>
      <c r="D179">
        <v>-7.33</v>
      </c>
      <c r="E179">
        <v>-5.27</v>
      </c>
      <c r="F179">
        <v>-4.4000000000000004</v>
      </c>
    </row>
    <row r="180" spans="1:6">
      <c r="A180">
        <v>194105</v>
      </c>
      <c r="B180">
        <v>0.28999999999999998</v>
      </c>
      <c r="C180">
        <v>3.3</v>
      </c>
      <c r="D180">
        <v>0.08</v>
      </c>
      <c r="E180">
        <v>-1.48</v>
      </c>
      <c r="F180">
        <v>-0.92</v>
      </c>
    </row>
    <row r="181" spans="1:6">
      <c r="A181">
        <v>194106</v>
      </c>
      <c r="B181">
        <v>5.29</v>
      </c>
      <c r="C181">
        <v>5.95</v>
      </c>
      <c r="D181">
        <v>7.2</v>
      </c>
      <c r="E181">
        <v>6.76</v>
      </c>
      <c r="F181">
        <v>4.51</v>
      </c>
    </row>
    <row r="182" spans="1:6">
      <c r="A182">
        <v>194107</v>
      </c>
      <c r="B182">
        <v>4.92</v>
      </c>
      <c r="C182">
        <v>7.98</v>
      </c>
      <c r="D182">
        <v>0.44</v>
      </c>
      <c r="E182">
        <v>8.01</v>
      </c>
      <c r="F182">
        <v>7.37</v>
      </c>
    </row>
    <row r="183" spans="1:6">
      <c r="A183">
        <v>194108</v>
      </c>
      <c r="B183">
        <v>1.8</v>
      </c>
      <c r="C183">
        <v>-1.5</v>
      </c>
      <c r="D183">
        <v>0.95</v>
      </c>
      <c r="E183">
        <v>7.0000000000000007E-2</v>
      </c>
      <c r="F183">
        <v>0.12</v>
      </c>
    </row>
    <row r="184" spans="1:6">
      <c r="A184">
        <v>194109</v>
      </c>
      <c r="B184">
        <v>2.0699999999999998</v>
      </c>
      <c r="C184">
        <v>-2.35</v>
      </c>
      <c r="D184">
        <v>-0.16</v>
      </c>
      <c r="E184">
        <v>-0.21</v>
      </c>
      <c r="F184">
        <v>-2.58</v>
      </c>
    </row>
    <row r="185" spans="1:6">
      <c r="A185">
        <v>194110</v>
      </c>
      <c r="B185">
        <v>-6.73</v>
      </c>
      <c r="C185">
        <v>-4.26</v>
      </c>
      <c r="D185">
        <v>-5.71</v>
      </c>
      <c r="E185">
        <v>-3.7</v>
      </c>
      <c r="F185">
        <v>-4.1100000000000003</v>
      </c>
    </row>
    <row r="186" spans="1:6">
      <c r="A186">
        <v>194111</v>
      </c>
      <c r="B186">
        <v>-3.29</v>
      </c>
      <c r="C186">
        <v>-0.54</v>
      </c>
      <c r="D186">
        <v>-3.3</v>
      </c>
      <c r="E186">
        <v>-2.94</v>
      </c>
      <c r="F186">
        <v>-1.64</v>
      </c>
    </row>
    <row r="187" spans="1:6">
      <c r="A187">
        <v>194112</v>
      </c>
      <c r="B187">
        <v>-7.52</v>
      </c>
      <c r="C187">
        <v>-3.38</v>
      </c>
      <c r="D187">
        <v>-5.08</v>
      </c>
      <c r="E187">
        <v>-1.49</v>
      </c>
      <c r="F187">
        <v>-5.5</v>
      </c>
    </row>
    <row r="188" spans="1:6">
      <c r="A188">
        <v>194201</v>
      </c>
      <c r="B188">
        <v>2.4900000000000002</v>
      </c>
      <c r="C188">
        <v>-1.57</v>
      </c>
      <c r="D188">
        <v>-0.44</v>
      </c>
      <c r="E188">
        <v>-3.13</v>
      </c>
      <c r="F188">
        <v>9.43</v>
      </c>
    </row>
    <row r="189" spans="1:6">
      <c r="A189">
        <v>194202</v>
      </c>
      <c r="B189">
        <v>-1.64</v>
      </c>
      <c r="C189">
        <v>-3.37</v>
      </c>
      <c r="D189">
        <v>-1.37</v>
      </c>
      <c r="E189">
        <v>-5.41</v>
      </c>
      <c r="F189">
        <v>-1.92</v>
      </c>
    </row>
    <row r="190" spans="1:6">
      <c r="A190">
        <v>194203</v>
      </c>
      <c r="B190">
        <v>-5.4</v>
      </c>
      <c r="C190">
        <v>-6.8</v>
      </c>
      <c r="D190">
        <v>-6.69</v>
      </c>
      <c r="E190">
        <v>-5.65</v>
      </c>
      <c r="F190">
        <v>-9.01</v>
      </c>
    </row>
    <row r="191" spans="1:6">
      <c r="A191">
        <v>194204</v>
      </c>
      <c r="B191">
        <v>-4.47</v>
      </c>
      <c r="C191">
        <v>-4.1399999999999997</v>
      </c>
      <c r="D191">
        <v>-5.8</v>
      </c>
      <c r="E191">
        <v>-4.47</v>
      </c>
      <c r="F191">
        <v>-2</v>
      </c>
    </row>
    <row r="192" spans="1:6">
      <c r="A192">
        <v>194205</v>
      </c>
      <c r="B192">
        <v>9.9600000000000009</v>
      </c>
      <c r="C192">
        <v>3.63</v>
      </c>
      <c r="D192">
        <v>7.78</v>
      </c>
      <c r="E192">
        <v>14.8</v>
      </c>
      <c r="F192">
        <v>3.45</v>
      </c>
    </row>
    <row r="193" spans="1:6">
      <c r="A193">
        <v>194206</v>
      </c>
      <c r="B193">
        <v>2.68</v>
      </c>
      <c r="C193">
        <v>3.61</v>
      </c>
      <c r="D193">
        <v>0.56999999999999995</v>
      </c>
      <c r="E193">
        <v>2.85</v>
      </c>
      <c r="F193">
        <v>1.93</v>
      </c>
    </row>
    <row r="194" spans="1:6">
      <c r="A194">
        <v>194207</v>
      </c>
      <c r="B194">
        <v>2.75</v>
      </c>
      <c r="C194">
        <v>3.36</v>
      </c>
      <c r="D194">
        <v>3.33</v>
      </c>
      <c r="E194">
        <v>1.51</v>
      </c>
      <c r="F194">
        <v>6.58</v>
      </c>
    </row>
    <row r="195" spans="1:6">
      <c r="A195">
        <v>194208</v>
      </c>
      <c r="B195">
        <v>1.74</v>
      </c>
      <c r="C195">
        <v>1.85</v>
      </c>
      <c r="D195">
        <v>1.65</v>
      </c>
      <c r="E195">
        <v>2.2200000000000002</v>
      </c>
      <c r="F195">
        <v>2.41</v>
      </c>
    </row>
    <row r="196" spans="1:6">
      <c r="A196">
        <v>194209</v>
      </c>
      <c r="B196">
        <v>0.73</v>
      </c>
      <c r="C196">
        <v>3.23</v>
      </c>
      <c r="D196">
        <v>3.38</v>
      </c>
      <c r="E196">
        <v>0.25</v>
      </c>
      <c r="F196">
        <v>3.31</v>
      </c>
    </row>
    <row r="197" spans="1:6">
      <c r="A197">
        <v>194210</v>
      </c>
      <c r="B197">
        <v>3.87</v>
      </c>
      <c r="C197">
        <v>8.14</v>
      </c>
      <c r="D197">
        <v>6.17</v>
      </c>
      <c r="E197">
        <v>4.05</v>
      </c>
      <c r="F197">
        <v>8.6300000000000008</v>
      </c>
    </row>
    <row r="198" spans="1:6">
      <c r="A198">
        <v>194211</v>
      </c>
      <c r="B198">
        <v>2.76</v>
      </c>
      <c r="C198">
        <v>-1.24</v>
      </c>
      <c r="D198">
        <v>2.41</v>
      </c>
      <c r="E198">
        <v>1.57</v>
      </c>
      <c r="F198">
        <v>-1.96</v>
      </c>
    </row>
    <row r="199" spans="1:6">
      <c r="A199">
        <v>194212</v>
      </c>
      <c r="B199">
        <v>5.14</v>
      </c>
      <c r="C199">
        <v>5.84</v>
      </c>
      <c r="D199">
        <v>2.78</v>
      </c>
      <c r="E199">
        <v>8.8000000000000007</v>
      </c>
      <c r="F199">
        <v>4.3</v>
      </c>
    </row>
    <row r="200" spans="1:6">
      <c r="A200">
        <v>194301</v>
      </c>
      <c r="B200">
        <v>7.37</v>
      </c>
      <c r="C200">
        <v>7.37</v>
      </c>
      <c r="D200">
        <v>6.46</v>
      </c>
      <c r="E200">
        <v>2.25</v>
      </c>
      <c r="F200">
        <v>7.21</v>
      </c>
    </row>
    <row r="201" spans="1:6">
      <c r="A201">
        <v>194302</v>
      </c>
      <c r="B201">
        <v>4.71</v>
      </c>
      <c r="C201">
        <v>6.19</v>
      </c>
      <c r="D201">
        <v>6.31</v>
      </c>
      <c r="E201">
        <v>3.79</v>
      </c>
      <c r="F201">
        <v>9.52</v>
      </c>
    </row>
    <row r="202" spans="1:6">
      <c r="A202">
        <v>194303</v>
      </c>
      <c r="B202">
        <v>5.68</v>
      </c>
      <c r="C202">
        <v>6.24</v>
      </c>
      <c r="D202">
        <v>3.64</v>
      </c>
      <c r="E202">
        <v>4.4000000000000004</v>
      </c>
      <c r="F202">
        <v>9.93</v>
      </c>
    </row>
    <row r="203" spans="1:6">
      <c r="A203">
        <v>194304</v>
      </c>
      <c r="B203">
        <v>1.01</v>
      </c>
      <c r="C203">
        <v>-0.32</v>
      </c>
      <c r="D203">
        <v>2.78</v>
      </c>
      <c r="E203">
        <v>1.25</v>
      </c>
      <c r="F203">
        <v>2.2200000000000002</v>
      </c>
    </row>
    <row r="204" spans="1:6">
      <c r="A204">
        <v>194305</v>
      </c>
      <c r="B204">
        <v>6.73</v>
      </c>
      <c r="C204">
        <v>5.43</v>
      </c>
      <c r="D204">
        <v>5.3</v>
      </c>
      <c r="E204">
        <v>5.0199999999999996</v>
      </c>
      <c r="F204">
        <v>5.52</v>
      </c>
    </row>
    <row r="205" spans="1:6">
      <c r="A205">
        <v>194306</v>
      </c>
      <c r="B205">
        <v>3.58</v>
      </c>
      <c r="C205">
        <v>1.26</v>
      </c>
      <c r="D205">
        <v>2.4300000000000002</v>
      </c>
      <c r="E205">
        <v>0.48</v>
      </c>
      <c r="F205">
        <v>-0.8</v>
      </c>
    </row>
    <row r="206" spans="1:6">
      <c r="A206">
        <v>194307</v>
      </c>
      <c r="B206">
        <v>-4.5</v>
      </c>
      <c r="C206">
        <v>-4.9400000000000004</v>
      </c>
      <c r="D206">
        <v>-3.44</v>
      </c>
      <c r="E206">
        <v>-3.08</v>
      </c>
      <c r="F206">
        <v>-5.09</v>
      </c>
    </row>
    <row r="207" spans="1:6">
      <c r="A207">
        <v>194308</v>
      </c>
      <c r="B207">
        <v>2.33</v>
      </c>
      <c r="C207">
        <v>0.9</v>
      </c>
      <c r="D207">
        <v>0.64</v>
      </c>
      <c r="E207">
        <v>0.28999999999999998</v>
      </c>
      <c r="F207">
        <v>1.37</v>
      </c>
    </row>
    <row r="208" spans="1:6">
      <c r="A208">
        <v>194309</v>
      </c>
      <c r="B208">
        <v>2.21</v>
      </c>
      <c r="C208">
        <v>2.38</v>
      </c>
      <c r="D208">
        <v>3.15</v>
      </c>
      <c r="E208">
        <v>3.94</v>
      </c>
      <c r="F208">
        <v>2.2200000000000002</v>
      </c>
    </row>
    <row r="209" spans="1:6">
      <c r="A209">
        <v>194310</v>
      </c>
      <c r="B209">
        <v>-1.34</v>
      </c>
      <c r="C209">
        <v>-1.07</v>
      </c>
      <c r="D209">
        <v>-1.1399999999999999</v>
      </c>
      <c r="E209">
        <v>0.5</v>
      </c>
      <c r="F209">
        <v>-1.1000000000000001</v>
      </c>
    </row>
    <row r="210" spans="1:6">
      <c r="A210">
        <v>194311</v>
      </c>
      <c r="B210">
        <v>-4.62</v>
      </c>
      <c r="C210">
        <v>-6.65</v>
      </c>
      <c r="D210">
        <v>-3.83</v>
      </c>
      <c r="E210">
        <v>-3.98</v>
      </c>
      <c r="F210">
        <v>-7.85</v>
      </c>
    </row>
    <row r="211" spans="1:6">
      <c r="A211">
        <v>194312</v>
      </c>
      <c r="B211">
        <v>6.57</v>
      </c>
      <c r="C211">
        <v>6.51</v>
      </c>
      <c r="D211">
        <v>5.27</v>
      </c>
      <c r="E211">
        <v>3.76</v>
      </c>
      <c r="F211">
        <v>7.17</v>
      </c>
    </row>
    <row r="212" spans="1:6">
      <c r="A212">
        <v>194401</v>
      </c>
      <c r="B212">
        <v>2.37</v>
      </c>
      <c r="C212">
        <v>1.27</v>
      </c>
      <c r="D212">
        <v>0.72</v>
      </c>
      <c r="E212">
        <v>0.33</v>
      </c>
      <c r="F212">
        <v>4.46</v>
      </c>
    </row>
    <row r="213" spans="1:6">
      <c r="A213">
        <v>194402</v>
      </c>
      <c r="B213">
        <v>1.29</v>
      </c>
      <c r="C213">
        <v>-0.04</v>
      </c>
      <c r="D213">
        <v>-0.45</v>
      </c>
      <c r="E213">
        <v>-2.6</v>
      </c>
      <c r="F213">
        <v>2.08</v>
      </c>
    </row>
    <row r="214" spans="1:6">
      <c r="A214">
        <v>194403</v>
      </c>
      <c r="B214">
        <v>3.26</v>
      </c>
      <c r="C214">
        <v>2.06</v>
      </c>
      <c r="D214">
        <v>2.0299999999999998</v>
      </c>
      <c r="E214">
        <v>2.48</v>
      </c>
      <c r="F214">
        <v>2.66</v>
      </c>
    </row>
    <row r="215" spans="1:6">
      <c r="A215">
        <v>194404</v>
      </c>
      <c r="B215">
        <v>-1.51</v>
      </c>
      <c r="C215">
        <v>-1.69</v>
      </c>
      <c r="D215">
        <v>-1.18</v>
      </c>
      <c r="E215">
        <v>-2.33</v>
      </c>
      <c r="F215">
        <v>-2.38</v>
      </c>
    </row>
    <row r="216" spans="1:6">
      <c r="A216">
        <v>194405</v>
      </c>
      <c r="B216">
        <v>6.19</v>
      </c>
      <c r="C216">
        <v>5.0599999999999996</v>
      </c>
      <c r="D216">
        <v>3.16</v>
      </c>
      <c r="E216">
        <v>5.65</v>
      </c>
      <c r="F216">
        <v>4.29</v>
      </c>
    </row>
    <row r="217" spans="1:6">
      <c r="A217">
        <v>194406</v>
      </c>
      <c r="B217">
        <v>6.87</v>
      </c>
      <c r="C217">
        <v>4.8</v>
      </c>
      <c r="D217">
        <v>5.0999999999999996</v>
      </c>
      <c r="E217">
        <v>3.89</v>
      </c>
      <c r="F217">
        <v>5.86</v>
      </c>
    </row>
    <row r="218" spans="1:6">
      <c r="A218">
        <v>194407</v>
      </c>
      <c r="B218">
        <v>-1.88</v>
      </c>
      <c r="C218">
        <v>-1.49</v>
      </c>
      <c r="D218">
        <v>-1.04</v>
      </c>
      <c r="E218">
        <v>-1.32</v>
      </c>
      <c r="F218">
        <v>-0.82</v>
      </c>
    </row>
    <row r="219" spans="1:6">
      <c r="A219">
        <v>194408</v>
      </c>
      <c r="B219">
        <v>3.3</v>
      </c>
      <c r="C219">
        <v>1.05</v>
      </c>
      <c r="D219">
        <v>1.21</v>
      </c>
      <c r="E219">
        <v>0.84</v>
      </c>
      <c r="F219">
        <v>0.4</v>
      </c>
    </row>
    <row r="220" spans="1:6">
      <c r="A220">
        <v>194409</v>
      </c>
      <c r="B220">
        <v>0.47</v>
      </c>
      <c r="C220">
        <v>-0.27</v>
      </c>
      <c r="D220">
        <v>-0.15</v>
      </c>
      <c r="E220">
        <v>0.36</v>
      </c>
      <c r="F220">
        <v>0.13</v>
      </c>
    </row>
    <row r="221" spans="1:6">
      <c r="A221">
        <v>194410</v>
      </c>
      <c r="B221">
        <v>-0.76</v>
      </c>
      <c r="C221">
        <v>0.51</v>
      </c>
      <c r="D221">
        <v>0.82</v>
      </c>
      <c r="E221">
        <v>1.19</v>
      </c>
      <c r="F221">
        <v>0.69</v>
      </c>
    </row>
    <row r="222" spans="1:6">
      <c r="A222">
        <v>194411</v>
      </c>
      <c r="B222">
        <v>1.9</v>
      </c>
      <c r="C222">
        <v>1.25</v>
      </c>
      <c r="D222">
        <v>1.08</v>
      </c>
      <c r="E222">
        <v>0.39</v>
      </c>
      <c r="F222">
        <v>4.32</v>
      </c>
    </row>
    <row r="223" spans="1:6">
      <c r="A223">
        <v>194412</v>
      </c>
      <c r="B223">
        <v>2.92</v>
      </c>
      <c r="C223">
        <v>4.34</v>
      </c>
      <c r="D223">
        <v>2.52</v>
      </c>
      <c r="E223">
        <v>1.65</v>
      </c>
      <c r="F223">
        <v>8.41</v>
      </c>
    </row>
    <row r="224" spans="1:6">
      <c r="A224">
        <v>194501</v>
      </c>
      <c r="B224">
        <v>1.18</v>
      </c>
      <c r="C224">
        <v>3.75</v>
      </c>
      <c r="D224">
        <v>-0.82</v>
      </c>
      <c r="E224">
        <v>0.39</v>
      </c>
      <c r="F224">
        <v>0.6</v>
      </c>
    </row>
    <row r="225" spans="1:6">
      <c r="A225">
        <v>194502</v>
      </c>
      <c r="B225">
        <v>5.36</v>
      </c>
      <c r="C225">
        <v>6.91</v>
      </c>
      <c r="D225">
        <v>4.66</v>
      </c>
      <c r="E225">
        <v>4.3899999999999997</v>
      </c>
      <c r="F225">
        <v>7.86</v>
      </c>
    </row>
    <row r="226" spans="1:6">
      <c r="A226">
        <v>194503</v>
      </c>
      <c r="B226">
        <v>-3.56</v>
      </c>
      <c r="C226">
        <v>-4.71</v>
      </c>
      <c r="D226">
        <v>-1.91</v>
      </c>
      <c r="E226">
        <v>-1.85</v>
      </c>
      <c r="F226">
        <v>-3.6</v>
      </c>
    </row>
    <row r="227" spans="1:6">
      <c r="A227">
        <v>194504</v>
      </c>
      <c r="B227">
        <v>8.27</v>
      </c>
      <c r="C227">
        <v>8.09</v>
      </c>
      <c r="D227">
        <v>5.15</v>
      </c>
      <c r="E227">
        <v>6.41</v>
      </c>
      <c r="F227">
        <v>8.8699999999999992</v>
      </c>
    </row>
    <row r="228" spans="1:6">
      <c r="A228">
        <v>194505</v>
      </c>
      <c r="B228">
        <v>2.91</v>
      </c>
      <c r="C228">
        <v>0.41</v>
      </c>
      <c r="D228">
        <v>2.79</v>
      </c>
      <c r="E228">
        <v>4.13</v>
      </c>
      <c r="F228">
        <v>2.99</v>
      </c>
    </row>
    <row r="229" spans="1:6">
      <c r="A229">
        <v>194506</v>
      </c>
      <c r="B229">
        <v>-1.23</v>
      </c>
      <c r="C229">
        <v>0.26</v>
      </c>
      <c r="D229">
        <v>0.42</v>
      </c>
      <c r="E229">
        <v>-4.68</v>
      </c>
      <c r="F229">
        <v>4.3499999999999996</v>
      </c>
    </row>
    <row r="230" spans="1:6">
      <c r="A230">
        <v>194507</v>
      </c>
      <c r="B230">
        <v>-1.1000000000000001</v>
      </c>
      <c r="C230">
        <v>-2.74</v>
      </c>
      <c r="D230">
        <v>0.36</v>
      </c>
      <c r="E230">
        <v>-1.62</v>
      </c>
      <c r="F230">
        <v>-5.4</v>
      </c>
    </row>
    <row r="231" spans="1:6">
      <c r="A231">
        <v>194508</v>
      </c>
      <c r="B231">
        <v>8.4</v>
      </c>
      <c r="C231">
        <v>5.9</v>
      </c>
      <c r="D231">
        <v>5.35</v>
      </c>
      <c r="E231">
        <v>9.3000000000000007</v>
      </c>
      <c r="F231">
        <v>2.4700000000000002</v>
      </c>
    </row>
    <row r="232" spans="1:6">
      <c r="A232">
        <v>194509</v>
      </c>
      <c r="B232">
        <v>4.96</v>
      </c>
      <c r="C232">
        <v>4.99</v>
      </c>
      <c r="D232">
        <v>2.64</v>
      </c>
      <c r="E232">
        <v>6.57</v>
      </c>
      <c r="F232">
        <v>6.06</v>
      </c>
    </row>
    <row r="233" spans="1:6">
      <c r="A233">
        <v>194510</v>
      </c>
      <c r="B233">
        <v>4.4400000000000004</v>
      </c>
      <c r="C233">
        <v>3.87</v>
      </c>
      <c r="D233">
        <v>1.57</v>
      </c>
      <c r="E233">
        <v>6.39</v>
      </c>
      <c r="F233">
        <v>5.72</v>
      </c>
    </row>
    <row r="234" spans="1:6">
      <c r="A234">
        <v>194511</v>
      </c>
      <c r="B234">
        <v>4.08</v>
      </c>
      <c r="C234">
        <v>5.87</v>
      </c>
      <c r="D234">
        <v>3.02</v>
      </c>
      <c r="E234">
        <v>8.6199999999999992</v>
      </c>
      <c r="F234">
        <v>9</v>
      </c>
    </row>
    <row r="235" spans="1:6">
      <c r="A235">
        <v>194512</v>
      </c>
      <c r="B235">
        <v>1.86</v>
      </c>
      <c r="C235">
        <v>0.73</v>
      </c>
      <c r="D235">
        <v>1.48</v>
      </c>
      <c r="E235">
        <v>1.27</v>
      </c>
      <c r="F235">
        <v>0.11</v>
      </c>
    </row>
    <row r="236" spans="1:6">
      <c r="A236">
        <v>194601</v>
      </c>
      <c r="B236">
        <v>7.01</v>
      </c>
      <c r="C236">
        <v>5.97</v>
      </c>
      <c r="D236">
        <v>4.1500000000000004</v>
      </c>
      <c r="E236">
        <v>7.61</v>
      </c>
      <c r="F236">
        <v>7.55</v>
      </c>
    </row>
    <row r="237" spans="1:6">
      <c r="A237">
        <v>194602</v>
      </c>
      <c r="B237">
        <v>-5.84</v>
      </c>
      <c r="C237">
        <v>-5.62</v>
      </c>
      <c r="D237">
        <v>-5.1100000000000003</v>
      </c>
      <c r="E237">
        <v>-4.1399999999999997</v>
      </c>
      <c r="F237">
        <v>-6.22</v>
      </c>
    </row>
    <row r="238" spans="1:6">
      <c r="A238">
        <v>194603</v>
      </c>
      <c r="B238">
        <v>6.39</v>
      </c>
      <c r="C238">
        <v>7.28</v>
      </c>
      <c r="D238">
        <v>1.61</v>
      </c>
      <c r="E238">
        <v>14.71</v>
      </c>
      <c r="F238">
        <v>4.63</v>
      </c>
    </row>
    <row r="239" spans="1:6">
      <c r="A239">
        <v>194604</v>
      </c>
      <c r="B239">
        <v>4.37</v>
      </c>
      <c r="C239">
        <v>5.55</v>
      </c>
      <c r="D239">
        <v>1.52</v>
      </c>
      <c r="E239">
        <v>14.91</v>
      </c>
      <c r="F239">
        <v>1.56</v>
      </c>
    </row>
    <row r="240" spans="1:6">
      <c r="A240">
        <v>194605</v>
      </c>
      <c r="B240">
        <v>3.47</v>
      </c>
      <c r="C240">
        <v>4.28</v>
      </c>
      <c r="D240">
        <v>3.9</v>
      </c>
      <c r="E240">
        <v>5.58</v>
      </c>
      <c r="F240">
        <v>3.57</v>
      </c>
    </row>
    <row r="241" spans="1:6">
      <c r="A241">
        <v>194606</v>
      </c>
      <c r="B241">
        <v>-5.64</v>
      </c>
      <c r="C241">
        <v>-3.34</v>
      </c>
      <c r="D241">
        <v>-2.38</v>
      </c>
      <c r="E241">
        <v>-5.5</v>
      </c>
      <c r="F241">
        <v>-3.3</v>
      </c>
    </row>
    <row r="242" spans="1:6">
      <c r="A242">
        <v>194607</v>
      </c>
      <c r="B242">
        <v>-2.37</v>
      </c>
      <c r="C242">
        <v>-2.35</v>
      </c>
      <c r="D242">
        <v>-1.66</v>
      </c>
      <c r="E242">
        <v>-3.14</v>
      </c>
      <c r="F242">
        <v>-4.99</v>
      </c>
    </row>
    <row r="243" spans="1:6">
      <c r="A243">
        <v>194608</v>
      </c>
      <c r="B243">
        <v>-6.49</v>
      </c>
      <c r="C243">
        <v>-6.18</v>
      </c>
      <c r="D243">
        <v>-6.87</v>
      </c>
      <c r="E243">
        <v>-3.22</v>
      </c>
      <c r="F243">
        <v>-6.64</v>
      </c>
    </row>
    <row r="244" spans="1:6">
      <c r="A244">
        <v>194609</v>
      </c>
      <c r="B244">
        <v>-10.28</v>
      </c>
      <c r="C244">
        <v>-9.4499999999999993</v>
      </c>
      <c r="D244">
        <v>-7.14</v>
      </c>
      <c r="E244">
        <v>-7.02</v>
      </c>
      <c r="F244">
        <v>-14.32</v>
      </c>
    </row>
    <row r="245" spans="1:6">
      <c r="A245">
        <v>194610</v>
      </c>
      <c r="B245">
        <v>-1.48</v>
      </c>
      <c r="C245">
        <v>-1.07</v>
      </c>
      <c r="D245">
        <v>-4.09</v>
      </c>
      <c r="E245">
        <v>-0.28000000000000003</v>
      </c>
      <c r="F245">
        <v>-0.2</v>
      </c>
    </row>
    <row r="246" spans="1:6">
      <c r="A246">
        <v>194611</v>
      </c>
      <c r="B246">
        <v>-2.2599999999999998</v>
      </c>
      <c r="C246">
        <v>1.3</v>
      </c>
      <c r="D246">
        <v>-0.06</v>
      </c>
      <c r="E246">
        <v>1.64</v>
      </c>
      <c r="F246">
        <v>0.37</v>
      </c>
    </row>
    <row r="247" spans="1:6">
      <c r="A247">
        <v>194612</v>
      </c>
      <c r="B247">
        <v>4.76</v>
      </c>
      <c r="C247">
        <v>5.89</v>
      </c>
      <c r="D247">
        <v>4.2300000000000004</v>
      </c>
      <c r="E247">
        <v>7.4</v>
      </c>
      <c r="F247">
        <v>2.78</v>
      </c>
    </row>
    <row r="248" spans="1:6">
      <c r="A248">
        <v>194701</v>
      </c>
      <c r="B248">
        <v>3.83</v>
      </c>
      <c r="C248">
        <v>0.28000000000000003</v>
      </c>
      <c r="D248">
        <v>2.97</v>
      </c>
      <c r="E248">
        <v>-5.35</v>
      </c>
      <c r="F248">
        <v>0.5</v>
      </c>
    </row>
    <row r="249" spans="1:6">
      <c r="A249">
        <v>194702</v>
      </c>
      <c r="B249">
        <v>-0.03</v>
      </c>
      <c r="C249">
        <v>-1.25</v>
      </c>
      <c r="D249">
        <v>-2.06</v>
      </c>
      <c r="E249">
        <v>-4.21</v>
      </c>
      <c r="F249">
        <v>-1.49</v>
      </c>
    </row>
    <row r="250" spans="1:6">
      <c r="A250">
        <v>194703</v>
      </c>
      <c r="B250">
        <v>-2.31</v>
      </c>
      <c r="C250">
        <v>-0.61</v>
      </c>
      <c r="D250">
        <v>-2.2799999999999998</v>
      </c>
      <c r="E250">
        <v>-1.28</v>
      </c>
      <c r="F250">
        <v>-3.43</v>
      </c>
    </row>
    <row r="251" spans="1:6">
      <c r="A251">
        <v>194704</v>
      </c>
      <c r="B251">
        <v>-6.2</v>
      </c>
      <c r="C251">
        <v>-3.89</v>
      </c>
      <c r="D251">
        <v>-2.5</v>
      </c>
      <c r="E251">
        <v>-8.4600000000000009</v>
      </c>
      <c r="F251">
        <v>-6.32</v>
      </c>
    </row>
    <row r="252" spans="1:6">
      <c r="A252">
        <v>194705</v>
      </c>
      <c r="B252">
        <v>-1.06</v>
      </c>
      <c r="C252">
        <v>-0.71</v>
      </c>
      <c r="D252">
        <v>-0.76</v>
      </c>
      <c r="E252">
        <v>-2.62</v>
      </c>
      <c r="F252">
        <v>-1.79</v>
      </c>
    </row>
    <row r="253" spans="1:6">
      <c r="A253">
        <v>194706</v>
      </c>
      <c r="B253">
        <v>7.3</v>
      </c>
      <c r="C253">
        <v>6.16</v>
      </c>
      <c r="D253">
        <v>-0.03</v>
      </c>
      <c r="E253">
        <v>4.2300000000000004</v>
      </c>
      <c r="F253">
        <v>3.28</v>
      </c>
    </row>
    <row r="254" spans="1:6">
      <c r="A254">
        <v>194707</v>
      </c>
      <c r="B254">
        <v>4.72</v>
      </c>
      <c r="C254">
        <v>3.7</v>
      </c>
      <c r="D254">
        <v>3.47</v>
      </c>
      <c r="E254">
        <v>2.6</v>
      </c>
      <c r="F254">
        <v>5.96</v>
      </c>
    </row>
    <row r="255" spans="1:6">
      <c r="A255">
        <v>194708</v>
      </c>
      <c r="B255">
        <v>-1.88</v>
      </c>
      <c r="C255">
        <v>-1.24</v>
      </c>
      <c r="D255">
        <v>-1.9</v>
      </c>
      <c r="E255">
        <v>-3.83</v>
      </c>
      <c r="F255">
        <v>-3.17</v>
      </c>
    </row>
    <row r="256" spans="1:6">
      <c r="A256">
        <v>194709</v>
      </c>
      <c r="B256">
        <v>-0.46</v>
      </c>
      <c r="C256">
        <v>-0.59</v>
      </c>
      <c r="D256">
        <v>0.99</v>
      </c>
      <c r="E256">
        <v>-2.62</v>
      </c>
      <c r="F256">
        <v>-0.97</v>
      </c>
    </row>
    <row r="257" spans="1:6">
      <c r="A257">
        <v>194710</v>
      </c>
      <c r="B257">
        <v>2.19</v>
      </c>
      <c r="C257">
        <v>3.42</v>
      </c>
      <c r="D257">
        <v>0.95</v>
      </c>
      <c r="E257">
        <v>1.22</v>
      </c>
      <c r="F257">
        <v>1</v>
      </c>
    </row>
    <row r="258" spans="1:6">
      <c r="A258">
        <v>194711</v>
      </c>
      <c r="B258">
        <v>-2.0099999999999998</v>
      </c>
      <c r="C258">
        <v>-1.74</v>
      </c>
      <c r="D258">
        <v>-1.59</v>
      </c>
      <c r="E258">
        <v>-3.04</v>
      </c>
      <c r="F258">
        <v>-1.97</v>
      </c>
    </row>
    <row r="259" spans="1:6">
      <c r="A259">
        <v>194712</v>
      </c>
      <c r="B259">
        <v>0.93</v>
      </c>
      <c r="C259">
        <v>4.47</v>
      </c>
      <c r="D259">
        <v>1.44</v>
      </c>
      <c r="E259">
        <v>3.1</v>
      </c>
      <c r="F259">
        <v>3.67</v>
      </c>
    </row>
    <row r="260" spans="1:6">
      <c r="A260">
        <v>194801</v>
      </c>
      <c r="B260">
        <v>-3.38</v>
      </c>
      <c r="C260">
        <v>-4.6900000000000004</v>
      </c>
      <c r="D260">
        <v>-2.69</v>
      </c>
      <c r="E260">
        <v>-8.23</v>
      </c>
      <c r="F260">
        <v>-0.87</v>
      </c>
    </row>
    <row r="261" spans="1:6">
      <c r="A261">
        <v>194802</v>
      </c>
      <c r="B261">
        <v>-5.26</v>
      </c>
      <c r="C261">
        <v>-4.37</v>
      </c>
      <c r="D261">
        <v>-2.46</v>
      </c>
      <c r="E261">
        <v>-3.53</v>
      </c>
      <c r="F261">
        <v>-4.09</v>
      </c>
    </row>
    <row r="262" spans="1:6">
      <c r="A262">
        <v>194803</v>
      </c>
      <c r="B262">
        <v>6.43</v>
      </c>
      <c r="C262">
        <v>9.35</v>
      </c>
      <c r="D262">
        <v>6.31</v>
      </c>
      <c r="E262">
        <v>6.33</v>
      </c>
      <c r="F262">
        <v>9.8800000000000008</v>
      </c>
    </row>
    <row r="263" spans="1:6">
      <c r="A263">
        <v>194804</v>
      </c>
      <c r="B263">
        <v>2.2200000000000002</v>
      </c>
      <c r="C263">
        <v>5.14</v>
      </c>
      <c r="D263">
        <v>1.03</v>
      </c>
      <c r="E263">
        <v>2.14</v>
      </c>
      <c r="F263">
        <v>3.24</v>
      </c>
    </row>
    <row r="264" spans="1:6">
      <c r="A264">
        <v>194805</v>
      </c>
      <c r="B264">
        <v>8.75</v>
      </c>
      <c r="C264">
        <v>7.02</v>
      </c>
      <c r="D264">
        <v>7.53</v>
      </c>
      <c r="E264">
        <v>6.78</v>
      </c>
      <c r="F264">
        <v>6.77</v>
      </c>
    </row>
    <row r="265" spans="1:6">
      <c r="A265">
        <v>194806</v>
      </c>
      <c r="B265">
        <v>-1.04</v>
      </c>
      <c r="C265">
        <v>0.9</v>
      </c>
      <c r="D265">
        <v>-0.51</v>
      </c>
      <c r="E265">
        <v>-2.19</v>
      </c>
      <c r="F265">
        <v>-0.8</v>
      </c>
    </row>
    <row r="266" spans="1:6">
      <c r="A266">
        <v>194807</v>
      </c>
      <c r="B266">
        <v>-4.25</v>
      </c>
      <c r="C266">
        <v>-5.66</v>
      </c>
      <c r="D266">
        <v>-4.1100000000000003</v>
      </c>
      <c r="E266">
        <v>-4.25</v>
      </c>
      <c r="F266">
        <v>-4.97</v>
      </c>
    </row>
    <row r="267" spans="1:6">
      <c r="A267">
        <v>194808</v>
      </c>
      <c r="B267">
        <v>1.01</v>
      </c>
      <c r="C267">
        <v>-0.44</v>
      </c>
      <c r="D267">
        <v>1.51</v>
      </c>
      <c r="E267">
        <v>-1.9</v>
      </c>
      <c r="F267">
        <v>1.53</v>
      </c>
    </row>
    <row r="268" spans="1:6">
      <c r="A268">
        <v>194809</v>
      </c>
      <c r="B268">
        <v>-3.01</v>
      </c>
      <c r="C268">
        <v>-3.04</v>
      </c>
      <c r="D268">
        <v>-1.67</v>
      </c>
      <c r="E268">
        <v>-3.08</v>
      </c>
      <c r="F268">
        <v>-3.42</v>
      </c>
    </row>
    <row r="269" spans="1:6">
      <c r="A269">
        <v>194810</v>
      </c>
      <c r="B269">
        <v>5.0199999999999996</v>
      </c>
      <c r="C269">
        <v>7.22</v>
      </c>
      <c r="D269">
        <v>3.89</v>
      </c>
      <c r="E269">
        <v>5.19</v>
      </c>
      <c r="F269">
        <v>4.96</v>
      </c>
    </row>
    <row r="270" spans="1:6">
      <c r="A270">
        <v>194811</v>
      </c>
      <c r="B270">
        <v>-7.31</v>
      </c>
      <c r="C270">
        <v>-10.68</v>
      </c>
      <c r="D270">
        <v>-5.64</v>
      </c>
      <c r="E270">
        <v>-5.74</v>
      </c>
      <c r="F270">
        <v>-10.58</v>
      </c>
    </row>
    <row r="271" spans="1:6">
      <c r="A271">
        <v>194812</v>
      </c>
      <c r="B271">
        <v>1.67</v>
      </c>
      <c r="C271">
        <v>4.08</v>
      </c>
      <c r="D271">
        <v>3.58</v>
      </c>
      <c r="E271">
        <v>4.54</v>
      </c>
      <c r="F271">
        <v>2.87</v>
      </c>
    </row>
    <row r="272" spans="1:6">
      <c r="A272">
        <v>194901</v>
      </c>
      <c r="B272">
        <v>2.4900000000000002</v>
      </c>
      <c r="C272">
        <v>-0.51</v>
      </c>
      <c r="D272">
        <v>-1.3</v>
      </c>
      <c r="E272">
        <v>4.57</v>
      </c>
      <c r="F272">
        <v>0.31</v>
      </c>
    </row>
    <row r="273" spans="1:6">
      <c r="A273">
        <v>194902</v>
      </c>
      <c r="B273">
        <v>-2.79</v>
      </c>
      <c r="C273">
        <v>-3.18</v>
      </c>
      <c r="D273">
        <v>-2.2200000000000002</v>
      </c>
      <c r="E273">
        <v>-0.93</v>
      </c>
      <c r="F273">
        <v>-3.17</v>
      </c>
    </row>
    <row r="274" spans="1:6">
      <c r="A274">
        <v>194903</v>
      </c>
      <c r="B274">
        <v>3.59</v>
      </c>
      <c r="C274">
        <v>4.38</v>
      </c>
      <c r="D274">
        <v>3.5</v>
      </c>
      <c r="E274">
        <v>5.5</v>
      </c>
      <c r="F274">
        <v>4.8899999999999997</v>
      </c>
    </row>
    <row r="275" spans="1:6">
      <c r="A275">
        <v>194904</v>
      </c>
      <c r="B275">
        <v>-2.35</v>
      </c>
      <c r="C275">
        <v>-1.34</v>
      </c>
      <c r="D275">
        <v>-2.66</v>
      </c>
      <c r="E275">
        <v>0.24</v>
      </c>
      <c r="F275">
        <v>-1.54</v>
      </c>
    </row>
    <row r="276" spans="1:6">
      <c r="A276">
        <v>194905</v>
      </c>
      <c r="B276">
        <v>-0.59</v>
      </c>
      <c r="C276">
        <v>-3.69</v>
      </c>
      <c r="D276">
        <v>-3.7</v>
      </c>
      <c r="E276">
        <v>-1.88</v>
      </c>
      <c r="F276">
        <v>-2.67</v>
      </c>
    </row>
    <row r="277" spans="1:6">
      <c r="A277">
        <v>194906</v>
      </c>
      <c r="B277">
        <v>1.91</v>
      </c>
      <c r="C277">
        <v>-0.39</v>
      </c>
      <c r="D277">
        <v>0.64</v>
      </c>
      <c r="E277">
        <v>2.16</v>
      </c>
      <c r="F277">
        <v>-1.37</v>
      </c>
    </row>
    <row r="278" spans="1:6">
      <c r="A278">
        <v>194907</v>
      </c>
      <c r="B278">
        <v>6.02</v>
      </c>
      <c r="C278">
        <v>5.84</v>
      </c>
      <c r="D278">
        <v>4.4800000000000004</v>
      </c>
      <c r="E278">
        <v>6</v>
      </c>
      <c r="F278">
        <v>4.1900000000000004</v>
      </c>
    </row>
    <row r="279" spans="1:6">
      <c r="A279">
        <v>194908</v>
      </c>
      <c r="B279">
        <v>2.66</v>
      </c>
      <c r="C279">
        <v>3.44</v>
      </c>
      <c r="D279">
        <v>0.87</v>
      </c>
      <c r="E279">
        <v>0.19</v>
      </c>
      <c r="F279">
        <v>1.45</v>
      </c>
    </row>
    <row r="280" spans="1:6">
      <c r="A280">
        <v>194909</v>
      </c>
      <c r="B280">
        <v>2.56</v>
      </c>
      <c r="C280">
        <v>3.66</v>
      </c>
      <c r="D280">
        <v>2.36</v>
      </c>
      <c r="E280">
        <v>1.86</v>
      </c>
      <c r="F280">
        <v>3.4</v>
      </c>
    </row>
    <row r="281" spans="1:6">
      <c r="A281">
        <v>194910</v>
      </c>
      <c r="B281">
        <v>2.71</v>
      </c>
      <c r="C281">
        <v>3.68</v>
      </c>
      <c r="D281">
        <v>2.77</v>
      </c>
      <c r="E281">
        <v>3.38</v>
      </c>
      <c r="F281">
        <v>2.44</v>
      </c>
    </row>
    <row r="282" spans="1:6">
      <c r="A282">
        <v>194911</v>
      </c>
      <c r="B282">
        <v>2.83</v>
      </c>
      <c r="C282">
        <v>1.32</v>
      </c>
      <c r="D282">
        <v>2.74</v>
      </c>
      <c r="E282">
        <v>4.8099999999999996</v>
      </c>
      <c r="F282">
        <v>1.21</v>
      </c>
    </row>
    <row r="283" spans="1:6">
      <c r="A283">
        <v>194912</v>
      </c>
      <c r="B283">
        <v>5.85</v>
      </c>
      <c r="C283">
        <v>4.34</v>
      </c>
      <c r="D283">
        <v>5.27</v>
      </c>
      <c r="E283">
        <v>8.6999999999999993</v>
      </c>
      <c r="F283">
        <v>7.17</v>
      </c>
    </row>
    <row r="284" spans="1:6">
      <c r="A284">
        <v>195001</v>
      </c>
      <c r="B284">
        <v>1.0900000000000001</v>
      </c>
      <c r="C284">
        <v>1.47</v>
      </c>
      <c r="D284">
        <v>3.21</v>
      </c>
      <c r="E284">
        <v>1.06</v>
      </c>
      <c r="F284">
        <v>3.19</v>
      </c>
    </row>
    <row r="285" spans="1:6">
      <c r="A285">
        <v>195002</v>
      </c>
      <c r="B285">
        <v>1.67</v>
      </c>
      <c r="C285">
        <v>1.29</v>
      </c>
      <c r="D285">
        <v>2.06</v>
      </c>
      <c r="E285">
        <v>1.92</v>
      </c>
      <c r="F285">
        <v>1.02</v>
      </c>
    </row>
    <row r="286" spans="1:6">
      <c r="A286">
        <v>195003</v>
      </c>
      <c r="B286">
        <v>0.11</v>
      </c>
      <c r="C286">
        <v>1.92</v>
      </c>
      <c r="D286">
        <v>3.46</v>
      </c>
      <c r="E286">
        <v>-2.9</v>
      </c>
      <c r="F286">
        <v>-0.68</v>
      </c>
    </row>
    <row r="287" spans="1:6">
      <c r="A287">
        <v>195004</v>
      </c>
      <c r="B287">
        <v>3.1</v>
      </c>
      <c r="C287">
        <v>5.21</v>
      </c>
      <c r="D287">
        <v>3.58</v>
      </c>
      <c r="E287">
        <v>5.52</v>
      </c>
      <c r="F287">
        <v>1.5</v>
      </c>
    </row>
    <row r="288" spans="1:6">
      <c r="A288">
        <v>195005</v>
      </c>
      <c r="B288">
        <v>3.62</v>
      </c>
      <c r="C288">
        <v>6.19</v>
      </c>
      <c r="D288">
        <v>1.07</v>
      </c>
      <c r="E288">
        <v>3.96</v>
      </c>
      <c r="F288">
        <v>1.36</v>
      </c>
    </row>
    <row r="289" spans="1:6">
      <c r="A289">
        <v>195006</v>
      </c>
      <c r="B289">
        <v>-4.8099999999999996</v>
      </c>
      <c r="C289">
        <v>-6.11</v>
      </c>
      <c r="D289">
        <v>-6.17</v>
      </c>
      <c r="E289">
        <v>-4.1900000000000004</v>
      </c>
      <c r="F289">
        <v>-6.79</v>
      </c>
    </row>
    <row r="290" spans="1:6">
      <c r="A290">
        <v>195007</v>
      </c>
      <c r="B290">
        <v>-0.94</v>
      </c>
      <c r="C290">
        <v>2.81</v>
      </c>
      <c r="D290">
        <v>-2.09</v>
      </c>
      <c r="E290">
        <v>-6.94</v>
      </c>
      <c r="F290">
        <v>7.49</v>
      </c>
    </row>
    <row r="291" spans="1:6">
      <c r="A291">
        <v>195008</v>
      </c>
      <c r="B291">
        <v>5.72</v>
      </c>
      <c r="C291">
        <v>5.26</v>
      </c>
      <c r="D291">
        <v>3.84</v>
      </c>
      <c r="E291">
        <v>3.68</v>
      </c>
      <c r="F291">
        <v>2.2999999999999998</v>
      </c>
    </row>
    <row r="292" spans="1:6">
      <c r="A292">
        <v>195009</v>
      </c>
      <c r="B292">
        <v>6.99</v>
      </c>
      <c r="C292">
        <v>4.1900000000000004</v>
      </c>
      <c r="D292">
        <v>2.17</v>
      </c>
      <c r="E292">
        <v>6.16</v>
      </c>
      <c r="F292">
        <v>6.52</v>
      </c>
    </row>
    <row r="293" spans="1:6">
      <c r="A293">
        <v>195010</v>
      </c>
      <c r="B293">
        <v>0.32</v>
      </c>
      <c r="C293">
        <v>0.22</v>
      </c>
      <c r="D293">
        <v>-0.63</v>
      </c>
      <c r="E293">
        <v>-1.76</v>
      </c>
      <c r="F293">
        <v>-1.52</v>
      </c>
    </row>
    <row r="294" spans="1:6">
      <c r="A294">
        <v>195011</v>
      </c>
      <c r="B294">
        <v>-0.7</v>
      </c>
      <c r="C294">
        <v>4.6500000000000004</v>
      </c>
      <c r="D294">
        <v>1.18</v>
      </c>
      <c r="E294">
        <v>4.68</v>
      </c>
      <c r="F294">
        <v>3.94</v>
      </c>
    </row>
    <row r="295" spans="1:6">
      <c r="A295">
        <v>195012</v>
      </c>
      <c r="B295">
        <v>2.41</v>
      </c>
      <c r="C295">
        <v>6.83</v>
      </c>
      <c r="D295">
        <v>2.88</v>
      </c>
      <c r="E295">
        <v>6.06</v>
      </c>
      <c r="F295">
        <v>11.04</v>
      </c>
    </row>
    <row r="296" spans="1:6">
      <c r="A296">
        <v>195101</v>
      </c>
      <c r="B296">
        <v>5.63</v>
      </c>
      <c r="C296">
        <v>6.03</v>
      </c>
      <c r="D296">
        <v>4.82</v>
      </c>
      <c r="E296">
        <v>3.1</v>
      </c>
      <c r="F296">
        <v>6.4</v>
      </c>
    </row>
    <row r="297" spans="1:6">
      <c r="A297">
        <v>195102</v>
      </c>
      <c r="B297">
        <v>2.3199999999999998</v>
      </c>
      <c r="C297">
        <v>1.41</v>
      </c>
      <c r="D297">
        <v>2.46</v>
      </c>
      <c r="E297">
        <v>1.46</v>
      </c>
      <c r="F297">
        <v>-0.41</v>
      </c>
    </row>
    <row r="298" spans="1:6">
      <c r="A298">
        <v>195103</v>
      </c>
      <c r="B298">
        <v>-1.2</v>
      </c>
      <c r="C298">
        <v>-2.59</v>
      </c>
      <c r="D298">
        <v>-1</v>
      </c>
      <c r="E298">
        <v>1.7</v>
      </c>
      <c r="F298">
        <v>-2.84</v>
      </c>
    </row>
    <row r="299" spans="1:6">
      <c r="A299">
        <v>195104</v>
      </c>
      <c r="B299">
        <v>1.56</v>
      </c>
      <c r="C299">
        <v>7.12</v>
      </c>
      <c r="D299">
        <v>2.0299999999999998</v>
      </c>
      <c r="E299">
        <v>10.41</v>
      </c>
      <c r="F299">
        <v>3.74</v>
      </c>
    </row>
    <row r="300" spans="1:6">
      <c r="A300">
        <v>195105</v>
      </c>
      <c r="B300">
        <v>-2.78</v>
      </c>
      <c r="C300">
        <v>-2.13</v>
      </c>
      <c r="D300">
        <v>-1.63</v>
      </c>
      <c r="E300">
        <v>1.57</v>
      </c>
      <c r="F300">
        <v>-3.26</v>
      </c>
    </row>
    <row r="301" spans="1:6">
      <c r="A301">
        <v>195106</v>
      </c>
      <c r="B301">
        <v>-4.3099999999999996</v>
      </c>
      <c r="C301">
        <v>-1.77</v>
      </c>
      <c r="D301">
        <v>-0.9</v>
      </c>
      <c r="E301">
        <v>0.83</v>
      </c>
      <c r="F301">
        <v>-5.1100000000000003</v>
      </c>
    </row>
    <row r="302" spans="1:6">
      <c r="A302">
        <v>195107</v>
      </c>
      <c r="B302">
        <v>2.97</v>
      </c>
      <c r="C302">
        <v>8.92</v>
      </c>
      <c r="D302">
        <v>4.2</v>
      </c>
      <c r="E302">
        <v>14.46</v>
      </c>
      <c r="F302">
        <v>7.39</v>
      </c>
    </row>
    <row r="303" spans="1:6">
      <c r="A303">
        <v>195108</v>
      </c>
      <c r="B303">
        <v>4.46</v>
      </c>
      <c r="C303">
        <v>4.76</v>
      </c>
      <c r="D303">
        <v>4.26</v>
      </c>
      <c r="E303">
        <v>-1.43</v>
      </c>
      <c r="F303">
        <v>3.46</v>
      </c>
    </row>
    <row r="304" spans="1:6">
      <c r="A304">
        <v>195109</v>
      </c>
      <c r="B304">
        <v>1.66</v>
      </c>
      <c r="C304">
        <v>0.05</v>
      </c>
      <c r="D304">
        <v>1.66</v>
      </c>
      <c r="E304">
        <v>-1.82</v>
      </c>
      <c r="F304">
        <v>3.58</v>
      </c>
    </row>
    <row r="305" spans="1:6">
      <c r="A305">
        <v>195110</v>
      </c>
      <c r="B305">
        <v>-2.7</v>
      </c>
      <c r="C305">
        <v>-1.67</v>
      </c>
      <c r="D305">
        <v>-3.78</v>
      </c>
      <c r="E305">
        <v>-5.97</v>
      </c>
      <c r="F305">
        <v>-3.62</v>
      </c>
    </row>
    <row r="306" spans="1:6">
      <c r="A306">
        <v>195111</v>
      </c>
      <c r="B306">
        <v>1.01</v>
      </c>
      <c r="C306">
        <v>0.2</v>
      </c>
      <c r="D306">
        <v>1.51</v>
      </c>
      <c r="E306">
        <v>-0.48</v>
      </c>
      <c r="F306">
        <v>2.11</v>
      </c>
    </row>
    <row r="307" spans="1:6">
      <c r="A307">
        <v>195112</v>
      </c>
      <c r="B307">
        <v>1.42</v>
      </c>
      <c r="C307">
        <v>4.42</v>
      </c>
      <c r="D307">
        <v>2.9</v>
      </c>
      <c r="E307">
        <v>5.14</v>
      </c>
      <c r="F307">
        <v>2.13</v>
      </c>
    </row>
    <row r="308" spans="1:6">
      <c r="A308">
        <v>195201</v>
      </c>
      <c r="B308">
        <v>-0.33</v>
      </c>
      <c r="C308">
        <v>2.56</v>
      </c>
      <c r="D308">
        <v>-0.76</v>
      </c>
      <c r="E308">
        <v>0.65</v>
      </c>
      <c r="F308">
        <v>3.32</v>
      </c>
    </row>
    <row r="309" spans="1:6">
      <c r="A309">
        <v>195202</v>
      </c>
      <c r="B309">
        <v>-1.59</v>
      </c>
      <c r="C309">
        <v>-3</v>
      </c>
      <c r="D309">
        <v>-1.99</v>
      </c>
      <c r="E309">
        <v>-4.25</v>
      </c>
      <c r="F309">
        <v>-1.58</v>
      </c>
    </row>
    <row r="310" spans="1:6">
      <c r="A310">
        <v>195203</v>
      </c>
      <c r="B310">
        <v>4.0999999999999996</v>
      </c>
      <c r="C310">
        <v>4.8899999999999997</v>
      </c>
      <c r="D310">
        <v>3.24</v>
      </c>
      <c r="E310">
        <v>0.45</v>
      </c>
      <c r="F310">
        <v>5.85</v>
      </c>
    </row>
    <row r="311" spans="1:6">
      <c r="A311">
        <v>195204</v>
      </c>
      <c r="B311">
        <v>-2.75</v>
      </c>
      <c r="C311">
        <v>-6.27</v>
      </c>
      <c r="D311">
        <v>-2.09</v>
      </c>
      <c r="E311">
        <v>-5.5</v>
      </c>
      <c r="F311">
        <v>-3.39</v>
      </c>
    </row>
    <row r="312" spans="1:6">
      <c r="A312">
        <v>195205</v>
      </c>
      <c r="B312">
        <v>2.98</v>
      </c>
      <c r="C312">
        <v>3.8</v>
      </c>
      <c r="D312">
        <v>1.99</v>
      </c>
      <c r="E312">
        <v>2.52</v>
      </c>
      <c r="F312">
        <v>2.94</v>
      </c>
    </row>
    <row r="313" spans="1:6">
      <c r="A313">
        <v>195206</v>
      </c>
      <c r="B313">
        <v>3.68</v>
      </c>
      <c r="C313">
        <v>4.22</v>
      </c>
      <c r="D313">
        <v>4</v>
      </c>
      <c r="E313">
        <v>-0.96</v>
      </c>
      <c r="F313">
        <v>4.0199999999999996</v>
      </c>
    </row>
    <row r="314" spans="1:6">
      <c r="A314">
        <v>195207</v>
      </c>
      <c r="B314">
        <v>1.7</v>
      </c>
      <c r="C314">
        <v>1.03</v>
      </c>
      <c r="D314">
        <v>0.82</v>
      </c>
      <c r="E314">
        <v>-4.38</v>
      </c>
      <c r="F314">
        <v>1.1399999999999999</v>
      </c>
    </row>
    <row r="315" spans="1:6">
      <c r="A315">
        <v>195208</v>
      </c>
      <c r="B315">
        <v>1.06</v>
      </c>
      <c r="C315">
        <v>-1.46</v>
      </c>
      <c r="D315">
        <v>0.34</v>
      </c>
      <c r="E315">
        <v>-0.56999999999999995</v>
      </c>
      <c r="F315">
        <v>-0.14000000000000001</v>
      </c>
    </row>
    <row r="316" spans="1:6">
      <c r="A316">
        <v>195209</v>
      </c>
      <c r="B316">
        <v>-1.45</v>
      </c>
      <c r="C316">
        <v>-2.46</v>
      </c>
      <c r="D316">
        <v>0.34</v>
      </c>
      <c r="E316">
        <v>-4.09</v>
      </c>
      <c r="F316">
        <v>-1.37</v>
      </c>
    </row>
    <row r="317" spans="1:6">
      <c r="A317">
        <v>195210</v>
      </c>
      <c r="B317">
        <v>-0.23</v>
      </c>
      <c r="C317">
        <v>-0.56999999999999995</v>
      </c>
      <c r="D317">
        <v>-7.0000000000000007E-2</v>
      </c>
      <c r="E317">
        <v>-1.49</v>
      </c>
      <c r="F317">
        <v>-1.57</v>
      </c>
    </row>
    <row r="318" spans="1:6">
      <c r="A318">
        <v>195211</v>
      </c>
      <c r="B318">
        <v>5.59</v>
      </c>
      <c r="C318">
        <v>5.8</v>
      </c>
      <c r="D318">
        <v>6.58</v>
      </c>
      <c r="E318">
        <v>7.22</v>
      </c>
      <c r="F318">
        <v>7.27</v>
      </c>
    </row>
    <row r="319" spans="1:6">
      <c r="A319">
        <v>195212</v>
      </c>
      <c r="B319">
        <v>3.59</v>
      </c>
      <c r="C319">
        <v>3.18</v>
      </c>
      <c r="D319">
        <v>1.98</v>
      </c>
      <c r="E319">
        <v>-1.95</v>
      </c>
      <c r="F319">
        <v>3.73</v>
      </c>
    </row>
    <row r="320" spans="1:6">
      <c r="A320">
        <v>195301</v>
      </c>
      <c r="B320">
        <v>0.93</v>
      </c>
      <c r="C320">
        <v>-0.53</v>
      </c>
      <c r="D320">
        <v>-0.68</v>
      </c>
      <c r="E320">
        <v>-5.1100000000000003</v>
      </c>
      <c r="F320">
        <v>1.08</v>
      </c>
    </row>
    <row r="321" spans="1:6">
      <c r="A321">
        <v>195302</v>
      </c>
      <c r="B321">
        <v>0.16</v>
      </c>
      <c r="C321">
        <v>-0.28999999999999998</v>
      </c>
      <c r="D321">
        <v>0.05</v>
      </c>
      <c r="E321">
        <v>2.06</v>
      </c>
      <c r="F321">
        <v>-0.22</v>
      </c>
    </row>
    <row r="322" spans="1:6">
      <c r="A322">
        <v>195303</v>
      </c>
      <c r="B322">
        <v>-2.68</v>
      </c>
      <c r="C322">
        <v>-0.97</v>
      </c>
      <c r="D322">
        <v>-0.59</v>
      </c>
      <c r="E322">
        <v>-0.17</v>
      </c>
      <c r="F322">
        <v>-1.44</v>
      </c>
    </row>
    <row r="323" spans="1:6">
      <c r="A323">
        <v>195304</v>
      </c>
      <c r="B323">
        <v>-0.93</v>
      </c>
      <c r="C323">
        <v>-3.55</v>
      </c>
      <c r="D323">
        <v>-0.7</v>
      </c>
      <c r="E323">
        <v>-5.34</v>
      </c>
      <c r="F323">
        <v>-3.21</v>
      </c>
    </row>
    <row r="324" spans="1:6">
      <c r="A324">
        <v>195305</v>
      </c>
      <c r="B324">
        <v>0.57999999999999996</v>
      </c>
      <c r="C324">
        <v>0.69</v>
      </c>
      <c r="D324">
        <v>0.76</v>
      </c>
      <c r="E324">
        <v>-0.04</v>
      </c>
      <c r="F324">
        <v>1.44</v>
      </c>
    </row>
    <row r="325" spans="1:6">
      <c r="A325">
        <v>195306</v>
      </c>
      <c r="B325">
        <v>-2.25</v>
      </c>
      <c r="C325">
        <v>-1.69</v>
      </c>
      <c r="D325">
        <v>-0.78</v>
      </c>
      <c r="E325">
        <v>-3.31</v>
      </c>
      <c r="F325">
        <v>-2.0499999999999998</v>
      </c>
    </row>
    <row r="326" spans="1:6">
      <c r="A326">
        <v>195307</v>
      </c>
      <c r="B326">
        <v>1.91</v>
      </c>
      <c r="C326">
        <v>3.19</v>
      </c>
      <c r="D326">
        <v>1.58</v>
      </c>
      <c r="E326">
        <v>3.66</v>
      </c>
      <c r="F326">
        <v>1.43</v>
      </c>
    </row>
    <row r="327" spans="1:6">
      <c r="A327">
        <v>195308</v>
      </c>
      <c r="B327">
        <v>-4.25</v>
      </c>
      <c r="C327">
        <v>-4.53</v>
      </c>
      <c r="D327">
        <v>-2.52</v>
      </c>
      <c r="E327">
        <v>0.05</v>
      </c>
      <c r="F327">
        <v>-6.77</v>
      </c>
    </row>
    <row r="328" spans="1:6">
      <c r="A328">
        <v>195309</v>
      </c>
      <c r="B328">
        <v>-0.11</v>
      </c>
      <c r="C328">
        <v>0.25</v>
      </c>
      <c r="D328">
        <v>2.5</v>
      </c>
      <c r="E328">
        <v>0.42</v>
      </c>
      <c r="F328">
        <v>-0.99</v>
      </c>
    </row>
    <row r="329" spans="1:6">
      <c r="A329">
        <v>195310</v>
      </c>
      <c r="B329">
        <v>3.06</v>
      </c>
      <c r="C329">
        <v>5.59</v>
      </c>
      <c r="D329">
        <v>4.12</v>
      </c>
      <c r="E329">
        <v>2.66</v>
      </c>
      <c r="F329">
        <v>3.69</v>
      </c>
    </row>
    <row r="330" spans="1:6">
      <c r="A330">
        <v>195311</v>
      </c>
      <c r="B330">
        <v>1.1299999999999999</v>
      </c>
      <c r="C330">
        <v>3.24</v>
      </c>
      <c r="D330">
        <v>3.59</v>
      </c>
      <c r="E330">
        <v>7.98</v>
      </c>
      <c r="F330">
        <v>2.77</v>
      </c>
    </row>
    <row r="331" spans="1:6">
      <c r="A331">
        <v>195312</v>
      </c>
      <c r="B331">
        <v>-0.26</v>
      </c>
      <c r="C331">
        <v>0.57999999999999996</v>
      </c>
      <c r="D331">
        <v>0.6</v>
      </c>
      <c r="E331">
        <v>-1.34</v>
      </c>
      <c r="F331">
        <v>-2.2999999999999998</v>
      </c>
    </row>
    <row r="332" spans="1:6">
      <c r="A332">
        <v>195401</v>
      </c>
      <c r="B332">
        <v>4.2300000000000004</v>
      </c>
      <c r="C332">
        <v>5.58</v>
      </c>
      <c r="D332">
        <v>4.3</v>
      </c>
      <c r="E332">
        <v>5.65</v>
      </c>
      <c r="F332">
        <v>6.64</v>
      </c>
    </row>
    <row r="333" spans="1:6">
      <c r="A333">
        <v>195402</v>
      </c>
      <c r="B333">
        <v>0.64</v>
      </c>
      <c r="C333">
        <v>1.67</v>
      </c>
      <c r="D333">
        <v>3.79</v>
      </c>
      <c r="E333">
        <v>-0.19</v>
      </c>
      <c r="F333">
        <v>1.54</v>
      </c>
    </row>
    <row r="334" spans="1:6">
      <c r="A334">
        <v>195403</v>
      </c>
      <c r="B334">
        <v>1.88</v>
      </c>
      <c r="C334">
        <v>4.3099999999999996</v>
      </c>
      <c r="D334">
        <v>5.31</v>
      </c>
      <c r="E334">
        <v>0.28000000000000003</v>
      </c>
      <c r="F334">
        <v>1.8</v>
      </c>
    </row>
    <row r="335" spans="1:6">
      <c r="A335">
        <v>195404</v>
      </c>
      <c r="B335">
        <v>2.21</v>
      </c>
      <c r="C335">
        <v>5.03</v>
      </c>
      <c r="D335">
        <v>5.69</v>
      </c>
      <c r="E335">
        <v>1.2</v>
      </c>
      <c r="F335">
        <v>2.87</v>
      </c>
    </row>
    <row r="336" spans="1:6">
      <c r="A336">
        <v>195405</v>
      </c>
      <c r="B336">
        <v>3.23</v>
      </c>
      <c r="C336">
        <v>3.65</v>
      </c>
      <c r="D336">
        <v>0.35</v>
      </c>
      <c r="E336">
        <v>1.61</v>
      </c>
      <c r="F336">
        <v>4.3899999999999997</v>
      </c>
    </row>
    <row r="337" spans="1:6">
      <c r="A337">
        <v>195406</v>
      </c>
      <c r="B337">
        <v>1.26</v>
      </c>
      <c r="C337">
        <v>0.09</v>
      </c>
      <c r="D337">
        <v>5.45</v>
      </c>
      <c r="E337">
        <v>-2.4300000000000002</v>
      </c>
      <c r="F337">
        <v>1.5</v>
      </c>
    </row>
    <row r="338" spans="1:6">
      <c r="A338">
        <v>195407</v>
      </c>
      <c r="B338">
        <v>6.92</v>
      </c>
      <c r="C338">
        <v>4.95</v>
      </c>
      <c r="D338">
        <v>1.72</v>
      </c>
      <c r="E338">
        <v>8.2100000000000009</v>
      </c>
      <c r="F338">
        <v>6.83</v>
      </c>
    </row>
    <row r="339" spans="1:6">
      <c r="A339">
        <v>195408</v>
      </c>
      <c r="B339">
        <v>-2.19</v>
      </c>
      <c r="C339">
        <v>-2.09</v>
      </c>
      <c r="D339">
        <v>-3.15</v>
      </c>
      <c r="E339">
        <v>-2.56</v>
      </c>
      <c r="F339">
        <v>-2.2599999999999998</v>
      </c>
    </row>
    <row r="340" spans="1:6">
      <c r="A340">
        <v>195409</v>
      </c>
      <c r="B340">
        <v>8.02</v>
      </c>
      <c r="C340">
        <v>6.76</v>
      </c>
      <c r="D340">
        <v>4.55</v>
      </c>
      <c r="E340">
        <v>2.82</v>
      </c>
      <c r="F340">
        <v>4.32</v>
      </c>
    </row>
    <row r="341" spans="1:6">
      <c r="A341">
        <v>195410</v>
      </c>
      <c r="B341">
        <v>-1.7</v>
      </c>
      <c r="C341">
        <v>-1.88</v>
      </c>
      <c r="D341">
        <v>-1.45</v>
      </c>
      <c r="E341">
        <v>-1.62</v>
      </c>
      <c r="F341">
        <v>0.59</v>
      </c>
    </row>
    <row r="342" spans="1:6">
      <c r="A342">
        <v>195411</v>
      </c>
      <c r="B342">
        <v>6.04</v>
      </c>
      <c r="C342">
        <v>10.47</v>
      </c>
      <c r="D342">
        <v>8.6199999999999992</v>
      </c>
      <c r="E342">
        <v>12.56</v>
      </c>
      <c r="F342">
        <v>11.15</v>
      </c>
    </row>
    <row r="343" spans="1:6">
      <c r="A343">
        <v>195412</v>
      </c>
      <c r="B343">
        <v>4.88</v>
      </c>
      <c r="C343">
        <v>6</v>
      </c>
      <c r="D343">
        <v>2.4</v>
      </c>
      <c r="E343">
        <v>6.12</v>
      </c>
      <c r="F343">
        <v>9.36</v>
      </c>
    </row>
    <row r="344" spans="1:6">
      <c r="A344">
        <v>195501</v>
      </c>
      <c r="B344">
        <v>0.86</v>
      </c>
      <c r="C344">
        <v>0.3</v>
      </c>
      <c r="D344">
        <v>2.2999999999999998</v>
      </c>
      <c r="E344">
        <v>-2.88</v>
      </c>
      <c r="F344">
        <v>0.89</v>
      </c>
    </row>
    <row r="345" spans="1:6">
      <c r="A345">
        <v>195502</v>
      </c>
      <c r="B345">
        <v>0.43</v>
      </c>
      <c r="C345">
        <v>3.54</v>
      </c>
      <c r="D345">
        <v>4.2300000000000004</v>
      </c>
      <c r="E345">
        <v>2.85</v>
      </c>
      <c r="F345">
        <v>3.77</v>
      </c>
    </row>
    <row r="346" spans="1:6">
      <c r="A346">
        <v>195503</v>
      </c>
      <c r="B346">
        <v>-0.69</v>
      </c>
      <c r="C346">
        <v>-0.01</v>
      </c>
      <c r="D346">
        <v>-0.7</v>
      </c>
      <c r="E346">
        <v>6.09</v>
      </c>
      <c r="F346">
        <v>0.93</v>
      </c>
    </row>
    <row r="347" spans="1:6">
      <c r="A347">
        <v>195504</v>
      </c>
      <c r="B347">
        <v>4.0999999999999996</v>
      </c>
      <c r="C347">
        <v>2.88</v>
      </c>
      <c r="D347">
        <v>3.89</v>
      </c>
      <c r="E347">
        <v>0.02</v>
      </c>
      <c r="F347">
        <v>3.43</v>
      </c>
    </row>
    <row r="348" spans="1:6">
      <c r="A348">
        <v>195505</v>
      </c>
      <c r="B348">
        <v>0.12</v>
      </c>
      <c r="C348">
        <v>1.39</v>
      </c>
      <c r="D348">
        <v>0.59</v>
      </c>
      <c r="E348">
        <v>3.15</v>
      </c>
      <c r="F348">
        <v>1.63</v>
      </c>
    </row>
    <row r="349" spans="1:6">
      <c r="A349">
        <v>195506</v>
      </c>
      <c r="B349">
        <v>5.96</v>
      </c>
      <c r="C349">
        <v>8.76</v>
      </c>
      <c r="D349">
        <v>1.85</v>
      </c>
      <c r="E349">
        <v>0.17</v>
      </c>
      <c r="F349">
        <v>2.37</v>
      </c>
    </row>
    <row r="350" spans="1:6">
      <c r="A350">
        <v>195507</v>
      </c>
      <c r="B350">
        <v>9.49</v>
      </c>
      <c r="C350">
        <v>0.76</v>
      </c>
      <c r="D350">
        <v>-0.27</v>
      </c>
      <c r="E350">
        <v>0.13</v>
      </c>
      <c r="F350">
        <v>-1.42</v>
      </c>
    </row>
    <row r="351" spans="1:6">
      <c r="A351">
        <v>195508</v>
      </c>
      <c r="B351">
        <v>-1.76</v>
      </c>
      <c r="C351">
        <v>1.31</v>
      </c>
      <c r="D351">
        <v>-0.71</v>
      </c>
      <c r="E351">
        <v>0.15</v>
      </c>
      <c r="F351">
        <v>0.56999999999999995</v>
      </c>
    </row>
    <row r="352" spans="1:6">
      <c r="A352">
        <v>195509</v>
      </c>
      <c r="B352">
        <v>4.46</v>
      </c>
      <c r="C352">
        <v>-0.94</v>
      </c>
      <c r="D352">
        <v>-1.75</v>
      </c>
      <c r="E352">
        <v>-3.17</v>
      </c>
      <c r="F352">
        <v>-2.7</v>
      </c>
    </row>
    <row r="353" spans="1:6">
      <c r="A353">
        <v>195510</v>
      </c>
      <c r="B353">
        <v>-3.19</v>
      </c>
      <c r="C353">
        <v>-2.12</v>
      </c>
      <c r="D353">
        <v>-3.25</v>
      </c>
      <c r="E353">
        <v>0.82</v>
      </c>
      <c r="F353">
        <v>-2.6</v>
      </c>
    </row>
    <row r="354" spans="1:6">
      <c r="A354">
        <v>195511</v>
      </c>
      <c r="B354">
        <v>6.65</v>
      </c>
      <c r="C354">
        <v>7.46</v>
      </c>
      <c r="D354">
        <v>5.97</v>
      </c>
      <c r="E354">
        <v>6.29</v>
      </c>
      <c r="F354">
        <v>8.3000000000000007</v>
      </c>
    </row>
    <row r="355" spans="1:6">
      <c r="A355">
        <v>195512</v>
      </c>
      <c r="B355">
        <v>-1.78</v>
      </c>
      <c r="C355">
        <v>2.7</v>
      </c>
      <c r="D355">
        <v>2.97</v>
      </c>
      <c r="E355">
        <v>6.23</v>
      </c>
      <c r="F355">
        <v>-0.65</v>
      </c>
    </row>
    <row r="356" spans="1:6">
      <c r="A356">
        <v>195601</v>
      </c>
      <c r="B356">
        <v>-4.55</v>
      </c>
      <c r="C356">
        <v>-2.37</v>
      </c>
      <c r="D356">
        <v>-1.96</v>
      </c>
      <c r="E356">
        <v>-6.5</v>
      </c>
      <c r="F356">
        <v>-2.76</v>
      </c>
    </row>
    <row r="357" spans="1:6">
      <c r="A357">
        <v>195602</v>
      </c>
      <c r="B357">
        <v>3.54</v>
      </c>
      <c r="C357">
        <v>4.26</v>
      </c>
      <c r="D357">
        <v>3.36</v>
      </c>
      <c r="E357">
        <v>8.27</v>
      </c>
      <c r="F357">
        <v>3.37</v>
      </c>
    </row>
    <row r="358" spans="1:6">
      <c r="A358">
        <v>195603</v>
      </c>
      <c r="B358">
        <v>2.2799999999999998</v>
      </c>
      <c r="C358">
        <v>8.35</v>
      </c>
      <c r="D358">
        <v>6.29</v>
      </c>
      <c r="E358">
        <v>7.26</v>
      </c>
      <c r="F358">
        <v>5.7</v>
      </c>
    </row>
    <row r="359" spans="1:6">
      <c r="A359">
        <v>195604</v>
      </c>
      <c r="B359">
        <v>-2.5499999999999998</v>
      </c>
      <c r="C359">
        <v>1.44</v>
      </c>
      <c r="D359">
        <v>-0.33</v>
      </c>
      <c r="E359">
        <v>2.76</v>
      </c>
      <c r="F359">
        <v>0.89</v>
      </c>
    </row>
    <row r="360" spans="1:6">
      <c r="A360">
        <v>195605</v>
      </c>
      <c r="B360">
        <v>-4.05</v>
      </c>
      <c r="C360">
        <v>-5.52</v>
      </c>
      <c r="D360">
        <v>-3.44</v>
      </c>
      <c r="E360">
        <v>-1.23</v>
      </c>
      <c r="F360">
        <v>-5.4</v>
      </c>
    </row>
    <row r="361" spans="1:6">
      <c r="A361">
        <v>195606</v>
      </c>
      <c r="B361">
        <v>3.87</v>
      </c>
      <c r="C361">
        <v>3.69</v>
      </c>
      <c r="D361">
        <v>4.5</v>
      </c>
      <c r="E361">
        <v>3.6</v>
      </c>
      <c r="F361">
        <v>1.55</v>
      </c>
    </row>
    <row r="362" spans="1:6">
      <c r="A362">
        <v>195607</v>
      </c>
      <c r="B362">
        <v>3.7</v>
      </c>
      <c r="C362">
        <v>5.92</v>
      </c>
      <c r="D362">
        <v>4.1100000000000003</v>
      </c>
      <c r="E362">
        <v>3.09</v>
      </c>
      <c r="F362">
        <v>2.42</v>
      </c>
    </row>
    <row r="363" spans="1:6">
      <c r="A363">
        <v>195608</v>
      </c>
      <c r="B363">
        <v>-0.99</v>
      </c>
      <c r="C363">
        <v>-3.66</v>
      </c>
      <c r="D363">
        <v>-2.6</v>
      </c>
      <c r="E363">
        <v>-3.07</v>
      </c>
      <c r="F363">
        <v>-3.55</v>
      </c>
    </row>
    <row r="364" spans="1:6">
      <c r="A364">
        <v>195609</v>
      </c>
      <c r="B364">
        <v>-2.58</v>
      </c>
      <c r="C364">
        <v>-5.67</v>
      </c>
      <c r="D364">
        <v>-5.0599999999999996</v>
      </c>
      <c r="E364">
        <v>-3.68</v>
      </c>
      <c r="F364">
        <v>-4.4000000000000004</v>
      </c>
    </row>
    <row r="365" spans="1:6">
      <c r="A365">
        <v>195610</v>
      </c>
      <c r="B365">
        <v>-0.13</v>
      </c>
      <c r="C365">
        <v>0.91</v>
      </c>
      <c r="D365">
        <v>1.1399999999999999</v>
      </c>
      <c r="E365">
        <v>0.57999999999999996</v>
      </c>
      <c r="F365">
        <v>1.1100000000000001</v>
      </c>
    </row>
    <row r="366" spans="1:6">
      <c r="A366">
        <v>195611</v>
      </c>
      <c r="B366">
        <v>-2.31</v>
      </c>
      <c r="C366">
        <v>1.33</v>
      </c>
      <c r="D366">
        <v>1.06</v>
      </c>
      <c r="E366">
        <v>-1.3</v>
      </c>
      <c r="F366">
        <v>0.22</v>
      </c>
    </row>
    <row r="367" spans="1:6">
      <c r="A367">
        <v>195612</v>
      </c>
      <c r="B367">
        <v>0.79</v>
      </c>
      <c r="C367">
        <v>4.1900000000000004</v>
      </c>
      <c r="D367">
        <v>3.6</v>
      </c>
      <c r="E367">
        <v>6.06</v>
      </c>
      <c r="F367">
        <v>2</v>
      </c>
    </row>
    <row r="368" spans="1:6">
      <c r="A368">
        <v>195701</v>
      </c>
      <c r="B368">
        <v>-2.82</v>
      </c>
      <c r="C368">
        <v>-4.0999999999999996</v>
      </c>
      <c r="D368">
        <v>-1.89</v>
      </c>
      <c r="E368">
        <v>-2.27</v>
      </c>
      <c r="F368">
        <v>-0.55000000000000004</v>
      </c>
    </row>
    <row r="369" spans="1:6">
      <c r="A369">
        <v>195702</v>
      </c>
      <c r="B369">
        <v>-1.51</v>
      </c>
      <c r="C369">
        <v>-2.2200000000000002</v>
      </c>
      <c r="D369">
        <v>-0.2</v>
      </c>
      <c r="E369">
        <v>-0.35</v>
      </c>
      <c r="F369">
        <v>-2.5499999999999998</v>
      </c>
    </row>
    <row r="370" spans="1:6">
      <c r="A370">
        <v>195703</v>
      </c>
      <c r="B370">
        <v>1.19</v>
      </c>
      <c r="C370">
        <v>2.35</v>
      </c>
      <c r="D370">
        <v>3.26</v>
      </c>
      <c r="E370">
        <v>8.2200000000000006</v>
      </c>
      <c r="F370">
        <v>2.2999999999999998</v>
      </c>
    </row>
    <row r="371" spans="1:6">
      <c r="A371">
        <v>195704</v>
      </c>
      <c r="B371">
        <v>4.13</v>
      </c>
      <c r="C371">
        <v>4.6900000000000004</v>
      </c>
      <c r="D371">
        <v>4.78</v>
      </c>
      <c r="E371">
        <v>5.43</v>
      </c>
      <c r="F371">
        <v>3.15</v>
      </c>
    </row>
    <row r="372" spans="1:6">
      <c r="A372">
        <v>195705</v>
      </c>
      <c r="B372">
        <v>1.45</v>
      </c>
      <c r="C372">
        <v>4.54</v>
      </c>
      <c r="D372">
        <v>3.72</v>
      </c>
      <c r="E372">
        <v>4.79</v>
      </c>
      <c r="F372">
        <v>1.36</v>
      </c>
    </row>
    <row r="373" spans="1:6">
      <c r="A373">
        <v>195706</v>
      </c>
      <c r="B373">
        <v>-0.61</v>
      </c>
      <c r="C373">
        <v>-1.18</v>
      </c>
      <c r="D373">
        <v>2.14</v>
      </c>
      <c r="E373">
        <v>6.46</v>
      </c>
      <c r="F373">
        <v>-1.1000000000000001</v>
      </c>
    </row>
    <row r="374" spans="1:6">
      <c r="A374">
        <v>195707</v>
      </c>
      <c r="B374">
        <v>2.61</v>
      </c>
      <c r="C374">
        <v>0.59</v>
      </c>
      <c r="D374">
        <v>0.52</v>
      </c>
      <c r="E374">
        <v>2.6</v>
      </c>
      <c r="F374">
        <v>1.1200000000000001</v>
      </c>
    </row>
    <row r="375" spans="1:6">
      <c r="A375">
        <v>195708</v>
      </c>
      <c r="B375">
        <v>-2.67</v>
      </c>
      <c r="C375">
        <v>-5.55</v>
      </c>
      <c r="D375">
        <v>-4.1399999999999997</v>
      </c>
      <c r="E375">
        <v>-2.98</v>
      </c>
      <c r="F375">
        <v>-5.45</v>
      </c>
    </row>
    <row r="376" spans="1:6">
      <c r="A376">
        <v>195709</v>
      </c>
      <c r="B376">
        <v>-3.73</v>
      </c>
      <c r="C376">
        <v>-6.51</v>
      </c>
      <c r="D376">
        <v>-4.55</v>
      </c>
      <c r="E376">
        <v>-3.04</v>
      </c>
      <c r="F376">
        <v>-6.66</v>
      </c>
    </row>
    <row r="377" spans="1:6">
      <c r="A377">
        <v>195710</v>
      </c>
      <c r="B377">
        <v>-3.3</v>
      </c>
      <c r="C377">
        <v>-4.47</v>
      </c>
      <c r="D377">
        <v>-1.92</v>
      </c>
      <c r="E377">
        <v>-0.68</v>
      </c>
      <c r="F377">
        <v>-6.87</v>
      </c>
    </row>
    <row r="378" spans="1:6">
      <c r="A378">
        <v>195711</v>
      </c>
      <c r="B378">
        <v>-1.0900000000000001</v>
      </c>
      <c r="C378">
        <v>3.19</v>
      </c>
      <c r="D378">
        <v>4.25</v>
      </c>
      <c r="E378">
        <v>8.58</v>
      </c>
      <c r="F378">
        <v>0.33</v>
      </c>
    </row>
    <row r="379" spans="1:6">
      <c r="A379">
        <v>195712</v>
      </c>
      <c r="B379">
        <v>-3.84</v>
      </c>
      <c r="C379">
        <v>-4.26</v>
      </c>
      <c r="D379">
        <v>-1.29</v>
      </c>
      <c r="E379">
        <v>-0.48</v>
      </c>
      <c r="F379">
        <v>-4.4000000000000004</v>
      </c>
    </row>
    <row r="380" spans="1:6">
      <c r="A380">
        <v>195801</v>
      </c>
      <c r="B380">
        <v>6.58</v>
      </c>
      <c r="C380">
        <v>4.3099999999999996</v>
      </c>
      <c r="D380">
        <v>4.13</v>
      </c>
      <c r="E380">
        <v>-0.41</v>
      </c>
      <c r="F380">
        <v>11.01</v>
      </c>
    </row>
    <row r="381" spans="1:6">
      <c r="A381">
        <v>195802</v>
      </c>
      <c r="B381">
        <v>0.47</v>
      </c>
      <c r="C381">
        <v>-2.2599999999999998</v>
      </c>
      <c r="D381">
        <v>-0.62</v>
      </c>
      <c r="E381">
        <v>4.95</v>
      </c>
      <c r="F381">
        <v>-1.77</v>
      </c>
    </row>
    <row r="382" spans="1:6">
      <c r="A382">
        <v>195803</v>
      </c>
      <c r="B382">
        <v>3.68</v>
      </c>
      <c r="C382">
        <v>3.61</v>
      </c>
      <c r="D382">
        <v>1.97</v>
      </c>
      <c r="E382">
        <v>8.17</v>
      </c>
      <c r="F382">
        <v>2.5099999999999998</v>
      </c>
    </row>
    <row r="383" spans="1:6">
      <c r="A383">
        <v>195804</v>
      </c>
      <c r="B383">
        <v>3.95</v>
      </c>
      <c r="C383">
        <v>3.28</v>
      </c>
      <c r="D383">
        <v>1.1299999999999999</v>
      </c>
      <c r="E383">
        <v>6.55</v>
      </c>
      <c r="F383">
        <v>4.5199999999999996</v>
      </c>
    </row>
    <row r="384" spans="1:6">
      <c r="A384">
        <v>195805</v>
      </c>
      <c r="B384">
        <v>3.77</v>
      </c>
      <c r="C384">
        <v>2.06</v>
      </c>
      <c r="D384">
        <v>1.77</v>
      </c>
      <c r="E384">
        <v>1.44</v>
      </c>
      <c r="F384">
        <v>3.75</v>
      </c>
    </row>
    <row r="385" spans="1:6">
      <c r="A385">
        <v>195806</v>
      </c>
      <c r="B385">
        <v>2.5299999999999998</v>
      </c>
      <c r="C385">
        <v>3.17</v>
      </c>
      <c r="D385">
        <v>2.74</v>
      </c>
      <c r="E385">
        <v>3.55</v>
      </c>
      <c r="F385">
        <v>2.87</v>
      </c>
    </row>
    <row r="386" spans="1:6">
      <c r="A386">
        <v>195807</v>
      </c>
      <c r="B386">
        <v>5.2</v>
      </c>
      <c r="C386">
        <v>4.6399999999999997</v>
      </c>
      <c r="D386">
        <v>2.48</v>
      </c>
      <c r="E386">
        <v>5.97</v>
      </c>
      <c r="F386">
        <v>5.27</v>
      </c>
    </row>
    <row r="387" spans="1:6">
      <c r="A387">
        <v>195808</v>
      </c>
      <c r="B387">
        <v>2.25</v>
      </c>
      <c r="C387">
        <v>1.67</v>
      </c>
      <c r="D387">
        <v>2.2200000000000002</v>
      </c>
      <c r="E387">
        <v>1.98</v>
      </c>
      <c r="F387">
        <v>3</v>
      </c>
    </row>
    <row r="388" spans="1:6">
      <c r="A388">
        <v>195809</v>
      </c>
      <c r="B388">
        <v>6.6</v>
      </c>
      <c r="C388">
        <v>3.96</v>
      </c>
      <c r="D388">
        <v>5.69</v>
      </c>
      <c r="E388">
        <v>11.72</v>
      </c>
      <c r="F388">
        <v>4.42</v>
      </c>
    </row>
    <row r="389" spans="1:6">
      <c r="A389">
        <v>195810</v>
      </c>
      <c r="B389">
        <v>2.29</v>
      </c>
      <c r="C389">
        <v>2.72</v>
      </c>
      <c r="D389">
        <v>3.18</v>
      </c>
      <c r="E389">
        <v>1.05</v>
      </c>
      <c r="F389">
        <v>3.77</v>
      </c>
    </row>
    <row r="390" spans="1:6">
      <c r="A390">
        <v>195811</v>
      </c>
      <c r="B390">
        <v>3.43</v>
      </c>
      <c r="C390">
        <v>2.62</v>
      </c>
      <c r="D390">
        <v>3.4</v>
      </c>
      <c r="E390">
        <v>8.0299999999999994</v>
      </c>
      <c r="F390">
        <v>4.63</v>
      </c>
    </row>
    <row r="391" spans="1:6">
      <c r="A391">
        <v>195812</v>
      </c>
      <c r="B391">
        <v>3.33</v>
      </c>
      <c r="C391">
        <v>4.13</v>
      </c>
      <c r="D391">
        <v>13.18</v>
      </c>
      <c r="E391">
        <v>4.6100000000000003</v>
      </c>
      <c r="F391">
        <v>3.08</v>
      </c>
    </row>
    <row r="392" spans="1:6">
      <c r="A392">
        <v>195901</v>
      </c>
      <c r="B392">
        <v>1.67</v>
      </c>
      <c r="C392">
        <v>0.79</v>
      </c>
      <c r="D392">
        <v>0.36</v>
      </c>
      <c r="E392">
        <v>-0.62</v>
      </c>
      <c r="F392">
        <v>2.1</v>
      </c>
    </row>
    <row r="393" spans="1:6">
      <c r="A393">
        <v>195902</v>
      </c>
      <c r="B393">
        <v>0.88</v>
      </c>
      <c r="C393">
        <v>-0.03</v>
      </c>
      <c r="D393">
        <v>5.03</v>
      </c>
      <c r="E393">
        <v>3.86</v>
      </c>
      <c r="F393">
        <v>1.74</v>
      </c>
    </row>
    <row r="394" spans="1:6">
      <c r="A394">
        <v>195903</v>
      </c>
      <c r="B394">
        <v>-0.88</v>
      </c>
      <c r="C394">
        <v>0.74</v>
      </c>
      <c r="D394">
        <v>1.1200000000000001</v>
      </c>
      <c r="E394">
        <v>4.25</v>
      </c>
      <c r="F394">
        <v>-0.71</v>
      </c>
    </row>
    <row r="395" spans="1:6">
      <c r="A395">
        <v>195904</v>
      </c>
      <c r="B395">
        <v>5.23</v>
      </c>
      <c r="C395">
        <v>2.54</v>
      </c>
      <c r="D395">
        <v>6.8</v>
      </c>
      <c r="E395">
        <v>11.92</v>
      </c>
      <c r="F395">
        <v>1.96</v>
      </c>
    </row>
    <row r="396" spans="1:6">
      <c r="A396">
        <v>195905</v>
      </c>
      <c r="B396">
        <v>3.22</v>
      </c>
      <c r="C396">
        <v>1.79</v>
      </c>
      <c r="D396">
        <v>2.37</v>
      </c>
      <c r="E396">
        <v>-1.07</v>
      </c>
      <c r="F396">
        <v>0.63</v>
      </c>
    </row>
    <row r="397" spans="1:6">
      <c r="A397">
        <v>195906</v>
      </c>
      <c r="B397">
        <v>1.08</v>
      </c>
      <c r="C397">
        <v>-0.38</v>
      </c>
      <c r="D397">
        <v>-1.01</v>
      </c>
      <c r="E397">
        <v>6.59</v>
      </c>
      <c r="F397">
        <v>1.41</v>
      </c>
    </row>
    <row r="398" spans="1:6">
      <c r="A398">
        <v>195907</v>
      </c>
      <c r="B398">
        <v>5.1100000000000003</v>
      </c>
      <c r="C398">
        <v>4.0599999999999996</v>
      </c>
      <c r="D398">
        <v>0.51</v>
      </c>
      <c r="E398">
        <v>4.7300000000000004</v>
      </c>
      <c r="F398">
        <v>0.27</v>
      </c>
    </row>
    <row r="399" spans="1:6">
      <c r="A399">
        <v>195908</v>
      </c>
      <c r="B399">
        <v>1.07</v>
      </c>
      <c r="C399">
        <v>-1.67</v>
      </c>
      <c r="D399">
        <v>-1.2</v>
      </c>
      <c r="E399">
        <v>-3.57</v>
      </c>
      <c r="F399">
        <v>-2.2200000000000002</v>
      </c>
    </row>
    <row r="400" spans="1:6">
      <c r="A400">
        <v>195909</v>
      </c>
      <c r="B400">
        <v>-3.41</v>
      </c>
      <c r="C400">
        <v>-5.35</v>
      </c>
      <c r="D400">
        <v>-2.81</v>
      </c>
      <c r="E400">
        <v>-4.96</v>
      </c>
      <c r="F400">
        <v>-4.1100000000000003</v>
      </c>
    </row>
    <row r="401" spans="1:6">
      <c r="A401">
        <v>195910</v>
      </c>
      <c r="B401">
        <v>0.88</v>
      </c>
      <c r="C401">
        <v>1.26</v>
      </c>
      <c r="D401">
        <v>3.38</v>
      </c>
      <c r="E401">
        <v>2.34</v>
      </c>
      <c r="F401">
        <v>0.3</v>
      </c>
    </row>
    <row r="402" spans="1:6">
      <c r="A402">
        <v>195911</v>
      </c>
      <c r="B402">
        <v>0.92</v>
      </c>
      <c r="C402">
        <v>1.22</v>
      </c>
      <c r="D402">
        <v>4.76</v>
      </c>
      <c r="E402">
        <v>5.62</v>
      </c>
      <c r="F402">
        <v>-0.51</v>
      </c>
    </row>
    <row r="403" spans="1:6">
      <c r="A403">
        <v>195912</v>
      </c>
      <c r="B403">
        <v>3.18</v>
      </c>
      <c r="C403">
        <v>2.67</v>
      </c>
      <c r="D403">
        <v>3.78</v>
      </c>
      <c r="E403">
        <v>-1.67</v>
      </c>
      <c r="F403">
        <v>2.11</v>
      </c>
    </row>
    <row r="404" spans="1:6">
      <c r="A404">
        <v>196001</v>
      </c>
      <c r="B404">
        <v>-7.24</v>
      </c>
      <c r="C404">
        <v>-7.09</v>
      </c>
      <c r="D404">
        <v>-5.48</v>
      </c>
      <c r="E404">
        <v>-6.38</v>
      </c>
      <c r="F404">
        <v>-4.5</v>
      </c>
    </row>
    <row r="405" spans="1:6">
      <c r="A405">
        <v>196002</v>
      </c>
      <c r="B405">
        <v>1.1000000000000001</v>
      </c>
      <c r="C405">
        <v>-0.08</v>
      </c>
      <c r="D405">
        <v>6.64</v>
      </c>
      <c r="E405">
        <v>0.31</v>
      </c>
      <c r="F405">
        <v>-0.02</v>
      </c>
    </row>
    <row r="406" spans="1:6">
      <c r="A406">
        <v>196003</v>
      </c>
      <c r="B406">
        <v>-2.15</v>
      </c>
      <c r="C406">
        <v>-1.9</v>
      </c>
      <c r="D406">
        <v>0.98</v>
      </c>
      <c r="E406">
        <v>1.61</v>
      </c>
      <c r="F406">
        <v>-2.2599999999999998</v>
      </c>
    </row>
    <row r="407" spans="1:6">
      <c r="A407">
        <v>196004</v>
      </c>
      <c r="B407">
        <v>-0.16</v>
      </c>
      <c r="C407">
        <v>-2.76</v>
      </c>
      <c r="D407">
        <v>-0.16</v>
      </c>
      <c r="E407">
        <v>1.65</v>
      </c>
      <c r="F407">
        <v>-1.1100000000000001</v>
      </c>
    </row>
    <row r="408" spans="1:6">
      <c r="A408">
        <v>196005</v>
      </c>
      <c r="B408">
        <v>2.86</v>
      </c>
      <c r="C408">
        <v>1.61</v>
      </c>
      <c r="D408">
        <v>6.88</v>
      </c>
      <c r="E408">
        <v>13.72</v>
      </c>
      <c r="F408">
        <v>0.25</v>
      </c>
    </row>
    <row r="409" spans="1:6">
      <c r="A409">
        <v>196006</v>
      </c>
      <c r="B409">
        <v>3.06</v>
      </c>
      <c r="C409">
        <v>2.92</v>
      </c>
      <c r="D409">
        <v>0.71</v>
      </c>
      <c r="E409">
        <v>-0.16</v>
      </c>
      <c r="F409">
        <v>2.84</v>
      </c>
    </row>
    <row r="410" spans="1:6">
      <c r="A410">
        <v>196007</v>
      </c>
      <c r="B410">
        <v>-1.41</v>
      </c>
      <c r="C410">
        <v>-2.41</v>
      </c>
      <c r="D410">
        <v>-2.4500000000000002</v>
      </c>
      <c r="E410">
        <v>-3.86</v>
      </c>
      <c r="F410">
        <v>-1.46</v>
      </c>
    </row>
    <row r="411" spans="1:6">
      <c r="A411">
        <v>196008</v>
      </c>
      <c r="B411">
        <v>3.79</v>
      </c>
      <c r="C411">
        <v>2.83</v>
      </c>
      <c r="D411">
        <v>3.65</v>
      </c>
      <c r="E411">
        <v>2.46</v>
      </c>
      <c r="F411">
        <v>3.11</v>
      </c>
    </row>
    <row r="412" spans="1:6">
      <c r="A412">
        <v>196009</v>
      </c>
      <c r="B412">
        <v>-5.54</v>
      </c>
      <c r="C412">
        <v>-5.0599999999999996</v>
      </c>
      <c r="D412">
        <v>-7.5</v>
      </c>
      <c r="E412">
        <v>-8.7100000000000009</v>
      </c>
      <c r="F412">
        <v>-5.7</v>
      </c>
    </row>
    <row r="413" spans="1:6">
      <c r="A413">
        <v>196010</v>
      </c>
      <c r="B413">
        <v>0.18</v>
      </c>
      <c r="C413">
        <v>0.01</v>
      </c>
      <c r="D413">
        <v>-1.76</v>
      </c>
      <c r="E413">
        <v>-3.49</v>
      </c>
      <c r="F413">
        <v>-0.8</v>
      </c>
    </row>
    <row r="414" spans="1:6">
      <c r="A414">
        <v>196011</v>
      </c>
      <c r="B414">
        <v>4.9400000000000004</v>
      </c>
      <c r="C414">
        <v>4.24</v>
      </c>
      <c r="D414">
        <v>5.75</v>
      </c>
      <c r="E414">
        <v>4.04</v>
      </c>
      <c r="F414">
        <v>6.68</v>
      </c>
    </row>
    <row r="415" spans="1:6">
      <c r="A415">
        <v>196012</v>
      </c>
      <c r="B415">
        <v>2.2799999999999998</v>
      </c>
      <c r="C415">
        <v>4.79</v>
      </c>
      <c r="D415">
        <v>7.19</v>
      </c>
      <c r="E415">
        <v>6.22</v>
      </c>
      <c r="F415">
        <v>4.2</v>
      </c>
    </row>
    <row r="416" spans="1:6">
      <c r="A416">
        <v>196101</v>
      </c>
      <c r="B416">
        <v>5.63</v>
      </c>
      <c r="C416">
        <v>7.06</v>
      </c>
      <c r="D416">
        <v>5.19</v>
      </c>
      <c r="E416">
        <v>6.05</v>
      </c>
      <c r="F416">
        <v>7.78</v>
      </c>
    </row>
    <row r="417" spans="1:6">
      <c r="A417">
        <v>196102</v>
      </c>
      <c r="B417">
        <v>5.29</v>
      </c>
      <c r="C417">
        <v>3.63</v>
      </c>
      <c r="D417">
        <v>1.78</v>
      </c>
      <c r="E417">
        <v>5.2</v>
      </c>
      <c r="F417">
        <v>5.68</v>
      </c>
    </row>
    <row r="418" spans="1:6">
      <c r="A418">
        <v>196103</v>
      </c>
      <c r="B418">
        <v>4.63</v>
      </c>
      <c r="C418">
        <v>1.65</v>
      </c>
      <c r="D418">
        <v>4.96</v>
      </c>
      <c r="E418">
        <v>3.8</v>
      </c>
      <c r="F418">
        <v>3.54</v>
      </c>
    </row>
    <row r="419" spans="1:6">
      <c r="A419">
        <v>196104</v>
      </c>
      <c r="B419">
        <v>-0.92</v>
      </c>
      <c r="C419">
        <v>0.86</v>
      </c>
      <c r="D419">
        <v>0.63</v>
      </c>
      <c r="E419">
        <v>-0.3</v>
      </c>
      <c r="F419">
        <v>0.56999999999999995</v>
      </c>
    </row>
    <row r="420" spans="1:6">
      <c r="A420">
        <v>196105</v>
      </c>
      <c r="B420">
        <v>3</v>
      </c>
      <c r="C420">
        <v>2.95</v>
      </c>
      <c r="D420">
        <v>0.99</v>
      </c>
      <c r="E420">
        <v>2.2799999999999998</v>
      </c>
      <c r="F420">
        <v>4.18</v>
      </c>
    </row>
    <row r="421" spans="1:6">
      <c r="A421">
        <v>196106</v>
      </c>
      <c r="B421">
        <v>-0.92</v>
      </c>
      <c r="C421">
        <v>-3</v>
      </c>
      <c r="D421">
        <v>-3.65</v>
      </c>
      <c r="E421">
        <v>-3.38</v>
      </c>
      <c r="F421">
        <v>-3.75</v>
      </c>
    </row>
    <row r="422" spans="1:6">
      <c r="A422">
        <v>196107</v>
      </c>
      <c r="B422">
        <v>3.73</v>
      </c>
      <c r="C422">
        <v>2.52</v>
      </c>
      <c r="D422">
        <v>3.99</v>
      </c>
      <c r="E422">
        <v>3.5</v>
      </c>
      <c r="F422">
        <v>1.26</v>
      </c>
    </row>
    <row r="423" spans="1:6">
      <c r="A423">
        <v>196108</v>
      </c>
      <c r="B423">
        <v>3.46</v>
      </c>
      <c r="C423">
        <v>2.19</v>
      </c>
      <c r="D423">
        <v>2.41</v>
      </c>
      <c r="E423">
        <v>3.86</v>
      </c>
      <c r="F423">
        <v>5.22</v>
      </c>
    </row>
    <row r="424" spans="1:6">
      <c r="A424">
        <v>196109</v>
      </c>
      <c r="B424">
        <v>1.53</v>
      </c>
      <c r="C424">
        <v>-3.62</v>
      </c>
      <c r="D424">
        <v>-1.18</v>
      </c>
      <c r="E424">
        <v>-1.23</v>
      </c>
      <c r="F424">
        <v>-1.86</v>
      </c>
    </row>
    <row r="425" spans="1:6">
      <c r="A425">
        <v>196110</v>
      </c>
      <c r="B425">
        <v>4.04</v>
      </c>
      <c r="C425">
        <v>2.68</v>
      </c>
      <c r="D425">
        <v>1.89</v>
      </c>
      <c r="E425">
        <v>3.66</v>
      </c>
      <c r="F425">
        <v>2.3199999999999998</v>
      </c>
    </row>
    <row r="426" spans="1:6">
      <c r="A426">
        <v>196111</v>
      </c>
      <c r="B426">
        <v>6.61</v>
      </c>
      <c r="C426">
        <v>3.69</v>
      </c>
      <c r="D426">
        <v>5.49</v>
      </c>
      <c r="E426">
        <v>3.14</v>
      </c>
      <c r="F426">
        <v>3.85</v>
      </c>
    </row>
    <row r="427" spans="1:6">
      <c r="A427">
        <v>196112</v>
      </c>
      <c r="B427">
        <v>-0.5</v>
      </c>
      <c r="C427">
        <v>0.01</v>
      </c>
      <c r="D427">
        <v>1.2</v>
      </c>
      <c r="E427">
        <v>-1.99</v>
      </c>
      <c r="F427">
        <v>-1.83</v>
      </c>
    </row>
    <row r="428" spans="1:6">
      <c r="A428">
        <v>196201</v>
      </c>
      <c r="B428">
        <v>-4.92</v>
      </c>
      <c r="C428">
        <v>-2.4</v>
      </c>
      <c r="D428">
        <v>-5.5</v>
      </c>
      <c r="E428">
        <v>-4.78</v>
      </c>
      <c r="F428">
        <v>-1.47</v>
      </c>
    </row>
    <row r="429" spans="1:6">
      <c r="A429">
        <v>196202</v>
      </c>
      <c r="B429">
        <v>0.05</v>
      </c>
      <c r="C429">
        <v>2.72</v>
      </c>
      <c r="D429">
        <v>1.95</v>
      </c>
      <c r="E429">
        <v>3.75</v>
      </c>
      <c r="F429">
        <v>1.72</v>
      </c>
    </row>
    <row r="430" spans="1:6">
      <c r="A430">
        <v>196203</v>
      </c>
      <c r="B430">
        <v>-0.04</v>
      </c>
      <c r="C430">
        <v>-0.22</v>
      </c>
      <c r="D430">
        <v>-1.33</v>
      </c>
      <c r="E430">
        <v>0.41</v>
      </c>
      <c r="F430">
        <v>-1.78</v>
      </c>
    </row>
    <row r="431" spans="1:6">
      <c r="A431">
        <v>196204</v>
      </c>
      <c r="B431">
        <v>-5.6</v>
      </c>
      <c r="C431">
        <v>-5.59</v>
      </c>
      <c r="D431">
        <v>-8</v>
      </c>
      <c r="E431">
        <v>-11.33</v>
      </c>
      <c r="F431">
        <v>-7.08</v>
      </c>
    </row>
    <row r="432" spans="1:6">
      <c r="A432">
        <v>196205</v>
      </c>
      <c r="B432">
        <v>-8.4</v>
      </c>
      <c r="C432">
        <v>-7.89</v>
      </c>
      <c r="D432">
        <v>-9.17</v>
      </c>
      <c r="E432">
        <v>-10.78</v>
      </c>
      <c r="F432">
        <v>-7.86</v>
      </c>
    </row>
    <row r="433" spans="1:6">
      <c r="A433">
        <v>196206</v>
      </c>
      <c r="B433">
        <v>-8.25</v>
      </c>
      <c r="C433">
        <v>-7.2</v>
      </c>
      <c r="D433">
        <v>-10.02</v>
      </c>
      <c r="E433">
        <v>-12.89</v>
      </c>
      <c r="F433">
        <v>-9.16</v>
      </c>
    </row>
    <row r="434" spans="1:6">
      <c r="A434">
        <v>196207</v>
      </c>
      <c r="B434">
        <v>6</v>
      </c>
      <c r="C434">
        <v>5.69</v>
      </c>
      <c r="D434">
        <v>9.1999999999999993</v>
      </c>
      <c r="E434">
        <v>7.78</v>
      </c>
      <c r="F434">
        <v>5.75</v>
      </c>
    </row>
    <row r="435" spans="1:6">
      <c r="A435">
        <v>196208</v>
      </c>
      <c r="B435">
        <v>2.83</v>
      </c>
      <c r="C435">
        <v>2.41</v>
      </c>
      <c r="D435">
        <v>2.4700000000000002</v>
      </c>
      <c r="E435">
        <v>-7.92</v>
      </c>
      <c r="F435">
        <v>3.81</v>
      </c>
    </row>
    <row r="436" spans="1:6">
      <c r="A436">
        <v>196209</v>
      </c>
      <c r="B436">
        <v>-4.66</v>
      </c>
      <c r="C436">
        <v>-3.93</v>
      </c>
      <c r="D436">
        <v>-7.45</v>
      </c>
      <c r="E436">
        <v>-4.05</v>
      </c>
      <c r="F436">
        <v>-5.74</v>
      </c>
    </row>
    <row r="437" spans="1:6">
      <c r="A437">
        <v>196210</v>
      </c>
      <c r="B437">
        <v>-0.65</v>
      </c>
      <c r="C437">
        <v>0.33</v>
      </c>
      <c r="D437">
        <v>1.34</v>
      </c>
      <c r="E437">
        <v>2.4700000000000002</v>
      </c>
      <c r="F437">
        <v>0.56000000000000005</v>
      </c>
    </row>
    <row r="438" spans="1:6">
      <c r="A438">
        <v>196211</v>
      </c>
      <c r="B438">
        <v>9.81</v>
      </c>
      <c r="C438">
        <v>11.1</v>
      </c>
      <c r="D438">
        <v>10.74</v>
      </c>
      <c r="E438">
        <v>17.59</v>
      </c>
      <c r="F438">
        <v>14.77</v>
      </c>
    </row>
    <row r="439" spans="1:6">
      <c r="A439">
        <v>196212</v>
      </c>
      <c r="B439">
        <v>1.81</v>
      </c>
      <c r="C439">
        <v>1.65</v>
      </c>
      <c r="D439">
        <v>0.45</v>
      </c>
      <c r="E439">
        <v>0.88</v>
      </c>
      <c r="F439">
        <v>1.37</v>
      </c>
    </row>
    <row r="440" spans="1:6">
      <c r="A440">
        <v>196301</v>
      </c>
      <c r="B440">
        <v>6.08</v>
      </c>
      <c r="C440">
        <v>4.75</v>
      </c>
      <c r="D440">
        <v>4.88</v>
      </c>
      <c r="E440">
        <v>5.66</v>
      </c>
      <c r="F440">
        <v>5.24</v>
      </c>
    </row>
    <row r="441" spans="1:6">
      <c r="A441">
        <v>196302</v>
      </c>
      <c r="B441">
        <v>-2.33</v>
      </c>
      <c r="C441">
        <v>-1.93</v>
      </c>
      <c r="D441">
        <v>-3.08</v>
      </c>
      <c r="E441">
        <v>-2.58</v>
      </c>
      <c r="F441">
        <v>-0.44</v>
      </c>
    </row>
    <row r="442" spans="1:6">
      <c r="A442">
        <v>196303</v>
      </c>
      <c r="B442">
        <v>4.09</v>
      </c>
      <c r="C442">
        <v>3.78</v>
      </c>
      <c r="D442">
        <v>2.34</v>
      </c>
      <c r="E442">
        <v>1.18</v>
      </c>
      <c r="F442">
        <v>2.95</v>
      </c>
    </row>
    <row r="443" spans="1:6">
      <c r="A443">
        <v>196304</v>
      </c>
      <c r="B443">
        <v>4.43</v>
      </c>
      <c r="C443">
        <v>4.53</v>
      </c>
      <c r="D443">
        <v>5.0599999999999996</v>
      </c>
      <c r="E443">
        <v>7.62</v>
      </c>
      <c r="F443">
        <v>5.92</v>
      </c>
    </row>
    <row r="444" spans="1:6">
      <c r="A444">
        <v>196305</v>
      </c>
      <c r="B444">
        <v>4.47</v>
      </c>
      <c r="C444">
        <v>1.18</v>
      </c>
      <c r="D444">
        <v>1.78</v>
      </c>
      <c r="E444">
        <v>-0.25</v>
      </c>
      <c r="F444">
        <v>3.56</v>
      </c>
    </row>
    <row r="445" spans="1:6">
      <c r="A445">
        <v>196306</v>
      </c>
      <c r="B445">
        <v>-2.14</v>
      </c>
      <c r="C445">
        <v>-1.1000000000000001</v>
      </c>
      <c r="D445">
        <v>-3.47</v>
      </c>
      <c r="E445">
        <v>-1.0900000000000001</v>
      </c>
      <c r="F445">
        <v>-1.39</v>
      </c>
    </row>
    <row r="446" spans="1:6">
      <c r="A446">
        <v>196307</v>
      </c>
      <c r="B446">
        <v>-0.42</v>
      </c>
      <c r="C446">
        <v>0.24</v>
      </c>
      <c r="D446">
        <v>-0.42</v>
      </c>
      <c r="E446">
        <v>0.56999999999999995</v>
      </c>
      <c r="F446">
        <v>-1.58</v>
      </c>
    </row>
    <row r="447" spans="1:6">
      <c r="A447">
        <v>196308</v>
      </c>
      <c r="B447">
        <v>6</v>
      </c>
      <c r="C447">
        <v>5.03</v>
      </c>
      <c r="D447">
        <v>4.6100000000000003</v>
      </c>
      <c r="E447">
        <v>9.56</v>
      </c>
      <c r="F447">
        <v>5.36</v>
      </c>
    </row>
    <row r="448" spans="1:6">
      <c r="A448">
        <v>196309</v>
      </c>
      <c r="B448">
        <v>-0.41</v>
      </c>
      <c r="C448">
        <v>-2.0499999999999998</v>
      </c>
      <c r="D448">
        <v>1.49</v>
      </c>
      <c r="E448">
        <v>-4.07</v>
      </c>
      <c r="F448">
        <v>-3.17</v>
      </c>
    </row>
    <row r="449" spans="1:6">
      <c r="A449">
        <v>196310</v>
      </c>
      <c r="B449">
        <v>5.97</v>
      </c>
      <c r="C449">
        <v>0.96</v>
      </c>
      <c r="D449">
        <v>5.31</v>
      </c>
      <c r="E449">
        <v>3.38</v>
      </c>
      <c r="F449">
        <v>1.37</v>
      </c>
    </row>
    <row r="450" spans="1:6">
      <c r="A450">
        <v>196311</v>
      </c>
      <c r="B450">
        <v>-3.15</v>
      </c>
      <c r="C450">
        <v>-0.42</v>
      </c>
      <c r="D450">
        <v>2.38</v>
      </c>
      <c r="E450">
        <v>-1.65</v>
      </c>
      <c r="F450">
        <v>0.1</v>
      </c>
    </row>
    <row r="451" spans="1:6">
      <c r="A451">
        <v>196312</v>
      </c>
      <c r="B451">
        <v>1.2</v>
      </c>
      <c r="C451">
        <v>2.83</v>
      </c>
      <c r="D451">
        <v>1.1200000000000001</v>
      </c>
      <c r="E451">
        <v>1.53</v>
      </c>
      <c r="F451">
        <v>2.65</v>
      </c>
    </row>
    <row r="452" spans="1:6">
      <c r="A452">
        <v>196401</v>
      </c>
      <c r="B452">
        <v>1.38</v>
      </c>
      <c r="C452">
        <v>3.07</v>
      </c>
      <c r="D452">
        <v>3.17</v>
      </c>
      <c r="E452">
        <v>3.7</v>
      </c>
      <c r="F452">
        <v>1.1599999999999999</v>
      </c>
    </row>
    <row r="453" spans="1:6">
      <c r="A453">
        <v>196402</v>
      </c>
      <c r="B453">
        <v>1.7</v>
      </c>
      <c r="C453">
        <v>1.82</v>
      </c>
      <c r="D453">
        <v>0.6</v>
      </c>
      <c r="E453">
        <v>1.65</v>
      </c>
      <c r="F453">
        <v>5.35</v>
      </c>
    </row>
    <row r="454" spans="1:6">
      <c r="A454">
        <v>196403</v>
      </c>
      <c r="B454">
        <v>1.99</v>
      </c>
      <c r="C454">
        <v>2.0499999999999998</v>
      </c>
      <c r="D454">
        <v>0.81</v>
      </c>
      <c r="E454">
        <v>-1.94</v>
      </c>
      <c r="F454">
        <v>2.3199999999999998</v>
      </c>
    </row>
    <row r="455" spans="1:6">
      <c r="A455">
        <v>196404</v>
      </c>
      <c r="B455">
        <v>1.35</v>
      </c>
      <c r="C455">
        <v>0.62</v>
      </c>
      <c r="D455">
        <v>-1</v>
      </c>
      <c r="E455">
        <v>-1.42</v>
      </c>
      <c r="F455">
        <v>0.32</v>
      </c>
    </row>
    <row r="456" spans="1:6">
      <c r="A456">
        <v>196405</v>
      </c>
      <c r="B456">
        <v>2.0699999999999998</v>
      </c>
      <c r="C456">
        <v>1.72</v>
      </c>
      <c r="D456">
        <v>0.86</v>
      </c>
      <c r="E456">
        <v>0.52</v>
      </c>
      <c r="F456">
        <v>2.38</v>
      </c>
    </row>
    <row r="457" spans="1:6">
      <c r="A457">
        <v>196406</v>
      </c>
      <c r="B457">
        <v>1.72</v>
      </c>
      <c r="C457">
        <v>1.1000000000000001</v>
      </c>
      <c r="D457">
        <v>2.99</v>
      </c>
      <c r="E457">
        <v>0.57999999999999996</v>
      </c>
      <c r="F457">
        <v>1.31</v>
      </c>
    </row>
    <row r="458" spans="1:6">
      <c r="A458">
        <v>196407</v>
      </c>
      <c r="B458">
        <v>3.42</v>
      </c>
      <c r="C458">
        <v>2.7</v>
      </c>
      <c r="D458">
        <v>-1.93</v>
      </c>
      <c r="E458">
        <v>4.76</v>
      </c>
      <c r="F458">
        <v>1.23</v>
      </c>
    </row>
    <row r="459" spans="1:6">
      <c r="A459">
        <v>196408</v>
      </c>
      <c r="B459">
        <v>0.66</v>
      </c>
      <c r="C459">
        <v>-1.19</v>
      </c>
      <c r="D459">
        <v>-2.0299999999999998</v>
      </c>
      <c r="E459">
        <v>-4.22</v>
      </c>
      <c r="F459">
        <v>-3.07</v>
      </c>
    </row>
    <row r="460" spans="1:6">
      <c r="A460">
        <v>196409</v>
      </c>
      <c r="B460">
        <v>3.5</v>
      </c>
      <c r="C460">
        <v>3.62</v>
      </c>
      <c r="D460">
        <v>-0.17</v>
      </c>
      <c r="E460">
        <v>2.74</v>
      </c>
      <c r="F460">
        <v>4.03</v>
      </c>
    </row>
    <row r="461" spans="1:6">
      <c r="A461">
        <v>196410</v>
      </c>
      <c r="B461">
        <v>0.52</v>
      </c>
      <c r="C461">
        <v>1.34</v>
      </c>
      <c r="D461">
        <v>-0.93</v>
      </c>
      <c r="E461">
        <v>2.86</v>
      </c>
      <c r="F461">
        <v>1.76</v>
      </c>
    </row>
    <row r="462" spans="1:6">
      <c r="A462">
        <v>196411</v>
      </c>
      <c r="B462">
        <v>0.45</v>
      </c>
      <c r="C462">
        <v>0.82</v>
      </c>
      <c r="D462">
        <v>-1.43</v>
      </c>
      <c r="E462">
        <v>2.17</v>
      </c>
      <c r="F462">
        <v>-1.63</v>
      </c>
    </row>
    <row r="463" spans="1:6">
      <c r="A463">
        <v>196412</v>
      </c>
      <c r="B463">
        <v>0.99</v>
      </c>
      <c r="C463">
        <v>-0.32</v>
      </c>
      <c r="D463">
        <v>1.86</v>
      </c>
      <c r="E463">
        <v>4.38</v>
      </c>
      <c r="F463">
        <v>-1.73</v>
      </c>
    </row>
    <row r="464" spans="1:6">
      <c r="A464">
        <v>196501</v>
      </c>
      <c r="B464">
        <v>4.2699999999999996</v>
      </c>
      <c r="C464">
        <v>3.53</v>
      </c>
      <c r="D464">
        <v>3.11</v>
      </c>
      <c r="E464">
        <v>7.66</v>
      </c>
      <c r="F464">
        <v>4.75</v>
      </c>
    </row>
    <row r="465" spans="1:6">
      <c r="A465">
        <v>196502</v>
      </c>
      <c r="B465">
        <v>0.55000000000000004</v>
      </c>
      <c r="C465">
        <v>0.28000000000000003</v>
      </c>
      <c r="D465">
        <v>1.38</v>
      </c>
      <c r="E465">
        <v>2.42</v>
      </c>
      <c r="F465">
        <v>2.56</v>
      </c>
    </row>
    <row r="466" spans="1:6">
      <c r="A466">
        <v>196503</v>
      </c>
      <c r="B466">
        <v>0.16</v>
      </c>
      <c r="C466">
        <v>-1.56</v>
      </c>
      <c r="D466">
        <v>-1.18</v>
      </c>
      <c r="E466">
        <v>-0.92</v>
      </c>
      <c r="F466">
        <v>-0.38</v>
      </c>
    </row>
    <row r="467" spans="1:6">
      <c r="A467">
        <v>196504</v>
      </c>
      <c r="B467">
        <v>6.04</v>
      </c>
      <c r="C467">
        <v>2.36</v>
      </c>
      <c r="D467">
        <v>3.51</v>
      </c>
      <c r="E467">
        <v>2.97</v>
      </c>
      <c r="F467">
        <v>2.3199999999999998</v>
      </c>
    </row>
    <row r="468" spans="1:6">
      <c r="A468">
        <v>196505</v>
      </c>
      <c r="B468">
        <v>-1.74</v>
      </c>
      <c r="C468">
        <v>-0.23</v>
      </c>
      <c r="D468">
        <v>1.79</v>
      </c>
      <c r="E468">
        <v>-1.25</v>
      </c>
      <c r="F468">
        <v>-1.53</v>
      </c>
    </row>
    <row r="469" spans="1:6">
      <c r="A469">
        <v>196506</v>
      </c>
      <c r="B469">
        <v>-6.17</v>
      </c>
      <c r="C469">
        <v>-4.45</v>
      </c>
      <c r="D469">
        <v>-4.82</v>
      </c>
      <c r="E469">
        <v>-5.31</v>
      </c>
      <c r="F469">
        <v>-6.96</v>
      </c>
    </row>
    <row r="470" spans="1:6">
      <c r="A470">
        <v>196507</v>
      </c>
      <c r="B470">
        <v>1.17</v>
      </c>
      <c r="C470">
        <v>1.76</v>
      </c>
      <c r="D470">
        <v>1.28</v>
      </c>
      <c r="E470">
        <v>3.95</v>
      </c>
      <c r="F470">
        <v>3.33</v>
      </c>
    </row>
    <row r="471" spans="1:6">
      <c r="A471">
        <v>196508</v>
      </c>
      <c r="B471">
        <v>3.33</v>
      </c>
      <c r="C471">
        <v>2.38</v>
      </c>
      <c r="D471">
        <v>3.26</v>
      </c>
      <c r="E471">
        <v>6.29</v>
      </c>
      <c r="F471">
        <v>5.08</v>
      </c>
    </row>
    <row r="472" spans="1:6">
      <c r="A472">
        <v>196509</v>
      </c>
      <c r="B472">
        <v>3.28</v>
      </c>
      <c r="C472">
        <v>3.49</v>
      </c>
      <c r="D472">
        <v>2.92</v>
      </c>
      <c r="E472">
        <v>2.2400000000000002</v>
      </c>
      <c r="F472">
        <v>1.8</v>
      </c>
    </row>
    <row r="473" spans="1:6">
      <c r="A473">
        <v>196510</v>
      </c>
      <c r="B473">
        <v>3.78</v>
      </c>
      <c r="C473">
        <v>2.93</v>
      </c>
      <c r="D473">
        <v>1.07</v>
      </c>
      <c r="E473">
        <v>3.23</v>
      </c>
      <c r="F473">
        <v>4.12</v>
      </c>
    </row>
    <row r="474" spans="1:6">
      <c r="A474">
        <v>196511</v>
      </c>
      <c r="B474">
        <v>-1.26</v>
      </c>
      <c r="C474">
        <v>0.7</v>
      </c>
      <c r="D474">
        <v>-1.03</v>
      </c>
      <c r="E474">
        <v>3.79</v>
      </c>
      <c r="F474">
        <v>4.0599999999999996</v>
      </c>
    </row>
    <row r="475" spans="1:6">
      <c r="A475">
        <v>196512</v>
      </c>
      <c r="B475">
        <v>1.38</v>
      </c>
      <c r="C475">
        <v>1.61</v>
      </c>
      <c r="D475">
        <v>-1.17</v>
      </c>
      <c r="E475">
        <v>3.84</v>
      </c>
      <c r="F475">
        <v>3.28</v>
      </c>
    </row>
    <row r="476" spans="1:6">
      <c r="A476">
        <v>196601</v>
      </c>
      <c r="B476">
        <v>-0.12</v>
      </c>
      <c r="C476">
        <v>1.2</v>
      </c>
      <c r="D476">
        <v>-0.02</v>
      </c>
      <c r="E476">
        <v>2.74</v>
      </c>
      <c r="F476">
        <v>5.22</v>
      </c>
    </row>
    <row r="477" spans="1:6">
      <c r="A477">
        <v>196602</v>
      </c>
      <c r="B477">
        <v>-1.26</v>
      </c>
      <c r="C477">
        <v>-2.1800000000000002</v>
      </c>
      <c r="D477">
        <v>2.7</v>
      </c>
      <c r="E477">
        <v>-1.55</v>
      </c>
      <c r="F477">
        <v>2.0299999999999998</v>
      </c>
    </row>
    <row r="478" spans="1:6">
      <c r="A478">
        <v>196603</v>
      </c>
      <c r="B478">
        <v>-2.69</v>
      </c>
      <c r="C478">
        <v>-1.6</v>
      </c>
      <c r="D478">
        <v>-2.87</v>
      </c>
      <c r="E478">
        <v>-1.6</v>
      </c>
      <c r="F478">
        <v>-2.58</v>
      </c>
    </row>
    <row r="479" spans="1:6">
      <c r="A479">
        <v>196604</v>
      </c>
      <c r="B479">
        <v>0.85</v>
      </c>
      <c r="C479">
        <v>2.63</v>
      </c>
      <c r="D479">
        <v>4.5199999999999996</v>
      </c>
      <c r="E479">
        <v>-0.01</v>
      </c>
      <c r="F479">
        <v>3.02</v>
      </c>
    </row>
    <row r="480" spans="1:6">
      <c r="A480">
        <v>196605</v>
      </c>
      <c r="B480">
        <v>-6.12</v>
      </c>
      <c r="C480">
        <v>-4.5599999999999996</v>
      </c>
      <c r="D480">
        <v>-4.6100000000000003</v>
      </c>
      <c r="E480">
        <v>-5.27</v>
      </c>
      <c r="F480">
        <v>-7.77</v>
      </c>
    </row>
    <row r="481" spans="1:6">
      <c r="A481">
        <v>196606</v>
      </c>
      <c r="B481">
        <v>-2.0099999999999998</v>
      </c>
      <c r="C481">
        <v>-1.51</v>
      </c>
      <c r="D481">
        <v>0.16</v>
      </c>
      <c r="E481">
        <v>0.99</v>
      </c>
      <c r="F481">
        <v>0.64</v>
      </c>
    </row>
    <row r="482" spans="1:6">
      <c r="A482">
        <v>196607</v>
      </c>
      <c r="B482">
        <v>-2.0099999999999998</v>
      </c>
      <c r="C482">
        <v>-0.76</v>
      </c>
      <c r="D482">
        <v>-1.45</v>
      </c>
      <c r="E482">
        <v>-1.71</v>
      </c>
      <c r="F482">
        <v>-1.92</v>
      </c>
    </row>
    <row r="483" spans="1:6">
      <c r="A483">
        <v>196608</v>
      </c>
      <c r="B483">
        <v>-7.18</v>
      </c>
      <c r="C483">
        <v>-7.6</v>
      </c>
      <c r="D483">
        <v>-5.29</v>
      </c>
      <c r="E483">
        <v>-8.09</v>
      </c>
      <c r="F483">
        <v>-11.81</v>
      </c>
    </row>
    <row r="484" spans="1:6">
      <c r="A484">
        <v>196609</v>
      </c>
      <c r="B484">
        <v>-1.35</v>
      </c>
      <c r="C484">
        <v>0.04</v>
      </c>
      <c r="D484">
        <v>-1.27</v>
      </c>
      <c r="E484">
        <v>-1.1499999999999999</v>
      </c>
      <c r="F484">
        <v>-1.9</v>
      </c>
    </row>
    <row r="485" spans="1:6">
      <c r="A485">
        <v>196610</v>
      </c>
      <c r="B485">
        <v>1.26</v>
      </c>
      <c r="C485">
        <v>5.74</v>
      </c>
      <c r="D485">
        <v>4.54</v>
      </c>
      <c r="E485">
        <v>4.87</v>
      </c>
      <c r="F485">
        <v>3.03</v>
      </c>
    </row>
    <row r="486" spans="1:6">
      <c r="A486">
        <v>196611</v>
      </c>
      <c r="B486">
        <v>-0.65</v>
      </c>
      <c r="C486">
        <v>0.72</v>
      </c>
      <c r="D486">
        <v>4.01</v>
      </c>
      <c r="E486">
        <v>6.9</v>
      </c>
      <c r="F486">
        <v>7.93</v>
      </c>
    </row>
    <row r="487" spans="1:6">
      <c r="A487">
        <v>196612</v>
      </c>
      <c r="B487">
        <v>-1.99</v>
      </c>
      <c r="C487">
        <v>0.92</v>
      </c>
      <c r="D487">
        <v>1.62</v>
      </c>
      <c r="E487">
        <v>-0.18</v>
      </c>
      <c r="F487">
        <v>2.13</v>
      </c>
    </row>
    <row r="488" spans="1:6">
      <c r="A488">
        <v>196701</v>
      </c>
      <c r="B488">
        <v>11</v>
      </c>
      <c r="C488">
        <v>7.24</v>
      </c>
      <c r="D488">
        <v>8.34</v>
      </c>
      <c r="E488">
        <v>6.45</v>
      </c>
      <c r="F488">
        <v>11.98</v>
      </c>
    </row>
    <row r="489" spans="1:6">
      <c r="A489">
        <v>196702</v>
      </c>
      <c r="B489">
        <v>0.92</v>
      </c>
      <c r="C489">
        <v>0.28999999999999998</v>
      </c>
      <c r="D489">
        <v>4.29</v>
      </c>
      <c r="E489">
        <v>1.4</v>
      </c>
      <c r="F489">
        <v>-0.33</v>
      </c>
    </row>
    <row r="490" spans="1:6">
      <c r="A490">
        <v>196703</v>
      </c>
      <c r="B490">
        <v>3.71</v>
      </c>
      <c r="C490">
        <v>4.3600000000000003</v>
      </c>
      <c r="D490">
        <v>4.3499999999999996</v>
      </c>
      <c r="E490">
        <v>7.86</v>
      </c>
      <c r="F490">
        <v>4.4000000000000004</v>
      </c>
    </row>
    <row r="491" spans="1:6">
      <c r="A491">
        <v>196704</v>
      </c>
      <c r="B491">
        <v>8.43</v>
      </c>
      <c r="C491">
        <v>2.8</v>
      </c>
      <c r="D491">
        <v>4.43</v>
      </c>
      <c r="E491">
        <v>4.46</v>
      </c>
      <c r="F491">
        <v>2.16</v>
      </c>
    </row>
    <row r="492" spans="1:6">
      <c r="A492">
        <v>196705</v>
      </c>
      <c r="B492">
        <v>-5.16</v>
      </c>
      <c r="C492">
        <v>-3.4</v>
      </c>
      <c r="D492">
        <v>-4.9400000000000004</v>
      </c>
      <c r="E492">
        <v>-5.28</v>
      </c>
      <c r="F492">
        <v>-2.06</v>
      </c>
    </row>
    <row r="493" spans="1:6">
      <c r="A493">
        <v>196706</v>
      </c>
      <c r="B493">
        <v>2.4500000000000002</v>
      </c>
      <c r="C493">
        <v>1.52</v>
      </c>
      <c r="D493">
        <v>4.84</v>
      </c>
      <c r="E493">
        <v>5.41</v>
      </c>
      <c r="F493">
        <v>3.48</v>
      </c>
    </row>
    <row r="494" spans="1:6">
      <c r="A494">
        <v>196707</v>
      </c>
      <c r="B494">
        <v>8.2100000000000009</v>
      </c>
      <c r="C494">
        <v>5.09</v>
      </c>
      <c r="D494">
        <v>-0.38</v>
      </c>
      <c r="E494">
        <v>3.79</v>
      </c>
      <c r="F494">
        <v>7.9</v>
      </c>
    </row>
    <row r="495" spans="1:6">
      <c r="A495">
        <v>196708</v>
      </c>
      <c r="B495">
        <v>-0.08</v>
      </c>
      <c r="C495">
        <v>-0.77</v>
      </c>
      <c r="D495">
        <v>-1.1000000000000001</v>
      </c>
      <c r="E495">
        <v>0.65</v>
      </c>
      <c r="F495">
        <v>-0.21</v>
      </c>
    </row>
    <row r="496" spans="1:6">
      <c r="A496">
        <v>196709</v>
      </c>
      <c r="B496">
        <v>3.74</v>
      </c>
      <c r="C496">
        <v>2.87</v>
      </c>
      <c r="D496">
        <v>5.62</v>
      </c>
      <c r="E496">
        <v>2.9</v>
      </c>
      <c r="F496">
        <v>1.32</v>
      </c>
    </row>
    <row r="497" spans="1:6">
      <c r="A497">
        <v>196710</v>
      </c>
      <c r="B497">
        <v>-2.93</v>
      </c>
      <c r="C497">
        <v>-3.66</v>
      </c>
      <c r="D497">
        <v>1.79</v>
      </c>
      <c r="E497">
        <v>-5.0199999999999996</v>
      </c>
      <c r="F497">
        <v>-5.0599999999999996</v>
      </c>
    </row>
    <row r="498" spans="1:6">
      <c r="A498">
        <v>196711</v>
      </c>
      <c r="B498">
        <v>-0.03</v>
      </c>
      <c r="C498">
        <v>1.08</v>
      </c>
      <c r="D498">
        <v>0.96</v>
      </c>
      <c r="E498">
        <v>1.33</v>
      </c>
      <c r="F498">
        <v>-0.4</v>
      </c>
    </row>
    <row r="499" spans="1:6">
      <c r="A499">
        <v>196712</v>
      </c>
      <c r="B499">
        <v>2.27</v>
      </c>
      <c r="C499">
        <v>4.26</v>
      </c>
      <c r="D499">
        <v>1.44</v>
      </c>
      <c r="E499">
        <v>1.62</v>
      </c>
      <c r="F499">
        <v>5.59</v>
      </c>
    </row>
    <row r="500" spans="1:6">
      <c r="A500">
        <v>196801</v>
      </c>
      <c r="B500">
        <v>-2.1800000000000002</v>
      </c>
      <c r="C500">
        <v>-3.7</v>
      </c>
      <c r="D500">
        <v>-4.8499999999999996</v>
      </c>
      <c r="E500">
        <v>-6.58</v>
      </c>
      <c r="F500">
        <v>-1.9</v>
      </c>
    </row>
    <row r="501" spans="1:6">
      <c r="A501">
        <v>196802</v>
      </c>
      <c r="B501">
        <v>-2.0699999999999998</v>
      </c>
      <c r="C501">
        <v>-3.31</v>
      </c>
      <c r="D501">
        <v>-3.79</v>
      </c>
      <c r="E501">
        <v>-4.24</v>
      </c>
      <c r="F501">
        <v>-3.45</v>
      </c>
    </row>
    <row r="502" spans="1:6">
      <c r="A502">
        <v>196803</v>
      </c>
      <c r="B502">
        <v>1.23</v>
      </c>
      <c r="C502">
        <v>-0.02</v>
      </c>
      <c r="D502">
        <v>2.25</v>
      </c>
      <c r="E502">
        <v>0.11</v>
      </c>
      <c r="F502">
        <v>-0.3</v>
      </c>
    </row>
    <row r="503" spans="1:6">
      <c r="A503">
        <v>196804</v>
      </c>
      <c r="B503">
        <v>11.64</v>
      </c>
      <c r="C503">
        <v>7.77</v>
      </c>
      <c r="D503">
        <v>8.77</v>
      </c>
      <c r="E503">
        <v>11.89</v>
      </c>
      <c r="F503">
        <v>11.95</v>
      </c>
    </row>
    <row r="504" spans="1:6">
      <c r="A504">
        <v>196805</v>
      </c>
      <c r="B504">
        <v>2.4300000000000002</v>
      </c>
      <c r="C504">
        <v>2.16</v>
      </c>
      <c r="D504">
        <v>2.29</v>
      </c>
      <c r="E504">
        <v>3.35</v>
      </c>
      <c r="F504">
        <v>6.21</v>
      </c>
    </row>
    <row r="505" spans="1:6">
      <c r="A505">
        <v>196806</v>
      </c>
      <c r="B505">
        <v>-0.04</v>
      </c>
      <c r="C505">
        <v>1.75</v>
      </c>
      <c r="D505">
        <v>0</v>
      </c>
      <c r="E505">
        <v>2.23</v>
      </c>
      <c r="F505">
        <v>3.03</v>
      </c>
    </row>
    <row r="506" spans="1:6">
      <c r="A506">
        <v>196807</v>
      </c>
      <c r="B506">
        <v>-3.85</v>
      </c>
      <c r="C506">
        <v>-0.6</v>
      </c>
      <c r="D506">
        <v>-3.79</v>
      </c>
      <c r="E506">
        <v>-4.12</v>
      </c>
      <c r="F506">
        <v>-2.8</v>
      </c>
    </row>
    <row r="507" spans="1:6">
      <c r="A507">
        <v>196808</v>
      </c>
      <c r="B507">
        <v>2.02</v>
      </c>
      <c r="C507">
        <v>2.02</v>
      </c>
      <c r="D507">
        <v>0.8</v>
      </c>
      <c r="E507">
        <v>0.68</v>
      </c>
      <c r="F507">
        <v>2.84</v>
      </c>
    </row>
    <row r="508" spans="1:6">
      <c r="A508">
        <v>196809</v>
      </c>
      <c r="B508">
        <v>6.34</v>
      </c>
      <c r="C508">
        <v>3.55</v>
      </c>
      <c r="D508">
        <v>2.95</v>
      </c>
      <c r="E508">
        <v>0.84</v>
      </c>
      <c r="F508">
        <v>9.27</v>
      </c>
    </row>
    <row r="509" spans="1:6">
      <c r="A509">
        <v>196810</v>
      </c>
      <c r="B509">
        <v>2.34</v>
      </c>
      <c r="C509">
        <v>1.38</v>
      </c>
      <c r="D509">
        <v>-2.13</v>
      </c>
      <c r="E509">
        <v>-0.04</v>
      </c>
      <c r="F509">
        <v>1.1100000000000001</v>
      </c>
    </row>
    <row r="510" spans="1:6">
      <c r="A510">
        <v>196811</v>
      </c>
      <c r="B510">
        <v>2.81</v>
      </c>
      <c r="C510">
        <v>6.23</v>
      </c>
      <c r="D510">
        <v>7.44</v>
      </c>
      <c r="E510">
        <v>8.11</v>
      </c>
      <c r="F510">
        <v>7.72</v>
      </c>
    </row>
    <row r="511" spans="1:6">
      <c r="A511">
        <v>196812</v>
      </c>
      <c r="B511">
        <v>-3.2</v>
      </c>
      <c r="C511">
        <v>-3.02</v>
      </c>
      <c r="D511">
        <v>-5.81</v>
      </c>
      <c r="E511">
        <v>-1.02</v>
      </c>
      <c r="F511">
        <v>-3.66</v>
      </c>
    </row>
    <row r="512" spans="1:6">
      <c r="A512">
        <v>196901</v>
      </c>
      <c r="B512">
        <v>-1.37</v>
      </c>
      <c r="C512">
        <v>-0.22</v>
      </c>
      <c r="D512">
        <v>-2.63</v>
      </c>
      <c r="E512">
        <v>-0.23</v>
      </c>
      <c r="F512">
        <v>0.71</v>
      </c>
    </row>
    <row r="513" spans="1:6">
      <c r="A513">
        <v>196902</v>
      </c>
      <c r="B513">
        <v>-4.72</v>
      </c>
      <c r="C513">
        <v>-5.3</v>
      </c>
      <c r="D513">
        <v>-3.51</v>
      </c>
      <c r="E513">
        <v>-5.16</v>
      </c>
      <c r="F513">
        <v>-8.31</v>
      </c>
    </row>
    <row r="514" spans="1:6">
      <c r="A514">
        <v>196903</v>
      </c>
      <c r="B514">
        <v>3.61</v>
      </c>
      <c r="C514">
        <v>3.35</v>
      </c>
      <c r="D514">
        <v>3.31</v>
      </c>
      <c r="E514">
        <v>3.34</v>
      </c>
      <c r="F514">
        <v>0.74</v>
      </c>
    </row>
    <row r="515" spans="1:6">
      <c r="A515">
        <v>196904</v>
      </c>
      <c r="B515">
        <v>1.85</v>
      </c>
      <c r="C515">
        <v>0.78</v>
      </c>
      <c r="D515">
        <v>5.27</v>
      </c>
      <c r="E515">
        <v>4.9800000000000004</v>
      </c>
      <c r="F515">
        <v>1.79</v>
      </c>
    </row>
    <row r="516" spans="1:6">
      <c r="A516">
        <v>196905</v>
      </c>
      <c r="B516">
        <v>0.59</v>
      </c>
      <c r="C516">
        <v>0.7</v>
      </c>
      <c r="D516">
        <v>-0.7</v>
      </c>
      <c r="E516">
        <v>1.68</v>
      </c>
      <c r="F516">
        <v>-1.22</v>
      </c>
    </row>
    <row r="517" spans="1:6">
      <c r="A517">
        <v>196906</v>
      </c>
      <c r="B517">
        <v>-6.29</v>
      </c>
      <c r="C517">
        <v>-7.68</v>
      </c>
      <c r="D517">
        <v>-1.56</v>
      </c>
      <c r="E517">
        <v>-5.04</v>
      </c>
      <c r="F517">
        <v>-10.66</v>
      </c>
    </row>
    <row r="518" spans="1:6">
      <c r="A518">
        <v>196907</v>
      </c>
      <c r="B518">
        <v>-7.35</v>
      </c>
      <c r="C518">
        <v>-6.36</v>
      </c>
      <c r="D518">
        <v>-5.08</v>
      </c>
      <c r="E518">
        <v>-2.73</v>
      </c>
      <c r="F518">
        <v>-9.1</v>
      </c>
    </row>
    <row r="519" spans="1:6">
      <c r="A519">
        <v>196908</v>
      </c>
      <c r="B519">
        <v>4.97</v>
      </c>
      <c r="C519">
        <v>4</v>
      </c>
      <c r="D519">
        <v>5.13</v>
      </c>
      <c r="E519">
        <v>9.3000000000000007</v>
      </c>
      <c r="F519">
        <v>9.02</v>
      </c>
    </row>
    <row r="520" spans="1:6">
      <c r="A520">
        <v>196909</v>
      </c>
      <c r="B520">
        <v>-0.08</v>
      </c>
      <c r="C520">
        <v>-4.75</v>
      </c>
      <c r="D520">
        <v>-1.22</v>
      </c>
      <c r="E520">
        <v>2.09</v>
      </c>
      <c r="F520">
        <v>-0.7</v>
      </c>
    </row>
    <row r="521" spans="1:6">
      <c r="A521">
        <v>196910</v>
      </c>
      <c r="B521">
        <v>6.13</v>
      </c>
      <c r="C521">
        <v>4.66</v>
      </c>
      <c r="D521">
        <v>5.04</v>
      </c>
      <c r="E521">
        <v>8.98</v>
      </c>
      <c r="F521">
        <v>7.98</v>
      </c>
    </row>
    <row r="522" spans="1:6">
      <c r="A522">
        <v>196911</v>
      </c>
      <c r="B522">
        <v>-3.67</v>
      </c>
      <c r="C522">
        <v>-4.04</v>
      </c>
      <c r="D522">
        <v>-0.82</v>
      </c>
      <c r="E522">
        <v>0.32</v>
      </c>
      <c r="F522">
        <v>-5.53</v>
      </c>
    </row>
    <row r="523" spans="1:6">
      <c r="A523">
        <v>196912</v>
      </c>
      <c r="B523">
        <v>-2.79</v>
      </c>
      <c r="C523">
        <v>-1.75</v>
      </c>
      <c r="D523">
        <v>-2.31</v>
      </c>
      <c r="E523">
        <v>4.3</v>
      </c>
      <c r="F523">
        <v>-3.75</v>
      </c>
    </row>
    <row r="524" spans="1:6">
      <c r="A524">
        <v>197001</v>
      </c>
      <c r="B524">
        <v>-6.17</v>
      </c>
      <c r="C524">
        <v>-7.95</v>
      </c>
      <c r="D524">
        <v>-6.99</v>
      </c>
      <c r="E524">
        <v>-7.12</v>
      </c>
      <c r="F524">
        <v>-8.82</v>
      </c>
    </row>
    <row r="525" spans="1:6">
      <c r="A525">
        <v>197002</v>
      </c>
      <c r="B525">
        <v>5.19</v>
      </c>
      <c r="C525">
        <v>5.76</v>
      </c>
      <c r="D525">
        <v>4.6100000000000003</v>
      </c>
      <c r="E525">
        <v>5.6</v>
      </c>
      <c r="F525">
        <v>9.42</v>
      </c>
    </row>
    <row r="526" spans="1:6">
      <c r="A526">
        <v>197003</v>
      </c>
      <c r="B526">
        <v>1.01</v>
      </c>
      <c r="C526">
        <v>0.24</v>
      </c>
      <c r="D526">
        <v>-0.91</v>
      </c>
      <c r="E526">
        <v>-5.08</v>
      </c>
      <c r="F526">
        <v>-1.91</v>
      </c>
    </row>
    <row r="527" spans="1:6">
      <c r="A527">
        <v>197004</v>
      </c>
      <c r="B527">
        <v>-9.93</v>
      </c>
      <c r="C527">
        <v>-8.85</v>
      </c>
      <c r="D527">
        <v>-12.38</v>
      </c>
      <c r="E527">
        <v>-10.11</v>
      </c>
      <c r="F527">
        <v>-13.67</v>
      </c>
    </row>
    <row r="528" spans="1:6">
      <c r="A528">
        <v>197005</v>
      </c>
      <c r="B528">
        <v>-7.66</v>
      </c>
      <c r="C528">
        <v>-4.49</v>
      </c>
      <c r="D528">
        <v>-7.41</v>
      </c>
      <c r="E528">
        <v>-7.78</v>
      </c>
      <c r="F528">
        <v>-8.23</v>
      </c>
    </row>
    <row r="529" spans="1:6">
      <c r="A529">
        <v>197006</v>
      </c>
      <c r="B529">
        <v>-3.16</v>
      </c>
      <c r="C529">
        <v>-4.1399999999999997</v>
      </c>
      <c r="D529">
        <v>-10.51</v>
      </c>
      <c r="E529">
        <v>-0.51</v>
      </c>
      <c r="F529">
        <v>-6.83</v>
      </c>
    </row>
    <row r="530" spans="1:6">
      <c r="A530">
        <v>197007</v>
      </c>
      <c r="B530">
        <v>9.1999999999999993</v>
      </c>
      <c r="C530">
        <v>7.91</v>
      </c>
      <c r="D530">
        <v>5.37</v>
      </c>
      <c r="E530">
        <v>2.16</v>
      </c>
      <c r="F530">
        <v>8</v>
      </c>
    </row>
    <row r="531" spans="1:6">
      <c r="A531">
        <v>197008</v>
      </c>
      <c r="B531">
        <v>5.0199999999999996</v>
      </c>
      <c r="C531">
        <v>5.21</v>
      </c>
      <c r="D531">
        <v>5.8</v>
      </c>
      <c r="E531">
        <v>1.8</v>
      </c>
      <c r="F531">
        <v>5.13</v>
      </c>
    </row>
    <row r="532" spans="1:6">
      <c r="A532">
        <v>197009</v>
      </c>
      <c r="B532">
        <v>5.0999999999999996</v>
      </c>
      <c r="C532">
        <v>2.93</v>
      </c>
      <c r="D532">
        <v>5.89</v>
      </c>
      <c r="E532">
        <v>8.0299999999999994</v>
      </c>
      <c r="F532">
        <v>7.61</v>
      </c>
    </row>
    <row r="533" spans="1:6">
      <c r="A533">
        <v>197010</v>
      </c>
      <c r="B533">
        <v>-0.97</v>
      </c>
      <c r="C533">
        <v>-0.89</v>
      </c>
      <c r="D533">
        <v>-3.59</v>
      </c>
      <c r="E533">
        <v>0.26</v>
      </c>
      <c r="F533">
        <v>-5.9</v>
      </c>
    </row>
    <row r="534" spans="1:6">
      <c r="A534">
        <v>197011</v>
      </c>
      <c r="B534">
        <v>6.2</v>
      </c>
      <c r="C534">
        <v>5.17</v>
      </c>
      <c r="D534">
        <v>4.79</v>
      </c>
      <c r="E534">
        <v>2.96</v>
      </c>
      <c r="F534">
        <v>3.86</v>
      </c>
    </row>
    <row r="535" spans="1:6">
      <c r="A535">
        <v>197012</v>
      </c>
      <c r="B535">
        <v>6.35</v>
      </c>
      <c r="C535">
        <v>6.05</v>
      </c>
      <c r="D535">
        <v>5.28</v>
      </c>
      <c r="E535">
        <v>5.37</v>
      </c>
      <c r="F535">
        <v>8.36</v>
      </c>
    </row>
    <row r="536" spans="1:6">
      <c r="A536">
        <v>197101</v>
      </c>
      <c r="B536">
        <v>5.45</v>
      </c>
      <c r="C536">
        <v>3.66</v>
      </c>
      <c r="D536">
        <v>7</v>
      </c>
      <c r="E536">
        <v>4.9400000000000004</v>
      </c>
      <c r="F536">
        <v>7.82</v>
      </c>
    </row>
    <row r="537" spans="1:6">
      <c r="A537">
        <v>197102</v>
      </c>
      <c r="B537">
        <v>3.17</v>
      </c>
      <c r="C537">
        <v>1.57</v>
      </c>
      <c r="D537">
        <v>-0.25</v>
      </c>
      <c r="E537">
        <v>1.39</v>
      </c>
      <c r="F537">
        <v>2.35</v>
      </c>
    </row>
    <row r="538" spans="1:6">
      <c r="A538">
        <v>197103</v>
      </c>
      <c r="B538">
        <v>4.74</v>
      </c>
      <c r="C538">
        <v>3.39</v>
      </c>
      <c r="D538">
        <v>5.45</v>
      </c>
      <c r="E538">
        <v>3.68</v>
      </c>
      <c r="F538">
        <v>5.96</v>
      </c>
    </row>
    <row r="539" spans="1:6">
      <c r="A539">
        <v>197104</v>
      </c>
      <c r="B539">
        <v>5.31</v>
      </c>
      <c r="C539">
        <v>2.95</v>
      </c>
      <c r="D539">
        <v>1.81</v>
      </c>
      <c r="E539">
        <v>4.2300000000000004</v>
      </c>
      <c r="F539">
        <v>4.3499999999999996</v>
      </c>
    </row>
    <row r="540" spans="1:6">
      <c r="A540">
        <v>197105</v>
      </c>
      <c r="B540">
        <v>-3.15</v>
      </c>
      <c r="C540">
        <v>-3.25</v>
      </c>
      <c r="D540">
        <v>-5.83</v>
      </c>
      <c r="E540">
        <v>-2.1</v>
      </c>
      <c r="F540">
        <v>-4.43</v>
      </c>
    </row>
    <row r="541" spans="1:6">
      <c r="A541">
        <v>197106</v>
      </c>
      <c r="B541">
        <v>-0.15</v>
      </c>
      <c r="C541">
        <v>1.22</v>
      </c>
      <c r="D541">
        <v>-1.1000000000000001</v>
      </c>
      <c r="E541">
        <v>2.02</v>
      </c>
      <c r="F541">
        <v>-1.21</v>
      </c>
    </row>
    <row r="542" spans="1:6">
      <c r="A542">
        <v>197107</v>
      </c>
      <c r="B542">
        <v>-3.78</v>
      </c>
      <c r="C542">
        <v>-3.59</v>
      </c>
      <c r="D542">
        <v>-6.93</v>
      </c>
      <c r="E542">
        <v>-2.25</v>
      </c>
      <c r="F542">
        <v>-3.85</v>
      </c>
    </row>
    <row r="543" spans="1:6">
      <c r="A543">
        <v>197108</v>
      </c>
      <c r="B543">
        <v>6.65</v>
      </c>
      <c r="C543">
        <v>2.58</v>
      </c>
      <c r="D543">
        <v>3.61</v>
      </c>
      <c r="E543">
        <v>3.27</v>
      </c>
      <c r="F543">
        <v>7.01</v>
      </c>
    </row>
    <row r="544" spans="1:6">
      <c r="A544">
        <v>197109</v>
      </c>
      <c r="B544">
        <v>0.15</v>
      </c>
      <c r="C544">
        <v>-0.9</v>
      </c>
      <c r="D544">
        <v>-0.96</v>
      </c>
      <c r="E544">
        <v>0.66</v>
      </c>
      <c r="F544">
        <v>-0.43</v>
      </c>
    </row>
    <row r="545" spans="1:6">
      <c r="A545">
        <v>197110</v>
      </c>
      <c r="B545">
        <v>-4.3600000000000003</v>
      </c>
      <c r="C545">
        <v>-4.24</v>
      </c>
      <c r="D545">
        <v>-3.49</v>
      </c>
      <c r="E545">
        <v>-2.5</v>
      </c>
      <c r="F545">
        <v>-4.2</v>
      </c>
    </row>
    <row r="546" spans="1:6">
      <c r="A546">
        <v>197111</v>
      </c>
      <c r="B546">
        <v>7.0000000000000007E-2</v>
      </c>
      <c r="C546">
        <v>-0.71</v>
      </c>
      <c r="D546">
        <v>1.3</v>
      </c>
      <c r="E546">
        <v>0.57999999999999996</v>
      </c>
      <c r="F546">
        <v>-0.23</v>
      </c>
    </row>
    <row r="547" spans="1:6">
      <c r="A547">
        <v>197112</v>
      </c>
      <c r="B547">
        <v>8.86</v>
      </c>
      <c r="C547">
        <v>9.2899999999999991</v>
      </c>
      <c r="D547">
        <v>9.9499999999999993</v>
      </c>
      <c r="E547">
        <v>7.9</v>
      </c>
      <c r="F547">
        <v>8.2100000000000009</v>
      </c>
    </row>
    <row r="548" spans="1:6">
      <c r="A548">
        <v>197201</v>
      </c>
      <c r="B548">
        <v>2.02</v>
      </c>
      <c r="C548">
        <v>1.73</v>
      </c>
      <c r="D548">
        <v>5.96</v>
      </c>
      <c r="E548">
        <v>2.6</v>
      </c>
      <c r="F548">
        <v>3.35</v>
      </c>
    </row>
    <row r="549" spans="1:6">
      <c r="A549">
        <v>197202</v>
      </c>
      <c r="B549">
        <v>3.59</v>
      </c>
      <c r="C549">
        <v>3.07</v>
      </c>
      <c r="D549">
        <v>1.34</v>
      </c>
      <c r="E549">
        <v>7.13</v>
      </c>
      <c r="F549">
        <v>2.25</v>
      </c>
    </row>
    <row r="550" spans="1:6">
      <c r="A550">
        <v>197203</v>
      </c>
      <c r="B550">
        <v>2.13</v>
      </c>
      <c r="C550">
        <v>-0.17</v>
      </c>
      <c r="D550">
        <v>0.66</v>
      </c>
      <c r="E550">
        <v>0.46</v>
      </c>
      <c r="F550">
        <v>2.34</v>
      </c>
    </row>
    <row r="551" spans="1:6">
      <c r="A551">
        <v>197204</v>
      </c>
      <c r="B551">
        <v>0.27</v>
      </c>
      <c r="C551">
        <v>0.53</v>
      </c>
      <c r="D551">
        <v>0.2</v>
      </c>
      <c r="E551">
        <v>1.08</v>
      </c>
      <c r="F551">
        <v>1.82</v>
      </c>
    </row>
    <row r="552" spans="1:6">
      <c r="A552">
        <v>197205</v>
      </c>
      <c r="B552">
        <v>0.26</v>
      </c>
      <c r="C552">
        <v>2.06</v>
      </c>
      <c r="D552">
        <v>2.96</v>
      </c>
      <c r="E552">
        <v>3.52</v>
      </c>
      <c r="F552">
        <v>-0.62</v>
      </c>
    </row>
    <row r="553" spans="1:6">
      <c r="A553">
        <v>197206</v>
      </c>
      <c r="B553">
        <v>-2.63</v>
      </c>
      <c r="C553">
        <v>-1.77</v>
      </c>
      <c r="D553">
        <v>-2.59</v>
      </c>
      <c r="E553">
        <v>2.5099999999999998</v>
      </c>
      <c r="F553">
        <v>-4.53</v>
      </c>
    </row>
    <row r="554" spans="1:6">
      <c r="A554">
        <v>197207</v>
      </c>
      <c r="B554">
        <v>-2.04</v>
      </c>
      <c r="C554">
        <v>0.03</v>
      </c>
      <c r="D554">
        <v>0.91</v>
      </c>
      <c r="E554">
        <v>3.13</v>
      </c>
      <c r="F554">
        <v>-2.93</v>
      </c>
    </row>
    <row r="555" spans="1:6">
      <c r="A555">
        <v>197208</v>
      </c>
      <c r="B555">
        <v>1.0900000000000001</v>
      </c>
      <c r="C555">
        <v>5.54</v>
      </c>
      <c r="D555">
        <v>3.52</v>
      </c>
      <c r="E555">
        <v>1.05</v>
      </c>
      <c r="F555">
        <v>3.62</v>
      </c>
    </row>
    <row r="556" spans="1:6">
      <c r="A556">
        <v>197209</v>
      </c>
      <c r="B556">
        <v>-1.37</v>
      </c>
      <c r="C556">
        <v>-0.71</v>
      </c>
      <c r="D556">
        <v>0.47</v>
      </c>
      <c r="E556">
        <v>-0.44</v>
      </c>
      <c r="F556">
        <v>-1.72</v>
      </c>
    </row>
    <row r="557" spans="1:6">
      <c r="A557">
        <v>197210</v>
      </c>
      <c r="B557">
        <v>-0.54</v>
      </c>
      <c r="C557">
        <v>2.5299999999999998</v>
      </c>
      <c r="D557">
        <v>-1.58</v>
      </c>
      <c r="E557">
        <v>1.51</v>
      </c>
      <c r="F557">
        <v>1.1299999999999999</v>
      </c>
    </row>
    <row r="558" spans="1:6">
      <c r="A558">
        <v>197211</v>
      </c>
      <c r="B558">
        <v>6.93</v>
      </c>
      <c r="C558">
        <v>5.12</v>
      </c>
      <c r="D558">
        <v>3.98</v>
      </c>
      <c r="E558">
        <v>-0.56000000000000005</v>
      </c>
      <c r="F558">
        <v>5.15</v>
      </c>
    </row>
    <row r="559" spans="1:6">
      <c r="A559">
        <v>197212</v>
      </c>
      <c r="B559">
        <v>1.33</v>
      </c>
      <c r="C559">
        <v>0.57999999999999996</v>
      </c>
      <c r="D559">
        <v>1.82</v>
      </c>
      <c r="E559">
        <v>3.74</v>
      </c>
      <c r="F559">
        <v>-0.71</v>
      </c>
    </row>
    <row r="560" spans="1:6">
      <c r="A560">
        <v>197301</v>
      </c>
      <c r="B560">
        <v>-5.26</v>
      </c>
      <c r="C560">
        <v>-1.25</v>
      </c>
      <c r="D560">
        <v>0.62</v>
      </c>
      <c r="E560">
        <v>-1.19</v>
      </c>
      <c r="F560">
        <v>-7.42</v>
      </c>
    </row>
    <row r="561" spans="1:6">
      <c r="A561">
        <v>197302</v>
      </c>
      <c r="B561">
        <v>-5.51</v>
      </c>
      <c r="C561">
        <v>-3.77</v>
      </c>
      <c r="D561">
        <v>-3.53</v>
      </c>
      <c r="E561">
        <v>-0.71</v>
      </c>
      <c r="F561">
        <v>-6.07</v>
      </c>
    </row>
    <row r="562" spans="1:6">
      <c r="A562">
        <v>197303</v>
      </c>
      <c r="B562">
        <v>-3.14</v>
      </c>
      <c r="C562">
        <v>0.45</v>
      </c>
      <c r="D562">
        <v>-0.66</v>
      </c>
      <c r="E562">
        <v>0.78</v>
      </c>
      <c r="F562">
        <v>-0.25</v>
      </c>
    </row>
    <row r="563" spans="1:6">
      <c r="A563">
        <v>197304</v>
      </c>
      <c r="B563">
        <v>-6.52</v>
      </c>
      <c r="C563">
        <v>-2.81</v>
      </c>
      <c r="D563">
        <v>-4.28</v>
      </c>
      <c r="E563">
        <v>-5.49</v>
      </c>
      <c r="F563">
        <v>-7.72</v>
      </c>
    </row>
    <row r="564" spans="1:6">
      <c r="A564">
        <v>197305</v>
      </c>
      <c r="B564">
        <v>-2.82</v>
      </c>
      <c r="C564">
        <v>-1.63</v>
      </c>
      <c r="D564">
        <v>-1.99</v>
      </c>
      <c r="E564">
        <v>1.07</v>
      </c>
      <c r="F564">
        <v>-4.99</v>
      </c>
    </row>
    <row r="565" spans="1:6">
      <c r="A565">
        <v>197306</v>
      </c>
      <c r="B565">
        <v>-3.84</v>
      </c>
      <c r="C565">
        <v>-0.08</v>
      </c>
      <c r="D565">
        <v>-0.16</v>
      </c>
      <c r="E565">
        <v>0</v>
      </c>
      <c r="F565">
        <v>-0.22</v>
      </c>
    </row>
    <row r="566" spans="1:6">
      <c r="A566">
        <v>197307</v>
      </c>
      <c r="B566">
        <v>8.51</v>
      </c>
      <c r="C566">
        <v>3.35</v>
      </c>
      <c r="D566">
        <v>3.15</v>
      </c>
      <c r="E566">
        <v>6.87</v>
      </c>
      <c r="F566">
        <v>9.5299999999999994</v>
      </c>
    </row>
    <row r="567" spans="1:6">
      <c r="A567">
        <v>197308</v>
      </c>
      <c r="B567">
        <v>-3.82</v>
      </c>
      <c r="C567">
        <v>-2.25</v>
      </c>
      <c r="D567">
        <v>-3.77</v>
      </c>
      <c r="E567">
        <v>-6.89</v>
      </c>
      <c r="F567">
        <v>-2.27</v>
      </c>
    </row>
    <row r="568" spans="1:6">
      <c r="A568">
        <v>197309</v>
      </c>
      <c r="B568">
        <v>7.01</v>
      </c>
      <c r="C568">
        <v>6.36</v>
      </c>
      <c r="D568">
        <v>0.66</v>
      </c>
      <c r="E568">
        <v>0.78</v>
      </c>
      <c r="F568">
        <v>7.17</v>
      </c>
    </row>
    <row r="569" spans="1:6">
      <c r="A569">
        <v>197310</v>
      </c>
      <c r="B569">
        <v>-3.36</v>
      </c>
      <c r="C569">
        <v>1.19</v>
      </c>
      <c r="D569">
        <v>0.53</v>
      </c>
      <c r="E569">
        <v>1.83</v>
      </c>
      <c r="F569">
        <v>-1.03</v>
      </c>
    </row>
    <row r="570" spans="1:6">
      <c r="A570">
        <v>197311</v>
      </c>
      <c r="B570">
        <v>-16.260000000000002</v>
      </c>
      <c r="C570">
        <v>-11.44</v>
      </c>
      <c r="D570">
        <v>-8.25</v>
      </c>
      <c r="E570">
        <v>-7.75</v>
      </c>
      <c r="F570">
        <v>-13.36</v>
      </c>
    </row>
    <row r="571" spans="1:6">
      <c r="A571">
        <v>197312</v>
      </c>
      <c r="B571">
        <v>-1.89</v>
      </c>
      <c r="C571">
        <v>3.91</v>
      </c>
      <c r="D571">
        <v>-1.33</v>
      </c>
      <c r="E571">
        <v>-4.47</v>
      </c>
      <c r="F571">
        <v>2.41</v>
      </c>
    </row>
    <row r="572" spans="1:6">
      <c r="A572">
        <v>197401</v>
      </c>
      <c r="B572">
        <v>4.9400000000000004</v>
      </c>
      <c r="C572">
        <v>-1.64</v>
      </c>
      <c r="D572">
        <v>1.51</v>
      </c>
      <c r="E572">
        <v>-2.56</v>
      </c>
      <c r="F572">
        <v>1.1599999999999999</v>
      </c>
    </row>
    <row r="573" spans="1:6">
      <c r="A573">
        <v>197402</v>
      </c>
      <c r="B573">
        <v>-0.02</v>
      </c>
      <c r="C573">
        <v>-0.42</v>
      </c>
      <c r="D573">
        <v>1.32</v>
      </c>
      <c r="E573">
        <v>-1.23</v>
      </c>
      <c r="F573">
        <v>1</v>
      </c>
    </row>
    <row r="574" spans="1:6">
      <c r="A574">
        <v>197403</v>
      </c>
      <c r="B574">
        <v>-1.81</v>
      </c>
      <c r="C574">
        <v>-1.94</v>
      </c>
      <c r="D574">
        <v>-3.42</v>
      </c>
      <c r="E574">
        <v>1.22</v>
      </c>
      <c r="F574">
        <v>-3.65</v>
      </c>
    </row>
    <row r="575" spans="1:6">
      <c r="A575">
        <v>197404</v>
      </c>
      <c r="B575">
        <v>-3.28</v>
      </c>
      <c r="C575">
        <v>-4.83</v>
      </c>
      <c r="D575">
        <v>-4.26</v>
      </c>
      <c r="E575">
        <v>-1.48</v>
      </c>
      <c r="F575">
        <v>-6.39</v>
      </c>
    </row>
    <row r="576" spans="1:6">
      <c r="A576">
        <v>197405</v>
      </c>
      <c r="B576">
        <v>-0.52</v>
      </c>
      <c r="C576">
        <v>-4.3099999999999996</v>
      </c>
      <c r="D576">
        <v>-3.24</v>
      </c>
      <c r="E576">
        <v>-0.11</v>
      </c>
      <c r="F576">
        <v>-8.41</v>
      </c>
    </row>
    <row r="577" spans="1:6">
      <c r="A577">
        <v>197406</v>
      </c>
      <c r="B577">
        <v>-1.92</v>
      </c>
      <c r="C577">
        <v>-1.1499999999999999</v>
      </c>
      <c r="D577">
        <v>-1.77</v>
      </c>
      <c r="E577">
        <v>-1.61</v>
      </c>
      <c r="F577">
        <v>-5.54</v>
      </c>
    </row>
    <row r="578" spans="1:6">
      <c r="A578">
        <v>197407</v>
      </c>
      <c r="B578">
        <v>-11.57</v>
      </c>
      <c r="C578">
        <v>-4.1900000000000004</v>
      </c>
      <c r="D578">
        <v>-8.01</v>
      </c>
      <c r="E578">
        <v>-14.15</v>
      </c>
      <c r="F578">
        <v>-6.62</v>
      </c>
    </row>
    <row r="579" spans="1:6">
      <c r="A579">
        <v>197408</v>
      </c>
      <c r="B579">
        <v>-9.9600000000000009</v>
      </c>
      <c r="C579">
        <v>-9.4600000000000009</v>
      </c>
      <c r="D579">
        <v>-3.07</v>
      </c>
      <c r="E579">
        <v>-8.0399999999999991</v>
      </c>
      <c r="F579">
        <v>-10.61</v>
      </c>
    </row>
    <row r="580" spans="1:6">
      <c r="A580">
        <v>197409</v>
      </c>
      <c r="B580">
        <v>-12.37</v>
      </c>
      <c r="C580">
        <v>-9.7899999999999991</v>
      </c>
      <c r="D580">
        <v>-11.85</v>
      </c>
      <c r="E580">
        <v>-15.56</v>
      </c>
      <c r="F580">
        <v>-9.6</v>
      </c>
    </row>
    <row r="581" spans="1:6">
      <c r="A581">
        <v>197410</v>
      </c>
      <c r="B581">
        <v>10.39</v>
      </c>
      <c r="C581">
        <v>17.11</v>
      </c>
      <c r="D581">
        <v>13.09</v>
      </c>
      <c r="E581">
        <v>29.58</v>
      </c>
      <c r="F581">
        <v>20.16</v>
      </c>
    </row>
    <row r="582" spans="1:6">
      <c r="A582">
        <v>197411</v>
      </c>
      <c r="B582">
        <v>-4.68</v>
      </c>
      <c r="C582">
        <v>-4.57</v>
      </c>
      <c r="D582">
        <v>-4.1900000000000004</v>
      </c>
      <c r="E582">
        <v>-1.22</v>
      </c>
      <c r="F582">
        <v>-2.77</v>
      </c>
    </row>
    <row r="583" spans="1:6">
      <c r="A583">
        <v>197412</v>
      </c>
      <c r="B583">
        <v>-2.4900000000000002</v>
      </c>
      <c r="C583">
        <v>-2.19</v>
      </c>
      <c r="D583">
        <v>-2.41</v>
      </c>
      <c r="E583">
        <v>-3.32</v>
      </c>
      <c r="F583">
        <v>-4.3600000000000003</v>
      </c>
    </row>
    <row r="584" spans="1:6">
      <c r="A584">
        <v>197501</v>
      </c>
      <c r="B584">
        <v>21.73</v>
      </c>
      <c r="C584">
        <v>12.53</v>
      </c>
      <c r="D584">
        <v>13.48</v>
      </c>
      <c r="E584">
        <v>-0.74</v>
      </c>
      <c r="F584">
        <v>17.89</v>
      </c>
    </row>
    <row r="585" spans="1:6">
      <c r="A585">
        <v>197502</v>
      </c>
      <c r="B585">
        <v>4.5999999999999996</v>
      </c>
      <c r="C585">
        <v>5.0599999999999996</v>
      </c>
      <c r="D585">
        <v>9.7899999999999991</v>
      </c>
      <c r="E585">
        <v>16.04</v>
      </c>
      <c r="F585">
        <v>2.86</v>
      </c>
    </row>
    <row r="586" spans="1:6">
      <c r="A586">
        <v>197503</v>
      </c>
      <c r="B586">
        <v>8.06</v>
      </c>
      <c r="C586">
        <v>1.8</v>
      </c>
      <c r="D586">
        <v>0.24</v>
      </c>
      <c r="E586">
        <v>1.29</v>
      </c>
      <c r="F586">
        <v>4.16</v>
      </c>
    </row>
    <row r="587" spans="1:6">
      <c r="A587">
        <v>197504</v>
      </c>
      <c r="B587">
        <v>3.19</v>
      </c>
      <c r="C587">
        <v>7.24</v>
      </c>
      <c r="D587">
        <v>2.98</v>
      </c>
      <c r="E587">
        <v>0.65</v>
      </c>
      <c r="F587">
        <v>3.28</v>
      </c>
    </row>
    <row r="588" spans="1:6">
      <c r="A588">
        <v>197505</v>
      </c>
      <c r="B588">
        <v>4.13</v>
      </c>
      <c r="C588">
        <v>6.37</v>
      </c>
      <c r="D588">
        <v>4.99</v>
      </c>
      <c r="E588">
        <v>6.52</v>
      </c>
      <c r="F588">
        <v>5.71</v>
      </c>
    </row>
    <row r="589" spans="1:6">
      <c r="A589">
        <v>197506</v>
      </c>
      <c r="B589">
        <v>7.43</v>
      </c>
      <c r="C589">
        <v>5.35</v>
      </c>
      <c r="D589">
        <v>2.94</v>
      </c>
      <c r="E589">
        <v>0.95</v>
      </c>
      <c r="F589">
        <v>5.95</v>
      </c>
    </row>
    <row r="590" spans="1:6">
      <c r="A590">
        <v>197507</v>
      </c>
      <c r="B590">
        <v>-5.0999999999999996</v>
      </c>
      <c r="C590">
        <v>-5.21</v>
      </c>
      <c r="D590">
        <v>-7.46</v>
      </c>
      <c r="E590">
        <v>-12.03</v>
      </c>
      <c r="F590">
        <v>-6.13</v>
      </c>
    </row>
    <row r="591" spans="1:6">
      <c r="A591">
        <v>197508</v>
      </c>
      <c r="B591">
        <v>-2.3199999999999998</v>
      </c>
      <c r="C591">
        <v>-0.9</v>
      </c>
      <c r="D591">
        <v>-3.2</v>
      </c>
      <c r="E591">
        <v>-3.32</v>
      </c>
      <c r="F591">
        <v>-5.14</v>
      </c>
    </row>
    <row r="592" spans="1:6">
      <c r="A592">
        <v>197509</v>
      </c>
      <c r="B592">
        <v>-2.79</v>
      </c>
      <c r="C592">
        <v>-3.6</v>
      </c>
      <c r="D592">
        <v>-1</v>
      </c>
      <c r="E592">
        <v>-6.53</v>
      </c>
      <c r="F592">
        <v>-6.3</v>
      </c>
    </row>
    <row r="593" spans="1:6">
      <c r="A593">
        <v>197510</v>
      </c>
      <c r="B593">
        <v>9.83</v>
      </c>
      <c r="C593">
        <v>3.56</v>
      </c>
      <c r="D593">
        <v>7.78</v>
      </c>
      <c r="E593">
        <v>10.68</v>
      </c>
      <c r="F593">
        <v>3.92</v>
      </c>
    </row>
    <row r="594" spans="1:6">
      <c r="A594">
        <v>197511</v>
      </c>
      <c r="B594">
        <v>3.99</v>
      </c>
      <c r="C594">
        <v>1.62</v>
      </c>
      <c r="D594">
        <v>4.74</v>
      </c>
      <c r="E594">
        <v>5.13</v>
      </c>
      <c r="F594">
        <v>3.58</v>
      </c>
    </row>
    <row r="595" spans="1:6">
      <c r="A595">
        <v>197512</v>
      </c>
      <c r="B595">
        <v>-1.69</v>
      </c>
      <c r="C595">
        <v>-0.46</v>
      </c>
      <c r="D595">
        <v>-0.83</v>
      </c>
      <c r="E595">
        <v>-6.36</v>
      </c>
      <c r="F595">
        <v>-0.27</v>
      </c>
    </row>
    <row r="596" spans="1:6">
      <c r="A596">
        <v>197601</v>
      </c>
      <c r="B596">
        <v>11.7</v>
      </c>
      <c r="C596">
        <v>12.92</v>
      </c>
      <c r="D596">
        <v>14.93</v>
      </c>
      <c r="E596">
        <v>7.73</v>
      </c>
      <c r="F596">
        <v>12.97</v>
      </c>
    </row>
    <row r="597" spans="1:6">
      <c r="A597">
        <v>197602</v>
      </c>
      <c r="B597">
        <v>2.21</v>
      </c>
      <c r="C597">
        <v>-0.49</v>
      </c>
      <c r="D597">
        <v>2.04</v>
      </c>
      <c r="E597">
        <v>-6.53</v>
      </c>
      <c r="F597">
        <v>3.13</v>
      </c>
    </row>
    <row r="598" spans="1:6">
      <c r="A598">
        <v>197603</v>
      </c>
      <c r="B598">
        <v>2.48</v>
      </c>
      <c r="C598">
        <v>2.88</v>
      </c>
      <c r="D598">
        <v>2.06</v>
      </c>
      <c r="E598">
        <v>6.53</v>
      </c>
      <c r="F598">
        <v>1.99</v>
      </c>
    </row>
    <row r="599" spans="1:6">
      <c r="A599">
        <v>197604</v>
      </c>
      <c r="B599">
        <v>-1.52</v>
      </c>
      <c r="C599">
        <v>-0.08</v>
      </c>
      <c r="D599">
        <v>-1.57</v>
      </c>
      <c r="E599">
        <v>-4.3</v>
      </c>
      <c r="F599">
        <v>-1.54</v>
      </c>
    </row>
    <row r="600" spans="1:6">
      <c r="A600">
        <v>197605</v>
      </c>
      <c r="B600">
        <v>-3.57</v>
      </c>
      <c r="C600">
        <v>0.75</v>
      </c>
      <c r="D600">
        <v>-0.79</v>
      </c>
      <c r="E600">
        <v>-2.81</v>
      </c>
      <c r="F600">
        <v>-1.72</v>
      </c>
    </row>
    <row r="601" spans="1:6">
      <c r="A601">
        <v>197606</v>
      </c>
      <c r="B601">
        <v>3.14</v>
      </c>
      <c r="C601">
        <v>4.21</v>
      </c>
      <c r="D601">
        <v>6.52</v>
      </c>
      <c r="E601">
        <v>3.67</v>
      </c>
      <c r="F601">
        <v>5.39</v>
      </c>
    </row>
    <row r="602" spans="1:6">
      <c r="A602">
        <v>197607</v>
      </c>
      <c r="B602">
        <v>-0.45</v>
      </c>
      <c r="C602">
        <v>-0.74</v>
      </c>
      <c r="D602">
        <v>-0.98</v>
      </c>
      <c r="E602">
        <v>-0.38</v>
      </c>
      <c r="F602">
        <v>-0.06</v>
      </c>
    </row>
    <row r="603" spans="1:6">
      <c r="A603">
        <v>197608</v>
      </c>
      <c r="B603">
        <v>0.3</v>
      </c>
      <c r="C603">
        <v>-0.69</v>
      </c>
      <c r="D603">
        <v>1.19</v>
      </c>
      <c r="E603">
        <v>2.17</v>
      </c>
      <c r="F603">
        <v>-1.1399999999999999</v>
      </c>
    </row>
    <row r="604" spans="1:6">
      <c r="A604">
        <v>197609</v>
      </c>
      <c r="B604">
        <v>2.12</v>
      </c>
      <c r="C604">
        <v>3.03</v>
      </c>
      <c r="D604">
        <v>2.38</v>
      </c>
      <c r="E604">
        <v>3.62</v>
      </c>
      <c r="F604">
        <v>0.91</v>
      </c>
    </row>
    <row r="605" spans="1:6">
      <c r="A605">
        <v>197610</v>
      </c>
      <c r="B605">
        <v>-1.25</v>
      </c>
      <c r="C605">
        <v>-2.59</v>
      </c>
      <c r="D605">
        <v>-2.33</v>
      </c>
      <c r="E605">
        <v>-3.74</v>
      </c>
      <c r="F605">
        <v>-0.43</v>
      </c>
    </row>
    <row r="606" spans="1:6">
      <c r="A606">
        <v>197611</v>
      </c>
      <c r="B606">
        <v>1.9</v>
      </c>
      <c r="C606">
        <v>0.56999999999999995</v>
      </c>
      <c r="D606">
        <v>2.23</v>
      </c>
      <c r="E606">
        <v>-9.7100000000000009</v>
      </c>
      <c r="F606">
        <v>2.0699999999999998</v>
      </c>
    </row>
    <row r="607" spans="1:6">
      <c r="A607">
        <v>197612</v>
      </c>
      <c r="B607">
        <v>5.73</v>
      </c>
      <c r="C607">
        <v>6.12</v>
      </c>
      <c r="D607">
        <v>3.69</v>
      </c>
      <c r="E607">
        <v>6.26</v>
      </c>
      <c r="F607">
        <v>8.4</v>
      </c>
    </row>
    <row r="608" spans="1:6">
      <c r="A608">
        <v>197701</v>
      </c>
      <c r="B608">
        <v>-5</v>
      </c>
      <c r="C608">
        <v>-2.82</v>
      </c>
      <c r="D608">
        <v>-2.3199999999999998</v>
      </c>
      <c r="E608">
        <v>-8.84</v>
      </c>
      <c r="F608">
        <v>-4.16</v>
      </c>
    </row>
    <row r="609" spans="1:6">
      <c r="A609">
        <v>197702</v>
      </c>
      <c r="B609">
        <v>-2.21</v>
      </c>
      <c r="C609">
        <v>-1.92</v>
      </c>
      <c r="D609">
        <v>0</v>
      </c>
      <c r="E609">
        <v>-0.21</v>
      </c>
      <c r="F609">
        <v>-1.72</v>
      </c>
    </row>
    <row r="610" spans="1:6">
      <c r="A610">
        <v>197703</v>
      </c>
      <c r="B610">
        <v>-2.42</v>
      </c>
      <c r="C610">
        <v>-0.81</v>
      </c>
      <c r="D610">
        <v>-0.44</v>
      </c>
      <c r="E610">
        <v>-1.79</v>
      </c>
      <c r="F610">
        <v>-0.09</v>
      </c>
    </row>
    <row r="611" spans="1:6">
      <c r="A611">
        <v>197704</v>
      </c>
      <c r="B611">
        <v>0.21</v>
      </c>
      <c r="C611">
        <v>1.44</v>
      </c>
      <c r="D611">
        <v>-1.81</v>
      </c>
      <c r="E611">
        <v>-5.21</v>
      </c>
      <c r="F611">
        <v>2.15</v>
      </c>
    </row>
    <row r="612" spans="1:6">
      <c r="A612">
        <v>197705</v>
      </c>
      <c r="B612">
        <v>-1.31</v>
      </c>
      <c r="C612">
        <v>-1.3</v>
      </c>
      <c r="D612">
        <v>-0.28999999999999998</v>
      </c>
      <c r="E612">
        <v>-1.88</v>
      </c>
      <c r="F612">
        <v>-0.85</v>
      </c>
    </row>
    <row r="613" spans="1:6">
      <c r="A613">
        <v>197706</v>
      </c>
      <c r="B613">
        <v>4.87</v>
      </c>
      <c r="C613">
        <v>4.7</v>
      </c>
      <c r="D613">
        <v>5.34</v>
      </c>
      <c r="E613">
        <v>9.0299999999999994</v>
      </c>
      <c r="F613">
        <v>5.33</v>
      </c>
    </row>
    <row r="614" spans="1:6">
      <c r="A614">
        <v>197707</v>
      </c>
      <c r="B614">
        <v>-0.41</v>
      </c>
      <c r="C614">
        <v>-2.16</v>
      </c>
      <c r="D614">
        <v>-0.45</v>
      </c>
      <c r="E614">
        <v>-2.2400000000000002</v>
      </c>
      <c r="F614">
        <v>-0.4</v>
      </c>
    </row>
    <row r="615" spans="1:6">
      <c r="A615">
        <v>197708</v>
      </c>
      <c r="B615">
        <v>1.06</v>
      </c>
      <c r="C615">
        <v>-3.12</v>
      </c>
      <c r="D615">
        <v>-0.63</v>
      </c>
      <c r="E615">
        <v>3.83</v>
      </c>
      <c r="F615">
        <v>-1.21</v>
      </c>
    </row>
    <row r="616" spans="1:6">
      <c r="A616">
        <v>197709</v>
      </c>
      <c r="B616">
        <v>0.41</v>
      </c>
      <c r="C616">
        <v>0.14000000000000001</v>
      </c>
      <c r="D616">
        <v>0.32</v>
      </c>
      <c r="E616">
        <v>-0.89</v>
      </c>
      <c r="F616">
        <v>-7.0000000000000007E-2</v>
      </c>
    </row>
    <row r="617" spans="1:6">
      <c r="A617">
        <v>197710</v>
      </c>
      <c r="B617">
        <v>-3.64</v>
      </c>
      <c r="C617">
        <v>-3.95</v>
      </c>
      <c r="D617">
        <v>-3.98</v>
      </c>
      <c r="E617">
        <v>-1.75</v>
      </c>
      <c r="F617">
        <v>-4.4400000000000004</v>
      </c>
    </row>
    <row r="618" spans="1:6">
      <c r="A618">
        <v>197711</v>
      </c>
      <c r="B618">
        <v>3.98</v>
      </c>
      <c r="C618">
        <v>4.0199999999999996</v>
      </c>
      <c r="D618">
        <v>4</v>
      </c>
      <c r="E618">
        <v>6.08</v>
      </c>
      <c r="F618">
        <v>6.49</v>
      </c>
    </row>
    <row r="619" spans="1:6">
      <c r="A619">
        <v>197712</v>
      </c>
      <c r="B619">
        <v>-0.63</v>
      </c>
      <c r="C619">
        <v>0.89</v>
      </c>
      <c r="D619">
        <v>2.29</v>
      </c>
      <c r="E619">
        <v>0.62</v>
      </c>
      <c r="F619">
        <v>0.61</v>
      </c>
    </row>
    <row r="620" spans="1:6">
      <c r="A620">
        <v>197801</v>
      </c>
      <c r="B620">
        <v>-6.26</v>
      </c>
      <c r="C620">
        <v>-6.02</v>
      </c>
      <c r="D620">
        <v>-4.5199999999999996</v>
      </c>
      <c r="E620">
        <v>-1.92</v>
      </c>
      <c r="F620">
        <v>-5.33</v>
      </c>
    </row>
    <row r="621" spans="1:6">
      <c r="A621">
        <v>197802</v>
      </c>
      <c r="B621">
        <v>0.04</v>
      </c>
      <c r="C621">
        <v>-1.69</v>
      </c>
      <c r="D621">
        <v>-0.44</v>
      </c>
      <c r="E621">
        <v>-3</v>
      </c>
      <c r="F621">
        <v>-0.15</v>
      </c>
    </row>
    <row r="622" spans="1:6">
      <c r="A622">
        <v>197803</v>
      </c>
      <c r="B622">
        <v>4.3600000000000003</v>
      </c>
      <c r="C622">
        <v>3.01</v>
      </c>
      <c r="D622">
        <v>0.73</v>
      </c>
      <c r="E622">
        <v>4.17</v>
      </c>
      <c r="F622">
        <v>5.46</v>
      </c>
    </row>
    <row r="623" spans="1:6">
      <c r="A623">
        <v>197804</v>
      </c>
      <c r="B623">
        <v>8.92</v>
      </c>
      <c r="C623">
        <v>7.62</v>
      </c>
      <c r="D623">
        <v>8.93</v>
      </c>
      <c r="E623">
        <v>9.25</v>
      </c>
      <c r="F623">
        <v>9.36</v>
      </c>
    </row>
    <row r="624" spans="1:6">
      <c r="A624">
        <v>197805</v>
      </c>
      <c r="B624">
        <v>2.0699999999999998</v>
      </c>
      <c r="C624">
        <v>2.44</v>
      </c>
      <c r="D624">
        <v>0.85</v>
      </c>
      <c r="E624">
        <v>5.17</v>
      </c>
      <c r="F624">
        <v>2.62</v>
      </c>
    </row>
    <row r="625" spans="1:6">
      <c r="A625">
        <v>197806</v>
      </c>
      <c r="B625">
        <v>-1.54</v>
      </c>
      <c r="C625">
        <v>-1.75</v>
      </c>
      <c r="D625">
        <v>-0.82</v>
      </c>
      <c r="E625">
        <v>1.1399999999999999</v>
      </c>
      <c r="F625">
        <v>-0.34</v>
      </c>
    </row>
    <row r="626" spans="1:6">
      <c r="A626">
        <v>197807</v>
      </c>
      <c r="B626">
        <v>4.33</v>
      </c>
      <c r="C626">
        <v>5.46</v>
      </c>
      <c r="D626">
        <v>5.73</v>
      </c>
      <c r="E626">
        <v>8.86</v>
      </c>
      <c r="F626">
        <v>6.63</v>
      </c>
    </row>
    <row r="627" spans="1:6">
      <c r="A627">
        <v>197808</v>
      </c>
      <c r="B627">
        <v>4.22</v>
      </c>
      <c r="C627">
        <v>3.58</v>
      </c>
      <c r="D627">
        <v>5.08</v>
      </c>
      <c r="E627">
        <v>0.99</v>
      </c>
      <c r="F627">
        <v>6.34</v>
      </c>
    </row>
    <row r="628" spans="1:6">
      <c r="A628">
        <v>197809</v>
      </c>
      <c r="B628">
        <v>-1.0900000000000001</v>
      </c>
      <c r="C628">
        <v>0.33</v>
      </c>
      <c r="D628">
        <v>-2.15</v>
      </c>
      <c r="E628">
        <v>-2.75</v>
      </c>
      <c r="F628">
        <v>-1.25</v>
      </c>
    </row>
    <row r="629" spans="1:6">
      <c r="A629">
        <v>197810</v>
      </c>
      <c r="B629">
        <v>-12.17</v>
      </c>
      <c r="C629">
        <v>-10.32</v>
      </c>
      <c r="D629">
        <v>-8.3699999999999992</v>
      </c>
      <c r="E629">
        <v>-12.84</v>
      </c>
      <c r="F629">
        <v>-14.1</v>
      </c>
    </row>
    <row r="630" spans="1:6">
      <c r="A630">
        <v>197811</v>
      </c>
      <c r="B630">
        <v>1.83</v>
      </c>
      <c r="C630">
        <v>3.96</v>
      </c>
      <c r="D630">
        <v>4.25</v>
      </c>
      <c r="E630">
        <v>5.19</v>
      </c>
      <c r="F630">
        <v>2.5299999999999998</v>
      </c>
    </row>
    <row r="631" spans="1:6">
      <c r="A631">
        <v>197812</v>
      </c>
      <c r="B631">
        <v>0.31</v>
      </c>
      <c r="C631">
        <v>1.36</v>
      </c>
      <c r="D631">
        <v>3.9</v>
      </c>
      <c r="E631">
        <v>3.41</v>
      </c>
      <c r="F631">
        <v>1.29</v>
      </c>
    </row>
    <row r="632" spans="1:6">
      <c r="A632">
        <v>197901</v>
      </c>
      <c r="B632">
        <v>4.88</v>
      </c>
      <c r="C632">
        <v>5.38</v>
      </c>
      <c r="D632">
        <v>4.0599999999999996</v>
      </c>
      <c r="E632">
        <v>1.42</v>
      </c>
      <c r="F632">
        <v>6.07</v>
      </c>
    </row>
    <row r="633" spans="1:6">
      <c r="A633">
        <v>197902</v>
      </c>
      <c r="B633">
        <v>-3.78</v>
      </c>
      <c r="C633">
        <v>-2.2999999999999998</v>
      </c>
      <c r="D633">
        <v>-2.29</v>
      </c>
      <c r="E633">
        <v>-4.5199999999999996</v>
      </c>
      <c r="F633">
        <v>-3.27</v>
      </c>
    </row>
    <row r="634" spans="1:6">
      <c r="A634">
        <v>197903</v>
      </c>
      <c r="B634">
        <v>5.4</v>
      </c>
      <c r="C634">
        <v>7.05</v>
      </c>
      <c r="D634">
        <v>4.7300000000000004</v>
      </c>
      <c r="E634">
        <v>5.04</v>
      </c>
      <c r="F634">
        <v>8.19</v>
      </c>
    </row>
    <row r="635" spans="1:6">
      <c r="A635">
        <v>197904</v>
      </c>
      <c r="B635">
        <v>1.22</v>
      </c>
      <c r="C635">
        <v>0.72</v>
      </c>
      <c r="D635">
        <v>-0.59</v>
      </c>
      <c r="E635">
        <v>0.43</v>
      </c>
      <c r="F635">
        <v>1.55</v>
      </c>
    </row>
    <row r="636" spans="1:6">
      <c r="A636">
        <v>197905</v>
      </c>
      <c r="B636">
        <v>-1.67</v>
      </c>
      <c r="C636">
        <v>-1.68</v>
      </c>
      <c r="D636">
        <v>-1.21</v>
      </c>
      <c r="E636">
        <v>-2.64</v>
      </c>
      <c r="F636">
        <v>-0.21</v>
      </c>
    </row>
    <row r="637" spans="1:6">
      <c r="A637">
        <v>197906</v>
      </c>
      <c r="B637">
        <v>3.08</v>
      </c>
      <c r="C637">
        <v>5.75</v>
      </c>
      <c r="D637">
        <v>1.03</v>
      </c>
      <c r="E637">
        <v>4.83</v>
      </c>
      <c r="F637">
        <v>6.99</v>
      </c>
    </row>
    <row r="638" spans="1:6">
      <c r="A638">
        <v>197907</v>
      </c>
      <c r="B638">
        <v>1.79</v>
      </c>
      <c r="C638">
        <v>1.89</v>
      </c>
      <c r="D638">
        <v>-1</v>
      </c>
      <c r="E638">
        <v>0.15</v>
      </c>
      <c r="F638">
        <v>3.32</v>
      </c>
    </row>
    <row r="639" spans="1:6">
      <c r="A639">
        <v>197908</v>
      </c>
      <c r="B639">
        <v>7.02</v>
      </c>
      <c r="C639">
        <v>6.71</v>
      </c>
      <c r="D639">
        <v>4.28</v>
      </c>
      <c r="E639">
        <v>8.56</v>
      </c>
      <c r="F639">
        <v>5.82</v>
      </c>
    </row>
    <row r="640" spans="1:6">
      <c r="A640">
        <v>197909</v>
      </c>
      <c r="B640">
        <v>-0.85</v>
      </c>
      <c r="C640">
        <v>1.39</v>
      </c>
      <c r="D640">
        <v>-1.98</v>
      </c>
      <c r="E640">
        <v>-0.55000000000000004</v>
      </c>
      <c r="F640">
        <v>-0.72</v>
      </c>
    </row>
    <row r="641" spans="1:6">
      <c r="A641">
        <v>197910</v>
      </c>
      <c r="B641">
        <v>-8.5399999999999991</v>
      </c>
      <c r="C641">
        <v>-5.96</v>
      </c>
      <c r="D641">
        <v>-6.74</v>
      </c>
      <c r="E641">
        <v>-4.34</v>
      </c>
      <c r="F641">
        <v>-10.17</v>
      </c>
    </row>
    <row r="642" spans="1:6">
      <c r="A642">
        <v>197911</v>
      </c>
      <c r="B642">
        <v>2.52</v>
      </c>
      <c r="C642">
        <v>6.86</v>
      </c>
      <c r="D642">
        <v>6.64</v>
      </c>
      <c r="E642">
        <v>8.77</v>
      </c>
      <c r="F642">
        <v>7.05</v>
      </c>
    </row>
    <row r="643" spans="1:6">
      <c r="A643">
        <v>197912</v>
      </c>
      <c r="B643">
        <v>3.26</v>
      </c>
      <c r="C643">
        <v>2.76</v>
      </c>
      <c r="D643">
        <v>0.6</v>
      </c>
      <c r="E643">
        <v>2.08</v>
      </c>
      <c r="F643">
        <v>4.1500000000000004</v>
      </c>
    </row>
    <row r="644" spans="1:6">
      <c r="A644">
        <v>198001</v>
      </c>
      <c r="B644">
        <v>4.2</v>
      </c>
      <c r="C644">
        <v>8.9499999999999993</v>
      </c>
      <c r="D644">
        <v>4.04</v>
      </c>
      <c r="E644">
        <v>-1.29</v>
      </c>
      <c r="F644">
        <v>5.53</v>
      </c>
    </row>
    <row r="645" spans="1:6">
      <c r="A645">
        <v>198002</v>
      </c>
      <c r="B645">
        <v>-5.3</v>
      </c>
      <c r="C645">
        <v>3.74</v>
      </c>
      <c r="D645">
        <v>-2.86</v>
      </c>
      <c r="E645">
        <v>-4.63</v>
      </c>
      <c r="F645">
        <v>-3.36</v>
      </c>
    </row>
    <row r="646" spans="1:6">
      <c r="A646">
        <v>198003</v>
      </c>
      <c r="B646">
        <v>-8.4</v>
      </c>
      <c r="C646">
        <v>-13.78</v>
      </c>
      <c r="D646">
        <v>-9.31</v>
      </c>
      <c r="E646">
        <v>-2.82</v>
      </c>
      <c r="F646">
        <v>-12.27</v>
      </c>
    </row>
    <row r="647" spans="1:6">
      <c r="A647">
        <v>198004</v>
      </c>
      <c r="B647">
        <v>3.11</v>
      </c>
      <c r="C647">
        <v>6.15</v>
      </c>
      <c r="D647">
        <v>3.08</v>
      </c>
      <c r="E647">
        <v>4.29</v>
      </c>
      <c r="F647">
        <v>6.04</v>
      </c>
    </row>
    <row r="648" spans="1:6">
      <c r="A648">
        <v>198005</v>
      </c>
      <c r="B648">
        <v>7.71</v>
      </c>
      <c r="C648">
        <v>5.03</v>
      </c>
      <c r="D648">
        <v>4.8899999999999997</v>
      </c>
      <c r="E648">
        <v>6.96</v>
      </c>
      <c r="F648">
        <v>8.1</v>
      </c>
    </row>
    <row r="649" spans="1:6">
      <c r="A649">
        <v>198006</v>
      </c>
      <c r="B649">
        <v>2.77</v>
      </c>
      <c r="C649">
        <v>4.17</v>
      </c>
      <c r="D649">
        <v>1.68</v>
      </c>
      <c r="E649">
        <v>0.22</v>
      </c>
      <c r="F649">
        <v>5.14</v>
      </c>
    </row>
    <row r="650" spans="1:6">
      <c r="A650">
        <v>198007</v>
      </c>
      <c r="B650">
        <v>9.6999999999999993</v>
      </c>
      <c r="C650">
        <v>5.12</v>
      </c>
      <c r="D650">
        <v>10.17</v>
      </c>
      <c r="E650">
        <v>8.8800000000000008</v>
      </c>
      <c r="F650">
        <v>6.91</v>
      </c>
    </row>
    <row r="651" spans="1:6">
      <c r="A651">
        <v>198008</v>
      </c>
      <c r="B651">
        <v>1.61</v>
      </c>
      <c r="C651">
        <v>2.0299999999999998</v>
      </c>
      <c r="D651">
        <v>4.55</v>
      </c>
      <c r="E651">
        <v>0.27</v>
      </c>
      <c r="F651">
        <v>2.75</v>
      </c>
    </row>
    <row r="652" spans="1:6">
      <c r="A652">
        <v>198009</v>
      </c>
      <c r="B652">
        <v>0.72</v>
      </c>
      <c r="C652">
        <v>4.01</v>
      </c>
      <c r="D652">
        <v>0.77</v>
      </c>
      <c r="E652">
        <v>3.62</v>
      </c>
      <c r="F652">
        <v>3.83</v>
      </c>
    </row>
    <row r="653" spans="1:6">
      <c r="A653">
        <v>198010</v>
      </c>
      <c r="B653">
        <v>-0.84</v>
      </c>
      <c r="C653">
        <v>3.87</v>
      </c>
      <c r="D653">
        <v>0.23</v>
      </c>
      <c r="E653">
        <v>-1.24</v>
      </c>
      <c r="F653">
        <v>1.7</v>
      </c>
    </row>
    <row r="654" spans="1:6">
      <c r="A654">
        <v>198011</v>
      </c>
      <c r="B654">
        <v>2.6</v>
      </c>
      <c r="C654">
        <v>15.56</v>
      </c>
      <c r="D654">
        <v>6.7</v>
      </c>
      <c r="E654">
        <v>8.86</v>
      </c>
      <c r="F654">
        <v>7.66</v>
      </c>
    </row>
    <row r="655" spans="1:6">
      <c r="A655">
        <v>198012</v>
      </c>
      <c r="B655">
        <v>-0.32</v>
      </c>
      <c r="C655">
        <v>-6.27</v>
      </c>
      <c r="D655">
        <v>-0.62</v>
      </c>
      <c r="E655">
        <v>4.59</v>
      </c>
      <c r="F655">
        <v>0.03</v>
      </c>
    </row>
    <row r="656" spans="1:6">
      <c r="A656">
        <v>198101</v>
      </c>
      <c r="B656">
        <v>0.33</v>
      </c>
      <c r="C656">
        <v>-5.92</v>
      </c>
      <c r="D656">
        <v>-4.26</v>
      </c>
      <c r="E656">
        <v>-1.61</v>
      </c>
      <c r="F656">
        <v>-3.23</v>
      </c>
    </row>
    <row r="657" spans="1:6">
      <c r="A657">
        <v>198102</v>
      </c>
      <c r="B657">
        <v>3.72</v>
      </c>
      <c r="C657">
        <v>1.37</v>
      </c>
      <c r="D657">
        <v>0.99</v>
      </c>
      <c r="E657">
        <v>1.85</v>
      </c>
      <c r="F657">
        <v>1.72</v>
      </c>
    </row>
    <row r="658" spans="1:6">
      <c r="A658">
        <v>198103</v>
      </c>
      <c r="B658">
        <v>8.61</v>
      </c>
      <c r="C658">
        <v>1.87</v>
      </c>
      <c r="D658">
        <v>3.81</v>
      </c>
      <c r="E658">
        <v>5.9</v>
      </c>
      <c r="F658">
        <v>8.41</v>
      </c>
    </row>
    <row r="659" spans="1:6">
      <c r="A659">
        <v>198104</v>
      </c>
      <c r="B659">
        <v>1.93</v>
      </c>
      <c r="C659">
        <v>-3.99</v>
      </c>
      <c r="D659">
        <v>2</v>
      </c>
      <c r="E659">
        <v>3.03</v>
      </c>
      <c r="F659">
        <v>0.87</v>
      </c>
    </row>
    <row r="660" spans="1:6">
      <c r="A660">
        <v>198105</v>
      </c>
      <c r="B660">
        <v>2.73</v>
      </c>
      <c r="C660">
        <v>-1.49</v>
      </c>
      <c r="D660">
        <v>5.14</v>
      </c>
      <c r="E660">
        <v>3.44</v>
      </c>
      <c r="F660">
        <v>2.83</v>
      </c>
    </row>
    <row r="661" spans="1:6">
      <c r="A661">
        <v>198106</v>
      </c>
      <c r="B661">
        <v>-1.78</v>
      </c>
      <c r="C661">
        <v>1.82</v>
      </c>
      <c r="D661">
        <v>-5.19</v>
      </c>
      <c r="E661">
        <v>-5.58</v>
      </c>
      <c r="F661">
        <v>-1.37</v>
      </c>
    </row>
    <row r="662" spans="1:6">
      <c r="A662">
        <v>198107</v>
      </c>
      <c r="B662">
        <v>-2.13</v>
      </c>
      <c r="C662">
        <v>2.5099999999999998</v>
      </c>
      <c r="D662">
        <v>-2.4500000000000002</v>
      </c>
      <c r="E662">
        <v>-3.9</v>
      </c>
      <c r="F662">
        <v>-2.7</v>
      </c>
    </row>
    <row r="663" spans="1:6">
      <c r="A663">
        <v>198108</v>
      </c>
      <c r="B663">
        <v>-6</v>
      </c>
      <c r="C663">
        <v>-5.66</v>
      </c>
      <c r="D663">
        <v>-5.15</v>
      </c>
      <c r="E663">
        <v>-7.73</v>
      </c>
      <c r="F663">
        <v>-5.52</v>
      </c>
    </row>
    <row r="664" spans="1:6">
      <c r="A664">
        <v>198109</v>
      </c>
      <c r="B664">
        <v>-2.84</v>
      </c>
      <c r="C664">
        <v>-9.08</v>
      </c>
      <c r="D664">
        <v>-1.58</v>
      </c>
      <c r="E664">
        <v>-1.28</v>
      </c>
      <c r="F664">
        <v>-5.42</v>
      </c>
    </row>
    <row r="665" spans="1:6">
      <c r="A665">
        <v>198110</v>
      </c>
      <c r="B665">
        <v>4.04</v>
      </c>
      <c r="C665">
        <v>6.46</v>
      </c>
      <c r="D665">
        <v>5.5</v>
      </c>
      <c r="E665">
        <v>7.95</v>
      </c>
      <c r="F665">
        <v>7.17</v>
      </c>
    </row>
    <row r="666" spans="1:6">
      <c r="A666">
        <v>198111</v>
      </c>
      <c r="B666">
        <v>2.67</v>
      </c>
      <c r="C666">
        <v>5.77</v>
      </c>
      <c r="D666">
        <v>1.94</v>
      </c>
      <c r="E666">
        <v>3.92</v>
      </c>
      <c r="F666">
        <v>5.07</v>
      </c>
    </row>
    <row r="667" spans="1:6">
      <c r="A667">
        <v>198112</v>
      </c>
      <c r="B667">
        <v>-1.27</v>
      </c>
      <c r="C667">
        <v>-3.84</v>
      </c>
      <c r="D667">
        <v>-0.55000000000000004</v>
      </c>
      <c r="E667">
        <v>-0.73</v>
      </c>
      <c r="F667">
        <v>-3.79</v>
      </c>
    </row>
    <row r="668" spans="1:6">
      <c r="A668">
        <v>198201</v>
      </c>
      <c r="B668">
        <v>-0.08</v>
      </c>
      <c r="C668">
        <v>-4.97</v>
      </c>
      <c r="D668">
        <v>1.99</v>
      </c>
      <c r="E668">
        <v>1.44</v>
      </c>
      <c r="F668">
        <v>-3.18</v>
      </c>
    </row>
    <row r="669" spans="1:6">
      <c r="A669">
        <v>198202</v>
      </c>
      <c r="B669">
        <v>-1.8</v>
      </c>
      <c r="C669">
        <v>-6.84</v>
      </c>
      <c r="D669">
        <v>-5.43</v>
      </c>
      <c r="E669">
        <v>-1.79</v>
      </c>
      <c r="F669">
        <v>-3.91</v>
      </c>
    </row>
    <row r="670" spans="1:6">
      <c r="A670">
        <v>198203</v>
      </c>
      <c r="B670">
        <v>3.29</v>
      </c>
      <c r="C670">
        <v>-1.78</v>
      </c>
      <c r="D670">
        <v>-1.6</v>
      </c>
      <c r="E670">
        <v>-2.56</v>
      </c>
      <c r="F670">
        <v>-1.26</v>
      </c>
    </row>
    <row r="671" spans="1:6">
      <c r="A671">
        <v>198204</v>
      </c>
      <c r="B671">
        <v>5.7</v>
      </c>
      <c r="C671">
        <v>3.75</v>
      </c>
      <c r="D671">
        <v>4.67</v>
      </c>
      <c r="E671">
        <v>7.41</v>
      </c>
      <c r="F671">
        <v>3.72</v>
      </c>
    </row>
    <row r="672" spans="1:6">
      <c r="A672">
        <v>198205</v>
      </c>
      <c r="B672">
        <v>-2.79</v>
      </c>
      <c r="C672">
        <v>-1.27</v>
      </c>
      <c r="D672">
        <v>-3.95</v>
      </c>
      <c r="E672">
        <v>-3.04</v>
      </c>
      <c r="F672">
        <v>-5.44</v>
      </c>
    </row>
    <row r="673" spans="1:6">
      <c r="A673">
        <v>198206</v>
      </c>
      <c r="B673">
        <v>2.3199999999999998</v>
      </c>
      <c r="C673">
        <v>-3.89</v>
      </c>
      <c r="D673">
        <v>-2.41</v>
      </c>
      <c r="E673">
        <v>-0.75</v>
      </c>
      <c r="F673">
        <v>-2.4</v>
      </c>
    </row>
    <row r="674" spans="1:6">
      <c r="A674">
        <v>198207</v>
      </c>
      <c r="B674">
        <v>-0.24</v>
      </c>
      <c r="C674">
        <v>-4.3899999999999997</v>
      </c>
      <c r="D674">
        <v>1.42</v>
      </c>
      <c r="E674">
        <v>0.79</v>
      </c>
      <c r="F674">
        <v>-3</v>
      </c>
    </row>
    <row r="675" spans="1:6">
      <c r="A675">
        <v>198208</v>
      </c>
      <c r="B675">
        <v>11.46</v>
      </c>
      <c r="C675">
        <v>12.04</v>
      </c>
      <c r="D675">
        <v>12.13</v>
      </c>
      <c r="E675">
        <v>12.37</v>
      </c>
      <c r="F675">
        <v>11.34</v>
      </c>
    </row>
    <row r="676" spans="1:6">
      <c r="A676">
        <v>198209</v>
      </c>
      <c r="B676">
        <v>3.42</v>
      </c>
      <c r="C676">
        <v>0.36</v>
      </c>
      <c r="D676">
        <v>1.1100000000000001</v>
      </c>
      <c r="E676">
        <v>1.36</v>
      </c>
      <c r="F676">
        <v>4.1900000000000004</v>
      </c>
    </row>
    <row r="677" spans="1:6">
      <c r="A677">
        <v>198210</v>
      </c>
      <c r="B677">
        <v>14.15</v>
      </c>
      <c r="C677">
        <v>8.6300000000000008</v>
      </c>
      <c r="D677">
        <v>14.02</v>
      </c>
      <c r="E677">
        <v>8.1999999999999993</v>
      </c>
      <c r="F677">
        <v>15.86</v>
      </c>
    </row>
    <row r="678" spans="1:6">
      <c r="A678">
        <v>198211</v>
      </c>
      <c r="B678">
        <v>7.88</v>
      </c>
      <c r="C678">
        <v>1.18</v>
      </c>
      <c r="D678">
        <v>9.1999999999999993</v>
      </c>
      <c r="E678">
        <v>5.2</v>
      </c>
      <c r="F678">
        <v>7.79</v>
      </c>
    </row>
    <row r="679" spans="1:6">
      <c r="A679">
        <v>198212</v>
      </c>
      <c r="B679">
        <v>0.57999999999999996</v>
      </c>
      <c r="C679">
        <v>2.98</v>
      </c>
      <c r="D679">
        <v>1.47</v>
      </c>
      <c r="E679">
        <v>0.57999999999999996</v>
      </c>
      <c r="F679">
        <v>-1.51</v>
      </c>
    </row>
    <row r="680" spans="1:6">
      <c r="A680">
        <v>198301</v>
      </c>
      <c r="B680">
        <v>1.5</v>
      </c>
      <c r="C680">
        <v>4.3</v>
      </c>
      <c r="D680">
        <v>9.6</v>
      </c>
      <c r="E680">
        <v>1.42</v>
      </c>
      <c r="F680">
        <v>2.82</v>
      </c>
    </row>
    <row r="681" spans="1:6">
      <c r="A681">
        <v>198302</v>
      </c>
      <c r="B681">
        <v>5.16</v>
      </c>
      <c r="C681">
        <v>2.0699999999999998</v>
      </c>
      <c r="D681">
        <v>2.37</v>
      </c>
      <c r="E681">
        <v>2.84</v>
      </c>
      <c r="F681">
        <v>4.57</v>
      </c>
    </row>
    <row r="682" spans="1:6">
      <c r="A682">
        <v>198303</v>
      </c>
      <c r="B682">
        <v>5.41</v>
      </c>
      <c r="C682">
        <v>2.9</v>
      </c>
      <c r="D682">
        <v>0.68</v>
      </c>
      <c r="E682">
        <v>4.5199999999999996</v>
      </c>
      <c r="F682">
        <v>5</v>
      </c>
    </row>
    <row r="683" spans="1:6">
      <c r="A683">
        <v>198304</v>
      </c>
      <c r="B683">
        <v>8.26</v>
      </c>
      <c r="C683">
        <v>7.01</v>
      </c>
      <c r="D683">
        <v>6.82</v>
      </c>
      <c r="E683">
        <v>5.05</v>
      </c>
      <c r="F683">
        <v>8.2799999999999994</v>
      </c>
    </row>
    <row r="684" spans="1:6">
      <c r="A684">
        <v>198305</v>
      </c>
      <c r="B684">
        <v>-0.75</v>
      </c>
      <c r="C684">
        <v>1.9</v>
      </c>
      <c r="D684">
        <v>1.59</v>
      </c>
      <c r="E684">
        <v>-2.73</v>
      </c>
      <c r="F684">
        <v>2.41</v>
      </c>
    </row>
    <row r="685" spans="1:6">
      <c r="A685">
        <v>198306</v>
      </c>
      <c r="B685">
        <v>6.07</v>
      </c>
      <c r="C685">
        <v>2.75</v>
      </c>
      <c r="D685">
        <v>4.45</v>
      </c>
      <c r="E685">
        <v>6.92</v>
      </c>
      <c r="F685">
        <v>1.7</v>
      </c>
    </row>
    <row r="686" spans="1:6">
      <c r="A686">
        <v>198307</v>
      </c>
      <c r="B686">
        <v>-3.27</v>
      </c>
      <c r="C686">
        <v>-1.78</v>
      </c>
      <c r="D686">
        <v>-5.28</v>
      </c>
      <c r="E686">
        <v>-5.63</v>
      </c>
      <c r="F686">
        <v>-3.61</v>
      </c>
    </row>
    <row r="687" spans="1:6">
      <c r="A687">
        <v>198308</v>
      </c>
      <c r="B687">
        <v>-2.2400000000000002</v>
      </c>
      <c r="C687">
        <v>2.84</v>
      </c>
      <c r="D687">
        <v>-0.21</v>
      </c>
      <c r="E687">
        <v>-1.04</v>
      </c>
      <c r="F687">
        <v>-0.87</v>
      </c>
    </row>
    <row r="688" spans="1:6">
      <c r="A688">
        <v>198309</v>
      </c>
      <c r="B688">
        <v>3.75</v>
      </c>
      <c r="C688">
        <v>0.42</v>
      </c>
      <c r="D688">
        <v>2.17</v>
      </c>
      <c r="E688">
        <v>1.29</v>
      </c>
      <c r="F688">
        <v>1.56</v>
      </c>
    </row>
    <row r="689" spans="1:6">
      <c r="A689">
        <v>198310</v>
      </c>
      <c r="B689">
        <v>-0.56000000000000005</v>
      </c>
      <c r="C689">
        <v>-1.1100000000000001</v>
      </c>
      <c r="D689">
        <v>-6.48</v>
      </c>
      <c r="E689">
        <v>-2.1800000000000002</v>
      </c>
      <c r="F689">
        <v>-4.13</v>
      </c>
    </row>
    <row r="690" spans="1:6">
      <c r="A690">
        <v>198311</v>
      </c>
      <c r="B690">
        <v>3.56</v>
      </c>
      <c r="C690">
        <v>2.4900000000000002</v>
      </c>
      <c r="D690">
        <v>2.57</v>
      </c>
      <c r="E690">
        <v>-3.06</v>
      </c>
      <c r="F690">
        <v>4.74</v>
      </c>
    </row>
    <row r="691" spans="1:6">
      <c r="A691">
        <v>198312</v>
      </c>
      <c r="B691">
        <v>-1.55</v>
      </c>
      <c r="C691">
        <v>-0.64</v>
      </c>
      <c r="D691">
        <v>-0.18</v>
      </c>
      <c r="E691">
        <v>-3.57</v>
      </c>
      <c r="F691">
        <v>-0.94</v>
      </c>
    </row>
    <row r="692" spans="1:6">
      <c r="A692">
        <v>198401</v>
      </c>
      <c r="B692">
        <v>-3.81</v>
      </c>
      <c r="C692">
        <v>1.85</v>
      </c>
      <c r="D692">
        <v>-3.43</v>
      </c>
      <c r="E692">
        <v>-0.59</v>
      </c>
      <c r="F692">
        <v>-1.7</v>
      </c>
    </row>
    <row r="693" spans="1:6">
      <c r="A693">
        <v>198402</v>
      </c>
      <c r="B693">
        <v>-5.46</v>
      </c>
      <c r="C693">
        <v>-2.44</v>
      </c>
      <c r="D693">
        <v>-5.26</v>
      </c>
      <c r="E693">
        <v>-2.0099999999999998</v>
      </c>
      <c r="F693">
        <v>-4.8499999999999996</v>
      </c>
    </row>
    <row r="694" spans="1:6">
      <c r="A694">
        <v>198403</v>
      </c>
      <c r="B694">
        <v>1.1000000000000001</v>
      </c>
      <c r="C694">
        <v>1.49</v>
      </c>
      <c r="D694">
        <v>0</v>
      </c>
      <c r="E694">
        <v>-0.68</v>
      </c>
      <c r="F694">
        <v>2.4700000000000002</v>
      </c>
    </row>
    <row r="695" spans="1:6">
      <c r="A695">
        <v>198404</v>
      </c>
      <c r="B695">
        <v>0.66</v>
      </c>
      <c r="C695">
        <v>1.25</v>
      </c>
      <c r="D695">
        <v>0.3</v>
      </c>
      <c r="E695">
        <v>2.31</v>
      </c>
      <c r="F695">
        <v>-2.02</v>
      </c>
    </row>
    <row r="696" spans="1:6">
      <c r="A696">
        <v>198405</v>
      </c>
      <c r="B696">
        <v>-4.34</v>
      </c>
      <c r="C696">
        <v>-4.5599999999999996</v>
      </c>
      <c r="D696">
        <v>-4.9800000000000004</v>
      </c>
      <c r="E696">
        <v>-6.49</v>
      </c>
      <c r="F696">
        <v>-6.82</v>
      </c>
    </row>
    <row r="697" spans="1:6">
      <c r="A697">
        <v>198406</v>
      </c>
      <c r="B697">
        <v>5.48</v>
      </c>
      <c r="C697">
        <v>0.78</v>
      </c>
      <c r="D697">
        <v>4.8099999999999996</v>
      </c>
      <c r="E697">
        <v>3.84</v>
      </c>
      <c r="F697">
        <v>2.31</v>
      </c>
    </row>
    <row r="698" spans="1:6">
      <c r="A698">
        <v>198407</v>
      </c>
      <c r="B698">
        <v>0.12</v>
      </c>
      <c r="C698">
        <v>-3.14</v>
      </c>
      <c r="D698">
        <v>-1.21</v>
      </c>
      <c r="E698">
        <v>-3.79</v>
      </c>
      <c r="F698">
        <v>-1.79</v>
      </c>
    </row>
    <row r="699" spans="1:6">
      <c r="A699">
        <v>198408</v>
      </c>
      <c r="B699">
        <v>9.4700000000000006</v>
      </c>
      <c r="C699">
        <v>11.67</v>
      </c>
      <c r="D699">
        <v>12.18</v>
      </c>
      <c r="E699">
        <v>10.43</v>
      </c>
      <c r="F699">
        <v>11.19</v>
      </c>
    </row>
    <row r="700" spans="1:6">
      <c r="A700">
        <v>198409</v>
      </c>
      <c r="B700">
        <v>0.42</v>
      </c>
      <c r="C700">
        <v>0.48</v>
      </c>
      <c r="D700">
        <v>-2.38</v>
      </c>
      <c r="E700">
        <v>-4.43</v>
      </c>
      <c r="F700">
        <v>2.2200000000000002</v>
      </c>
    </row>
    <row r="701" spans="1:6">
      <c r="A701">
        <v>198410</v>
      </c>
      <c r="B701">
        <v>0.86</v>
      </c>
      <c r="C701">
        <v>-0.45</v>
      </c>
      <c r="D701">
        <v>-0.56999999999999995</v>
      </c>
      <c r="E701">
        <v>1.64</v>
      </c>
      <c r="F701">
        <v>0.72</v>
      </c>
    </row>
    <row r="702" spans="1:6">
      <c r="A702">
        <v>198411</v>
      </c>
      <c r="B702">
        <v>-1.73</v>
      </c>
      <c r="C702">
        <v>-0.27</v>
      </c>
      <c r="D702">
        <v>-2.94</v>
      </c>
      <c r="E702">
        <v>-0.08</v>
      </c>
      <c r="F702">
        <v>-0.34</v>
      </c>
    </row>
    <row r="703" spans="1:6">
      <c r="A703">
        <v>198412</v>
      </c>
      <c r="B703">
        <v>2.63</v>
      </c>
      <c r="C703">
        <v>1.46</v>
      </c>
      <c r="D703">
        <v>3.19</v>
      </c>
      <c r="E703">
        <v>2.73</v>
      </c>
      <c r="F703">
        <v>3.56</v>
      </c>
    </row>
    <row r="704" spans="1:6">
      <c r="A704">
        <v>198501</v>
      </c>
      <c r="B704">
        <v>9.15</v>
      </c>
      <c r="C704">
        <v>6.48</v>
      </c>
      <c r="D704">
        <v>10.84</v>
      </c>
      <c r="E704">
        <v>8.34</v>
      </c>
      <c r="F704">
        <v>9.86</v>
      </c>
    </row>
    <row r="705" spans="1:6">
      <c r="A705">
        <v>198502</v>
      </c>
      <c r="B705">
        <v>2.08</v>
      </c>
      <c r="C705">
        <v>2.1</v>
      </c>
      <c r="D705">
        <v>-0.33</v>
      </c>
      <c r="E705">
        <v>3.58</v>
      </c>
      <c r="F705">
        <v>2.11</v>
      </c>
    </row>
    <row r="706" spans="1:6">
      <c r="A706">
        <v>198503</v>
      </c>
      <c r="B706">
        <v>-0.04</v>
      </c>
      <c r="C706">
        <v>0.48</v>
      </c>
      <c r="D706">
        <v>-3.09</v>
      </c>
      <c r="E706">
        <v>3.06</v>
      </c>
      <c r="F706">
        <v>-0.14000000000000001</v>
      </c>
    </row>
    <row r="707" spans="1:6">
      <c r="A707">
        <v>198504</v>
      </c>
      <c r="B707">
        <v>-1.78</v>
      </c>
      <c r="C707">
        <v>0.86</v>
      </c>
      <c r="D707">
        <v>-2.38</v>
      </c>
      <c r="E707">
        <v>-1.8</v>
      </c>
      <c r="F707">
        <v>1.48</v>
      </c>
    </row>
    <row r="708" spans="1:6">
      <c r="A708">
        <v>198505</v>
      </c>
      <c r="B708">
        <v>7.98</v>
      </c>
      <c r="C708">
        <v>4.2300000000000004</v>
      </c>
      <c r="D708">
        <v>3.92</v>
      </c>
      <c r="E708">
        <v>9.49</v>
      </c>
      <c r="F708">
        <v>6.41</v>
      </c>
    </row>
    <row r="709" spans="1:6">
      <c r="A709">
        <v>198506</v>
      </c>
      <c r="B709">
        <v>2.0099999999999998</v>
      </c>
      <c r="C709">
        <v>1.36</v>
      </c>
      <c r="D709">
        <v>0.71</v>
      </c>
      <c r="E709">
        <v>2.2999999999999998</v>
      </c>
      <c r="F709">
        <v>2.95</v>
      </c>
    </row>
    <row r="710" spans="1:6">
      <c r="A710">
        <v>198507</v>
      </c>
      <c r="B710">
        <v>-1.8</v>
      </c>
      <c r="C710">
        <v>0.3</v>
      </c>
      <c r="D710">
        <v>1.67</v>
      </c>
      <c r="E710">
        <v>-0.43</v>
      </c>
      <c r="F710">
        <v>-0.25</v>
      </c>
    </row>
    <row r="711" spans="1:6">
      <c r="A711">
        <v>198508</v>
      </c>
      <c r="B711">
        <v>-0.62</v>
      </c>
      <c r="C711">
        <v>0.23</v>
      </c>
      <c r="D711">
        <v>-1.66</v>
      </c>
      <c r="E711">
        <v>-0.82</v>
      </c>
      <c r="F711">
        <v>-0.4</v>
      </c>
    </row>
    <row r="712" spans="1:6">
      <c r="A712">
        <v>198509</v>
      </c>
      <c r="B712">
        <v>-2.64</v>
      </c>
      <c r="C712">
        <v>-3.73</v>
      </c>
      <c r="D712">
        <v>-4.58</v>
      </c>
      <c r="E712">
        <v>-3.92</v>
      </c>
      <c r="F712">
        <v>-4.75</v>
      </c>
    </row>
    <row r="713" spans="1:6">
      <c r="A713">
        <v>198510</v>
      </c>
      <c r="B713">
        <v>4.0199999999999996</v>
      </c>
      <c r="C713">
        <v>4.72</v>
      </c>
      <c r="D713">
        <v>3.33</v>
      </c>
      <c r="E713">
        <v>3.21</v>
      </c>
      <c r="F713">
        <v>6.31</v>
      </c>
    </row>
    <row r="714" spans="1:6">
      <c r="A714">
        <v>198511</v>
      </c>
      <c r="B714">
        <v>8.67</v>
      </c>
      <c r="C714">
        <v>5.09</v>
      </c>
      <c r="D714">
        <v>8.3000000000000007</v>
      </c>
      <c r="E714">
        <v>9.74</v>
      </c>
      <c r="F714">
        <v>7.13</v>
      </c>
    </row>
    <row r="715" spans="1:6">
      <c r="A715">
        <v>198512</v>
      </c>
      <c r="B715">
        <v>5.68</v>
      </c>
      <c r="C715">
        <v>2.98</v>
      </c>
      <c r="D715">
        <v>7.67</v>
      </c>
      <c r="E715">
        <v>3.52</v>
      </c>
      <c r="F715">
        <v>3.97</v>
      </c>
    </row>
    <row r="716" spans="1:6">
      <c r="A716">
        <v>198601</v>
      </c>
      <c r="B716">
        <v>1.78</v>
      </c>
      <c r="C716">
        <v>0.28000000000000003</v>
      </c>
      <c r="D716">
        <v>-1.29</v>
      </c>
      <c r="E716">
        <v>1.08</v>
      </c>
      <c r="F716">
        <v>3.2</v>
      </c>
    </row>
    <row r="717" spans="1:6">
      <c r="A717">
        <v>198602</v>
      </c>
      <c r="B717">
        <v>9.6999999999999993</v>
      </c>
      <c r="C717">
        <v>7.27</v>
      </c>
      <c r="D717">
        <v>5.61</v>
      </c>
      <c r="E717">
        <v>6.08</v>
      </c>
      <c r="F717">
        <v>8.19</v>
      </c>
    </row>
    <row r="718" spans="1:6">
      <c r="A718">
        <v>198603</v>
      </c>
      <c r="B718">
        <v>8.1999999999999993</v>
      </c>
      <c r="C718">
        <v>4.4400000000000004</v>
      </c>
      <c r="D718">
        <v>0.97</v>
      </c>
      <c r="E718">
        <v>12.08</v>
      </c>
      <c r="F718">
        <v>5.67</v>
      </c>
    </row>
    <row r="719" spans="1:6">
      <c r="A719">
        <v>198604</v>
      </c>
      <c r="B719">
        <v>-0.68</v>
      </c>
      <c r="C719">
        <v>-1.83</v>
      </c>
      <c r="D719">
        <v>3.52</v>
      </c>
      <c r="E719">
        <v>0.71</v>
      </c>
      <c r="F719">
        <v>-2.5</v>
      </c>
    </row>
    <row r="720" spans="1:6">
      <c r="A720">
        <v>198605</v>
      </c>
      <c r="B720">
        <v>7.74</v>
      </c>
      <c r="C720">
        <v>4.72</v>
      </c>
      <c r="D720">
        <v>2.02</v>
      </c>
      <c r="E720">
        <v>7.27</v>
      </c>
      <c r="F720">
        <v>4.88</v>
      </c>
    </row>
    <row r="721" spans="1:6">
      <c r="A721">
        <v>198606</v>
      </c>
      <c r="B721">
        <v>3.5</v>
      </c>
      <c r="C721">
        <v>0.89</v>
      </c>
      <c r="D721">
        <v>-1.33</v>
      </c>
      <c r="E721">
        <v>5.64</v>
      </c>
      <c r="F721">
        <v>1.32</v>
      </c>
    </row>
    <row r="722" spans="1:6">
      <c r="A722">
        <v>198607</v>
      </c>
      <c r="B722">
        <v>-8</v>
      </c>
      <c r="C722">
        <v>-3.76</v>
      </c>
      <c r="D722">
        <v>-6.74</v>
      </c>
      <c r="E722">
        <v>-5.38</v>
      </c>
      <c r="F722">
        <v>-6.39</v>
      </c>
    </row>
    <row r="723" spans="1:6">
      <c r="A723">
        <v>198608</v>
      </c>
      <c r="B723">
        <v>3.41</v>
      </c>
      <c r="C723">
        <v>8.7899999999999991</v>
      </c>
      <c r="D723">
        <v>6.94</v>
      </c>
      <c r="E723">
        <v>4</v>
      </c>
      <c r="F723">
        <v>7.15</v>
      </c>
    </row>
    <row r="724" spans="1:6">
      <c r="A724">
        <v>198609</v>
      </c>
      <c r="B724">
        <v>-9.25</v>
      </c>
      <c r="C724">
        <v>-6.01</v>
      </c>
      <c r="D724">
        <v>-7.84</v>
      </c>
      <c r="E724">
        <v>-12.61</v>
      </c>
      <c r="F724">
        <v>-8.82</v>
      </c>
    </row>
    <row r="725" spans="1:6">
      <c r="A725">
        <v>198610</v>
      </c>
      <c r="B725">
        <v>7.75</v>
      </c>
      <c r="C725">
        <v>5.19</v>
      </c>
      <c r="D725">
        <v>1.83</v>
      </c>
      <c r="E725">
        <v>7.97</v>
      </c>
      <c r="F725">
        <v>4.17</v>
      </c>
    </row>
    <row r="726" spans="1:6">
      <c r="A726">
        <v>198611</v>
      </c>
      <c r="B726">
        <v>2.14</v>
      </c>
      <c r="C726">
        <v>2.0499999999999998</v>
      </c>
      <c r="D726">
        <v>3.69</v>
      </c>
      <c r="E726">
        <v>1.33</v>
      </c>
      <c r="F726">
        <v>-0.52</v>
      </c>
    </row>
    <row r="727" spans="1:6">
      <c r="A727">
        <v>198612</v>
      </c>
      <c r="B727">
        <v>-4.04</v>
      </c>
      <c r="C727">
        <v>-1.94</v>
      </c>
      <c r="D727">
        <v>-3.69</v>
      </c>
      <c r="E727">
        <v>-1.24</v>
      </c>
      <c r="F727">
        <v>-2.6</v>
      </c>
    </row>
    <row r="728" spans="1:6">
      <c r="A728">
        <v>198701</v>
      </c>
      <c r="B728">
        <v>14.52</v>
      </c>
      <c r="C728">
        <v>13.01</v>
      </c>
      <c r="D728">
        <v>12.94</v>
      </c>
      <c r="E728">
        <v>13.16</v>
      </c>
      <c r="F728">
        <v>11.2</v>
      </c>
    </row>
    <row r="729" spans="1:6">
      <c r="A729">
        <v>198702</v>
      </c>
      <c r="B729">
        <v>6.48</v>
      </c>
      <c r="C729">
        <v>1.45</v>
      </c>
      <c r="D729">
        <v>6.64</v>
      </c>
      <c r="E729">
        <v>11.31</v>
      </c>
      <c r="F729">
        <v>4.5999999999999996</v>
      </c>
    </row>
    <row r="730" spans="1:6">
      <c r="A730">
        <v>198703</v>
      </c>
      <c r="B730">
        <v>2.36</v>
      </c>
      <c r="C730">
        <v>3.96</v>
      </c>
      <c r="D730">
        <v>2.29</v>
      </c>
      <c r="E730">
        <v>0.13</v>
      </c>
      <c r="F730">
        <v>-7.0000000000000007E-2</v>
      </c>
    </row>
    <row r="731" spans="1:6">
      <c r="A731">
        <v>198704</v>
      </c>
      <c r="B731">
        <v>-1.31</v>
      </c>
      <c r="C731">
        <v>-1.89</v>
      </c>
      <c r="D731">
        <v>2.52</v>
      </c>
      <c r="E731">
        <v>-2.4500000000000002</v>
      </c>
      <c r="F731">
        <v>-3.96</v>
      </c>
    </row>
    <row r="732" spans="1:6">
      <c r="A732">
        <v>198705</v>
      </c>
      <c r="B732">
        <v>0.53</v>
      </c>
      <c r="C732">
        <v>0.5</v>
      </c>
      <c r="D732">
        <v>1.0900000000000001</v>
      </c>
      <c r="E732">
        <v>1.24</v>
      </c>
      <c r="F732">
        <v>0.11</v>
      </c>
    </row>
    <row r="733" spans="1:6">
      <c r="A733">
        <v>198706</v>
      </c>
      <c r="B733">
        <v>5.61</v>
      </c>
      <c r="C733">
        <v>4.8899999999999997</v>
      </c>
      <c r="D733">
        <v>1.85</v>
      </c>
      <c r="E733">
        <v>4.7699999999999996</v>
      </c>
      <c r="F733">
        <v>4.6399999999999997</v>
      </c>
    </row>
    <row r="734" spans="1:6">
      <c r="A734">
        <v>198707</v>
      </c>
      <c r="B734">
        <v>6.08</v>
      </c>
      <c r="C734">
        <v>4.34</v>
      </c>
      <c r="D734">
        <v>2.71</v>
      </c>
      <c r="E734">
        <v>5.77</v>
      </c>
      <c r="F734">
        <v>3.34</v>
      </c>
    </row>
    <row r="735" spans="1:6">
      <c r="A735">
        <v>198708</v>
      </c>
      <c r="B735">
        <v>4.0599999999999996</v>
      </c>
      <c r="C735">
        <v>2.79</v>
      </c>
      <c r="D735">
        <v>6.84</v>
      </c>
      <c r="E735">
        <v>2.2000000000000002</v>
      </c>
      <c r="F735">
        <v>4.1900000000000004</v>
      </c>
    </row>
    <row r="736" spans="1:6">
      <c r="A736">
        <v>198709</v>
      </c>
      <c r="B736">
        <v>-4.3899999999999997</v>
      </c>
      <c r="C736">
        <v>-1.26</v>
      </c>
      <c r="D736">
        <v>-0.93</v>
      </c>
      <c r="E736">
        <v>-2.56</v>
      </c>
      <c r="F736">
        <v>-1.77</v>
      </c>
    </row>
    <row r="737" spans="1:6">
      <c r="A737">
        <v>198710</v>
      </c>
      <c r="B737">
        <v>-25.34</v>
      </c>
      <c r="C737">
        <v>-21</v>
      </c>
      <c r="D737">
        <v>-22.26</v>
      </c>
      <c r="E737">
        <v>-20.47</v>
      </c>
      <c r="F737">
        <v>-22.59</v>
      </c>
    </row>
    <row r="738" spans="1:6">
      <c r="A738">
        <v>198711</v>
      </c>
      <c r="B738">
        <v>-8.43</v>
      </c>
      <c r="C738">
        <v>-5.89</v>
      </c>
      <c r="D738">
        <v>-9.42</v>
      </c>
      <c r="E738">
        <v>-9.31</v>
      </c>
      <c r="F738">
        <v>-6.68</v>
      </c>
    </row>
    <row r="739" spans="1:6">
      <c r="A739">
        <v>198712</v>
      </c>
      <c r="B739">
        <v>8.2899999999999991</v>
      </c>
      <c r="C739">
        <v>7.21</v>
      </c>
      <c r="D739">
        <v>9.3800000000000008</v>
      </c>
      <c r="E739">
        <v>5.35</v>
      </c>
      <c r="F739">
        <v>5.27</v>
      </c>
    </row>
    <row r="740" spans="1:6">
      <c r="A740">
        <v>198801</v>
      </c>
      <c r="B740">
        <v>4.13</v>
      </c>
      <c r="C740">
        <v>4.5</v>
      </c>
      <c r="D740">
        <v>1.1100000000000001</v>
      </c>
      <c r="E740">
        <v>6.38</v>
      </c>
      <c r="F740">
        <v>6.78</v>
      </c>
    </row>
    <row r="741" spans="1:6">
      <c r="A741">
        <v>198802</v>
      </c>
      <c r="B741">
        <v>7.71</v>
      </c>
      <c r="C741">
        <v>4.47</v>
      </c>
      <c r="D741">
        <v>5.46</v>
      </c>
      <c r="E741">
        <v>4.2</v>
      </c>
      <c r="F741">
        <v>3.99</v>
      </c>
    </row>
    <row r="742" spans="1:6">
      <c r="A742">
        <v>198803</v>
      </c>
      <c r="B742">
        <v>-1.94</v>
      </c>
      <c r="C742">
        <v>-0.78</v>
      </c>
      <c r="D742">
        <v>-4.28</v>
      </c>
      <c r="E742">
        <v>-2.56</v>
      </c>
      <c r="F742">
        <v>-1.66</v>
      </c>
    </row>
    <row r="743" spans="1:6">
      <c r="A743">
        <v>198804</v>
      </c>
      <c r="B743">
        <v>1.23</v>
      </c>
      <c r="C743">
        <v>1.81</v>
      </c>
      <c r="D743">
        <v>1.88</v>
      </c>
      <c r="E743">
        <v>-1.99</v>
      </c>
      <c r="F743">
        <v>-0.03</v>
      </c>
    </row>
    <row r="744" spans="1:6">
      <c r="A744">
        <v>198805</v>
      </c>
      <c r="B744">
        <v>-0.37</v>
      </c>
      <c r="C744">
        <v>0.54</v>
      </c>
      <c r="D744">
        <v>-0.3</v>
      </c>
      <c r="E744">
        <v>-0.26</v>
      </c>
      <c r="F744">
        <v>1.02</v>
      </c>
    </row>
    <row r="745" spans="1:6">
      <c r="A745">
        <v>198806</v>
      </c>
      <c r="B745">
        <v>5.69</v>
      </c>
      <c r="C745">
        <v>4.1900000000000004</v>
      </c>
      <c r="D745">
        <v>7.2</v>
      </c>
      <c r="E745">
        <v>2.68</v>
      </c>
      <c r="F745">
        <v>5.72</v>
      </c>
    </row>
    <row r="746" spans="1:6">
      <c r="A746">
        <v>198807</v>
      </c>
      <c r="B746">
        <v>0.28999999999999998</v>
      </c>
      <c r="C746">
        <v>-0.52</v>
      </c>
      <c r="D746">
        <v>-2.95</v>
      </c>
      <c r="E746">
        <v>0.56000000000000005</v>
      </c>
      <c r="F746">
        <v>-0.64</v>
      </c>
    </row>
    <row r="747" spans="1:6">
      <c r="A747">
        <v>198808</v>
      </c>
      <c r="B747">
        <v>-2.25</v>
      </c>
      <c r="C747">
        <v>-2.77</v>
      </c>
      <c r="D747">
        <v>-5.96</v>
      </c>
      <c r="E747">
        <v>-1.1200000000000001</v>
      </c>
      <c r="F747">
        <v>-0.88</v>
      </c>
    </row>
    <row r="748" spans="1:6">
      <c r="A748">
        <v>198809</v>
      </c>
      <c r="B748">
        <v>6.62</v>
      </c>
      <c r="C748">
        <v>1.83</v>
      </c>
      <c r="D748">
        <v>4.6900000000000004</v>
      </c>
      <c r="E748">
        <v>3.8</v>
      </c>
      <c r="F748">
        <v>4.1100000000000003</v>
      </c>
    </row>
    <row r="749" spans="1:6">
      <c r="A749">
        <v>198810</v>
      </c>
      <c r="B749">
        <v>5</v>
      </c>
      <c r="C749">
        <v>1.4</v>
      </c>
      <c r="D749">
        <v>1.31</v>
      </c>
      <c r="E749">
        <v>1.2</v>
      </c>
      <c r="F749">
        <v>0</v>
      </c>
    </row>
    <row r="750" spans="1:6">
      <c r="A750">
        <v>198811</v>
      </c>
      <c r="B750">
        <v>-1.67</v>
      </c>
      <c r="C750">
        <v>-1.33</v>
      </c>
      <c r="D750">
        <v>-1.7</v>
      </c>
      <c r="E750">
        <v>-2.15</v>
      </c>
      <c r="F750">
        <v>-2.1800000000000002</v>
      </c>
    </row>
    <row r="751" spans="1:6">
      <c r="A751">
        <v>198812</v>
      </c>
      <c r="B751">
        <v>2.23</v>
      </c>
      <c r="C751">
        <v>2.3199999999999998</v>
      </c>
      <c r="D751">
        <v>3.21</v>
      </c>
      <c r="E751">
        <v>1.82</v>
      </c>
      <c r="F751">
        <v>0.87</v>
      </c>
    </row>
    <row r="752" spans="1:6">
      <c r="A752">
        <v>198901</v>
      </c>
      <c r="B752">
        <v>6.3</v>
      </c>
      <c r="C752">
        <v>6.14</v>
      </c>
      <c r="D752">
        <v>7.68</v>
      </c>
      <c r="E752">
        <v>6.8</v>
      </c>
      <c r="F752">
        <v>6.81</v>
      </c>
    </row>
    <row r="753" spans="1:6">
      <c r="A753">
        <v>198902</v>
      </c>
      <c r="B753">
        <v>-1.85</v>
      </c>
      <c r="C753">
        <v>-1.86</v>
      </c>
      <c r="D753">
        <v>-2.67</v>
      </c>
      <c r="E753">
        <v>-1.1599999999999999</v>
      </c>
      <c r="F753">
        <v>-0.5</v>
      </c>
    </row>
    <row r="754" spans="1:6">
      <c r="A754">
        <v>198903</v>
      </c>
      <c r="B754">
        <v>3.33</v>
      </c>
      <c r="C754">
        <v>1.69</v>
      </c>
      <c r="D754">
        <v>-0.55000000000000004</v>
      </c>
      <c r="E754">
        <v>4.95</v>
      </c>
      <c r="F754">
        <v>3.52</v>
      </c>
    </row>
    <row r="755" spans="1:6">
      <c r="A755">
        <v>198904</v>
      </c>
      <c r="B755">
        <v>4.63</v>
      </c>
      <c r="C755">
        <v>4.3499999999999996</v>
      </c>
      <c r="D755">
        <v>7.37</v>
      </c>
      <c r="E755">
        <v>5.41</v>
      </c>
      <c r="F755">
        <v>4.72</v>
      </c>
    </row>
    <row r="756" spans="1:6">
      <c r="A756">
        <v>198905</v>
      </c>
      <c r="B756">
        <v>4.72</v>
      </c>
      <c r="C756">
        <v>3.81</v>
      </c>
      <c r="D756">
        <v>4.16</v>
      </c>
      <c r="E756">
        <v>3.42</v>
      </c>
      <c r="F756">
        <v>4.3099999999999996</v>
      </c>
    </row>
    <row r="757" spans="1:6">
      <c r="A757">
        <v>198906</v>
      </c>
      <c r="B757">
        <v>0.2</v>
      </c>
      <c r="C757">
        <v>-0.94</v>
      </c>
      <c r="D757">
        <v>-1.53</v>
      </c>
      <c r="E757">
        <v>-2.77</v>
      </c>
      <c r="F757">
        <v>0.72</v>
      </c>
    </row>
    <row r="758" spans="1:6">
      <c r="A758">
        <v>198907</v>
      </c>
      <c r="B758">
        <v>9.7100000000000009</v>
      </c>
      <c r="C758">
        <v>6.27</v>
      </c>
      <c r="D758">
        <v>6.24</v>
      </c>
      <c r="E758">
        <v>13.91</v>
      </c>
      <c r="F758">
        <v>8.2200000000000006</v>
      </c>
    </row>
    <row r="759" spans="1:6">
      <c r="A759">
        <v>198908</v>
      </c>
      <c r="B759">
        <v>0.95</v>
      </c>
      <c r="C759">
        <v>2.98</v>
      </c>
      <c r="D759">
        <v>1.58</v>
      </c>
      <c r="E759">
        <v>0.39</v>
      </c>
      <c r="F759">
        <v>3.21</v>
      </c>
    </row>
    <row r="760" spans="1:6">
      <c r="A760">
        <v>198909</v>
      </c>
      <c r="B760">
        <v>-1.91</v>
      </c>
      <c r="C760">
        <v>-0.97</v>
      </c>
      <c r="D760">
        <v>0.96</v>
      </c>
      <c r="E760">
        <v>2.42</v>
      </c>
      <c r="F760">
        <v>1.39</v>
      </c>
    </row>
    <row r="761" spans="1:6">
      <c r="A761">
        <v>198910</v>
      </c>
      <c r="B761">
        <v>-3.61</v>
      </c>
      <c r="C761">
        <v>-2.0299999999999998</v>
      </c>
      <c r="D761">
        <v>-3.03</v>
      </c>
      <c r="E761">
        <v>0.38</v>
      </c>
      <c r="F761">
        <v>-4.8899999999999997</v>
      </c>
    </row>
    <row r="762" spans="1:6">
      <c r="A762">
        <v>198911</v>
      </c>
      <c r="B762">
        <v>1.0900000000000001</v>
      </c>
      <c r="C762">
        <v>3.31</v>
      </c>
      <c r="D762">
        <v>0.42</v>
      </c>
      <c r="E762">
        <v>4.5599999999999996</v>
      </c>
      <c r="F762">
        <v>-0.05</v>
      </c>
    </row>
    <row r="763" spans="1:6">
      <c r="A763">
        <v>198912</v>
      </c>
      <c r="B763">
        <v>0.87</v>
      </c>
      <c r="C763">
        <v>4.1100000000000003</v>
      </c>
      <c r="D763">
        <v>2.9</v>
      </c>
      <c r="E763">
        <v>1.04</v>
      </c>
      <c r="F763">
        <v>-1.61</v>
      </c>
    </row>
    <row r="764" spans="1:6">
      <c r="A764">
        <v>199001</v>
      </c>
      <c r="B764">
        <v>-7.41</v>
      </c>
      <c r="C764">
        <v>-5.53</v>
      </c>
      <c r="D764">
        <v>-8.25</v>
      </c>
      <c r="E764">
        <v>-7.32</v>
      </c>
      <c r="F764">
        <v>-8.9600000000000009</v>
      </c>
    </row>
    <row r="765" spans="1:6">
      <c r="A765">
        <v>199002</v>
      </c>
      <c r="B765">
        <v>1.22</v>
      </c>
      <c r="C765">
        <v>2.13</v>
      </c>
      <c r="D765">
        <v>1.66</v>
      </c>
      <c r="E765">
        <v>-2.0699999999999998</v>
      </c>
      <c r="F765">
        <v>2.52</v>
      </c>
    </row>
    <row r="766" spans="1:6">
      <c r="A766">
        <v>199003</v>
      </c>
      <c r="B766">
        <v>4.63</v>
      </c>
      <c r="C766">
        <v>1.7</v>
      </c>
      <c r="D766">
        <v>4.3499999999999996</v>
      </c>
      <c r="E766">
        <v>3.85</v>
      </c>
      <c r="F766">
        <v>-0.39</v>
      </c>
    </row>
    <row r="767" spans="1:6">
      <c r="A767">
        <v>199004</v>
      </c>
      <c r="B767">
        <v>-1.44</v>
      </c>
      <c r="C767">
        <v>-3.59</v>
      </c>
      <c r="D767">
        <v>-2.71</v>
      </c>
      <c r="E767">
        <v>0.3</v>
      </c>
      <c r="F767">
        <v>-3.43</v>
      </c>
    </row>
    <row r="768" spans="1:6">
      <c r="A768">
        <v>199005</v>
      </c>
      <c r="B768">
        <v>9.85</v>
      </c>
      <c r="C768">
        <v>6.96</v>
      </c>
      <c r="D768">
        <v>10.74</v>
      </c>
      <c r="E768">
        <v>12.79</v>
      </c>
      <c r="F768">
        <v>9.17</v>
      </c>
    </row>
    <row r="769" spans="1:6">
      <c r="A769">
        <v>199006</v>
      </c>
      <c r="B769">
        <v>1.29</v>
      </c>
      <c r="C769">
        <v>-0.69</v>
      </c>
      <c r="D769">
        <v>-3.09</v>
      </c>
      <c r="E769">
        <v>4.43</v>
      </c>
      <c r="F769">
        <v>-1.7</v>
      </c>
    </row>
    <row r="770" spans="1:6">
      <c r="A770">
        <v>199007</v>
      </c>
      <c r="B770">
        <v>-2.4500000000000002</v>
      </c>
      <c r="C770">
        <v>2.38</v>
      </c>
      <c r="D770">
        <v>-5.85</v>
      </c>
      <c r="E770">
        <v>2.58</v>
      </c>
      <c r="F770">
        <v>-3.57</v>
      </c>
    </row>
    <row r="771" spans="1:6">
      <c r="A771">
        <v>199008</v>
      </c>
      <c r="B771">
        <v>-10.130000000000001</v>
      </c>
      <c r="C771">
        <v>-7.93</v>
      </c>
      <c r="D771">
        <v>-11.18</v>
      </c>
      <c r="E771">
        <v>-6.8</v>
      </c>
      <c r="F771">
        <v>-11.35</v>
      </c>
    </row>
    <row r="772" spans="1:6">
      <c r="A772">
        <v>199009</v>
      </c>
      <c r="B772">
        <v>-6.57</v>
      </c>
      <c r="C772">
        <v>-4.3099999999999996</v>
      </c>
      <c r="D772">
        <v>-2.2000000000000002</v>
      </c>
      <c r="E772">
        <v>-4.3600000000000003</v>
      </c>
      <c r="F772">
        <v>-10.029999999999999</v>
      </c>
    </row>
    <row r="773" spans="1:6">
      <c r="A773">
        <v>199010</v>
      </c>
      <c r="B773">
        <v>-0.28000000000000003</v>
      </c>
      <c r="C773">
        <v>-0.45</v>
      </c>
      <c r="D773">
        <v>0.08</v>
      </c>
      <c r="E773">
        <v>1.42</v>
      </c>
      <c r="F773">
        <v>-6.44</v>
      </c>
    </row>
    <row r="774" spans="1:6">
      <c r="A774">
        <v>199011</v>
      </c>
      <c r="B774">
        <v>7.67</v>
      </c>
      <c r="C774">
        <v>4.47</v>
      </c>
      <c r="D774">
        <v>6.17</v>
      </c>
      <c r="E774">
        <v>9.4499999999999993</v>
      </c>
      <c r="F774">
        <v>10.67</v>
      </c>
    </row>
    <row r="775" spans="1:6">
      <c r="A775">
        <v>199012</v>
      </c>
      <c r="B775">
        <v>3.46</v>
      </c>
      <c r="C775">
        <v>1.93</v>
      </c>
      <c r="D775">
        <v>2.74</v>
      </c>
      <c r="E775">
        <v>2.76</v>
      </c>
      <c r="F775">
        <v>5.48</v>
      </c>
    </row>
    <row r="776" spans="1:6">
      <c r="A776">
        <v>199101</v>
      </c>
      <c r="B776">
        <v>6.95</v>
      </c>
      <c r="C776">
        <v>2.27</v>
      </c>
      <c r="D776">
        <v>7.05</v>
      </c>
      <c r="E776">
        <v>4.55</v>
      </c>
      <c r="F776">
        <v>7.48</v>
      </c>
    </row>
    <row r="777" spans="1:6">
      <c r="A777">
        <v>199102</v>
      </c>
      <c r="B777">
        <v>9.4499999999999993</v>
      </c>
      <c r="C777">
        <v>6.29</v>
      </c>
      <c r="D777">
        <v>4.93</v>
      </c>
      <c r="E777">
        <v>9.8699999999999992</v>
      </c>
      <c r="F777">
        <v>9.8000000000000007</v>
      </c>
    </row>
    <row r="778" spans="1:6">
      <c r="A778">
        <v>199103</v>
      </c>
      <c r="B778">
        <v>5.84</v>
      </c>
      <c r="C778">
        <v>1.43</v>
      </c>
      <c r="D778">
        <v>1.72</v>
      </c>
      <c r="E778">
        <v>5.45</v>
      </c>
      <c r="F778">
        <v>3.01</v>
      </c>
    </row>
    <row r="779" spans="1:6">
      <c r="A779">
        <v>199104</v>
      </c>
      <c r="B779">
        <v>0.02</v>
      </c>
      <c r="C779">
        <v>0.93</v>
      </c>
      <c r="D779">
        <v>-0.94</v>
      </c>
      <c r="E779">
        <v>-1.1299999999999999</v>
      </c>
      <c r="F779">
        <v>1.34</v>
      </c>
    </row>
    <row r="780" spans="1:6">
      <c r="A780">
        <v>199105</v>
      </c>
      <c r="B780">
        <v>6.33</v>
      </c>
      <c r="C780">
        <v>3.52</v>
      </c>
      <c r="D780">
        <v>1.07</v>
      </c>
      <c r="E780">
        <v>4.67</v>
      </c>
      <c r="F780">
        <v>5</v>
      </c>
    </row>
    <row r="781" spans="1:6">
      <c r="A781">
        <v>199106</v>
      </c>
      <c r="B781">
        <v>-4.58</v>
      </c>
      <c r="C781">
        <v>-3.73</v>
      </c>
      <c r="D781">
        <v>-5.29</v>
      </c>
      <c r="E781">
        <v>-4.1900000000000004</v>
      </c>
      <c r="F781">
        <v>-5.23</v>
      </c>
    </row>
    <row r="782" spans="1:6">
      <c r="A782">
        <v>199107</v>
      </c>
      <c r="B782">
        <v>4.91</v>
      </c>
      <c r="C782">
        <v>3.82</v>
      </c>
      <c r="D782">
        <v>3.9</v>
      </c>
      <c r="E782">
        <v>8.5</v>
      </c>
      <c r="F782">
        <v>4.74</v>
      </c>
    </row>
    <row r="783" spans="1:6">
      <c r="A783">
        <v>199108</v>
      </c>
      <c r="B783">
        <v>3.93</v>
      </c>
      <c r="C783">
        <v>2.1800000000000002</v>
      </c>
      <c r="D783">
        <v>1.78</v>
      </c>
      <c r="E783">
        <v>2.92</v>
      </c>
      <c r="F783">
        <v>3.19</v>
      </c>
    </row>
    <row r="784" spans="1:6">
      <c r="A784">
        <v>199109</v>
      </c>
      <c r="B784">
        <v>-3.15</v>
      </c>
      <c r="C784">
        <v>-0.54</v>
      </c>
      <c r="D784">
        <v>-0.5</v>
      </c>
      <c r="E784">
        <v>-0.37</v>
      </c>
      <c r="F784">
        <v>-0.65</v>
      </c>
    </row>
    <row r="785" spans="1:6">
      <c r="A785">
        <v>199110</v>
      </c>
      <c r="B785">
        <v>-1.27</v>
      </c>
      <c r="C785">
        <v>1.58</v>
      </c>
      <c r="D785">
        <v>1.96</v>
      </c>
      <c r="E785">
        <v>6.54</v>
      </c>
      <c r="F785">
        <v>2.2599999999999998</v>
      </c>
    </row>
    <row r="786" spans="1:6">
      <c r="A786">
        <v>199111</v>
      </c>
      <c r="B786">
        <v>-1.45</v>
      </c>
      <c r="C786">
        <v>-4.38</v>
      </c>
      <c r="D786">
        <v>-4.5599999999999996</v>
      </c>
      <c r="E786">
        <v>-2.48</v>
      </c>
      <c r="F786">
        <v>-5.4</v>
      </c>
    </row>
    <row r="787" spans="1:6">
      <c r="A787">
        <v>199112</v>
      </c>
      <c r="B787">
        <v>13.41</v>
      </c>
      <c r="C787">
        <v>7.6</v>
      </c>
      <c r="D787">
        <v>9.5399999999999991</v>
      </c>
      <c r="E787">
        <v>16.54</v>
      </c>
      <c r="F787">
        <v>12.74</v>
      </c>
    </row>
    <row r="788" spans="1:6">
      <c r="A788">
        <v>199201</v>
      </c>
      <c r="B788">
        <v>-0.56999999999999995</v>
      </c>
      <c r="C788">
        <v>-0.87</v>
      </c>
      <c r="D788">
        <v>2</v>
      </c>
      <c r="E788">
        <v>-5.45</v>
      </c>
      <c r="F788">
        <v>2.04</v>
      </c>
    </row>
    <row r="789" spans="1:6">
      <c r="A789">
        <v>199202</v>
      </c>
      <c r="B789">
        <v>2.79</v>
      </c>
      <c r="C789">
        <v>0.76</v>
      </c>
      <c r="D789">
        <v>1.39</v>
      </c>
      <c r="E789">
        <v>-2.67</v>
      </c>
      <c r="F789">
        <v>3.09</v>
      </c>
    </row>
    <row r="790" spans="1:6">
      <c r="A790">
        <v>199203</v>
      </c>
      <c r="B790">
        <v>-1.18</v>
      </c>
      <c r="C790">
        <v>-1.38</v>
      </c>
      <c r="D790">
        <v>-3.21</v>
      </c>
      <c r="E790">
        <v>-5.52</v>
      </c>
      <c r="F790">
        <v>-2.16</v>
      </c>
    </row>
    <row r="791" spans="1:6">
      <c r="A791">
        <v>199204</v>
      </c>
      <c r="B791">
        <v>-0.17</v>
      </c>
      <c r="C791">
        <v>4.37</v>
      </c>
      <c r="D791">
        <v>2.71</v>
      </c>
      <c r="E791">
        <v>-2.29</v>
      </c>
      <c r="F791">
        <v>0.57999999999999996</v>
      </c>
    </row>
    <row r="792" spans="1:6">
      <c r="A792">
        <v>199205</v>
      </c>
      <c r="B792">
        <v>0.5</v>
      </c>
      <c r="C792">
        <v>1</v>
      </c>
      <c r="D792">
        <v>-1.17</v>
      </c>
      <c r="E792">
        <v>1.06</v>
      </c>
      <c r="F792">
        <v>1.48</v>
      </c>
    </row>
    <row r="793" spans="1:6">
      <c r="A793">
        <v>199206</v>
      </c>
      <c r="B793">
        <v>-1.87</v>
      </c>
      <c r="C793">
        <v>-2.4700000000000002</v>
      </c>
      <c r="D793">
        <v>-1.56</v>
      </c>
      <c r="E793">
        <v>-4.75</v>
      </c>
      <c r="F793">
        <v>-0.06</v>
      </c>
    </row>
    <row r="794" spans="1:6">
      <c r="A794">
        <v>199207</v>
      </c>
      <c r="B794">
        <v>3.79</v>
      </c>
      <c r="C794">
        <v>4.38</v>
      </c>
      <c r="D794">
        <v>4.17</v>
      </c>
      <c r="E794">
        <v>5.74</v>
      </c>
      <c r="F794">
        <v>3.13</v>
      </c>
    </row>
    <row r="795" spans="1:6">
      <c r="A795">
        <v>199208</v>
      </c>
      <c r="B795">
        <v>-0.92</v>
      </c>
      <c r="C795">
        <v>-1.42</v>
      </c>
      <c r="D795">
        <v>-2.76</v>
      </c>
      <c r="E795">
        <v>-3.31</v>
      </c>
      <c r="F795">
        <v>-3.45</v>
      </c>
    </row>
    <row r="796" spans="1:6">
      <c r="A796">
        <v>199209</v>
      </c>
      <c r="B796">
        <v>2.14</v>
      </c>
      <c r="C796">
        <v>1.1599999999999999</v>
      </c>
      <c r="D796">
        <v>2.65</v>
      </c>
      <c r="E796">
        <v>-4.97</v>
      </c>
      <c r="F796">
        <v>3.42</v>
      </c>
    </row>
    <row r="797" spans="1:6">
      <c r="A797">
        <v>199210</v>
      </c>
      <c r="B797">
        <v>1.33</v>
      </c>
      <c r="C797">
        <v>-0.44</v>
      </c>
      <c r="D797">
        <v>0.79</v>
      </c>
      <c r="E797">
        <v>3.33</v>
      </c>
      <c r="F797">
        <v>2.95</v>
      </c>
    </row>
    <row r="798" spans="1:6">
      <c r="A798">
        <v>199211</v>
      </c>
      <c r="B798">
        <v>5.58</v>
      </c>
      <c r="C798">
        <v>1.45</v>
      </c>
      <c r="D798">
        <v>5.15</v>
      </c>
      <c r="E798">
        <v>4.83</v>
      </c>
      <c r="F798">
        <v>6.11</v>
      </c>
    </row>
    <row r="799" spans="1:6">
      <c r="A799">
        <v>199212</v>
      </c>
      <c r="B799">
        <v>0.65</v>
      </c>
      <c r="C799">
        <v>1.82</v>
      </c>
      <c r="D799">
        <v>2.76</v>
      </c>
      <c r="E799">
        <v>-1.38</v>
      </c>
      <c r="F799">
        <v>3.78</v>
      </c>
    </row>
    <row r="800" spans="1:6">
      <c r="A800">
        <v>199301</v>
      </c>
      <c r="B800">
        <v>0.68</v>
      </c>
      <c r="C800">
        <v>1.24</v>
      </c>
      <c r="D800">
        <v>3.11</v>
      </c>
      <c r="E800">
        <v>-6.83</v>
      </c>
      <c r="F800">
        <v>3.37</v>
      </c>
    </row>
    <row r="801" spans="1:6">
      <c r="A801">
        <v>199302</v>
      </c>
      <c r="B801">
        <v>-1.65</v>
      </c>
      <c r="C801">
        <v>3.75</v>
      </c>
      <c r="D801">
        <v>2.62</v>
      </c>
      <c r="E801">
        <v>-8.9499999999999993</v>
      </c>
      <c r="F801">
        <v>0.36</v>
      </c>
    </row>
    <row r="802" spans="1:6">
      <c r="A802">
        <v>199303</v>
      </c>
      <c r="B802">
        <v>1.8</v>
      </c>
      <c r="C802">
        <v>2.52</v>
      </c>
      <c r="D802">
        <v>2.75</v>
      </c>
      <c r="E802">
        <v>0.72</v>
      </c>
      <c r="F802">
        <v>3.76</v>
      </c>
    </row>
    <row r="803" spans="1:6">
      <c r="A803">
        <v>199304</v>
      </c>
      <c r="B803">
        <v>-7.34</v>
      </c>
      <c r="C803">
        <v>0.27</v>
      </c>
      <c r="D803">
        <v>-3.3</v>
      </c>
      <c r="E803">
        <v>1.27</v>
      </c>
      <c r="F803">
        <v>-3.29</v>
      </c>
    </row>
    <row r="804" spans="1:6">
      <c r="A804">
        <v>199305</v>
      </c>
      <c r="B804">
        <v>3.81</v>
      </c>
      <c r="C804">
        <v>1.62</v>
      </c>
      <c r="D804">
        <v>6.45</v>
      </c>
      <c r="E804">
        <v>3.59</v>
      </c>
      <c r="F804">
        <v>1.64</v>
      </c>
    </row>
    <row r="805" spans="1:6">
      <c r="A805">
        <v>199306</v>
      </c>
      <c r="B805">
        <v>-1.06</v>
      </c>
      <c r="C805">
        <v>0.37</v>
      </c>
      <c r="D805">
        <v>2.09</v>
      </c>
      <c r="E805">
        <v>-2.99</v>
      </c>
      <c r="F805">
        <v>2.31</v>
      </c>
    </row>
    <row r="806" spans="1:6">
      <c r="A806">
        <v>199307</v>
      </c>
      <c r="B806">
        <v>-0.52</v>
      </c>
      <c r="C806">
        <v>0.53</v>
      </c>
      <c r="D806">
        <v>-0.88</v>
      </c>
      <c r="E806">
        <v>-6.09</v>
      </c>
      <c r="F806">
        <v>2.06</v>
      </c>
    </row>
    <row r="807" spans="1:6">
      <c r="A807">
        <v>199308</v>
      </c>
      <c r="B807">
        <v>3.56</v>
      </c>
      <c r="C807">
        <v>3.69</v>
      </c>
      <c r="D807">
        <v>5.83</v>
      </c>
      <c r="E807">
        <v>3.01</v>
      </c>
      <c r="F807">
        <v>3.49</v>
      </c>
    </row>
    <row r="808" spans="1:6">
      <c r="A808">
        <v>199309</v>
      </c>
      <c r="B808">
        <v>-0.81</v>
      </c>
      <c r="C808">
        <v>-0.82</v>
      </c>
      <c r="D808">
        <v>0.4</v>
      </c>
      <c r="E808">
        <v>0.89</v>
      </c>
      <c r="F808">
        <v>1.76</v>
      </c>
    </row>
    <row r="809" spans="1:6">
      <c r="A809">
        <v>199310</v>
      </c>
      <c r="B809">
        <v>5.7</v>
      </c>
      <c r="C809">
        <v>0.64</v>
      </c>
      <c r="D809">
        <v>2.02</v>
      </c>
      <c r="E809">
        <v>5.96</v>
      </c>
      <c r="F809">
        <v>-2.35</v>
      </c>
    </row>
    <row r="810" spans="1:6">
      <c r="A810">
        <v>199311</v>
      </c>
      <c r="B810">
        <v>0.65</v>
      </c>
      <c r="C810">
        <v>-2.04</v>
      </c>
      <c r="D810">
        <v>-3.03</v>
      </c>
      <c r="E810">
        <v>0.96</v>
      </c>
      <c r="F810">
        <v>-2.85</v>
      </c>
    </row>
    <row r="811" spans="1:6">
      <c r="A811">
        <v>199312</v>
      </c>
      <c r="B811">
        <v>0.41</v>
      </c>
      <c r="C811">
        <v>2.5299999999999998</v>
      </c>
      <c r="D811">
        <v>1.26</v>
      </c>
      <c r="E811">
        <v>2.34</v>
      </c>
      <c r="F811">
        <v>2.5299999999999998</v>
      </c>
    </row>
    <row r="812" spans="1:6">
      <c r="A812">
        <v>199401</v>
      </c>
      <c r="B812">
        <v>1.25</v>
      </c>
      <c r="C812">
        <v>3.45</v>
      </c>
      <c r="D812">
        <v>3.47</v>
      </c>
      <c r="E812">
        <v>1.78</v>
      </c>
      <c r="F812">
        <v>4.4000000000000004</v>
      </c>
    </row>
    <row r="813" spans="1:6">
      <c r="A813">
        <v>199402</v>
      </c>
      <c r="B813">
        <v>-0.49</v>
      </c>
      <c r="C813">
        <v>-2.12</v>
      </c>
      <c r="D813">
        <v>-1.75</v>
      </c>
      <c r="E813">
        <v>-5.61</v>
      </c>
      <c r="F813">
        <v>-3.87</v>
      </c>
    </row>
    <row r="814" spans="1:6">
      <c r="A814">
        <v>199403</v>
      </c>
      <c r="B814">
        <v>-4.67</v>
      </c>
      <c r="C814">
        <v>-4.1500000000000004</v>
      </c>
      <c r="D814">
        <v>-3.77</v>
      </c>
      <c r="E814">
        <v>-6.75</v>
      </c>
      <c r="F814">
        <v>-4.25</v>
      </c>
    </row>
    <row r="815" spans="1:6">
      <c r="A815">
        <v>199404</v>
      </c>
      <c r="B815">
        <v>0.54</v>
      </c>
      <c r="C815">
        <v>1.41</v>
      </c>
      <c r="D815">
        <v>-0.15</v>
      </c>
      <c r="E815">
        <v>2.2599999999999998</v>
      </c>
      <c r="F815">
        <v>1.35</v>
      </c>
    </row>
    <row r="816" spans="1:6">
      <c r="A816">
        <v>199405</v>
      </c>
      <c r="B816">
        <v>-1.79</v>
      </c>
      <c r="C816">
        <v>0.17</v>
      </c>
      <c r="D816">
        <v>1.83</v>
      </c>
      <c r="E816">
        <v>4.3</v>
      </c>
      <c r="F816">
        <v>3.02</v>
      </c>
    </row>
    <row r="817" spans="1:6">
      <c r="A817">
        <v>199406</v>
      </c>
      <c r="B817">
        <v>-2.41</v>
      </c>
      <c r="C817">
        <v>-2.72</v>
      </c>
      <c r="D817">
        <v>-2.5299999999999998</v>
      </c>
      <c r="E817">
        <v>-3.43</v>
      </c>
      <c r="F817">
        <v>-2.56</v>
      </c>
    </row>
    <row r="818" spans="1:6">
      <c r="A818">
        <v>199407</v>
      </c>
      <c r="B818">
        <v>2.16</v>
      </c>
      <c r="C818">
        <v>4.4000000000000004</v>
      </c>
      <c r="D818">
        <v>3.48</v>
      </c>
      <c r="E818">
        <v>1.05</v>
      </c>
      <c r="F818">
        <v>2.71</v>
      </c>
    </row>
    <row r="819" spans="1:6">
      <c r="A819">
        <v>199408</v>
      </c>
      <c r="B819">
        <v>4.42</v>
      </c>
      <c r="C819">
        <v>2.85</v>
      </c>
      <c r="D819">
        <v>5.44</v>
      </c>
      <c r="E819">
        <v>10.83</v>
      </c>
      <c r="F819">
        <v>3.51</v>
      </c>
    </row>
    <row r="820" spans="1:6">
      <c r="A820">
        <v>199409</v>
      </c>
      <c r="B820">
        <v>-1.86</v>
      </c>
      <c r="C820">
        <v>-1.96</v>
      </c>
      <c r="D820">
        <v>-0.79</v>
      </c>
      <c r="E820">
        <v>1.72</v>
      </c>
      <c r="F820">
        <v>-4.29</v>
      </c>
    </row>
    <row r="821" spans="1:6">
      <c r="A821">
        <v>199410</v>
      </c>
      <c r="B821">
        <v>1.23</v>
      </c>
      <c r="C821">
        <v>2.27</v>
      </c>
      <c r="D821">
        <v>4</v>
      </c>
      <c r="E821">
        <v>0.9</v>
      </c>
      <c r="F821">
        <v>0.06</v>
      </c>
    </row>
    <row r="822" spans="1:6">
      <c r="A822">
        <v>199411</v>
      </c>
      <c r="B822">
        <v>-2.87</v>
      </c>
      <c r="C822">
        <v>-4.21</v>
      </c>
      <c r="D822">
        <v>-3.54</v>
      </c>
      <c r="E822">
        <v>0.48</v>
      </c>
      <c r="F822">
        <v>-5.19</v>
      </c>
    </row>
    <row r="823" spans="1:6">
      <c r="A823">
        <v>199412</v>
      </c>
      <c r="B823">
        <v>-0.03</v>
      </c>
      <c r="C823">
        <v>2.14</v>
      </c>
      <c r="D823">
        <v>1.77</v>
      </c>
      <c r="E823">
        <v>0.54</v>
      </c>
      <c r="F823">
        <v>1.41</v>
      </c>
    </row>
    <row r="824" spans="1:6">
      <c r="A824">
        <v>199501</v>
      </c>
      <c r="B824">
        <v>0.63</v>
      </c>
      <c r="C824">
        <v>1.06</v>
      </c>
      <c r="D824">
        <v>1.25</v>
      </c>
      <c r="E824">
        <v>6.16</v>
      </c>
      <c r="F824">
        <v>4.74</v>
      </c>
    </row>
    <row r="825" spans="1:6">
      <c r="A825">
        <v>199502</v>
      </c>
      <c r="B825">
        <v>3.11</v>
      </c>
      <c r="C825">
        <v>4.34</v>
      </c>
      <c r="D825">
        <v>4.53</v>
      </c>
      <c r="E825">
        <v>2.2400000000000002</v>
      </c>
      <c r="F825">
        <v>4.8600000000000003</v>
      </c>
    </row>
    <row r="826" spans="1:6">
      <c r="A826">
        <v>199503</v>
      </c>
      <c r="B826">
        <v>2.91</v>
      </c>
      <c r="C826">
        <v>2.87</v>
      </c>
      <c r="D826">
        <v>2.78</v>
      </c>
      <c r="E826">
        <v>2.79</v>
      </c>
      <c r="F826">
        <v>1.9</v>
      </c>
    </row>
    <row r="827" spans="1:6">
      <c r="A827">
        <v>199504</v>
      </c>
      <c r="B827">
        <v>0.35</v>
      </c>
      <c r="C827">
        <v>2.7</v>
      </c>
      <c r="D827">
        <v>5.59</v>
      </c>
      <c r="E827">
        <v>3.01</v>
      </c>
      <c r="F827">
        <v>1.76</v>
      </c>
    </row>
    <row r="828" spans="1:6">
      <c r="A828">
        <v>199505</v>
      </c>
      <c r="B828">
        <v>3.94</v>
      </c>
      <c r="C828">
        <v>3.92</v>
      </c>
      <c r="D828">
        <v>2.2000000000000002</v>
      </c>
      <c r="E828">
        <v>1.67</v>
      </c>
      <c r="F828">
        <v>4.47</v>
      </c>
    </row>
    <row r="829" spans="1:6">
      <c r="A829">
        <v>199506</v>
      </c>
      <c r="B829">
        <v>2.88</v>
      </c>
      <c r="C829">
        <v>0.43</v>
      </c>
      <c r="D829">
        <v>7.6</v>
      </c>
      <c r="E829">
        <v>4.51</v>
      </c>
      <c r="F829">
        <v>2.2200000000000002</v>
      </c>
    </row>
    <row r="830" spans="1:6">
      <c r="A830">
        <v>199507</v>
      </c>
      <c r="B830">
        <v>2.38</v>
      </c>
      <c r="C830">
        <v>2.58</v>
      </c>
      <c r="D830">
        <v>6.85</v>
      </c>
      <c r="E830">
        <v>5.5</v>
      </c>
      <c r="F830">
        <v>4.74</v>
      </c>
    </row>
    <row r="831" spans="1:6">
      <c r="A831">
        <v>199508</v>
      </c>
      <c r="B831">
        <v>-0.73</v>
      </c>
      <c r="C831">
        <v>-0.28999999999999998</v>
      </c>
      <c r="D831">
        <v>1.54</v>
      </c>
      <c r="E831">
        <v>1.02</v>
      </c>
      <c r="F831">
        <v>3.75</v>
      </c>
    </row>
    <row r="832" spans="1:6">
      <c r="A832">
        <v>199509</v>
      </c>
      <c r="B832">
        <v>3.84</v>
      </c>
      <c r="C832">
        <v>2.78</v>
      </c>
      <c r="D832">
        <v>2.98</v>
      </c>
      <c r="E832">
        <v>7.37</v>
      </c>
      <c r="F832">
        <v>4.5</v>
      </c>
    </row>
    <row r="833" spans="1:6">
      <c r="A833">
        <v>199510</v>
      </c>
      <c r="B833">
        <v>-2.81</v>
      </c>
      <c r="C833">
        <v>-1.34</v>
      </c>
      <c r="D833">
        <v>0.94</v>
      </c>
      <c r="E833">
        <v>1.07</v>
      </c>
      <c r="F833">
        <v>-2.02</v>
      </c>
    </row>
    <row r="834" spans="1:6">
      <c r="A834">
        <v>199511</v>
      </c>
      <c r="B834">
        <v>5.33</v>
      </c>
      <c r="C834">
        <v>5.15</v>
      </c>
      <c r="D834">
        <v>0.54</v>
      </c>
      <c r="E834">
        <v>4.96</v>
      </c>
      <c r="F834">
        <v>6.13</v>
      </c>
    </row>
    <row r="835" spans="1:6">
      <c r="A835">
        <v>199512</v>
      </c>
      <c r="B835">
        <v>0.85</v>
      </c>
      <c r="C835">
        <v>3.06</v>
      </c>
      <c r="D835">
        <v>-1.1499999999999999</v>
      </c>
      <c r="E835">
        <v>5.95</v>
      </c>
      <c r="F835">
        <v>1.08</v>
      </c>
    </row>
    <row r="836" spans="1:6">
      <c r="A836">
        <v>199601</v>
      </c>
      <c r="B836">
        <v>1.62</v>
      </c>
      <c r="C836">
        <v>2.2200000000000002</v>
      </c>
      <c r="D836">
        <v>2.02</v>
      </c>
      <c r="E836">
        <v>5.96</v>
      </c>
      <c r="F836">
        <v>3.53</v>
      </c>
    </row>
    <row r="837" spans="1:6">
      <c r="A837">
        <v>199602</v>
      </c>
      <c r="B837">
        <v>3.45</v>
      </c>
      <c r="C837">
        <v>0.25</v>
      </c>
      <c r="D837">
        <v>3</v>
      </c>
      <c r="E837">
        <v>-1.07</v>
      </c>
      <c r="F837">
        <v>2.15</v>
      </c>
    </row>
    <row r="838" spans="1:6">
      <c r="A838">
        <v>199603</v>
      </c>
      <c r="B838">
        <v>2.69</v>
      </c>
      <c r="C838">
        <v>3.01</v>
      </c>
      <c r="D838">
        <v>-2.91</v>
      </c>
      <c r="E838">
        <v>0.31</v>
      </c>
      <c r="F838">
        <v>1.79</v>
      </c>
    </row>
    <row r="839" spans="1:6">
      <c r="A839">
        <v>199604</v>
      </c>
      <c r="B839">
        <v>2.4</v>
      </c>
      <c r="C839">
        <v>1.29</v>
      </c>
      <c r="D839">
        <v>7.43</v>
      </c>
      <c r="E839">
        <v>-0.61</v>
      </c>
      <c r="F839">
        <v>0.24</v>
      </c>
    </row>
    <row r="840" spans="1:6">
      <c r="A840">
        <v>199605</v>
      </c>
      <c r="B840">
        <v>4.91</v>
      </c>
      <c r="C840">
        <v>1.72</v>
      </c>
      <c r="D840">
        <v>2.5499999999999998</v>
      </c>
      <c r="E840">
        <v>3.91</v>
      </c>
      <c r="F840">
        <v>1.5</v>
      </c>
    </row>
    <row r="841" spans="1:6">
      <c r="A841">
        <v>199606</v>
      </c>
      <c r="B841">
        <v>-0.17</v>
      </c>
      <c r="C841">
        <v>0.85</v>
      </c>
      <c r="D841">
        <v>-3.04</v>
      </c>
      <c r="E841">
        <v>-0.2</v>
      </c>
      <c r="F841">
        <v>-0.26</v>
      </c>
    </row>
    <row r="842" spans="1:6">
      <c r="A842">
        <v>199607</v>
      </c>
      <c r="B842">
        <v>-5.47</v>
      </c>
      <c r="C842">
        <v>-4.46</v>
      </c>
      <c r="D842">
        <v>-7.91</v>
      </c>
      <c r="E842">
        <v>-6.26</v>
      </c>
      <c r="F842">
        <v>-4.29</v>
      </c>
    </row>
    <row r="843" spans="1:6">
      <c r="A843">
        <v>199608</v>
      </c>
      <c r="B843">
        <v>2.5</v>
      </c>
      <c r="C843">
        <v>3.13</v>
      </c>
      <c r="D843">
        <v>2.48</v>
      </c>
      <c r="E843">
        <v>4.29</v>
      </c>
      <c r="F843">
        <v>3.9</v>
      </c>
    </row>
    <row r="844" spans="1:6">
      <c r="A844">
        <v>199609</v>
      </c>
      <c r="B844">
        <v>3.5</v>
      </c>
      <c r="C844">
        <v>4.68</v>
      </c>
      <c r="D844">
        <v>7.74</v>
      </c>
      <c r="E844">
        <v>7.37</v>
      </c>
      <c r="F844">
        <v>5.14</v>
      </c>
    </row>
    <row r="845" spans="1:6">
      <c r="A845">
        <v>199610</v>
      </c>
      <c r="B845">
        <v>-0.2</v>
      </c>
      <c r="C845">
        <v>2.94</v>
      </c>
      <c r="D845">
        <v>-1</v>
      </c>
      <c r="E845">
        <v>-0.83</v>
      </c>
      <c r="F845">
        <v>3.94</v>
      </c>
    </row>
    <row r="846" spans="1:6">
      <c r="A846">
        <v>199611</v>
      </c>
      <c r="B846">
        <v>4.53</v>
      </c>
      <c r="C846">
        <v>5.38</v>
      </c>
      <c r="D846">
        <v>10.029999999999999</v>
      </c>
      <c r="E846">
        <v>6.61</v>
      </c>
      <c r="F846">
        <v>7.47</v>
      </c>
    </row>
    <row r="847" spans="1:6">
      <c r="A847">
        <v>199612</v>
      </c>
      <c r="B847">
        <v>-1.69</v>
      </c>
      <c r="C847">
        <v>-0.03</v>
      </c>
      <c r="D847">
        <v>-0.98</v>
      </c>
      <c r="E847">
        <v>-2.57</v>
      </c>
      <c r="F847">
        <v>-1.87</v>
      </c>
    </row>
    <row r="848" spans="1:6">
      <c r="A848">
        <v>199701</v>
      </c>
      <c r="B848">
        <v>3.16</v>
      </c>
      <c r="C848">
        <v>3.68</v>
      </c>
      <c r="D848">
        <v>7.31</v>
      </c>
      <c r="E848">
        <v>9.57</v>
      </c>
      <c r="F848">
        <v>6.05</v>
      </c>
    </row>
    <row r="849" spans="1:6">
      <c r="A849">
        <v>199702</v>
      </c>
      <c r="B849">
        <v>3.08</v>
      </c>
      <c r="C849">
        <v>-1.03</v>
      </c>
      <c r="D849">
        <v>-4.66</v>
      </c>
      <c r="E849">
        <v>0.9</v>
      </c>
      <c r="F849">
        <v>2.59</v>
      </c>
    </row>
    <row r="850" spans="1:6">
      <c r="A850">
        <v>199703</v>
      </c>
      <c r="B850">
        <v>-3.57</v>
      </c>
      <c r="C850">
        <v>-1.49</v>
      </c>
      <c r="D850">
        <v>-6.26</v>
      </c>
      <c r="E850">
        <v>-7.54</v>
      </c>
      <c r="F850">
        <v>-5.83</v>
      </c>
    </row>
    <row r="851" spans="1:6">
      <c r="A851">
        <v>199704</v>
      </c>
      <c r="B851">
        <v>3.66</v>
      </c>
      <c r="C851">
        <v>3.01</v>
      </c>
      <c r="D851">
        <v>6.52</v>
      </c>
      <c r="E851">
        <v>6.07</v>
      </c>
      <c r="F851">
        <v>5.0999999999999996</v>
      </c>
    </row>
    <row r="852" spans="1:6">
      <c r="A852">
        <v>199705</v>
      </c>
      <c r="B852">
        <v>6.07</v>
      </c>
      <c r="C852">
        <v>7.11</v>
      </c>
      <c r="D852">
        <v>9.15</v>
      </c>
      <c r="E852">
        <v>7.03</v>
      </c>
      <c r="F852">
        <v>6.18</v>
      </c>
    </row>
    <row r="853" spans="1:6">
      <c r="A853">
        <v>199706</v>
      </c>
      <c r="B853">
        <v>4.17</v>
      </c>
      <c r="C853">
        <v>3.98</v>
      </c>
      <c r="D853">
        <v>1.9</v>
      </c>
      <c r="E853">
        <v>8.8800000000000008</v>
      </c>
      <c r="F853">
        <v>5.25</v>
      </c>
    </row>
    <row r="854" spans="1:6">
      <c r="A854">
        <v>199707</v>
      </c>
      <c r="B854">
        <v>5.71</v>
      </c>
      <c r="C854">
        <v>6.64</v>
      </c>
      <c r="D854">
        <v>12.1</v>
      </c>
      <c r="E854">
        <v>2.12</v>
      </c>
      <c r="F854">
        <v>9.26</v>
      </c>
    </row>
    <row r="855" spans="1:6">
      <c r="A855">
        <v>199708</v>
      </c>
      <c r="B855">
        <v>-3.79</v>
      </c>
      <c r="C855">
        <v>-3.55</v>
      </c>
      <c r="D855">
        <v>-1.68</v>
      </c>
      <c r="E855">
        <v>-6.12</v>
      </c>
      <c r="F855">
        <v>-4.83</v>
      </c>
    </row>
    <row r="856" spans="1:6">
      <c r="A856">
        <v>199709</v>
      </c>
      <c r="B856">
        <v>5.37</v>
      </c>
      <c r="C856">
        <v>4.2699999999999996</v>
      </c>
      <c r="D856">
        <v>5.03</v>
      </c>
      <c r="E856">
        <v>6.64</v>
      </c>
      <c r="F856">
        <v>8</v>
      </c>
    </row>
    <row r="857" spans="1:6">
      <c r="A857">
        <v>199710</v>
      </c>
      <c r="B857">
        <v>-2.75</v>
      </c>
      <c r="C857">
        <v>-3.96</v>
      </c>
      <c r="D857">
        <v>-5.28</v>
      </c>
      <c r="E857">
        <v>0.2</v>
      </c>
      <c r="F857">
        <v>-2.81</v>
      </c>
    </row>
    <row r="858" spans="1:6">
      <c r="A858">
        <v>199711</v>
      </c>
      <c r="B858">
        <v>4.87</v>
      </c>
      <c r="C858">
        <v>2.63</v>
      </c>
      <c r="D858">
        <v>4.0199999999999996</v>
      </c>
      <c r="E858">
        <v>2.83</v>
      </c>
      <c r="F858">
        <v>3</v>
      </c>
    </row>
    <row r="859" spans="1:6">
      <c r="A859">
        <v>199712</v>
      </c>
      <c r="B859">
        <v>2.08</v>
      </c>
      <c r="C859">
        <v>0.75</v>
      </c>
      <c r="D859">
        <v>-1.66</v>
      </c>
      <c r="E859">
        <v>3.53</v>
      </c>
      <c r="F859">
        <v>5.16</v>
      </c>
    </row>
    <row r="860" spans="1:6">
      <c r="A860">
        <v>199801</v>
      </c>
      <c r="B860">
        <v>-0.77</v>
      </c>
      <c r="C860">
        <v>-1.64</v>
      </c>
      <c r="D860">
        <v>5.24</v>
      </c>
      <c r="E860">
        <v>5.7</v>
      </c>
      <c r="F860">
        <v>-1.95</v>
      </c>
    </row>
    <row r="861" spans="1:6">
      <c r="A861">
        <v>199802</v>
      </c>
      <c r="B861">
        <v>8.2100000000000009</v>
      </c>
      <c r="C861">
        <v>6.38</v>
      </c>
      <c r="D861">
        <v>7.79</v>
      </c>
      <c r="E861">
        <v>5.49</v>
      </c>
      <c r="F861">
        <v>8.2799999999999994</v>
      </c>
    </row>
    <row r="862" spans="1:6">
      <c r="A862">
        <v>199803</v>
      </c>
      <c r="B862">
        <v>6.2</v>
      </c>
      <c r="C862">
        <v>5.0999999999999996</v>
      </c>
      <c r="D862">
        <v>3.99</v>
      </c>
      <c r="E862">
        <v>3.54</v>
      </c>
      <c r="F862">
        <v>5.98</v>
      </c>
    </row>
    <row r="863" spans="1:6">
      <c r="A863">
        <v>199804</v>
      </c>
      <c r="B863">
        <v>-1.45</v>
      </c>
      <c r="C863">
        <v>1.23</v>
      </c>
      <c r="D863">
        <v>2.4900000000000002</v>
      </c>
      <c r="E863">
        <v>1.96</v>
      </c>
      <c r="F863">
        <v>1.97</v>
      </c>
    </row>
    <row r="864" spans="1:6">
      <c r="A864">
        <v>199805</v>
      </c>
      <c r="B864">
        <v>2.41</v>
      </c>
      <c r="C864">
        <v>-2.64</v>
      </c>
      <c r="D864">
        <v>-5.48</v>
      </c>
      <c r="E864">
        <v>-2.5299999999999998</v>
      </c>
      <c r="F864">
        <v>-3.03</v>
      </c>
    </row>
    <row r="865" spans="1:6">
      <c r="A865">
        <v>199806</v>
      </c>
      <c r="B865">
        <v>4.05</v>
      </c>
      <c r="C865">
        <v>-0.25</v>
      </c>
      <c r="D865">
        <v>7.02</v>
      </c>
      <c r="E865">
        <v>6.18</v>
      </c>
      <c r="F865">
        <v>3.24</v>
      </c>
    </row>
    <row r="866" spans="1:6">
      <c r="A866">
        <v>199807</v>
      </c>
      <c r="B866">
        <v>-3.2</v>
      </c>
      <c r="C866">
        <v>-5.96</v>
      </c>
      <c r="D866">
        <v>1.54</v>
      </c>
      <c r="E866">
        <v>-0.26</v>
      </c>
      <c r="F866">
        <v>-1.84</v>
      </c>
    </row>
    <row r="867" spans="1:6">
      <c r="A867">
        <v>199808</v>
      </c>
      <c r="B867">
        <v>-14.38</v>
      </c>
      <c r="C867">
        <v>-10.85</v>
      </c>
      <c r="D867">
        <v>-15.8</v>
      </c>
      <c r="E867">
        <v>-12.36</v>
      </c>
      <c r="F867">
        <v>-21.28</v>
      </c>
    </row>
    <row r="868" spans="1:6">
      <c r="A868">
        <v>199809</v>
      </c>
      <c r="B868">
        <v>1.3</v>
      </c>
      <c r="C868">
        <v>4.79</v>
      </c>
      <c r="D868">
        <v>13.56</v>
      </c>
      <c r="E868">
        <v>12.04</v>
      </c>
      <c r="F868">
        <v>2.8</v>
      </c>
    </row>
    <row r="869" spans="1:6">
      <c r="A869">
        <v>199810</v>
      </c>
      <c r="B869">
        <v>10.86</v>
      </c>
      <c r="C869">
        <v>6.39</v>
      </c>
      <c r="D869">
        <v>6.43</v>
      </c>
      <c r="E869">
        <v>3.88</v>
      </c>
      <c r="F869">
        <v>9.08</v>
      </c>
    </row>
    <row r="870" spans="1:6">
      <c r="A870">
        <v>199811</v>
      </c>
      <c r="B870">
        <v>7.75</v>
      </c>
      <c r="C870">
        <v>2.4300000000000002</v>
      </c>
      <c r="D870">
        <v>9.19</v>
      </c>
      <c r="E870">
        <v>6.19</v>
      </c>
      <c r="F870">
        <v>6.11</v>
      </c>
    </row>
    <row r="871" spans="1:6">
      <c r="A871">
        <v>199812</v>
      </c>
      <c r="B871">
        <v>4.88</v>
      </c>
      <c r="C871">
        <v>1.62</v>
      </c>
      <c r="D871">
        <v>14.96</v>
      </c>
      <c r="E871">
        <v>5</v>
      </c>
      <c r="F871">
        <v>3.59</v>
      </c>
    </row>
    <row r="872" spans="1:6">
      <c r="A872">
        <v>199901</v>
      </c>
      <c r="B872">
        <v>0.22</v>
      </c>
      <c r="C872">
        <v>-1.85</v>
      </c>
      <c r="D872">
        <v>13.29</v>
      </c>
      <c r="E872">
        <v>0.23</v>
      </c>
      <c r="F872">
        <v>1</v>
      </c>
    </row>
    <row r="873" spans="1:6">
      <c r="A873">
        <v>199902</v>
      </c>
      <c r="B873">
        <v>-2.74</v>
      </c>
      <c r="C873">
        <v>-2.5299999999999998</v>
      </c>
      <c r="D873">
        <v>-9.06</v>
      </c>
      <c r="E873">
        <v>0.17</v>
      </c>
      <c r="F873">
        <v>0</v>
      </c>
    </row>
    <row r="874" spans="1:6">
      <c r="A874">
        <v>199903</v>
      </c>
      <c r="B874">
        <v>0.56000000000000005</v>
      </c>
      <c r="C874">
        <v>5.78</v>
      </c>
      <c r="D874">
        <v>5.63</v>
      </c>
      <c r="E874">
        <v>2.5099999999999998</v>
      </c>
      <c r="F874">
        <v>2.35</v>
      </c>
    </row>
    <row r="875" spans="1:6">
      <c r="A875">
        <v>199904</v>
      </c>
      <c r="B875">
        <v>2.71</v>
      </c>
      <c r="C875">
        <v>10.44</v>
      </c>
      <c r="D875">
        <v>3.77</v>
      </c>
      <c r="E875">
        <v>-5.53</v>
      </c>
      <c r="F875">
        <v>6.84</v>
      </c>
    </row>
    <row r="876" spans="1:6">
      <c r="A876">
        <v>199905</v>
      </c>
      <c r="B876">
        <v>-1.55</v>
      </c>
      <c r="C876">
        <v>-1.73</v>
      </c>
      <c r="D876">
        <v>-0.21</v>
      </c>
      <c r="E876">
        <v>-2.04</v>
      </c>
      <c r="F876">
        <v>-3.71</v>
      </c>
    </row>
    <row r="877" spans="1:6">
      <c r="A877">
        <v>199906</v>
      </c>
      <c r="B877">
        <v>4.25</v>
      </c>
      <c r="C877">
        <v>1.75</v>
      </c>
      <c r="D877">
        <v>9.98</v>
      </c>
      <c r="E877">
        <v>4.49</v>
      </c>
      <c r="F877">
        <v>3.13</v>
      </c>
    </row>
    <row r="878" spans="1:6">
      <c r="A878">
        <v>199907</v>
      </c>
      <c r="B878">
        <v>-4.16</v>
      </c>
      <c r="C878">
        <v>-0.33</v>
      </c>
      <c r="D878">
        <v>-1.71</v>
      </c>
      <c r="E878">
        <v>-4.42</v>
      </c>
      <c r="F878">
        <v>-5.96</v>
      </c>
    </row>
    <row r="879" spans="1:6">
      <c r="A879">
        <v>199908</v>
      </c>
      <c r="B879">
        <v>-4.75</v>
      </c>
      <c r="C879">
        <v>0.3</v>
      </c>
      <c r="D879">
        <v>1.73</v>
      </c>
      <c r="E879">
        <v>3.72</v>
      </c>
      <c r="F879">
        <v>-5.03</v>
      </c>
    </row>
    <row r="880" spans="1:6">
      <c r="A880">
        <v>199909</v>
      </c>
      <c r="B880">
        <v>-2.92</v>
      </c>
      <c r="C880">
        <v>-3.32</v>
      </c>
      <c r="D880">
        <v>0.87</v>
      </c>
      <c r="E880">
        <v>-7.08</v>
      </c>
      <c r="F880">
        <v>-4.46</v>
      </c>
    </row>
    <row r="881" spans="1:6">
      <c r="A881">
        <v>199910</v>
      </c>
      <c r="B881">
        <v>4.59</v>
      </c>
      <c r="C881">
        <v>2.74</v>
      </c>
      <c r="D881">
        <v>4.4400000000000004</v>
      </c>
      <c r="E881">
        <v>10.77</v>
      </c>
      <c r="F881">
        <v>11.59</v>
      </c>
    </row>
    <row r="882" spans="1:6">
      <c r="A882">
        <v>199911</v>
      </c>
      <c r="B882">
        <v>1.53</v>
      </c>
      <c r="C882">
        <v>-0.87</v>
      </c>
      <c r="D882">
        <v>10.6</v>
      </c>
      <c r="E882">
        <v>1.52</v>
      </c>
      <c r="F882">
        <v>-2.39</v>
      </c>
    </row>
    <row r="883" spans="1:6">
      <c r="A883">
        <v>199912</v>
      </c>
      <c r="B883">
        <v>2.95</v>
      </c>
      <c r="C883">
        <v>6.4</v>
      </c>
      <c r="D883">
        <v>16.21</v>
      </c>
      <c r="E883">
        <v>-5.63</v>
      </c>
      <c r="F883">
        <v>1.46</v>
      </c>
    </row>
    <row r="884" spans="1:6">
      <c r="A884">
        <v>200001</v>
      </c>
      <c r="B884">
        <v>-7.87</v>
      </c>
      <c r="C884">
        <v>-4.5599999999999996</v>
      </c>
      <c r="D884">
        <v>-4.8</v>
      </c>
      <c r="E884">
        <v>7.63</v>
      </c>
      <c r="F884">
        <v>-4.79</v>
      </c>
    </row>
    <row r="885" spans="1:6">
      <c r="A885">
        <v>200002</v>
      </c>
      <c r="B885">
        <v>-5.31</v>
      </c>
      <c r="C885">
        <v>-4.74</v>
      </c>
      <c r="D885">
        <v>13.23</v>
      </c>
      <c r="E885">
        <v>-2.5</v>
      </c>
      <c r="F885">
        <v>-7.24</v>
      </c>
    </row>
    <row r="886" spans="1:6">
      <c r="A886">
        <v>200003</v>
      </c>
      <c r="B886">
        <v>11.1</v>
      </c>
      <c r="C886">
        <v>8.7100000000000009</v>
      </c>
      <c r="D886">
        <v>4.8600000000000003</v>
      </c>
      <c r="E886">
        <v>-0.03</v>
      </c>
      <c r="F886">
        <v>14.4</v>
      </c>
    </row>
    <row r="887" spans="1:6">
      <c r="A887">
        <v>200004</v>
      </c>
      <c r="B887">
        <v>-2.2400000000000002</v>
      </c>
      <c r="C887">
        <v>1.22</v>
      </c>
      <c r="D887">
        <v>-9.91</v>
      </c>
      <c r="E887">
        <v>5.16</v>
      </c>
      <c r="F887">
        <v>-3.13</v>
      </c>
    </row>
    <row r="888" spans="1:6">
      <c r="A888">
        <v>200005</v>
      </c>
      <c r="B888">
        <v>-0.49</v>
      </c>
      <c r="C888">
        <v>1.28</v>
      </c>
      <c r="D888">
        <v>-10.77</v>
      </c>
      <c r="E888">
        <v>3.99</v>
      </c>
      <c r="F888">
        <v>3.31</v>
      </c>
    </row>
    <row r="889" spans="1:6">
      <c r="A889">
        <v>200006</v>
      </c>
      <c r="B889">
        <v>-1.32</v>
      </c>
      <c r="C889">
        <v>-2.42</v>
      </c>
      <c r="D889">
        <v>11.07</v>
      </c>
      <c r="E889">
        <v>11.57</v>
      </c>
      <c r="F889">
        <v>-2.96</v>
      </c>
    </row>
    <row r="890" spans="1:6">
      <c r="A890">
        <v>200007</v>
      </c>
      <c r="B890">
        <v>0.03</v>
      </c>
      <c r="C890">
        <v>-0.42</v>
      </c>
      <c r="D890">
        <v>-5.6</v>
      </c>
      <c r="E890">
        <v>-6.24</v>
      </c>
      <c r="F890">
        <v>5.34</v>
      </c>
    </row>
    <row r="891" spans="1:6">
      <c r="A891">
        <v>200008</v>
      </c>
      <c r="B891">
        <v>-1.5</v>
      </c>
      <c r="C891">
        <v>8.44</v>
      </c>
      <c r="D891">
        <v>10.14</v>
      </c>
      <c r="E891">
        <v>3.75</v>
      </c>
      <c r="F891">
        <v>9.23</v>
      </c>
    </row>
    <row r="892" spans="1:6">
      <c r="A892">
        <v>200009</v>
      </c>
      <c r="B892">
        <v>2.29</v>
      </c>
      <c r="C892">
        <v>-0.76</v>
      </c>
      <c r="D892">
        <v>-13.03</v>
      </c>
      <c r="E892">
        <v>3.67</v>
      </c>
      <c r="F892">
        <v>0.26</v>
      </c>
    </row>
    <row r="893" spans="1:6">
      <c r="A893">
        <v>200010</v>
      </c>
      <c r="B893">
        <v>1.91</v>
      </c>
      <c r="C893">
        <v>0.94</v>
      </c>
      <c r="D893">
        <v>-6.18</v>
      </c>
      <c r="E893">
        <v>2.4700000000000002</v>
      </c>
      <c r="F893">
        <v>-1.29</v>
      </c>
    </row>
    <row r="894" spans="1:6">
      <c r="A894">
        <v>200011</v>
      </c>
      <c r="B894">
        <v>-0.71</v>
      </c>
      <c r="C894">
        <v>-2.2200000000000002</v>
      </c>
      <c r="D894">
        <v>-21.74</v>
      </c>
      <c r="E894">
        <v>0.56999999999999995</v>
      </c>
      <c r="F894">
        <v>-6.03</v>
      </c>
    </row>
    <row r="895" spans="1:6">
      <c r="A895">
        <v>200012</v>
      </c>
      <c r="B895">
        <v>5.0999999999999996</v>
      </c>
      <c r="C895">
        <v>6.99</v>
      </c>
      <c r="D895">
        <v>-7.32</v>
      </c>
      <c r="E895">
        <v>3.5</v>
      </c>
      <c r="F895">
        <v>7.16</v>
      </c>
    </row>
    <row r="896" spans="1:6">
      <c r="A896">
        <v>200101</v>
      </c>
      <c r="B896">
        <v>3.81</v>
      </c>
      <c r="C896">
        <v>-2.78</v>
      </c>
      <c r="D896">
        <v>15.77</v>
      </c>
      <c r="E896">
        <v>-8.9499999999999993</v>
      </c>
      <c r="F896">
        <v>0.04</v>
      </c>
    </row>
    <row r="897" spans="1:6">
      <c r="A897">
        <v>200102</v>
      </c>
      <c r="B897">
        <v>-3.05</v>
      </c>
      <c r="C897">
        <v>-1.59</v>
      </c>
      <c r="D897">
        <v>-22.79</v>
      </c>
      <c r="E897">
        <v>-0.6</v>
      </c>
      <c r="F897">
        <v>-4.3</v>
      </c>
    </row>
    <row r="898" spans="1:6">
      <c r="A898">
        <v>200103</v>
      </c>
      <c r="B898">
        <v>-3.6</v>
      </c>
      <c r="C898">
        <v>-3.87</v>
      </c>
      <c r="D898">
        <v>-11.91</v>
      </c>
      <c r="E898">
        <v>-8.56</v>
      </c>
      <c r="F898">
        <v>-4.4800000000000004</v>
      </c>
    </row>
    <row r="899" spans="1:6">
      <c r="A899">
        <v>200104</v>
      </c>
      <c r="B899">
        <v>4.26</v>
      </c>
      <c r="C899">
        <v>8.52</v>
      </c>
      <c r="D899">
        <v>14.09</v>
      </c>
      <c r="E899">
        <v>4.16</v>
      </c>
      <c r="F899">
        <v>6.07</v>
      </c>
    </row>
    <row r="900" spans="1:6">
      <c r="A900">
        <v>200105</v>
      </c>
      <c r="B900">
        <v>1.89</v>
      </c>
      <c r="C900">
        <v>1.45</v>
      </c>
      <c r="D900">
        <v>-2.83</v>
      </c>
      <c r="E900">
        <v>3.07</v>
      </c>
      <c r="F900">
        <v>3.62</v>
      </c>
    </row>
    <row r="901" spans="1:6">
      <c r="A901">
        <v>200106</v>
      </c>
      <c r="B901">
        <v>-1.6</v>
      </c>
      <c r="C901">
        <v>-5.77</v>
      </c>
      <c r="D901">
        <v>0.37</v>
      </c>
      <c r="E901">
        <v>-2.77</v>
      </c>
      <c r="F901">
        <v>-0.06</v>
      </c>
    </row>
    <row r="902" spans="1:6">
      <c r="A902">
        <v>200107</v>
      </c>
      <c r="B902">
        <v>2.81</v>
      </c>
      <c r="C902">
        <v>-1.21</v>
      </c>
      <c r="D902">
        <v>-5.79</v>
      </c>
      <c r="E902">
        <v>2.25</v>
      </c>
      <c r="F902">
        <v>-2.2400000000000002</v>
      </c>
    </row>
    <row r="903" spans="1:6">
      <c r="A903">
        <v>200108</v>
      </c>
      <c r="B903">
        <v>-4.0599999999999996</v>
      </c>
      <c r="C903">
        <v>-2.12</v>
      </c>
      <c r="D903">
        <v>-11.79</v>
      </c>
      <c r="E903">
        <v>-3.11</v>
      </c>
      <c r="F903">
        <v>-5.29</v>
      </c>
    </row>
    <row r="904" spans="1:6">
      <c r="A904">
        <v>200109</v>
      </c>
      <c r="B904">
        <v>-7.8</v>
      </c>
      <c r="C904">
        <v>-9.5399999999999991</v>
      </c>
      <c r="D904">
        <v>-14.3</v>
      </c>
      <c r="E904">
        <v>-0.63</v>
      </c>
      <c r="F904">
        <v>-8.14</v>
      </c>
    </row>
    <row r="905" spans="1:6">
      <c r="A905">
        <v>200110</v>
      </c>
      <c r="B905">
        <v>1.4</v>
      </c>
      <c r="C905">
        <v>3.76</v>
      </c>
      <c r="D905">
        <v>7.77</v>
      </c>
      <c r="E905">
        <v>1.26</v>
      </c>
      <c r="F905">
        <v>-0.71</v>
      </c>
    </row>
    <row r="906" spans="1:6">
      <c r="A906">
        <v>200111</v>
      </c>
      <c r="B906">
        <v>7.47</v>
      </c>
      <c r="C906">
        <v>2.8</v>
      </c>
      <c r="D906">
        <v>13.27</v>
      </c>
      <c r="E906">
        <v>5.0199999999999996</v>
      </c>
      <c r="F906">
        <v>7.71</v>
      </c>
    </row>
    <row r="907" spans="1:6">
      <c r="A907">
        <v>200112</v>
      </c>
      <c r="B907">
        <v>3.12</v>
      </c>
      <c r="C907">
        <v>3.77</v>
      </c>
      <c r="D907">
        <v>0.13</v>
      </c>
      <c r="E907">
        <v>-2.8</v>
      </c>
      <c r="F907">
        <v>3.54</v>
      </c>
    </row>
    <row r="908" spans="1:6">
      <c r="A908">
        <v>200201</v>
      </c>
      <c r="B908">
        <v>2.27</v>
      </c>
      <c r="C908">
        <v>-0.8</v>
      </c>
      <c r="D908">
        <v>-2.15</v>
      </c>
      <c r="E908">
        <v>-2.4</v>
      </c>
      <c r="F908">
        <v>-2.96</v>
      </c>
    </row>
    <row r="909" spans="1:6">
      <c r="A909">
        <v>200202</v>
      </c>
      <c r="B909">
        <v>1.64</v>
      </c>
      <c r="C909">
        <v>3.75</v>
      </c>
      <c r="D909">
        <v>-10.58</v>
      </c>
      <c r="E909">
        <v>-0.48</v>
      </c>
      <c r="F909">
        <v>-0.63</v>
      </c>
    </row>
    <row r="910" spans="1:6">
      <c r="A910">
        <v>200203</v>
      </c>
      <c r="B910">
        <v>3.14</v>
      </c>
      <c r="C910">
        <v>6.68</v>
      </c>
      <c r="D910">
        <v>4.82</v>
      </c>
      <c r="E910">
        <v>0.54</v>
      </c>
      <c r="F910">
        <v>5.29</v>
      </c>
    </row>
    <row r="911" spans="1:6">
      <c r="A911">
        <v>200204</v>
      </c>
      <c r="B911">
        <v>0.27</v>
      </c>
      <c r="C911">
        <v>-2.16</v>
      </c>
      <c r="D911">
        <v>-12.12</v>
      </c>
      <c r="E911">
        <v>-7.56</v>
      </c>
      <c r="F911">
        <v>-3.56</v>
      </c>
    </row>
    <row r="912" spans="1:6">
      <c r="A912">
        <v>200205</v>
      </c>
      <c r="B912">
        <v>-0.26</v>
      </c>
      <c r="C912">
        <v>-1.68</v>
      </c>
      <c r="D912">
        <v>-2.0299999999999998</v>
      </c>
      <c r="E912">
        <v>-2.27</v>
      </c>
      <c r="F912">
        <v>-0.3</v>
      </c>
    </row>
    <row r="913" spans="1:6">
      <c r="A913">
        <v>200206</v>
      </c>
      <c r="B913">
        <v>-5.64</v>
      </c>
      <c r="C913">
        <v>-2.84</v>
      </c>
      <c r="D913">
        <v>-12.66</v>
      </c>
      <c r="E913">
        <v>-9.68</v>
      </c>
      <c r="F913">
        <v>-5.61</v>
      </c>
    </row>
    <row r="914" spans="1:6">
      <c r="A914">
        <v>200207</v>
      </c>
      <c r="B914">
        <v>-9.6300000000000008</v>
      </c>
      <c r="C914">
        <v>-10.210000000000001</v>
      </c>
      <c r="D914">
        <v>-10.26</v>
      </c>
      <c r="E914">
        <v>-2.61</v>
      </c>
      <c r="F914">
        <v>-6.36</v>
      </c>
    </row>
    <row r="915" spans="1:6">
      <c r="A915">
        <v>200208</v>
      </c>
      <c r="B915">
        <v>1.91</v>
      </c>
      <c r="C915">
        <v>0.02</v>
      </c>
      <c r="D915">
        <v>-0.63</v>
      </c>
      <c r="E915">
        <v>0.65</v>
      </c>
      <c r="F915">
        <v>1.31</v>
      </c>
    </row>
    <row r="916" spans="1:6">
      <c r="A916">
        <v>200209</v>
      </c>
      <c r="B916">
        <v>-8.84</v>
      </c>
      <c r="C916">
        <v>-8.7200000000000006</v>
      </c>
      <c r="D916">
        <v>-14.8</v>
      </c>
      <c r="E916">
        <v>-5.88</v>
      </c>
      <c r="F916">
        <v>-10.57</v>
      </c>
    </row>
    <row r="917" spans="1:6">
      <c r="A917">
        <v>200210</v>
      </c>
      <c r="B917">
        <v>4.84</v>
      </c>
      <c r="C917">
        <v>2.92</v>
      </c>
      <c r="D917">
        <v>20.23</v>
      </c>
      <c r="E917">
        <v>5.67</v>
      </c>
      <c r="F917">
        <v>6.37</v>
      </c>
    </row>
    <row r="918" spans="1:6">
      <c r="A918">
        <v>200211</v>
      </c>
      <c r="B918">
        <v>1.45</v>
      </c>
      <c r="C918">
        <v>4.6399999999999997</v>
      </c>
      <c r="D918">
        <v>15.05</v>
      </c>
      <c r="E918">
        <v>3.78</v>
      </c>
      <c r="F918">
        <v>4.3499999999999996</v>
      </c>
    </row>
    <row r="919" spans="1:6">
      <c r="A919">
        <v>200212</v>
      </c>
      <c r="B919">
        <v>-4.3499999999999996</v>
      </c>
      <c r="C919">
        <v>-1.33</v>
      </c>
      <c r="D919">
        <v>-12.03</v>
      </c>
      <c r="E919">
        <v>-4.09</v>
      </c>
      <c r="F919">
        <v>-4.8</v>
      </c>
    </row>
    <row r="920" spans="1:6">
      <c r="A920">
        <v>200301</v>
      </c>
      <c r="B920">
        <v>-4.33</v>
      </c>
      <c r="C920">
        <v>-3.48</v>
      </c>
      <c r="D920">
        <v>-2.1800000000000002</v>
      </c>
      <c r="E920">
        <v>-0.61</v>
      </c>
      <c r="F920">
        <v>-2.44</v>
      </c>
    </row>
    <row r="921" spans="1:6">
      <c r="A921">
        <v>200302</v>
      </c>
      <c r="B921">
        <v>-2.14</v>
      </c>
      <c r="C921">
        <v>-1.28</v>
      </c>
      <c r="D921">
        <v>-0.97</v>
      </c>
      <c r="E921">
        <v>-1.96</v>
      </c>
      <c r="F921">
        <v>-2.74</v>
      </c>
    </row>
    <row r="922" spans="1:6">
      <c r="A922">
        <v>200303</v>
      </c>
      <c r="B922">
        <v>1.2</v>
      </c>
      <c r="C922">
        <v>1.73</v>
      </c>
      <c r="D922">
        <v>-0.9</v>
      </c>
      <c r="E922">
        <v>3.8</v>
      </c>
      <c r="F922">
        <v>0.88</v>
      </c>
    </row>
    <row r="923" spans="1:6">
      <c r="A923">
        <v>200304</v>
      </c>
      <c r="B923">
        <v>7.6</v>
      </c>
      <c r="C923">
        <v>4.4800000000000004</v>
      </c>
      <c r="D923">
        <v>9.77</v>
      </c>
      <c r="E923">
        <v>4.41</v>
      </c>
      <c r="F923">
        <v>11.76</v>
      </c>
    </row>
    <row r="924" spans="1:6">
      <c r="A924">
        <v>200305</v>
      </c>
      <c r="B924">
        <v>5.67</v>
      </c>
      <c r="C924">
        <v>6.79</v>
      </c>
      <c r="D924">
        <v>8.93</v>
      </c>
      <c r="E924">
        <v>3.96</v>
      </c>
      <c r="F924">
        <v>5.29</v>
      </c>
    </row>
    <row r="925" spans="1:6">
      <c r="A925">
        <v>200306</v>
      </c>
      <c r="B925">
        <v>2.69</v>
      </c>
      <c r="C925">
        <v>0.08</v>
      </c>
      <c r="D925">
        <v>0.75</v>
      </c>
      <c r="E925">
        <v>4.13</v>
      </c>
      <c r="F925">
        <v>0.97</v>
      </c>
    </row>
    <row r="926" spans="1:6">
      <c r="A926">
        <v>200307</v>
      </c>
      <c r="B926">
        <v>1.65</v>
      </c>
      <c r="C926">
        <v>0.91</v>
      </c>
      <c r="D926">
        <v>3.52</v>
      </c>
      <c r="E926">
        <v>0.5</v>
      </c>
      <c r="F926">
        <v>3.55</v>
      </c>
    </row>
    <row r="927" spans="1:6">
      <c r="A927">
        <v>200308</v>
      </c>
      <c r="B927">
        <v>4.49</v>
      </c>
      <c r="C927">
        <v>4.3600000000000003</v>
      </c>
      <c r="D927">
        <v>4.8</v>
      </c>
      <c r="E927">
        <v>-2.81</v>
      </c>
      <c r="F927">
        <v>0.74</v>
      </c>
    </row>
    <row r="928" spans="1:6">
      <c r="A928">
        <v>200309</v>
      </c>
      <c r="B928">
        <v>-2.52</v>
      </c>
      <c r="C928">
        <v>-2.12</v>
      </c>
      <c r="D928">
        <v>-2.08</v>
      </c>
      <c r="E928">
        <v>0.28999999999999998</v>
      </c>
      <c r="F928">
        <v>0.23</v>
      </c>
    </row>
    <row r="929" spans="1:6">
      <c r="A929">
        <v>200310</v>
      </c>
      <c r="B929">
        <v>7.77</v>
      </c>
      <c r="C929">
        <v>5.53</v>
      </c>
      <c r="D929">
        <v>7.92</v>
      </c>
      <c r="E929">
        <v>0.87</v>
      </c>
      <c r="F929">
        <v>6.29</v>
      </c>
    </row>
    <row r="930" spans="1:6">
      <c r="A930">
        <v>200311</v>
      </c>
      <c r="B930">
        <v>1.83</v>
      </c>
      <c r="C930">
        <v>1.48</v>
      </c>
      <c r="D930">
        <v>1.26</v>
      </c>
      <c r="E930">
        <v>1.82</v>
      </c>
      <c r="F930">
        <v>1.23</v>
      </c>
    </row>
    <row r="931" spans="1:6">
      <c r="A931">
        <v>200312</v>
      </c>
      <c r="B931">
        <v>0.96</v>
      </c>
      <c r="C931">
        <v>8.4600000000000009</v>
      </c>
      <c r="D931">
        <v>3.41</v>
      </c>
      <c r="E931">
        <v>5.64</v>
      </c>
      <c r="F931">
        <v>4.4000000000000004</v>
      </c>
    </row>
    <row r="932" spans="1:6">
      <c r="A932">
        <v>200401</v>
      </c>
      <c r="B932">
        <v>0.21</v>
      </c>
      <c r="C932">
        <v>0.06</v>
      </c>
      <c r="D932">
        <v>3.77</v>
      </c>
      <c r="E932">
        <v>3.09</v>
      </c>
      <c r="F932">
        <v>2.86</v>
      </c>
    </row>
    <row r="933" spans="1:6">
      <c r="A933">
        <v>200402</v>
      </c>
      <c r="B933">
        <v>4.88</v>
      </c>
      <c r="C933">
        <v>2.76</v>
      </c>
      <c r="D933">
        <v>-2.34</v>
      </c>
      <c r="E933">
        <v>0.91</v>
      </c>
      <c r="F933">
        <v>2.16</v>
      </c>
    </row>
    <row r="934" spans="1:6">
      <c r="A934">
        <v>200403</v>
      </c>
      <c r="B934">
        <v>0.05</v>
      </c>
      <c r="C934">
        <v>0</v>
      </c>
      <c r="D934">
        <v>-2.46</v>
      </c>
      <c r="E934">
        <v>-3.91</v>
      </c>
      <c r="F934">
        <v>-0.61</v>
      </c>
    </row>
    <row r="935" spans="1:6">
      <c r="A935">
        <v>200404</v>
      </c>
      <c r="B935">
        <v>-0.79</v>
      </c>
      <c r="C935">
        <v>0.04</v>
      </c>
      <c r="D935">
        <v>-3.85</v>
      </c>
      <c r="E935">
        <v>3.51</v>
      </c>
      <c r="F935">
        <v>-3.77</v>
      </c>
    </row>
    <row r="936" spans="1:6">
      <c r="A936">
        <v>200405</v>
      </c>
      <c r="B936">
        <v>-0.67</v>
      </c>
      <c r="C936">
        <v>1.2</v>
      </c>
      <c r="D936">
        <v>2.9</v>
      </c>
      <c r="E936">
        <v>-0.41</v>
      </c>
      <c r="F936">
        <v>1.86</v>
      </c>
    </row>
    <row r="937" spans="1:6">
      <c r="A937">
        <v>200406</v>
      </c>
      <c r="B937">
        <v>1.07</v>
      </c>
      <c r="C937">
        <v>4.8600000000000003</v>
      </c>
      <c r="D937">
        <v>2.2000000000000002</v>
      </c>
      <c r="E937">
        <v>-0.51</v>
      </c>
      <c r="F937">
        <v>1.42</v>
      </c>
    </row>
    <row r="938" spans="1:6">
      <c r="A938">
        <v>200407</v>
      </c>
      <c r="B938">
        <v>-4.8099999999999996</v>
      </c>
      <c r="C938">
        <v>-1.1000000000000001</v>
      </c>
      <c r="D938">
        <v>-6.75</v>
      </c>
      <c r="E938">
        <v>-5.94</v>
      </c>
      <c r="F938">
        <v>-2.39</v>
      </c>
    </row>
    <row r="939" spans="1:6">
      <c r="A939">
        <v>200408</v>
      </c>
      <c r="B939">
        <v>-0.56999999999999995</v>
      </c>
      <c r="C939">
        <v>0.88</v>
      </c>
      <c r="D939">
        <v>-3.12</v>
      </c>
      <c r="E939">
        <v>1.64</v>
      </c>
      <c r="F939">
        <v>1.86</v>
      </c>
    </row>
    <row r="940" spans="1:6">
      <c r="A940">
        <v>200409</v>
      </c>
      <c r="B940">
        <v>0.89</v>
      </c>
      <c r="C940">
        <v>3.92</v>
      </c>
      <c r="D940">
        <v>2.92</v>
      </c>
      <c r="E940">
        <v>-1.39</v>
      </c>
      <c r="F940">
        <v>1.1000000000000001</v>
      </c>
    </row>
    <row r="941" spans="1:6">
      <c r="A941">
        <v>200410</v>
      </c>
      <c r="B941">
        <v>2.48</v>
      </c>
      <c r="C941">
        <v>0.14000000000000001</v>
      </c>
      <c r="D941">
        <v>4.7</v>
      </c>
      <c r="E941">
        <v>-2.4300000000000002</v>
      </c>
      <c r="F941">
        <v>1.1200000000000001</v>
      </c>
    </row>
    <row r="942" spans="1:6">
      <c r="A942">
        <v>200411</v>
      </c>
      <c r="B942">
        <v>4.3</v>
      </c>
      <c r="C942">
        <v>6.67</v>
      </c>
      <c r="D942">
        <v>5.22</v>
      </c>
      <c r="E942">
        <v>0.69</v>
      </c>
      <c r="F942">
        <v>4.79</v>
      </c>
    </row>
    <row r="943" spans="1:6">
      <c r="A943">
        <v>200412</v>
      </c>
      <c r="B943">
        <v>4.08</v>
      </c>
      <c r="C943">
        <v>1.07</v>
      </c>
      <c r="D943">
        <v>3.37</v>
      </c>
      <c r="E943">
        <v>5.66</v>
      </c>
      <c r="F943">
        <v>4.46</v>
      </c>
    </row>
    <row r="944" spans="1:6">
      <c r="A944">
        <v>200501</v>
      </c>
      <c r="B944">
        <v>-1.08</v>
      </c>
      <c r="C944">
        <v>0.26</v>
      </c>
      <c r="D944">
        <v>-5.85</v>
      </c>
      <c r="E944">
        <v>-4.09</v>
      </c>
      <c r="F944">
        <v>-2.15</v>
      </c>
    </row>
    <row r="945" spans="1:6">
      <c r="A945">
        <v>200502</v>
      </c>
      <c r="B945">
        <v>0.7</v>
      </c>
      <c r="C945">
        <v>8.5399999999999991</v>
      </c>
      <c r="D945">
        <v>-0.03</v>
      </c>
      <c r="E945">
        <v>2.4300000000000002</v>
      </c>
      <c r="F945">
        <v>0.04</v>
      </c>
    </row>
    <row r="946" spans="1:6">
      <c r="A946">
        <v>200503</v>
      </c>
      <c r="B946">
        <v>-0.9</v>
      </c>
      <c r="C946">
        <v>-1.75</v>
      </c>
      <c r="D946">
        <v>-1.95</v>
      </c>
      <c r="E946">
        <v>-0.48</v>
      </c>
      <c r="F946">
        <v>-2.2999999999999998</v>
      </c>
    </row>
    <row r="947" spans="1:6">
      <c r="A947">
        <v>200504</v>
      </c>
      <c r="B947">
        <v>-4.1100000000000003</v>
      </c>
      <c r="C947">
        <v>-3.96</v>
      </c>
      <c r="D947">
        <v>-3.85</v>
      </c>
      <c r="E947">
        <v>3.95</v>
      </c>
      <c r="F947">
        <v>-1.71</v>
      </c>
    </row>
    <row r="948" spans="1:6">
      <c r="A948">
        <v>200505</v>
      </c>
      <c r="B948">
        <v>5.03</v>
      </c>
      <c r="C948">
        <v>2.46</v>
      </c>
      <c r="D948">
        <v>6.5</v>
      </c>
      <c r="E948">
        <v>1.48</v>
      </c>
      <c r="F948">
        <v>3.08</v>
      </c>
    </row>
    <row r="949" spans="1:6">
      <c r="A949">
        <v>200506</v>
      </c>
      <c r="B949">
        <v>0.86</v>
      </c>
      <c r="C949">
        <v>2.2999999999999998</v>
      </c>
      <c r="D949">
        <v>-1.22</v>
      </c>
      <c r="E949">
        <v>-0.57999999999999996</v>
      </c>
      <c r="F949">
        <v>1.4</v>
      </c>
    </row>
    <row r="950" spans="1:6">
      <c r="A950">
        <v>200507</v>
      </c>
      <c r="B950">
        <v>4.63</v>
      </c>
      <c r="C950">
        <v>5.46</v>
      </c>
      <c r="D950">
        <v>5.39</v>
      </c>
      <c r="E950">
        <v>3.74</v>
      </c>
      <c r="F950">
        <v>2.44</v>
      </c>
    </row>
    <row r="951" spans="1:6">
      <c r="A951">
        <v>200508</v>
      </c>
      <c r="B951">
        <v>-3.37</v>
      </c>
      <c r="C951">
        <v>1.53</v>
      </c>
      <c r="D951">
        <v>-0.56000000000000005</v>
      </c>
      <c r="E951">
        <v>-0.28000000000000003</v>
      </c>
      <c r="F951">
        <v>-1.75</v>
      </c>
    </row>
    <row r="952" spans="1:6">
      <c r="A952">
        <v>200509</v>
      </c>
      <c r="B952">
        <v>-1.24</v>
      </c>
      <c r="C952">
        <v>3.66</v>
      </c>
      <c r="D952">
        <v>0.18</v>
      </c>
      <c r="E952">
        <v>-1.92</v>
      </c>
      <c r="F952">
        <v>1.21</v>
      </c>
    </row>
    <row r="953" spans="1:6">
      <c r="A953">
        <v>200510</v>
      </c>
      <c r="B953">
        <v>-0.01</v>
      </c>
      <c r="C953">
        <v>-6.08</v>
      </c>
      <c r="D953">
        <v>-2.0499999999999998</v>
      </c>
      <c r="E953">
        <v>-3.26</v>
      </c>
      <c r="F953">
        <v>1.1499999999999999</v>
      </c>
    </row>
    <row r="954" spans="1:6">
      <c r="A954">
        <v>200511</v>
      </c>
      <c r="B954">
        <v>2.74</v>
      </c>
      <c r="C954">
        <v>2.91</v>
      </c>
      <c r="D954">
        <v>5.62</v>
      </c>
      <c r="E954">
        <v>1.58</v>
      </c>
      <c r="F954">
        <v>4.9400000000000004</v>
      </c>
    </row>
    <row r="955" spans="1:6">
      <c r="A955">
        <v>200512</v>
      </c>
      <c r="B955">
        <v>-0.41</v>
      </c>
      <c r="C955">
        <v>1.1599999999999999</v>
      </c>
      <c r="D955">
        <v>-1.89</v>
      </c>
      <c r="E955">
        <v>2.39</v>
      </c>
      <c r="F955">
        <v>0.19</v>
      </c>
    </row>
    <row r="956" spans="1:6">
      <c r="A956">
        <v>200601</v>
      </c>
      <c r="B956">
        <v>1.58</v>
      </c>
      <c r="C956">
        <v>7.44</v>
      </c>
      <c r="D956">
        <v>4.0199999999999996</v>
      </c>
      <c r="E956">
        <v>2.2000000000000002</v>
      </c>
      <c r="F956">
        <v>1.45</v>
      </c>
    </row>
    <row r="957" spans="1:6">
      <c r="A957">
        <v>200602</v>
      </c>
      <c r="B957">
        <v>1.19</v>
      </c>
      <c r="C957">
        <v>-2.5299999999999998</v>
      </c>
      <c r="D957">
        <v>-0.17</v>
      </c>
      <c r="E957">
        <v>1.07</v>
      </c>
      <c r="F957">
        <v>0.97</v>
      </c>
    </row>
    <row r="958" spans="1:6">
      <c r="A958">
        <v>200603</v>
      </c>
      <c r="B958">
        <v>2.04</v>
      </c>
      <c r="C958">
        <v>2.29</v>
      </c>
      <c r="D958">
        <v>2.65</v>
      </c>
      <c r="E958">
        <v>-0.98</v>
      </c>
      <c r="F958">
        <v>1.89</v>
      </c>
    </row>
    <row r="959" spans="1:6">
      <c r="A959">
        <v>200604</v>
      </c>
      <c r="B959">
        <v>-0.5</v>
      </c>
      <c r="C959">
        <v>3.92</v>
      </c>
      <c r="D959">
        <v>-0.59</v>
      </c>
      <c r="E959">
        <v>-1.97</v>
      </c>
      <c r="F959">
        <v>2.11</v>
      </c>
    </row>
    <row r="960" spans="1:6">
      <c r="A960">
        <v>200605</v>
      </c>
      <c r="B960">
        <v>-0.64</v>
      </c>
      <c r="C960">
        <v>-2.61</v>
      </c>
      <c r="D960">
        <v>-5.53</v>
      </c>
      <c r="E960">
        <v>-2.19</v>
      </c>
      <c r="F960">
        <v>-3.04</v>
      </c>
    </row>
    <row r="961" spans="1:6">
      <c r="A961">
        <v>200606</v>
      </c>
      <c r="B961">
        <v>0.41</v>
      </c>
      <c r="C961">
        <v>1.03</v>
      </c>
      <c r="D961">
        <v>-0.46</v>
      </c>
      <c r="E961">
        <v>-0.12</v>
      </c>
      <c r="F961">
        <v>-0.36</v>
      </c>
    </row>
    <row r="962" spans="1:6">
      <c r="A962">
        <v>200607</v>
      </c>
      <c r="B962">
        <v>-1.39</v>
      </c>
      <c r="C962">
        <v>0.67</v>
      </c>
      <c r="D962">
        <v>-2.3199999999999998</v>
      </c>
      <c r="E962">
        <v>4.12</v>
      </c>
      <c r="F962">
        <v>-0.92</v>
      </c>
    </row>
    <row r="963" spans="1:6">
      <c r="A963">
        <v>200608</v>
      </c>
      <c r="B963">
        <v>2.44</v>
      </c>
      <c r="C963">
        <v>0.02</v>
      </c>
      <c r="D963">
        <v>6.21</v>
      </c>
      <c r="E963">
        <v>2.3199999999999998</v>
      </c>
      <c r="F963">
        <v>1.72</v>
      </c>
    </row>
    <row r="964" spans="1:6">
      <c r="A964">
        <v>200609</v>
      </c>
      <c r="B964">
        <v>3.2</v>
      </c>
      <c r="C964">
        <v>-0.77</v>
      </c>
      <c r="D964">
        <v>3.63</v>
      </c>
      <c r="E964">
        <v>1.53</v>
      </c>
      <c r="F964">
        <v>3.22</v>
      </c>
    </row>
    <row r="965" spans="1:6">
      <c r="A965">
        <v>200610</v>
      </c>
      <c r="B965">
        <v>3.59</v>
      </c>
      <c r="C965">
        <v>4.75</v>
      </c>
      <c r="D965">
        <v>4.34</v>
      </c>
      <c r="E965">
        <v>1.71</v>
      </c>
      <c r="F965">
        <v>3.04</v>
      </c>
    </row>
    <row r="966" spans="1:6">
      <c r="A966">
        <v>200611</v>
      </c>
      <c r="B966">
        <v>-7.0000000000000007E-2</v>
      </c>
      <c r="C966">
        <v>5.22</v>
      </c>
      <c r="D966">
        <v>2.42</v>
      </c>
      <c r="E966">
        <v>0.05</v>
      </c>
      <c r="F966">
        <v>1.69</v>
      </c>
    </row>
    <row r="967" spans="1:6">
      <c r="A967">
        <v>200612</v>
      </c>
      <c r="B967">
        <v>1.47</v>
      </c>
      <c r="C967">
        <v>-0.35</v>
      </c>
      <c r="D967">
        <v>0.33</v>
      </c>
      <c r="E967">
        <v>0.14000000000000001</v>
      </c>
      <c r="F967">
        <v>3.18</v>
      </c>
    </row>
    <row r="968" spans="1:6">
      <c r="A968">
        <v>200701</v>
      </c>
      <c r="B968">
        <v>2.72</v>
      </c>
      <c r="C968">
        <v>1.1200000000000001</v>
      </c>
      <c r="D968">
        <v>2.2799999999999998</v>
      </c>
      <c r="E968">
        <v>3.51</v>
      </c>
      <c r="F968">
        <v>1.1200000000000001</v>
      </c>
    </row>
    <row r="969" spans="1:6">
      <c r="A969">
        <v>200702</v>
      </c>
      <c r="B969">
        <v>-0.94</v>
      </c>
      <c r="C969">
        <v>0.36</v>
      </c>
      <c r="D969">
        <v>-2.4300000000000002</v>
      </c>
      <c r="E969">
        <v>-2.84</v>
      </c>
      <c r="F969">
        <v>-2.2999999999999998</v>
      </c>
    </row>
    <row r="970" spans="1:6">
      <c r="A970">
        <v>200703</v>
      </c>
      <c r="B970">
        <v>1.29</v>
      </c>
      <c r="C970">
        <v>3.58</v>
      </c>
      <c r="D970">
        <v>1.24</v>
      </c>
      <c r="E970">
        <v>-0.27</v>
      </c>
      <c r="F970">
        <v>-0.2</v>
      </c>
    </row>
    <row r="971" spans="1:6">
      <c r="A971">
        <v>200704</v>
      </c>
      <c r="B971">
        <v>3.09</v>
      </c>
      <c r="C971">
        <v>4.6500000000000004</v>
      </c>
      <c r="D971">
        <v>4.1900000000000004</v>
      </c>
      <c r="E971">
        <v>6.8</v>
      </c>
      <c r="F971">
        <v>3.3</v>
      </c>
    </row>
    <row r="972" spans="1:6">
      <c r="A972">
        <v>200705</v>
      </c>
      <c r="B972">
        <v>2.7</v>
      </c>
      <c r="C972">
        <v>5.08</v>
      </c>
      <c r="D972">
        <v>4.6500000000000004</v>
      </c>
      <c r="E972">
        <v>1.1399999999999999</v>
      </c>
      <c r="F972">
        <v>3.19</v>
      </c>
    </row>
    <row r="973" spans="1:6">
      <c r="A973">
        <v>200706</v>
      </c>
      <c r="B973">
        <v>-1.29</v>
      </c>
      <c r="C973">
        <v>-0.73</v>
      </c>
      <c r="D973">
        <v>-0.02</v>
      </c>
      <c r="E973">
        <v>-3.4</v>
      </c>
      <c r="F973">
        <v>-2.67</v>
      </c>
    </row>
    <row r="974" spans="1:6">
      <c r="A974">
        <v>200707</v>
      </c>
      <c r="B974">
        <v>-4.95</v>
      </c>
      <c r="C974">
        <v>-1.04</v>
      </c>
      <c r="D974">
        <v>-1.63</v>
      </c>
      <c r="E974">
        <v>-4</v>
      </c>
      <c r="F974">
        <v>-5.36</v>
      </c>
    </row>
    <row r="975" spans="1:6">
      <c r="A975">
        <v>200708</v>
      </c>
      <c r="B975">
        <v>1.36</v>
      </c>
      <c r="C975">
        <v>0.69</v>
      </c>
      <c r="D975">
        <v>1.88</v>
      </c>
      <c r="E975">
        <v>2.29</v>
      </c>
      <c r="F975">
        <v>1.0900000000000001</v>
      </c>
    </row>
    <row r="976" spans="1:6">
      <c r="A976">
        <v>200709</v>
      </c>
      <c r="B976">
        <v>1.3</v>
      </c>
      <c r="C976">
        <v>5.99</v>
      </c>
      <c r="D976">
        <v>3.61</v>
      </c>
      <c r="E976">
        <v>3.54</v>
      </c>
      <c r="F976">
        <v>2.65</v>
      </c>
    </row>
    <row r="977" spans="1:6">
      <c r="A977">
        <v>200710</v>
      </c>
      <c r="B977">
        <v>1.55</v>
      </c>
      <c r="C977">
        <v>2.48</v>
      </c>
      <c r="D977">
        <v>4.43</v>
      </c>
      <c r="E977">
        <v>1.52</v>
      </c>
      <c r="F977">
        <v>0.16</v>
      </c>
    </row>
    <row r="978" spans="1:6">
      <c r="A978">
        <v>200711</v>
      </c>
      <c r="B978">
        <v>-2.34</v>
      </c>
      <c r="C978">
        <v>-2.78</v>
      </c>
      <c r="D978">
        <v>-7.31</v>
      </c>
      <c r="E978">
        <v>0.02</v>
      </c>
      <c r="F978">
        <v>-5.96</v>
      </c>
    </row>
    <row r="979" spans="1:6">
      <c r="A979">
        <v>200712</v>
      </c>
      <c r="B979">
        <v>-1.93</v>
      </c>
      <c r="C979">
        <v>3.39</v>
      </c>
      <c r="D979">
        <v>1.05</v>
      </c>
      <c r="E979">
        <v>-3.97</v>
      </c>
      <c r="F979">
        <v>-3.41</v>
      </c>
    </row>
    <row r="980" spans="1:6">
      <c r="A980">
        <v>200801</v>
      </c>
      <c r="B980">
        <v>-2.81</v>
      </c>
      <c r="C980">
        <v>-8.11</v>
      </c>
      <c r="D980">
        <v>-11.21</v>
      </c>
      <c r="E980">
        <v>-4.6100000000000003</v>
      </c>
      <c r="F980">
        <v>-2.1800000000000002</v>
      </c>
    </row>
    <row r="981" spans="1:6">
      <c r="A981">
        <v>200802</v>
      </c>
      <c r="B981">
        <v>-2.9</v>
      </c>
      <c r="C981">
        <v>2.65</v>
      </c>
      <c r="D981">
        <v>-3.67</v>
      </c>
      <c r="E981">
        <v>-0.94</v>
      </c>
      <c r="F981">
        <v>-7.74</v>
      </c>
    </row>
    <row r="982" spans="1:6">
      <c r="A982">
        <v>200803</v>
      </c>
      <c r="B982">
        <v>1.1499999999999999</v>
      </c>
      <c r="C982">
        <v>-0.99</v>
      </c>
      <c r="D982">
        <v>0.48</v>
      </c>
      <c r="E982">
        <v>-1.78</v>
      </c>
      <c r="F982">
        <v>-1.88</v>
      </c>
    </row>
    <row r="983" spans="1:6">
      <c r="A983">
        <v>200804</v>
      </c>
      <c r="B983">
        <v>2.62</v>
      </c>
      <c r="C983">
        <v>7.43</v>
      </c>
      <c r="D983">
        <v>6.06</v>
      </c>
      <c r="E983">
        <v>0.44</v>
      </c>
      <c r="F983">
        <v>3.61</v>
      </c>
    </row>
    <row r="984" spans="1:6">
      <c r="A984">
        <v>200805</v>
      </c>
      <c r="B984">
        <v>2.0699999999999998</v>
      </c>
      <c r="C984">
        <v>3.81</v>
      </c>
      <c r="D984">
        <v>5.48</v>
      </c>
      <c r="E984">
        <v>1.63</v>
      </c>
      <c r="F984">
        <v>-2.44</v>
      </c>
    </row>
    <row r="985" spans="1:6">
      <c r="A985">
        <v>200806</v>
      </c>
      <c r="B985">
        <v>-8.56</v>
      </c>
      <c r="C985">
        <v>-2.93</v>
      </c>
      <c r="D985">
        <v>-9.3800000000000008</v>
      </c>
      <c r="E985">
        <v>-3.01</v>
      </c>
      <c r="F985">
        <v>-14.57</v>
      </c>
    </row>
    <row r="986" spans="1:6">
      <c r="A986">
        <v>200807</v>
      </c>
      <c r="B986">
        <v>1.48</v>
      </c>
      <c r="C986">
        <v>-8.14</v>
      </c>
      <c r="D986">
        <v>-1.1599999999999999</v>
      </c>
      <c r="E986">
        <v>6.75</v>
      </c>
      <c r="F986">
        <v>4.1500000000000004</v>
      </c>
    </row>
    <row r="987" spans="1:6">
      <c r="A987">
        <v>200808</v>
      </c>
      <c r="B987">
        <v>3.59</v>
      </c>
      <c r="C987">
        <v>0.45</v>
      </c>
      <c r="D987">
        <v>2.75</v>
      </c>
      <c r="E987">
        <v>1.78</v>
      </c>
      <c r="F987">
        <v>0.27</v>
      </c>
    </row>
    <row r="988" spans="1:6">
      <c r="A988">
        <v>200809</v>
      </c>
      <c r="B988">
        <v>-4.93</v>
      </c>
      <c r="C988">
        <v>-12.94</v>
      </c>
      <c r="D988">
        <v>-12.5</v>
      </c>
      <c r="E988">
        <v>-5.95</v>
      </c>
      <c r="F988">
        <v>-5.83</v>
      </c>
    </row>
    <row r="989" spans="1:6">
      <c r="A989">
        <v>200810</v>
      </c>
      <c r="B989">
        <v>-15.39</v>
      </c>
      <c r="C989">
        <v>-17.87</v>
      </c>
      <c r="D989">
        <v>-17.75</v>
      </c>
      <c r="E989">
        <v>-11.03</v>
      </c>
      <c r="F989">
        <v>-19.579999999999998</v>
      </c>
    </row>
    <row r="990" spans="1:6">
      <c r="A990">
        <v>200811</v>
      </c>
      <c r="B990">
        <v>-7</v>
      </c>
      <c r="C990">
        <v>-3.41</v>
      </c>
      <c r="D990">
        <v>-8.66</v>
      </c>
      <c r="E990">
        <v>-7.36</v>
      </c>
      <c r="F990">
        <v>-12.3</v>
      </c>
    </row>
    <row r="991" spans="1:6">
      <c r="A991">
        <v>200812</v>
      </c>
      <c r="B991">
        <v>3.13</v>
      </c>
      <c r="C991">
        <v>-1.1399999999999999</v>
      </c>
      <c r="D991">
        <v>2.54</v>
      </c>
      <c r="E991">
        <v>6.76</v>
      </c>
      <c r="F991">
        <v>0.81</v>
      </c>
    </row>
    <row r="992" spans="1:6">
      <c r="A992">
        <v>200901</v>
      </c>
      <c r="B992">
        <v>-6.9</v>
      </c>
      <c r="C992">
        <v>-5.23</v>
      </c>
      <c r="D992">
        <v>-5.0999999999999996</v>
      </c>
      <c r="E992">
        <v>-2.21</v>
      </c>
      <c r="F992">
        <v>-17.73</v>
      </c>
    </row>
    <row r="993" spans="1:6">
      <c r="A993">
        <v>200902</v>
      </c>
      <c r="B993">
        <v>-5.43</v>
      </c>
      <c r="C993">
        <v>-12.69</v>
      </c>
      <c r="D993">
        <v>-5.47</v>
      </c>
      <c r="E993">
        <v>-9.9499999999999993</v>
      </c>
      <c r="F993">
        <v>-14.48</v>
      </c>
    </row>
    <row r="994" spans="1:6">
      <c r="A994">
        <v>200903</v>
      </c>
      <c r="B994">
        <v>8.67</v>
      </c>
      <c r="C994">
        <v>5.08</v>
      </c>
      <c r="D994">
        <v>10.47</v>
      </c>
      <c r="E994">
        <v>7.07</v>
      </c>
      <c r="F994">
        <v>12.78</v>
      </c>
    </row>
    <row r="995" spans="1:6">
      <c r="A995">
        <v>200904</v>
      </c>
      <c r="B995">
        <v>9.1999999999999993</v>
      </c>
      <c r="C995">
        <v>9.66</v>
      </c>
      <c r="D995">
        <v>11.68</v>
      </c>
      <c r="E995">
        <v>-0.95</v>
      </c>
      <c r="F995">
        <v>16.03</v>
      </c>
    </row>
    <row r="996" spans="1:6">
      <c r="A996">
        <v>200905</v>
      </c>
      <c r="B996">
        <v>2.1</v>
      </c>
      <c r="C996">
        <v>7.49</v>
      </c>
      <c r="D996">
        <v>2.66</v>
      </c>
      <c r="E996">
        <v>6.19</v>
      </c>
      <c r="F996">
        <v>7.04</v>
      </c>
    </row>
    <row r="997" spans="1:6">
      <c r="A997">
        <v>200906</v>
      </c>
      <c r="B997">
        <v>0.27</v>
      </c>
      <c r="C997">
        <v>-2.0099999999999998</v>
      </c>
      <c r="D997">
        <v>3.82</v>
      </c>
      <c r="E997">
        <v>3.61</v>
      </c>
      <c r="F997">
        <v>-2.02</v>
      </c>
    </row>
    <row r="998" spans="1:6">
      <c r="A998">
        <v>200907</v>
      </c>
      <c r="B998">
        <v>7.73</v>
      </c>
      <c r="C998">
        <v>7.75</v>
      </c>
      <c r="D998">
        <v>7.54</v>
      </c>
      <c r="E998">
        <v>5.67</v>
      </c>
      <c r="F998">
        <v>9.14</v>
      </c>
    </row>
    <row r="999" spans="1:6">
      <c r="A999">
        <v>200908</v>
      </c>
      <c r="B999">
        <v>2.4700000000000002</v>
      </c>
      <c r="C999">
        <v>1.65</v>
      </c>
      <c r="D999">
        <v>2</v>
      </c>
      <c r="E999">
        <v>2.12</v>
      </c>
      <c r="F999">
        <v>7.7</v>
      </c>
    </row>
    <row r="1000" spans="1:6">
      <c r="A1000">
        <v>200909</v>
      </c>
      <c r="B1000">
        <v>3.15</v>
      </c>
      <c r="C1000">
        <v>5.36</v>
      </c>
      <c r="D1000">
        <v>5.44</v>
      </c>
      <c r="E1000">
        <v>2.1800000000000002</v>
      </c>
      <c r="F1000">
        <v>3.11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5"/>
  <sheetViews>
    <sheetView showGridLines="0" topLeftCell="H29" workbookViewId="0">
      <selection activeCell="Q44" sqref="Q44:W57"/>
    </sheetView>
  </sheetViews>
  <sheetFormatPr defaultRowHeight="15"/>
  <cols>
    <col min="1" max="1" width="20.28515625" style="10" bestFit="1" customWidth="1"/>
    <col min="2" max="2" width="14.7109375" style="10" bestFit="1" customWidth="1"/>
    <col min="3" max="5" width="9.140625" style="10"/>
    <col min="6" max="6" width="10.85546875" style="10" bestFit="1" customWidth="1"/>
    <col min="7" max="7" width="9.140625" style="10"/>
    <col min="8" max="8" width="10.140625" style="10" bestFit="1" customWidth="1"/>
    <col min="9" max="17" width="9.140625" style="10"/>
    <col min="18" max="18" width="19.140625" style="10" bestFit="1" customWidth="1"/>
    <col min="19" max="19" width="8" style="10" customWidth="1"/>
    <col min="20" max="23" width="12.7109375" style="10" customWidth="1"/>
    <col min="24" max="16384" width="9.140625" style="10"/>
  </cols>
  <sheetData>
    <row r="1" spans="1:9">
      <c r="A1" s="14" t="s">
        <v>0</v>
      </c>
      <c r="B1" s="15">
        <v>0.15</v>
      </c>
      <c r="C1" s="15">
        <v>0</v>
      </c>
    </row>
    <row r="2" spans="1:9">
      <c r="A2" s="16" t="s">
        <v>3</v>
      </c>
      <c r="B2" s="15">
        <v>0</v>
      </c>
      <c r="C2" s="15">
        <v>0.2</v>
      </c>
    </row>
    <row r="5" spans="1:9">
      <c r="A5" s="14" t="s">
        <v>1</v>
      </c>
      <c r="B5" s="15">
        <v>0.03</v>
      </c>
      <c r="C5" s="15">
        <v>0.04</v>
      </c>
    </row>
    <row r="6" spans="1:9">
      <c r="A6" s="16" t="s">
        <v>2</v>
      </c>
    </row>
    <row r="8" spans="1:9">
      <c r="A8" s="16" t="s">
        <v>5</v>
      </c>
      <c r="B8" s="16">
        <v>1</v>
      </c>
      <c r="C8" s="16">
        <v>1</v>
      </c>
    </row>
    <row r="9" spans="1:9">
      <c r="A9" s="16" t="s">
        <v>4</v>
      </c>
    </row>
    <row r="13" spans="1:9">
      <c r="B13" s="15">
        <v>0.15</v>
      </c>
      <c r="C13" s="15">
        <v>0</v>
      </c>
      <c r="D13" s="15">
        <v>-1</v>
      </c>
      <c r="F13" s="15">
        <v>0</v>
      </c>
    </row>
    <row r="14" spans="1:9" ht="18.75">
      <c r="A14" s="17" t="s">
        <v>7</v>
      </c>
      <c r="B14" s="15">
        <v>0</v>
      </c>
      <c r="C14" s="15">
        <v>0.2</v>
      </c>
      <c r="D14" s="15">
        <v>-1</v>
      </c>
      <c r="E14" s="17" t="s">
        <v>8</v>
      </c>
      <c r="F14" s="15">
        <v>0</v>
      </c>
    </row>
    <row r="15" spans="1:9">
      <c r="B15" s="15">
        <v>1</v>
      </c>
      <c r="C15" s="15">
        <v>1</v>
      </c>
      <c r="D15" s="15">
        <v>0</v>
      </c>
      <c r="F15" s="15">
        <v>1</v>
      </c>
    </row>
    <row r="16" spans="1:9" ht="15.75">
      <c r="I16" s="18" t="s">
        <v>14</v>
      </c>
    </row>
    <row r="18" spans="1:16" ht="16.5">
      <c r="B18" s="19">
        <f t="array" ref="B18:B20">MMULT(MINVERSE(A),b)</f>
        <v>0.5714285714285714</v>
      </c>
      <c r="C18" s="20" t="s">
        <v>44</v>
      </c>
      <c r="D18" s="16" t="s">
        <v>17</v>
      </c>
      <c r="E18" s="21">
        <f t="array" ref="E18">MMULT(rp,w)</f>
        <v>3.428571428571428E-2</v>
      </c>
    </row>
    <row r="19" spans="1:16" ht="21.75">
      <c r="A19" s="17" t="s">
        <v>45</v>
      </c>
      <c r="B19" s="19">
        <v>0.42857142857142855</v>
      </c>
      <c r="C19" s="20" t="s">
        <v>46</v>
      </c>
      <c r="D19" s="16" t="s">
        <v>16</v>
      </c>
      <c r="E19" s="21">
        <f t="array" ref="E19">SQRT(MMULT(MMULT(TRANSPOSE(w),V),w))</f>
        <v>0.29277002188455992</v>
      </c>
    </row>
    <row r="20" spans="1:16">
      <c r="B20" s="19">
        <v>8.5714285714285715E-2</v>
      </c>
      <c r="C20" s="20" t="s">
        <v>6</v>
      </c>
    </row>
    <row r="23" spans="1:16" ht="18.75">
      <c r="O23" s="22" t="s">
        <v>24</v>
      </c>
      <c r="P23" s="23">
        <f t="array" ref="P23">(MMULT(MMULT(TRANSPOSE(w),V),wnew))/(E19*E31)</f>
        <v>0.94491118252306894</v>
      </c>
    </row>
    <row r="24" spans="1:16">
      <c r="B24" s="15">
        <v>0.15</v>
      </c>
      <c r="C24" s="15">
        <v>0</v>
      </c>
      <c r="D24" s="15">
        <v>-1</v>
      </c>
      <c r="E24" s="15">
        <f>-B5</f>
        <v>-0.03</v>
      </c>
      <c r="H24" s="15">
        <v>0</v>
      </c>
    </row>
    <row r="25" spans="1:16" ht="18.75">
      <c r="A25" s="17" t="s">
        <v>7</v>
      </c>
      <c r="B25" s="15">
        <v>0</v>
      </c>
      <c r="C25" s="15">
        <v>0.2</v>
      </c>
      <c r="D25" s="15">
        <v>-1</v>
      </c>
      <c r="E25" s="15">
        <f>-C5</f>
        <v>-0.04</v>
      </c>
      <c r="G25" s="24" t="s">
        <v>13</v>
      </c>
      <c r="H25" s="15">
        <v>0</v>
      </c>
    </row>
    <row r="26" spans="1:16">
      <c r="B26" s="15">
        <v>1</v>
      </c>
      <c r="C26" s="15">
        <v>1</v>
      </c>
      <c r="D26" s="15">
        <v>0</v>
      </c>
      <c r="E26" s="15">
        <v>0</v>
      </c>
      <c r="H26" s="15">
        <v>1</v>
      </c>
    </row>
    <row r="27" spans="1:16">
      <c r="B27" s="15">
        <f>B5</f>
        <v>0.03</v>
      </c>
      <c r="C27" s="15">
        <f>C5</f>
        <v>0.04</v>
      </c>
      <c r="D27" s="15">
        <v>0</v>
      </c>
      <c r="E27" s="15">
        <v>0</v>
      </c>
      <c r="H27" s="15">
        <v>3.5999999999999997E-2</v>
      </c>
    </row>
    <row r="28" spans="1:16" ht="15.75">
      <c r="K28" s="18" t="s">
        <v>15</v>
      </c>
    </row>
    <row r="30" spans="1:16" ht="16.5">
      <c r="B30" s="15">
        <f t="array" ref="B30:B33">MMULT(MINVERSE(Anew),bnew)</f>
        <v>0.40000000000000124</v>
      </c>
      <c r="C30" s="20" t="s">
        <v>44</v>
      </c>
      <c r="D30" s="16" t="s">
        <v>17</v>
      </c>
      <c r="E30" s="21">
        <f t="array" ref="E30">MMULT(rp,wnew)</f>
        <v>3.599999999999999E-2</v>
      </c>
    </row>
    <row r="31" spans="1:16" ht="21.75">
      <c r="A31" s="17" t="s">
        <v>45</v>
      </c>
      <c r="B31" s="15">
        <v>0.59999999999999876</v>
      </c>
      <c r="C31" s="20" t="s">
        <v>46</v>
      </c>
      <c r="D31" s="16" t="s">
        <v>18</v>
      </c>
      <c r="E31" s="21">
        <f t="array" ref="E31">SQRT(MMULT(MMULT(TRANSPOSE(wnew),V),wnew))</f>
        <v>0.30983866769659313</v>
      </c>
    </row>
    <row r="32" spans="1:16">
      <c r="B32" s="15">
        <v>-0.12000000000000011</v>
      </c>
      <c r="C32" s="20" t="s">
        <v>6</v>
      </c>
    </row>
    <row r="33" spans="1:15">
      <c r="B33" s="15">
        <v>5.9999999999999858</v>
      </c>
      <c r="C33" s="20" t="s">
        <v>11</v>
      </c>
      <c r="D33" s="16" t="s">
        <v>19</v>
      </c>
      <c r="E33" s="25">
        <f t="array" ref="E33:E34">MMULT(V,wnew)/E31</f>
        <v>0.19364916731037157</v>
      </c>
      <c r="F33" s="16" t="s">
        <v>20</v>
      </c>
      <c r="G33" s="16">
        <f>B30*E33/E31</f>
        <v>0.25000000000000189</v>
      </c>
    </row>
    <row r="34" spans="1:15">
      <c r="D34" s="16"/>
      <c r="E34" s="25">
        <v>0.3872983346207412</v>
      </c>
      <c r="F34" s="16"/>
      <c r="G34" s="16">
        <f>B31*E34/E31</f>
        <v>0.74999999999999811</v>
      </c>
    </row>
    <row r="37" spans="1:15">
      <c r="B37" s="15">
        <v>0.15</v>
      </c>
      <c r="C37" s="15">
        <v>0</v>
      </c>
      <c r="D37" s="15">
        <v>0.2</v>
      </c>
    </row>
    <row r="38" spans="1:15" ht="18.75">
      <c r="A38" s="17" t="s">
        <v>7</v>
      </c>
      <c r="B38" s="15">
        <v>0</v>
      </c>
      <c r="C38" s="15">
        <v>0.2</v>
      </c>
      <c r="D38" s="15">
        <v>0</v>
      </c>
    </row>
    <row r="39" spans="1:15">
      <c r="B39" s="15">
        <v>0.2</v>
      </c>
      <c r="C39" s="15">
        <v>0</v>
      </c>
      <c r="D39" s="15">
        <v>0.3</v>
      </c>
    </row>
    <row r="41" spans="1:15">
      <c r="A41" s="14" t="s">
        <v>1</v>
      </c>
      <c r="B41" s="15">
        <v>0.03</v>
      </c>
      <c r="C41" s="15">
        <v>0.04</v>
      </c>
      <c r="D41" s="15">
        <v>2.5000000000000001E-2</v>
      </c>
    </row>
    <row r="44" spans="1:15" ht="18.75">
      <c r="A44" s="17" t="s">
        <v>43</v>
      </c>
      <c r="B44" s="19">
        <v>1.4545420721599465</v>
      </c>
      <c r="C44" s="20" t="s">
        <v>44</v>
      </c>
      <c r="G44" s="14" t="s">
        <v>48</v>
      </c>
    </row>
    <row r="45" spans="1:15" ht="16.5">
      <c r="B45" s="19">
        <v>0.36363648778994528</v>
      </c>
      <c r="C45" s="20" t="s">
        <v>50</v>
      </c>
    </row>
    <row r="46" spans="1:15" ht="16.5">
      <c r="B46" s="19">
        <v>-0.81817856311260395</v>
      </c>
      <c r="C46" s="20" t="s">
        <v>51</v>
      </c>
    </row>
    <row r="47" spans="1:15">
      <c r="A47" s="16" t="s">
        <v>4</v>
      </c>
      <c r="B47" s="27">
        <f>SUM(B44:B46)</f>
        <v>0.99999999683728791</v>
      </c>
      <c r="M47" s="27"/>
      <c r="N47" s="27"/>
      <c r="O47" s="27"/>
    </row>
    <row r="48" spans="1:15" ht="18.75">
      <c r="A48" s="17" t="s">
        <v>11</v>
      </c>
      <c r="B48" s="26">
        <f t="array" ref="B48">MMULT(r_3,wns)</f>
        <v>3.7727257598581102E-2</v>
      </c>
    </row>
    <row r="49" spans="1:12" ht="18.75">
      <c r="A49" s="17" t="s">
        <v>47</v>
      </c>
      <c r="B49" s="26">
        <f t="array" ref="B49">SQRT(MMULT(MMULT(TRANSPOSE(wns),V_3),wns))</f>
        <v>0.26190644571942823</v>
      </c>
    </row>
    <row r="50" spans="1:12">
      <c r="A50" s="16" t="s">
        <v>49</v>
      </c>
      <c r="B50" s="26">
        <f>B48/B49</f>
        <v>0.14404860290837238</v>
      </c>
    </row>
    <row r="53" spans="1:12">
      <c r="A53"/>
      <c r="B53"/>
      <c r="C53"/>
      <c r="D53"/>
      <c r="E53"/>
      <c r="F53"/>
      <c r="G53"/>
      <c r="H53"/>
      <c r="I53"/>
      <c r="J53"/>
      <c r="K53"/>
      <c r="L53"/>
    </row>
    <row r="54" spans="1:12">
      <c r="A54"/>
      <c r="B54"/>
      <c r="C54"/>
      <c r="D54"/>
      <c r="E54"/>
      <c r="F54"/>
      <c r="G54"/>
      <c r="H54"/>
      <c r="I54"/>
      <c r="J54"/>
      <c r="K54"/>
      <c r="L54"/>
    </row>
    <row r="55" spans="1:12">
      <c r="A55"/>
      <c r="B55"/>
      <c r="C55"/>
      <c r="D55"/>
      <c r="E55"/>
      <c r="F55"/>
      <c r="G55"/>
      <c r="H55"/>
      <c r="I55"/>
      <c r="J55"/>
      <c r="K55"/>
      <c r="L55"/>
    </row>
    <row r="56" spans="1:12">
      <c r="A56"/>
      <c r="B56"/>
      <c r="C56"/>
      <c r="D56"/>
      <c r="E56"/>
      <c r="F56"/>
      <c r="G56"/>
      <c r="H56"/>
      <c r="I56"/>
      <c r="J56"/>
      <c r="K56"/>
      <c r="L56"/>
    </row>
    <row r="57" spans="1:12">
      <c r="A57"/>
      <c r="B57"/>
      <c r="C57"/>
      <c r="D57"/>
      <c r="E57"/>
      <c r="F57"/>
      <c r="G57"/>
      <c r="H57"/>
      <c r="I57"/>
      <c r="J57"/>
      <c r="K57"/>
      <c r="L57"/>
    </row>
    <row r="58" spans="1:12">
      <c r="A58"/>
      <c r="B58"/>
      <c r="C58"/>
      <c r="D58"/>
      <c r="E58"/>
      <c r="F58"/>
      <c r="G58"/>
      <c r="H58"/>
      <c r="I58"/>
      <c r="J58"/>
      <c r="K58"/>
      <c r="L58"/>
    </row>
    <row r="59" spans="1:12">
      <c r="A59"/>
      <c r="B59"/>
      <c r="C59"/>
      <c r="D59"/>
      <c r="E59"/>
      <c r="F59"/>
      <c r="G59"/>
      <c r="H59"/>
      <c r="I59"/>
      <c r="J59"/>
      <c r="K59"/>
      <c r="L59"/>
    </row>
    <row r="60" spans="1:12">
      <c r="A60"/>
      <c r="B60"/>
      <c r="C60"/>
      <c r="D60"/>
      <c r="E60"/>
      <c r="F60"/>
      <c r="G60"/>
      <c r="H60"/>
      <c r="I60"/>
      <c r="J60"/>
      <c r="K60"/>
      <c r="L60"/>
    </row>
    <row r="61" spans="1:12">
      <c r="A61"/>
      <c r="B61"/>
      <c r="C61"/>
      <c r="D61"/>
      <c r="E61"/>
      <c r="F61"/>
      <c r="G61"/>
      <c r="H61"/>
      <c r="I61"/>
      <c r="J61"/>
      <c r="K61"/>
      <c r="L61"/>
    </row>
    <row r="62" spans="1:12">
      <c r="A62"/>
      <c r="B62"/>
      <c r="C62"/>
      <c r="D62"/>
      <c r="E62"/>
      <c r="F62"/>
      <c r="G62"/>
      <c r="H62"/>
      <c r="I62"/>
      <c r="J62"/>
      <c r="K62"/>
      <c r="L62"/>
    </row>
    <row r="63" spans="1:12">
      <c r="A63"/>
      <c r="B63"/>
      <c r="C63"/>
      <c r="D63"/>
      <c r="E63"/>
      <c r="F63"/>
      <c r="G63"/>
      <c r="H63"/>
      <c r="I63"/>
      <c r="J63"/>
      <c r="K63"/>
      <c r="L63"/>
    </row>
    <row r="64" spans="1:12">
      <c r="A64"/>
      <c r="B64"/>
      <c r="C64"/>
      <c r="D64"/>
      <c r="E64"/>
      <c r="F64"/>
      <c r="G64"/>
      <c r="H64"/>
      <c r="I64"/>
      <c r="J64"/>
      <c r="K64"/>
      <c r="L64"/>
    </row>
    <row r="65" spans="1:12">
      <c r="A65"/>
      <c r="B65"/>
      <c r="C65"/>
      <c r="D65"/>
      <c r="E65"/>
      <c r="F65"/>
      <c r="G65"/>
      <c r="H65"/>
      <c r="I65"/>
      <c r="J65"/>
      <c r="K65"/>
      <c r="L65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1"/>
  <sheetViews>
    <sheetView workbookViewId="0">
      <selection activeCell="J29" sqref="J29"/>
    </sheetView>
  </sheetViews>
  <sheetFormatPr defaultRowHeight="15"/>
  <cols>
    <col min="1" max="2" width="9.140625" style="2"/>
    <col min="3" max="3" width="10.28515625" style="2" bestFit="1" customWidth="1"/>
    <col min="4" max="6" width="9.140625" style="2"/>
    <col min="7" max="8" width="8.7109375" style="2" customWidth="1"/>
    <col min="9" max="16384" width="9.140625" style="2"/>
  </cols>
  <sheetData>
    <row r="1" spans="1:13">
      <c r="A1" s="1" t="s">
        <v>9</v>
      </c>
      <c r="B1" s="1" t="s">
        <v>10</v>
      </c>
      <c r="D1" s="1" t="s">
        <v>9</v>
      </c>
      <c r="E1" s="1" t="s">
        <v>10</v>
      </c>
    </row>
    <row r="2" spans="1:13">
      <c r="A2" s="3">
        <v>0.467188788057669</v>
      </c>
      <c r="B2" s="3">
        <v>0.47783537616474703</v>
      </c>
      <c r="C2" s="2" t="s">
        <v>63</v>
      </c>
      <c r="D2" s="3">
        <f>AVERAGE(A2:A1001)</f>
        <v>2.278412106515651E-2</v>
      </c>
      <c r="E2" s="44">
        <f>AVERAGE(B2:B1001)</f>
        <v>3.0169936035309437E-2</v>
      </c>
    </row>
    <row r="3" spans="1:13">
      <c r="A3" s="3">
        <v>0.126134866961334</v>
      </c>
      <c r="B3" s="3">
        <v>0.29688104136381299</v>
      </c>
      <c r="C3" s="2" t="s">
        <v>64</v>
      </c>
      <c r="D3" s="2">
        <f>STDEVP(A2:A1001)</f>
        <v>0.38564748718959146</v>
      </c>
      <c r="E3" s="2">
        <f>STDEVP(B2:B1001)</f>
        <v>0.44790246372312925</v>
      </c>
    </row>
    <row r="4" spans="1:13">
      <c r="A4" s="3">
        <v>0.24569508146744901</v>
      </c>
      <c r="B4" s="3">
        <v>-0.73365709037641003</v>
      </c>
    </row>
    <row r="5" spans="1:13">
      <c r="A5" s="3">
        <v>0.27908732120311103</v>
      </c>
      <c r="B5" s="3">
        <v>0.21490610177194799</v>
      </c>
      <c r="C5" s="2" t="s">
        <v>65</v>
      </c>
      <c r="D5" s="40">
        <f t="array" ref="D5:E6">MMULT(TRANSPOSE(Returns),Returns)/1000 - MMULT(TRANSPOSE(means),means)</f>
        <v>0.1487239843756461</v>
      </c>
      <c r="E5" s="40">
        <v>0.10140004776425524</v>
      </c>
      <c r="F5" s="40">
        <v>-1</v>
      </c>
      <c r="G5" s="46">
        <f>-D2</f>
        <v>-2.278412106515651E-2</v>
      </c>
      <c r="H5" s="41" t="s">
        <v>66</v>
      </c>
      <c r="I5" s="42">
        <v>0</v>
      </c>
      <c r="K5" s="46">
        <v>0.04</v>
      </c>
    </row>
    <row r="6" spans="1:13">
      <c r="A6" s="3">
        <v>0.31626975282301101</v>
      </c>
      <c r="B6" s="3">
        <v>0.99603685683848098</v>
      </c>
      <c r="D6" s="40">
        <v>0.10140004776425524</v>
      </c>
      <c r="E6" s="40">
        <v>0.20061661700924913</v>
      </c>
      <c r="F6" s="40">
        <v>-1</v>
      </c>
      <c r="G6" s="46">
        <f>-E2</f>
        <v>-3.0169936035309437E-2</v>
      </c>
      <c r="H6" s="41" t="s">
        <v>67</v>
      </c>
      <c r="I6" s="42">
        <v>0</v>
      </c>
      <c r="K6" s="49">
        <f>E2</f>
        <v>3.0169936035309437E-2</v>
      </c>
    </row>
    <row r="7" spans="1:13">
      <c r="A7" s="3">
        <v>-0.48229677895128198</v>
      </c>
      <c r="B7" s="3">
        <v>-0.37033848635073402</v>
      </c>
      <c r="D7" s="40">
        <v>1</v>
      </c>
      <c r="E7" s="40">
        <v>1</v>
      </c>
      <c r="F7" s="40">
        <v>0</v>
      </c>
      <c r="G7" s="42">
        <v>0</v>
      </c>
      <c r="H7" s="43" t="s">
        <v>6</v>
      </c>
      <c r="I7" s="42">
        <v>1</v>
      </c>
      <c r="K7" s="42">
        <v>1</v>
      </c>
    </row>
    <row r="8" spans="1:13">
      <c r="A8" s="3">
        <v>-0.23212102203469401</v>
      </c>
      <c r="B8" s="3">
        <v>-0.36997305363147198</v>
      </c>
      <c r="D8" s="46">
        <f>D2</f>
        <v>2.278412106515651E-2</v>
      </c>
      <c r="E8" s="46">
        <f>E2</f>
        <v>3.0169936035309437E-2</v>
      </c>
      <c r="F8" s="42">
        <v>0</v>
      </c>
      <c r="G8" s="42">
        <v>0</v>
      </c>
      <c r="H8" s="47" t="s">
        <v>11</v>
      </c>
      <c r="I8" s="42">
        <v>0.03</v>
      </c>
    </row>
    <row r="9" spans="1:13">
      <c r="A9" s="3">
        <v>-0.106672895521202</v>
      </c>
      <c r="B9" s="3">
        <v>-0.419099587399272</v>
      </c>
    </row>
    <row r="10" spans="1:13">
      <c r="A10" s="3">
        <v>-0.58868147151202099</v>
      </c>
      <c r="B10" s="3">
        <v>-1.03372332063838</v>
      </c>
      <c r="E10" s="2" t="s">
        <v>69</v>
      </c>
      <c r="F10" s="2" t="s">
        <v>70</v>
      </c>
      <c r="G10" t="s">
        <v>49</v>
      </c>
      <c r="H10"/>
      <c r="I10" s="43" t="s">
        <v>12</v>
      </c>
      <c r="J10" s="2">
        <f>J11/(E17*F17)</f>
        <v>0.82484901972616909</v>
      </c>
      <c r="K10"/>
      <c r="L10"/>
      <c r="M10"/>
    </row>
    <row r="11" spans="1:13">
      <c r="A11" s="3">
        <v>-0.51294766812637604</v>
      </c>
      <c r="B11" s="3">
        <v>-0.50068333081944105</v>
      </c>
      <c r="D11" s="41" t="s">
        <v>66</v>
      </c>
      <c r="E11" s="3">
        <f t="array" ref="E11:E13">MMULT(MINVERSE(Hessian),bx)</f>
        <v>0.67705900607597103</v>
      </c>
      <c r="F11" s="3">
        <f t="array" ref="F11:F14">MMULT(MINVERSE(Hnew),bHnew)</f>
        <v>2.3008433869002864E-2</v>
      </c>
      <c r="G11" s="3">
        <f t="array" ref="G11:G13">MMULT(MINVERSE(Hessian),bsharpe)</f>
        <v>0.74413987158304384</v>
      </c>
      <c r="H11"/>
      <c r="J11" s="2">
        <f t="array" ref="J11">MMULT(MMULT(TRANSPOSE(wmin),Vcov),wminr)</f>
        <v>0.13344114524996586</v>
      </c>
      <c r="K11"/>
      <c r="L11"/>
      <c r="M11"/>
    </row>
    <row r="12" spans="1:13">
      <c r="A12" s="3">
        <v>0.16851553592461099</v>
      </c>
      <c r="B12" s="3">
        <v>0.24240994018411799</v>
      </c>
      <c r="D12" s="41" t="s">
        <v>67</v>
      </c>
      <c r="E12" s="3">
        <v>0.32294099392402897</v>
      </c>
      <c r="F12" s="3">
        <v>0.97699156613099758</v>
      </c>
      <c r="G12" s="3">
        <v>0.25586012841695616</v>
      </c>
    </row>
    <row r="13" spans="1:13">
      <c r="A13" s="3">
        <v>0.169005082276763</v>
      </c>
      <c r="B13" s="3">
        <v>-0.22660205726643601</v>
      </c>
      <c r="D13" s="43" t="s">
        <v>6</v>
      </c>
      <c r="E13" s="45">
        <v>0.13344114524996581</v>
      </c>
      <c r="F13" s="48">
        <v>-0.19317811464525736</v>
      </c>
      <c r="G13" s="48">
        <v>9.6615675877059756E-2</v>
      </c>
    </row>
    <row r="14" spans="1:13">
      <c r="A14" s="3">
        <v>0.38809562645710499</v>
      </c>
      <c r="B14" s="3">
        <v>0.371283177940952</v>
      </c>
      <c r="D14" s="47" t="s">
        <v>11</v>
      </c>
      <c r="F14" s="48">
        <v>12.976889089990678</v>
      </c>
    </row>
    <row r="15" spans="1:13">
      <c r="A15" s="3">
        <v>0.17159539499734999</v>
      </c>
      <c r="B15" s="3">
        <v>0.42212231986093901</v>
      </c>
      <c r="D15" s="2" t="s">
        <v>68</v>
      </c>
      <c r="E15" s="3">
        <f>SUM(E11:E12)</f>
        <v>1</v>
      </c>
      <c r="F15" s="3">
        <f>SUM(F11:F12)</f>
        <v>1.0000000000000004</v>
      </c>
      <c r="G15" s="3">
        <f>SUM(G11:G12)</f>
        <v>1</v>
      </c>
    </row>
    <row r="16" spans="1:13">
      <c r="A16" s="3">
        <v>-0.26697349520754199</v>
      </c>
      <c r="B16" s="3">
        <v>-0.37462337217841601</v>
      </c>
      <c r="D16" s="2" t="s">
        <v>17</v>
      </c>
      <c r="E16" s="44">
        <f t="array" ref="E16">MMULT(means,wmin)</f>
        <v>2.5169303492556666E-2</v>
      </c>
      <c r="F16" s="2">
        <f t="array" ref="F16">MMULT(means,wminr)</f>
        <v>2.9999999999999995E-2</v>
      </c>
      <c r="G16" s="44">
        <f t="array" ref="G16">MMULT(means,wsharpe)</f>
        <v>2.4673856631883713E-2</v>
      </c>
    </row>
    <row r="17" spans="1:7">
      <c r="A17" s="3">
        <v>2.3910287700548399E-2</v>
      </c>
      <c r="B17" s="3">
        <v>0.21566758609294601</v>
      </c>
      <c r="D17" s="2" t="s">
        <v>18</v>
      </c>
      <c r="E17" s="3">
        <f t="array" ref="E17">SQRT(MMULT(MMULT(TRANSPOSE(wmin),Vcov),wmin))</f>
        <v>0.365295969386422</v>
      </c>
      <c r="F17" s="3">
        <f t="array" ref="F17">SQRT(MMULT(MMULT(TRANSPOSE(wminr),Vcov),wminr))</f>
        <v>0.44286404014602837</v>
      </c>
      <c r="G17" s="44">
        <f t="array" ref="G17">SQRT(MMULT(MMULT(TRANSPOSE(wsharpe),Vcov),wsharpe))</f>
        <v>0.3661974255080272</v>
      </c>
    </row>
    <row r="18" spans="1:7">
      <c r="A18" s="3">
        <v>-0.24750379068085401</v>
      </c>
      <c r="B18" s="3">
        <v>6.1483280017834298E-2</v>
      </c>
    </row>
    <row r="19" spans="1:7">
      <c r="A19" s="3">
        <v>0.36584879104317197</v>
      </c>
      <c r="B19" s="3">
        <v>0.24826882039614301</v>
      </c>
    </row>
    <row r="20" spans="1:7">
      <c r="A20" s="3">
        <v>-0.55518858066987897</v>
      </c>
      <c r="B20" s="3">
        <v>0.36426826976446802</v>
      </c>
    </row>
    <row r="21" spans="1:7">
      <c r="A21" s="3">
        <v>0.36286236938150701</v>
      </c>
      <c r="B21" s="3">
        <v>-0.20263431271649399</v>
      </c>
    </row>
    <row r="22" spans="1:7">
      <c r="A22" s="3">
        <v>0.222912125147785</v>
      </c>
      <c r="B22" s="3">
        <v>0.26904801294409803</v>
      </c>
    </row>
    <row r="23" spans="1:7">
      <c r="A23" s="3">
        <v>0.329417882035132</v>
      </c>
      <c r="B23" s="3">
        <v>-9.8787190455812898E-2</v>
      </c>
    </row>
    <row r="24" spans="1:7">
      <c r="A24" s="3">
        <v>-0.194097881164667</v>
      </c>
      <c r="B24" s="3">
        <v>-0.37294873718197402</v>
      </c>
    </row>
    <row r="25" spans="1:7">
      <c r="A25" s="3">
        <v>0.106348720154404</v>
      </c>
      <c r="B25" s="3">
        <v>0.25192004038372201</v>
      </c>
    </row>
    <row r="26" spans="1:7">
      <c r="A26" s="3">
        <v>1.4107486994394401E-2</v>
      </c>
      <c r="B26" s="3">
        <v>0.42847364781695002</v>
      </c>
    </row>
    <row r="27" spans="1:7">
      <c r="A27" s="3">
        <v>-0.555149415146028</v>
      </c>
      <c r="B27" s="3">
        <v>-0.28798675464991702</v>
      </c>
    </row>
    <row r="28" spans="1:7">
      <c r="A28" s="3">
        <v>0.21775605881406501</v>
      </c>
      <c r="B28" s="3">
        <v>0.64163447797999396</v>
      </c>
    </row>
    <row r="29" spans="1:7">
      <c r="A29" s="3">
        <v>0.20141633835868</v>
      </c>
      <c r="B29" s="3">
        <v>-0.18535837148736201</v>
      </c>
    </row>
    <row r="30" spans="1:7">
      <c r="A30" s="3">
        <v>-0.25780334569972302</v>
      </c>
      <c r="B30" s="3">
        <v>-2.83910229660118E-2</v>
      </c>
    </row>
    <row r="31" spans="1:7">
      <c r="A31" s="3">
        <v>0.51026119579232898</v>
      </c>
      <c r="B31" s="3">
        <v>0.166319076561188</v>
      </c>
    </row>
    <row r="32" spans="1:7">
      <c r="A32" s="3">
        <v>-0.65362903658633797</v>
      </c>
      <c r="B32" s="3">
        <v>-0.69230028729830395</v>
      </c>
    </row>
    <row r="33" spans="1:2">
      <c r="A33" s="3">
        <v>-0.129177348612001</v>
      </c>
      <c r="B33" s="3">
        <v>-1.02702807782032</v>
      </c>
    </row>
    <row r="34" spans="1:2">
      <c r="A34" s="3">
        <v>-0.121367853235982</v>
      </c>
      <c r="B34" s="3">
        <v>0.216667362712165</v>
      </c>
    </row>
    <row r="35" spans="1:2">
      <c r="A35" s="3">
        <v>-0.24642123919971701</v>
      </c>
      <c r="B35" s="3">
        <v>0.54031769330436297</v>
      </c>
    </row>
    <row r="36" spans="1:2">
      <c r="A36" s="3">
        <v>-0.22714467573292499</v>
      </c>
      <c r="B36" s="3">
        <v>5.1013152854279299E-2</v>
      </c>
    </row>
    <row r="37" spans="1:2">
      <c r="A37" s="3">
        <v>0.217083290976153</v>
      </c>
      <c r="B37" s="3">
        <v>0.66728431522225795</v>
      </c>
    </row>
    <row r="38" spans="1:2">
      <c r="A38" s="3">
        <v>-0.30841952294578501</v>
      </c>
      <c r="B38" s="3">
        <v>-0.16407640866828499</v>
      </c>
    </row>
    <row r="39" spans="1:2">
      <c r="A39" s="3">
        <v>5.66772781174152E-2</v>
      </c>
      <c r="B39" s="3">
        <v>-0.39150085928711098</v>
      </c>
    </row>
    <row r="40" spans="1:2">
      <c r="A40" s="3">
        <v>-0.13464908636766099</v>
      </c>
      <c r="B40" s="3">
        <v>-0.38834768663189101</v>
      </c>
    </row>
    <row r="41" spans="1:2">
      <c r="A41" s="3">
        <v>-1.9714548203689598E-2</v>
      </c>
      <c r="B41" s="3">
        <v>-0.28623518184674202</v>
      </c>
    </row>
    <row r="42" spans="1:2">
      <c r="A42" s="3">
        <v>0.77839546099768697</v>
      </c>
      <c r="B42" s="3">
        <v>0.94146116701066396</v>
      </c>
    </row>
    <row r="43" spans="1:2">
      <c r="A43" s="3">
        <v>-0.179860544888022</v>
      </c>
      <c r="B43" s="3">
        <v>-0.27531022611946598</v>
      </c>
    </row>
    <row r="44" spans="1:2">
      <c r="A44" s="3">
        <v>0.372960927533105</v>
      </c>
      <c r="B44" s="3">
        <v>0.30203062052274898</v>
      </c>
    </row>
    <row r="45" spans="1:2">
      <c r="A45" s="3">
        <v>4.4666479590876502E-2</v>
      </c>
      <c r="B45" s="3">
        <v>-0.437019387179925</v>
      </c>
    </row>
    <row r="46" spans="1:2">
      <c r="A46" s="3">
        <v>4.2191994427295203E-2</v>
      </c>
      <c r="B46" s="3">
        <v>-1.8717862927942901E-2</v>
      </c>
    </row>
    <row r="47" spans="1:2">
      <c r="A47" s="3">
        <v>-0.70687775553063303</v>
      </c>
      <c r="B47" s="3">
        <v>-1.04493445496382</v>
      </c>
    </row>
    <row r="48" spans="1:2">
      <c r="A48" s="3">
        <v>0.42534382200523502</v>
      </c>
      <c r="B48" s="3">
        <v>4.7073736945746299E-2</v>
      </c>
    </row>
    <row r="49" spans="1:2">
      <c r="A49" s="3">
        <v>8.9846721283692005E-2</v>
      </c>
      <c r="B49" s="3">
        <v>0.357225173123143</v>
      </c>
    </row>
    <row r="50" spans="1:2">
      <c r="A50" s="3">
        <v>-0.138093776014794</v>
      </c>
      <c r="B50" s="3">
        <v>0.552214673815561</v>
      </c>
    </row>
    <row r="51" spans="1:2">
      <c r="A51" s="3">
        <v>4.4495559013644499E-2</v>
      </c>
      <c r="B51" s="3">
        <v>0.22692175410208501</v>
      </c>
    </row>
    <row r="52" spans="1:2">
      <c r="A52" s="3">
        <v>-1.22184499389123E-2</v>
      </c>
      <c r="B52" s="3">
        <v>4.7360753429934399E-2</v>
      </c>
    </row>
    <row r="53" spans="1:2">
      <c r="A53" s="3">
        <v>0.73953951421908803</v>
      </c>
      <c r="B53" s="3">
        <v>0.90492590136811002</v>
      </c>
    </row>
    <row r="54" spans="1:2">
      <c r="A54" s="3">
        <v>-0.39867967349334599</v>
      </c>
      <c r="B54" s="3">
        <v>2.0048670528332299E-2</v>
      </c>
    </row>
    <row r="55" spans="1:2">
      <c r="A55" s="3">
        <v>-0.18748083905200799</v>
      </c>
      <c r="B55" s="3">
        <v>-0.99918838916866204</v>
      </c>
    </row>
    <row r="56" spans="1:2">
      <c r="A56" s="3">
        <v>0.13178431251960901</v>
      </c>
      <c r="B56" s="3">
        <v>-0.54633142786683697</v>
      </c>
    </row>
    <row r="57" spans="1:2">
      <c r="A57" s="3">
        <v>0.74811450862032802</v>
      </c>
      <c r="B57" s="3">
        <v>0.214444548926117</v>
      </c>
    </row>
    <row r="58" spans="1:2">
      <c r="A58" s="3">
        <v>0.12966588763553699</v>
      </c>
      <c r="B58" s="3">
        <v>-0.212552788229911</v>
      </c>
    </row>
    <row r="59" spans="1:2">
      <c r="A59" s="3">
        <v>0.46034146663452902</v>
      </c>
      <c r="B59" s="3">
        <v>-0.25742729891635502</v>
      </c>
    </row>
    <row r="60" spans="1:2">
      <c r="A60" s="3">
        <v>0.32148821902171598</v>
      </c>
      <c r="B60" s="3">
        <v>-1.3337737044863599E-2</v>
      </c>
    </row>
    <row r="61" spans="1:2">
      <c r="A61" s="3">
        <v>0.30844643252735299</v>
      </c>
      <c r="B61" s="3">
        <v>-0.114386630234086</v>
      </c>
    </row>
    <row r="62" spans="1:2">
      <c r="A62" s="3">
        <v>0.52866170955532499</v>
      </c>
      <c r="B62" s="3">
        <v>0.77418525055329102</v>
      </c>
    </row>
    <row r="63" spans="1:2">
      <c r="A63" s="3">
        <v>0.91738939190067703</v>
      </c>
      <c r="B63" s="3">
        <v>0.40886142817002402</v>
      </c>
    </row>
    <row r="64" spans="1:2">
      <c r="A64" s="3">
        <v>8.7159442316739402E-2</v>
      </c>
      <c r="B64" s="3">
        <v>-0.38782895958317998</v>
      </c>
    </row>
    <row r="65" spans="1:2">
      <c r="A65" s="3">
        <v>-8.2324311228826996E-2</v>
      </c>
      <c r="B65" s="3">
        <v>-0.186881805215865</v>
      </c>
    </row>
    <row r="66" spans="1:2">
      <c r="A66" s="3">
        <v>0.102507762070032</v>
      </c>
      <c r="B66" s="3">
        <v>-0.16177622967951</v>
      </c>
    </row>
    <row r="67" spans="1:2">
      <c r="A67" s="3">
        <v>-8.7421745614865598E-2</v>
      </c>
      <c r="B67" s="3">
        <v>5.7446331022941298E-2</v>
      </c>
    </row>
    <row r="68" spans="1:2">
      <c r="A68" s="3">
        <v>-0.86517982557496997</v>
      </c>
      <c r="B68" s="3">
        <v>-0.641240161814705</v>
      </c>
    </row>
    <row r="69" spans="1:2">
      <c r="A69" s="3">
        <v>-1.49075885137378E-2</v>
      </c>
      <c r="B69" s="3">
        <v>-0.53237247257863896</v>
      </c>
    </row>
    <row r="70" spans="1:2">
      <c r="A70" s="3">
        <v>9.5003888557360597E-2</v>
      </c>
      <c r="B70" s="3">
        <v>0.29523998540430602</v>
      </c>
    </row>
    <row r="71" spans="1:2">
      <c r="A71" s="3">
        <v>-0.111866900778346</v>
      </c>
      <c r="B71" s="3">
        <v>-0.18747418432176399</v>
      </c>
    </row>
    <row r="72" spans="1:2">
      <c r="A72" s="3">
        <v>-5.3994805896105398E-2</v>
      </c>
      <c r="B72" s="3">
        <v>-0.235096503302127</v>
      </c>
    </row>
    <row r="73" spans="1:2">
      <c r="A73" s="3">
        <v>0.50879269317741405</v>
      </c>
      <c r="B73" s="3">
        <v>4.8163156749852498E-2</v>
      </c>
    </row>
    <row r="74" spans="1:2">
      <c r="A74" s="3">
        <v>6.1959886393040897E-2</v>
      </c>
      <c r="B74" s="3">
        <v>0.35119349439668102</v>
      </c>
    </row>
    <row r="75" spans="1:2">
      <c r="A75" s="3">
        <v>1.84206157960232E-2</v>
      </c>
      <c r="B75" s="3">
        <v>-7.49514145876355E-3</v>
      </c>
    </row>
    <row r="76" spans="1:2">
      <c r="A76" s="3">
        <v>-0.22613818945747199</v>
      </c>
      <c r="B76" s="3">
        <v>-0.69776594966529804</v>
      </c>
    </row>
    <row r="77" spans="1:2">
      <c r="A77" s="3">
        <v>-0.18581960832411201</v>
      </c>
      <c r="B77" s="3">
        <v>0.68878228848877598</v>
      </c>
    </row>
    <row r="78" spans="1:2">
      <c r="A78" s="3">
        <v>-9.0796243067049493E-3</v>
      </c>
      <c r="B78" s="3">
        <v>-0.11082287853582</v>
      </c>
    </row>
    <row r="79" spans="1:2">
      <c r="A79" s="3">
        <v>7.9545844749423597E-2</v>
      </c>
      <c r="B79" s="3">
        <v>0.17200689704513</v>
      </c>
    </row>
    <row r="80" spans="1:2">
      <c r="A80" s="3">
        <v>0.180507698140008</v>
      </c>
      <c r="B80" s="3">
        <v>0.26990301445166598</v>
      </c>
    </row>
    <row r="81" spans="1:2">
      <c r="A81" s="3">
        <v>0.66332666537643403</v>
      </c>
      <c r="B81" s="3">
        <v>-1.48579809778849E-2</v>
      </c>
    </row>
    <row r="82" spans="1:2">
      <c r="A82" s="3">
        <v>0.555395269077124</v>
      </c>
      <c r="B82" s="3">
        <v>0.83616171842989795</v>
      </c>
    </row>
    <row r="83" spans="1:2">
      <c r="A83" s="3">
        <v>-0.43367226363545502</v>
      </c>
      <c r="B83" s="3">
        <v>-0.177419723224641</v>
      </c>
    </row>
    <row r="84" spans="1:2">
      <c r="A84" s="3">
        <v>0.71032392288591995</v>
      </c>
      <c r="B84" s="3">
        <v>0.54600415531941404</v>
      </c>
    </row>
    <row r="85" spans="1:2">
      <c r="A85" s="3">
        <v>-0.35168199633427</v>
      </c>
      <c r="B85" s="3">
        <v>0.278729339006066</v>
      </c>
    </row>
    <row r="86" spans="1:2">
      <c r="A86" s="3">
        <v>1.0258259070094999</v>
      </c>
      <c r="B86" s="3">
        <v>0.76197727109630098</v>
      </c>
    </row>
    <row r="87" spans="1:2">
      <c r="A87" s="3">
        <v>0.107183520563757</v>
      </c>
      <c r="B87" s="3">
        <v>-0.53743382915620297</v>
      </c>
    </row>
    <row r="88" spans="1:2">
      <c r="A88" s="3">
        <v>-0.139918541054772</v>
      </c>
      <c r="B88" s="3">
        <v>-7.9143229096888895E-2</v>
      </c>
    </row>
    <row r="89" spans="1:2">
      <c r="A89" s="3">
        <v>-0.752847440595104</v>
      </c>
      <c r="B89" s="3">
        <v>-5.5772548795393499E-2</v>
      </c>
    </row>
    <row r="90" spans="1:2">
      <c r="A90" s="3">
        <v>-0.124137286159323</v>
      </c>
      <c r="B90" s="3">
        <v>0.38003271507477498</v>
      </c>
    </row>
    <row r="91" spans="1:2">
      <c r="A91" s="3">
        <v>0.62726984393148599</v>
      </c>
      <c r="B91" s="3">
        <v>0.53482591011112701</v>
      </c>
    </row>
    <row r="92" spans="1:2">
      <c r="A92" s="3">
        <v>-0.12982269755963299</v>
      </c>
      <c r="B92" s="3">
        <v>-0.68491753346587403</v>
      </c>
    </row>
    <row r="93" spans="1:2">
      <c r="A93" s="3">
        <v>-0.144602049531974</v>
      </c>
      <c r="B93" s="3">
        <v>0.323962705606268</v>
      </c>
    </row>
    <row r="94" spans="1:2">
      <c r="A94" s="3">
        <v>-0.478526578676708</v>
      </c>
      <c r="B94" s="3">
        <v>-0.31997155830082202</v>
      </c>
    </row>
    <row r="95" spans="1:2">
      <c r="A95" s="3">
        <v>-0.424657714113992</v>
      </c>
      <c r="B95" s="3">
        <v>-0.193035814952873</v>
      </c>
    </row>
    <row r="96" spans="1:2">
      <c r="A96" s="3">
        <v>-0.19412420964400401</v>
      </c>
      <c r="B96" s="3">
        <v>0.35843836440461901</v>
      </c>
    </row>
    <row r="97" spans="1:2">
      <c r="A97" s="3">
        <v>0.16943912078018</v>
      </c>
      <c r="B97" s="3">
        <v>0.280025417727502</v>
      </c>
    </row>
    <row r="98" spans="1:2">
      <c r="A98" s="3">
        <v>-0.768719339589651</v>
      </c>
      <c r="B98" s="3">
        <v>-1.85163893564594</v>
      </c>
    </row>
    <row r="99" spans="1:2">
      <c r="A99" s="3">
        <v>0.288465353218475</v>
      </c>
      <c r="B99" s="3">
        <v>-0.39520039218122099</v>
      </c>
    </row>
    <row r="100" spans="1:2">
      <c r="A100" s="3">
        <v>-0.156334386346386</v>
      </c>
      <c r="B100" s="3">
        <v>-0.38656889152329499</v>
      </c>
    </row>
    <row r="101" spans="1:2">
      <c r="A101" s="3">
        <v>0.34151495063519699</v>
      </c>
      <c r="B101" s="3">
        <v>-0.22383691950005799</v>
      </c>
    </row>
    <row r="102" spans="1:2">
      <c r="A102" s="3">
        <v>2.83169053820416E-2</v>
      </c>
      <c r="B102" s="3">
        <v>9.4915111341002306E-2</v>
      </c>
    </row>
    <row r="103" spans="1:2">
      <c r="A103" s="3">
        <v>-0.14145444302492</v>
      </c>
      <c r="B103" s="3">
        <v>-1.8815139579866601E-2</v>
      </c>
    </row>
    <row r="104" spans="1:2">
      <c r="A104" s="3">
        <v>0.224719579001287</v>
      </c>
      <c r="B104" s="3">
        <v>-8.3276100216755994E-2</v>
      </c>
    </row>
    <row r="105" spans="1:2">
      <c r="A105" s="3">
        <v>0.22564521085765299</v>
      </c>
      <c r="B105" s="3">
        <v>0.59745567694755397</v>
      </c>
    </row>
    <row r="106" spans="1:2">
      <c r="A106" s="3">
        <v>0.81432600964479096</v>
      </c>
      <c r="B106" s="3">
        <v>0.27511697073157099</v>
      </c>
    </row>
    <row r="107" spans="1:2">
      <c r="A107" s="3">
        <v>-0.47395362691940801</v>
      </c>
      <c r="B107" s="3">
        <v>-0.42216180755478</v>
      </c>
    </row>
    <row r="108" spans="1:2">
      <c r="A108" s="3">
        <v>-0.24189530271198001</v>
      </c>
      <c r="B108" s="3">
        <v>-0.38495550157286701</v>
      </c>
    </row>
    <row r="109" spans="1:2">
      <c r="A109" s="3">
        <v>-0.44383882684617398</v>
      </c>
      <c r="B109" s="3">
        <v>-0.60323466472478404</v>
      </c>
    </row>
    <row r="110" spans="1:2">
      <c r="A110" s="3">
        <v>-0.19080824181956099</v>
      </c>
      <c r="B110" s="3">
        <v>-8.7262155709816894E-2</v>
      </c>
    </row>
    <row r="111" spans="1:2">
      <c r="A111" s="3">
        <v>-0.165738259251026</v>
      </c>
      <c r="B111" s="3">
        <v>-0.59956599963022605</v>
      </c>
    </row>
    <row r="112" spans="1:2">
      <c r="A112" s="3">
        <v>-0.140964269423665</v>
      </c>
      <c r="B112" s="3">
        <v>-0.18797245984331701</v>
      </c>
    </row>
    <row r="113" spans="1:2">
      <c r="A113" s="3">
        <v>-0.15161451477565799</v>
      </c>
      <c r="B113" s="3">
        <v>0.22211525641712301</v>
      </c>
    </row>
    <row r="114" spans="1:2">
      <c r="A114" s="3">
        <v>-0.16767216224763201</v>
      </c>
      <c r="B114" s="3">
        <v>0.205369066864099</v>
      </c>
    </row>
    <row r="115" spans="1:2">
      <c r="A115" s="3">
        <v>-6.1840763072796998E-2</v>
      </c>
      <c r="B115" s="3">
        <v>-0.73183397655025195</v>
      </c>
    </row>
    <row r="116" spans="1:2">
      <c r="A116" s="3">
        <v>0.195854799030178</v>
      </c>
      <c r="B116" s="3">
        <v>0.29908271543342502</v>
      </c>
    </row>
    <row r="117" spans="1:2">
      <c r="A117" s="3">
        <v>0.46133830851047702</v>
      </c>
      <c r="B117" s="3">
        <v>0.16032676132266199</v>
      </c>
    </row>
    <row r="118" spans="1:2">
      <c r="A118" s="3">
        <v>-0.11134786165155</v>
      </c>
      <c r="B118" s="3">
        <v>0.110280674289786</v>
      </c>
    </row>
    <row r="119" spans="1:2">
      <c r="A119" s="3">
        <v>0.73776021623254195</v>
      </c>
      <c r="B119" s="3">
        <v>0.57468894410004001</v>
      </c>
    </row>
    <row r="120" spans="1:2">
      <c r="A120" s="3">
        <v>0.36801750969151698</v>
      </c>
      <c r="B120" s="3">
        <v>0.14992883008173299</v>
      </c>
    </row>
    <row r="121" spans="1:2">
      <c r="A121" s="3">
        <v>0.502375714457165</v>
      </c>
      <c r="B121" s="3">
        <v>0.35005471600474197</v>
      </c>
    </row>
    <row r="122" spans="1:2">
      <c r="A122" s="3">
        <v>-0.34963004769833</v>
      </c>
      <c r="B122" s="3">
        <v>8.8878551705295801E-3</v>
      </c>
    </row>
    <row r="123" spans="1:2">
      <c r="A123" s="3">
        <v>-0.67805394962729504</v>
      </c>
      <c r="B123" s="3">
        <v>-0.16692921855413201</v>
      </c>
    </row>
    <row r="124" spans="1:2">
      <c r="A124" s="3">
        <v>0.156625035812931</v>
      </c>
      <c r="B124" s="3">
        <v>-0.14933111637385801</v>
      </c>
    </row>
    <row r="125" spans="1:2">
      <c r="A125" s="3">
        <v>0.16335783745930299</v>
      </c>
      <c r="B125" s="3">
        <v>-0.35577568687466299</v>
      </c>
    </row>
    <row r="126" spans="1:2">
      <c r="A126" s="3">
        <v>-0.628508697076409</v>
      </c>
      <c r="B126" s="3">
        <v>-0.55202207373123802</v>
      </c>
    </row>
    <row r="127" spans="1:2">
      <c r="A127" s="3">
        <v>-0.54547641092839905</v>
      </c>
      <c r="B127" s="3">
        <v>2.87994221435935E-2</v>
      </c>
    </row>
    <row r="128" spans="1:2">
      <c r="A128" s="3">
        <v>0.166353092074531</v>
      </c>
      <c r="B128" s="3">
        <v>0.25607947801808101</v>
      </c>
    </row>
    <row r="129" spans="1:2">
      <c r="A129" s="3">
        <v>0.43141552005225198</v>
      </c>
      <c r="B129" s="3">
        <v>0.45147851426934099</v>
      </c>
    </row>
    <row r="130" spans="1:2">
      <c r="A130" s="3">
        <v>0.55531072142749105</v>
      </c>
      <c r="B130" s="3">
        <v>0.22861688439398101</v>
      </c>
    </row>
    <row r="131" spans="1:2">
      <c r="A131" s="3">
        <v>-0.32564171207582099</v>
      </c>
      <c r="B131" s="3">
        <v>-0.47667389489558698</v>
      </c>
    </row>
    <row r="132" spans="1:2">
      <c r="A132" s="3">
        <v>0.26416917441939097</v>
      </c>
      <c r="B132" s="3">
        <v>0.95453780765183005</v>
      </c>
    </row>
    <row r="133" spans="1:2">
      <c r="A133" s="3">
        <v>0.26789582564178799</v>
      </c>
      <c r="B133" s="3">
        <v>0.16019638250006599</v>
      </c>
    </row>
    <row r="134" spans="1:2">
      <c r="A134" s="3">
        <v>1.7577343159168202E-2</v>
      </c>
      <c r="B134" s="3">
        <v>1.95779730238177E-2</v>
      </c>
    </row>
    <row r="135" spans="1:2">
      <c r="A135" s="3">
        <v>-0.377387785618854</v>
      </c>
      <c r="B135" s="3">
        <v>-0.33153181256848602</v>
      </c>
    </row>
    <row r="136" spans="1:2">
      <c r="A136" s="3">
        <v>-0.39776208285813303</v>
      </c>
      <c r="B136" s="3">
        <v>-0.219718427945328</v>
      </c>
    </row>
    <row r="137" spans="1:2">
      <c r="A137" s="3">
        <v>0.31680156802320297</v>
      </c>
      <c r="B137" s="3">
        <v>0.114532613296846</v>
      </c>
    </row>
    <row r="138" spans="1:2">
      <c r="A138" s="3">
        <v>-0.621461795921322</v>
      </c>
      <c r="B138" s="3">
        <v>-0.77560200824217695</v>
      </c>
    </row>
    <row r="139" spans="1:2">
      <c r="A139" s="3">
        <v>-8.4226007520756693E-2</v>
      </c>
      <c r="B139" s="3">
        <v>0.14384656690567199</v>
      </c>
    </row>
    <row r="140" spans="1:2">
      <c r="A140" s="3">
        <v>8.4405801006921299E-2</v>
      </c>
      <c r="B140" s="3">
        <v>0.60200701587889005</v>
      </c>
    </row>
    <row r="141" spans="1:2">
      <c r="A141" s="3">
        <v>0.45330502184793497</v>
      </c>
      <c r="B141" s="3">
        <v>0.389707895103448</v>
      </c>
    </row>
    <row r="142" spans="1:2">
      <c r="A142" s="3">
        <v>-0.109098327016337</v>
      </c>
      <c r="B142" s="3">
        <v>-0.32445704476925002</v>
      </c>
    </row>
    <row r="143" spans="1:2">
      <c r="A143" s="3">
        <v>-0.50930779433566697</v>
      </c>
      <c r="B143" s="3">
        <v>-0.29893386611406098</v>
      </c>
    </row>
    <row r="144" spans="1:2">
      <c r="A144" s="3">
        <v>0.164795494658491</v>
      </c>
      <c r="B144" s="3">
        <v>0.50242581220264004</v>
      </c>
    </row>
    <row r="145" spans="1:2">
      <c r="A145" s="3">
        <v>-0.248723380823827</v>
      </c>
      <c r="B145" s="3">
        <v>0.50529628681302496</v>
      </c>
    </row>
    <row r="146" spans="1:2">
      <c r="A146" s="3">
        <v>0.71841516685462203</v>
      </c>
      <c r="B146" s="3">
        <v>-1.41790221810803E-2</v>
      </c>
    </row>
    <row r="147" spans="1:2">
      <c r="A147" s="3">
        <v>-0.30615250273731098</v>
      </c>
      <c r="B147" s="3">
        <v>-0.14247112491472699</v>
      </c>
    </row>
    <row r="148" spans="1:2">
      <c r="A148" s="3">
        <v>9.62299245926974E-2</v>
      </c>
      <c r="B148" s="3">
        <v>-7.4059658750729299E-2</v>
      </c>
    </row>
    <row r="149" spans="1:2">
      <c r="A149" s="3">
        <v>0.82102404654079497</v>
      </c>
      <c r="B149" s="3">
        <v>0.76620975061418795</v>
      </c>
    </row>
    <row r="150" spans="1:2">
      <c r="A150" s="3">
        <v>0.43825498843173899</v>
      </c>
      <c r="B150" s="3">
        <v>0.37384956181123502</v>
      </c>
    </row>
    <row r="151" spans="1:2">
      <c r="A151" s="3">
        <v>2.3448579712548399E-2</v>
      </c>
      <c r="B151" s="3">
        <v>-0.17930424422116301</v>
      </c>
    </row>
    <row r="152" spans="1:2">
      <c r="A152" s="3">
        <v>0.21557997729678099</v>
      </c>
      <c r="B152" s="3">
        <v>-0.496171843177725</v>
      </c>
    </row>
    <row r="153" spans="1:2">
      <c r="A153" s="3">
        <v>0.96057921472110996</v>
      </c>
      <c r="B153" s="3">
        <v>0.217032010667111</v>
      </c>
    </row>
    <row r="154" spans="1:2">
      <c r="A154" s="3">
        <v>0.57246718091903104</v>
      </c>
      <c r="B154" s="3">
        <v>0.180218667612949</v>
      </c>
    </row>
    <row r="155" spans="1:2">
      <c r="A155" s="3">
        <v>-0.48448714625878903</v>
      </c>
      <c r="B155" s="3">
        <v>-0.402933327822728</v>
      </c>
    </row>
    <row r="156" spans="1:2">
      <c r="A156" s="3">
        <v>0.101539497008035</v>
      </c>
      <c r="B156" s="3">
        <v>0.51701369418839305</v>
      </c>
    </row>
    <row r="157" spans="1:2">
      <c r="A157" s="3">
        <v>0.44241655606474301</v>
      </c>
      <c r="B157" s="3">
        <v>9.7837362643359599E-2</v>
      </c>
    </row>
    <row r="158" spans="1:2">
      <c r="A158" s="3">
        <v>-0.56444467214645599</v>
      </c>
      <c r="B158" s="3">
        <v>-0.220448871271959</v>
      </c>
    </row>
    <row r="159" spans="1:2">
      <c r="A159" s="3">
        <v>0.14180182698263999</v>
      </c>
      <c r="B159" s="3">
        <v>0.44529455664293399</v>
      </c>
    </row>
    <row r="160" spans="1:2">
      <c r="A160" s="3">
        <v>3.60030257295619E-3</v>
      </c>
      <c r="B160" s="3">
        <v>0.10699155687562401</v>
      </c>
    </row>
    <row r="161" spans="1:2">
      <c r="A161" s="3">
        <v>0.14168644128012201</v>
      </c>
      <c r="B161" s="3">
        <v>0.145421468992392</v>
      </c>
    </row>
    <row r="162" spans="1:2">
      <c r="A162" s="3">
        <v>-0.28180459256175799</v>
      </c>
      <c r="B162" s="3">
        <v>-0.39081012960710598</v>
      </c>
    </row>
    <row r="163" spans="1:2">
      <c r="A163" s="3">
        <v>-0.67758828270638904</v>
      </c>
      <c r="B163" s="3">
        <v>-0.124519040088293</v>
      </c>
    </row>
    <row r="164" spans="1:2">
      <c r="A164" s="3">
        <v>-0.38535135896501299</v>
      </c>
      <c r="B164" s="3">
        <v>0.357786046399793</v>
      </c>
    </row>
    <row r="165" spans="1:2">
      <c r="A165" s="3">
        <v>0.75614262304578395</v>
      </c>
      <c r="B165" s="3">
        <v>0.69773701036685798</v>
      </c>
    </row>
    <row r="166" spans="1:2">
      <c r="A166" s="3">
        <v>-2.0245932313637801E-2</v>
      </c>
      <c r="B166" s="3">
        <v>0.11871799350854299</v>
      </c>
    </row>
    <row r="167" spans="1:2">
      <c r="A167" s="3">
        <v>-0.33852627829326598</v>
      </c>
      <c r="B167" s="3">
        <v>-0.119739292324255</v>
      </c>
    </row>
    <row r="168" spans="1:2">
      <c r="A168" s="3">
        <v>0.59849962863454198</v>
      </c>
      <c r="B168" s="3">
        <v>0.79657722285833099</v>
      </c>
    </row>
    <row r="169" spans="1:2">
      <c r="A169" s="3">
        <v>0.38592151858224899</v>
      </c>
      <c r="B169" s="3">
        <v>0.15645434635118999</v>
      </c>
    </row>
    <row r="170" spans="1:2">
      <c r="A170" s="3">
        <v>-0.30408135654933299</v>
      </c>
      <c r="B170" s="3">
        <v>-0.369747342284511</v>
      </c>
    </row>
    <row r="171" spans="1:2">
      <c r="A171" s="3">
        <v>0.44632693539285101</v>
      </c>
      <c r="B171" s="3">
        <v>0.51176049748671204</v>
      </c>
    </row>
    <row r="172" spans="1:2">
      <c r="A172" s="3">
        <v>0.46005461706196998</v>
      </c>
      <c r="B172" s="3">
        <v>0.21479194260854001</v>
      </c>
    </row>
    <row r="173" spans="1:2">
      <c r="A173" s="3">
        <v>-0.269675694298873</v>
      </c>
      <c r="B173" s="3">
        <v>0.165864172459009</v>
      </c>
    </row>
    <row r="174" spans="1:2">
      <c r="A174" s="3">
        <v>0.239096633860717</v>
      </c>
      <c r="B174" s="3">
        <v>-0.35513156275220997</v>
      </c>
    </row>
    <row r="175" spans="1:2">
      <c r="A175" s="3">
        <v>-0.113587084078171</v>
      </c>
      <c r="B175" s="3">
        <v>0.42859567652582897</v>
      </c>
    </row>
    <row r="176" spans="1:2">
      <c r="A176" s="3">
        <v>0.51443317789979304</v>
      </c>
      <c r="B176" s="3">
        <v>9.6171075552324306E-2</v>
      </c>
    </row>
    <row r="177" spans="1:2">
      <c r="A177" s="3">
        <v>-0.45879598368465602</v>
      </c>
      <c r="B177" s="3">
        <v>-0.19875805854942899</v>
      </c>
    </row>
    <row r="178" spans="1:2">
      <c r="A178" s="3">
        <v>-0.12822449767119801</v>
      </c>
      <c r="B178" s="3">
        <v>-0.236328357867714</v>
      </c>
    </row>
    <row r="179" spans="1:2">
      <c r="A179" s="3">
        <v>0.34789059842605102</v>
      </c>
      <c r="B179" s="3">
        <v>0.51248621370082204</v>
      </c>
    </row>
    <row r="180" spans="1:2">
      <c r="A180" s="3">
        <v>-8.0330619614717895E-4</v>
      </c>
      <c r="B180" s="3">
        <v>-0.49813198605248898</v>
      </c>
    </row>
    <row r="181" spans="1:2">
      <c r="A181" s="3">
        <v>0.25323607796855202</v>
      </c>
      <c r="B181" s="3">
        <v>-0.20089651611046799</v>
      </c>
    </row>
    <row r="182" spans="1:2">
      <c r="A182" s="3">
        <v>0.70294836578983499</v>
      </c>
      <c r="B182" s="3">
        <v>1.0846930321864401</v>
      </c>
    </row>
    <row r="183" spans="1:2">
      <c r="A183" s="3">
        <v>-0.13512811819002599</v>
      </c>
      <c r="B183" s="3">
        <v>-0.426247120424048</v>
      </c>
    </row>
    <row r="184" spans="1:2">
      <c r="A184" s="3">
        <v>-0.39441103007457001</v>
      </c>
      <c r="B184" s="3">
        <v>-0.49794627888658299</v>
      </c>
    </row>
    <row r="185" spans="1:2">
      <c r="A185" s="3">
        <v>0.63507041809013298</v>
      </c>
      <c r="B185" s="3">
        <v>0.46613526705145503</v>
      </c>
    </row>
    <row r="186" spans="1:2">
      <c r="A186" s="3">
        <v>-0.13940426120465099</v>
      </c>
      <c r="B186" s="3">
        <v>-0.36458199447232797</v>
      </c>
    </row>
    <row r="187" spans="1:2">
      <c r="A187" s="3">
        <v>0.15327090510889299</v>
      </c>
      <c r="B187" s="3">
        <v>0.175750304459768</v>
      </c>
    </row>
    <row r="188" spans="1:2">
      <c r="A188" s="3">
        <v>-0.19539316547777699</v>
      </c>
      <c r="B188" s="3">
        <v>0.31912537727764401</v>
      </c>
    </row>
    <row r="189" spans="1:2">
      <c r="A189" s="3">
        <v>-0.577591929699527</v>
      </c>
      <c r="B189" s="3">
        <v>-0.339981444199497</v>
      </c>
    </row>
    <row r="190" spans="1:2">
      <c r="A190" s="3">
        <v>-0.336901365474986</v>
      </c>
      <c r="B190" s="3">
        <v>0.42571323597019201</v>
      </c>
    </row>
    <row r="191" spans="1:2">
      <c r="A191" s="3">
        <v>0.53822746084128203</v>
      </c>
      <c r="B191" s="3">
        <v>-0.15055195267534</v>
      </c>
    </row>
    <row r="192" spans="1:2">
      <c r="A192" s="3">
        <v>-0.13078390505113699</v>
      </c>
      <c r="B192" s="3">
        <v>-0.171126176283215</v>
      </c>
    </row>
    <row r="193" spans="1:2">
      <c r="A193" s="3">
        <v>-2.81655505721147E-2</v>
      </c>
      <c r="B193" s="3">
        <v>-0.31793188392674798</v>
      </c>
    </row>
    <row r="194" spans="1:2">
      <c r="A194" s="3">
        <v>0.146204116071598</v>
      </c>
      <c r="B194" s="3">
        <v>0.25202665731270502</v>
      </c>
    </row>
    <row r="195" spans="1:2">
      <c r="A195" s="3">
        <v>0.48577972091277299</v>
      </c>
      <c r="B195" s="3">
        <v>-0.11684304568364701</v>
      </c>
    </row>
    <row r="196" spans="1:2">
      <c r="A196" s="3">
        <v>8.9023203946002494E-2</v>
      </c>
      <c r="B196" s="3">
        <v>-0.56316426572860301</v>
      </c>
    </row>
    <row r="197" spans="1:2">
      <c r="A197" s="3">
        <v>-7.0112431717339302E-2</v>
      </c>
      <c r="B197" s="3">
        <v>-0.170439602896134</v>
      </c>
    </row>
    <row r="198" spans="1:2">
      <c r="A198" s="3">
        <v>-0.300160631752873</v>
      </c>
      <c r="B198" s="3">
        <v>-0.84286509163715495</v>
      </c>
    </row>
    <row r="199" spans="1:2">
      <c r="A199" s="3">
        <v>0.25572329785360598</v>
      </c>
      <c r="B199" s="3">
        <v>-0.13745941768359199</v>
      </c>
    </row>
    <row r="200" spans="1:2">
      <c r="A200" s="3">
        <v>-0.77879772505475098</v>
      </c>
      <c r="B200" s="3">
        <v>-0.69904498960328698</v>
      </c>
    </row>
    <row r="201" spans="1:2">
      <c r="A201" s="3">
        <v>-0.425068518670006</v>
      </c>
      <c r="B201" s="3">
        <v>-0.87331996733297301</v>
      </c>
    </row>
    <row r="202" spans="1:2">
      <c r="A202" s="3">
        <v>0.31517737022185899</v>
      </c>
      <c r="B202" s="3">
        <v>0.43603248829510199</v>
      </c>
    </row>
    <row r="203" spans="1:2">
      <c r="A203" s="3">
        <v>0.20307177926116199</v>
      </c>
      <c r="B203" s="3">
        <v>0.26697504189037402</v>
      </c>
    </row>
    <row r="204" spans="1:2">
      <c r="A204" s="3">
        <v>-0.46451797235849501</v>
      </c>
      <c r="B204" s="3">
        <v>-0.51868097764579002</v>
      </c>
    </row>
    <row r="205" spans="1:2">
      <c r="A205" s="3">
        <v>0.23798572435743501</v>
      </c>
      <c r="B205" s="3">
        <v>-0.329753236217038</v>
      </c>
    </row>
    <row r="206" spans="1:2">
      <c r="A206" s="3">
        <v>0.211824669684964</v>
      </c>
      <c r="B206" s="3">
        <v>6.0692696207754498E-2</v>
      </c>
    </row>
    <row r="207" spans="1:2">
      <c r="A207" s="3">
        <v>-0.428677986516872</v>
      </c>
      <c r="B207" s="3">
        <v>-0.32707552463816802</v>
      </c>
    </row>
    <row r="208" spans="1:2">
      <c r="A208" s="3">
        <v>2.2009009955697698E-3</v>
      </c>
      <c r="B208" s="3">
        <v>-0.77198085695742502</v>
      </c>
    </row>
    <row r="209" spans="1:2">
      <c r="A209" s="3">
        <v>0.65048641125435602</v>
      </c>
      <c r="B209" s="3">
        <v>0.93105899422921801</v>
      </c>
    </row>
    <row r="210" spans="1:2">
      <c r="A210" s="3">
        <v>-0.161139780378704</v>
      </c>
      <c r="B210" s="3">
        <v>7.1606439486017498E-2</v>
      </c>
    </row>
    <row r="211" spans="1:2">
      <c r="A211" s="3">
        <v>-0.49190229856398199</v>
      </c>
      <c r="B211" s="3">
        <v>-0.948239291406755</v>
      </c>
    </row>
    <row r="212" spans="1:2">
      <c r="A212" s="3">
        <v>9.1485593588771605E-2</v>
      </c>
      <c r="B212" s="3">
        <v>0.80328289443090295</v>
      </c>
    </row>
    <row r="213" spans="1:2">
      <c r="A213" s="3">
        <v>-0.18694699483517599</v>
      </c>
      <c r="B213" s="3">
        <v>-0.160698608563284</v>
      </c>
    </row>
    <row r="214" spans="1:2">
      <c r="A214" s="3">
        <v>-0.10892602294682199</v>
      </c>
      <c r="B214" s="3">
        <v>-0.59062357109070296</v>
      </c>
    </row>
    <row r="215" spans="1:2">
      <c r="A215" s="3">
        <v>0.18885572534082701</v>
      </c>
      <c r="B215" s="3">
        <v>-0.19223988808586501</v>
      </c>
    </row>
    <row r="216" spans="1:2">
      <c r="A216" s="3">
        <v>8.7631895967289902E-3</v>
      </c>
      <c r="B216" s="3">
        <v>0.121769234152134</v>
      </c>
    </row>
    <row r="217" spans="1:2">
      <c r="A217" s="3">
        <v>-0.117731636827806</v>
      </c>
      <c r="B217" s="3">
        <v>-0.58422641998154001</v>
      </c>
    </row>
    <row r="218" spans="1:2">
      <c r="A218" s="3">
        <v>-0.36958620117923502</v>
      </c>
      <c r="B218" s="3">
        <v>-0.39930478465497798</v>
      </c>
    </row>
    <row r="219" spans="1:2">
      <c r="A219" s="3">
        <v>-0.287681995878873</v>
      </c>
      <c r="B219" s="3">
        <v>-0.20885269234137899</v>
      </c>
    </row>
    <row r="220" spans="1:2">
      <c r="A220" s="3">
        <v>-0.36640406756510902</v>
      </c>
      <c r="B220" s="3">
        <v>-0.37944623806474698</v>
      </c>
    </row>
    <row r="221" spans="1:2">
      <c r="A221" s="3">
        <v>-0.20437929846570699</v>
      </c>
      <c r="B221" s="3">
        <v>-4.1884242163565198E-2</v>
      </c>
    </row>
    <row r="222" spans="1:2">
      <c r="A222" s="3">
        <v>0.71184745391736703</v>
      </c>
      <c r="B222" s="3">
        <v>0.23457441444048199</v>
      </c>
    </row>
    <row r="223" spans="1:2">
      <c r="A223" s="3">
        <v>8.7186252905372394E-2</v>
      </c>
      <c r="B223" s="3">
        <v>-1.3351428909759501E-2</v>
      </c>
    </row>
    <row r="224" spans="1:2">
      <c r="A224" s="3">
        <v>-0.182764088192471</v>
      </c>
      <c r="B224" s="3">
        <v>-3.2198937637514698E-2</v>
      </c>
    </row>
    <row r="225" spans="1:2">
      <c r="A225" s="3">
        <v>-1.9521690913838801E-2</v>
      </c>
      <c r="B225" s="3">
        <v>-0.80367559195508198</v>
      </c>
    </row>
    <row r="226" spans="1:2">
      <c r="A226" s="3">
        <v>0.125015189282209</v>
      </c>
      <c r="B226" s="3">
        <v>-0.59708671582351203</v>
      </c>
    </row>
    <row r="227" spans="1:2">
      <c r="A227" s="3">
        <v>0.13692311187467399</v>
      </c>
      <c r="B227" s="3">
        <v>-0.27835986159077603</v>
      </c>
    </row>
    <row r="228" spans="1:2">
      <c r="A228" s="3">
        <v>0.15343891641266599</v>
      </c>
      <c r="B228" s="3">
        <v>0.15145110896347</v>
      </c>
    </row>
    <row r="229" spans="1:2">
      <c r="A229" s="3">
        <v>0.45236429878804402</v>
      </c>
      <c r="B229" s="3">
        <v>0.39562634316642098</v>
      </c>
    </row>
    <row r="230" spans="1:2">
      <c r="A230" s="3">
        <v>-0.10318494058401</v>
      </c>
      <c r="B230" s="3">
        <v>-0.31575779876841498</v>
      </c>
    </row>
    <row r="231" spans="1:2">
      <c r="A231" s="3">
        <v>0.16753599370116501</v>
      </c>
      <c r="B231" s="3">
        <v>0.61092362227929498</v>
      </c>
    </row>
    <row r="232" spans="1:2">
      <c r="A232" s="3">
        <v>-0.20958869655032999</v>
      </c>
      <c r="B232" s="3">
        <v>0.29398887235523602</v>
      </c>
    </row>
    <row r="233" spans="1:2">
      <c r="A233" s="3">
        <v>-0.689968305819193</v>
      </c>
      <c r="B233" s="3">
        <v>-0.50464900676534596</v>
      </c>
    </row>
    <row r="234" spans="1:2">
      <c r="A234" s="3">
        <v>-0.191509995969631</v>
      </c>
      <c r="B234" s="3">
        <v>1.10664066102241</v>
      </c>
    </row>
    <row r="235" spans="1:2">
      <c r="A235" s="3">
        <v>0.579180266263706</v>
      </c>
      <c r="B235" s="3">
        <v>0.27272783253878602</v>
      </c>
    </row>
    <row r="236" spans="1:2">
      <c r="A236" s="3">
        <v>-0.107334021643616</v>
      </c>
      <c r="B236" s="3">
        <v>0.307528167520141</v>
      </c>
    </row>
    <row r="237" spans="1:2">
      <c r="A237" s="3">
        <v>0.42577242404455601</v>
      </c>
      <c r="B237" s="3">
        <v>0.28083605835943598</v>
      </c>
    </row>
    <row r="238" spans="1:2">
      <c r="A238" s="3">
        <v>0.26308374461553902</v>
      </c>
      <c r="B238" s="3">
        <v>-0.43443768530397098</v>
      </c>
    </row>
    <row r="239" spans="1:2">
      <c r="A239" s="3">
        <v>-0.20131423429145201</v>
      </c>
      <c r="B239" s="3">
        <v>0.57220897185500696</v>
      </c>
    </row>
    <row r="240" spans="1:2">
      <c r="A240" s="3">
        <v>0.77103938806106698</v>
      </c>
      <c r="B240" s="3">
        <v>0.14567214920282201</v>
      </c>
    </row>
    <row r="241" spans="1:2">
      <c r="A241" s="3">
        <v>0.36827871969027998</v>
      </c>
      <c r="B241" s="3">
        <v>0.29244194843251797</v>
      </c>
    </row>
    <row r="242" spans="1:2">
      <c r="A242" s="3">
        <v>0.37956664805027901</v>
      </c>
      <c r="B242" s="3">
        <v>0.97442686879804996</v>
      </c>
    </row>
    <row r="243" spans="1:2">
      <c r="A243" s="3">
        <v>-0.32229961511643301</v>
      </c>
      <c r="B243" s="3">
        <v>3.9825823121092598E-2</v>
      </c>
    </row>
    <row r="244" spans="1:2">
      <c r="A244" s="3">
        <v>-0.22061104893839301</v>
      </c>
      <c r="B244" s="3">
        <v>8.3947996823198097E-3</v>
      </c>
    </row>
    <row r="245" spans="1:2">
      <c r="A245" s="3">
        <v>0.28036630689412101</v>
      </c>
      <c r="B245" s="3">
        <v>0.153811055489323</v>
      </c>
    </row>
    <row r="246" spans="1:2">
      <c r="A246" s="3">
        <v>0.49466232558119799</v>
      </c>
      <c r="B246" s="3">
        <v>0.43930995773015202</v>
      </c>
    </row>
    <row r="247" spans="1:2">
      <c r="A247" s="3">
        <v>1.9783042268917101E-2</v>
      </c>
      <c r="B247" s="3">
        <v>0.72338045852863397</v>
      </c>
    </row>
    <row r="248" spans="1:2">
      <c r="A248" s="3">
        <v>0.69302962349246999</v>
      </c>
      <c r="B248" s="3">
        <v>0.31370094157533601</v>
      </c>
    </row>
    <row r="249" spans="1:2">
      <c r="A249" s="3">
        <v>-1.9496317810836002E-2</v>
      </c>
      <c r="B249" s="3">
        <v>-7.3892163373695904E-2</v>
      </c>
    </row>
    <row r="250" spans="1:2">
      <c r="A250" s="3">
        <v>0.30810135186051701</v>
      </c>
      <c r="B250" s="3">
        <v>5.9047280364124301E-2</v>
      </c>
    </row>
    <row r="251" spans="1:2">
      <c r="A251" s="3">
        <v>3.1303910164286103E-2</v>
      </c>
      <c r="B251" s="3">
        <v>-0.109589902758456</v>
      </c>
    </row>
    <row r="252" spans="1:2">
      <c r="A252" s="3">
        <v>0.45368538062993502</v>
      </c>
      <c r="B252" s="3">
        <v>0.25947554584144999</v>
      </c>
    </row>
    <row r="253" spans="1:2">
      <c r="A253" s="3">
        <v>-9.6677307048368993E-2</v>
      </c>
      <c r="B253" s="3">
        <v>0.181529342385853</v>
      </c>
    </row>
    <row r="254" spans="1:2">
      <c r="A254" s="3">
        <v>1.7844549364401899E-2</v>
      </c>
      <c r="B254" s="3">
        <v>6.4105909599464495E-2</v>
      </c>
    </row>
    <row r="255" spans="1:2">
      <c r="A255" s="3">
        <v>-0.55416795318491296</v>
      </c>
      <c r="B255" s="3">
        <v>-0.627221029030396</v>
      </c>
    </row>
    <row r="256" spans="1:2">
      <c r="A256" s="3">
        <v>0.14706257501130701</v>
      </c>
      <c r="B256" s="3">
        <v>0.72125275517640597</v>
      </c>
    </row>
    <row r="257" spans="1:2">
      <c r="A257" s="3">
        <v>6.4754504442041297E-2</v>
      </c>
      <c r="B257" s="3">
        <v>-0.25435229343957899</v>
      </c>
    </row>
    <row r="258" spans="1:2">
      <c r="A258" s="3">
        <v>0.23453042059554799</v>
      </c>
      <c r="B258" s="3">
        <v>5.5695219233254101E-2</v>
      </c>
    </row>
    <row r="259" spans="1:2">
      <c r="A259" s="3">
        <v>0.160984097962006</v>
      </c>
      <c r="B259" s="3">
        <v>0.156570169438977</v>
      </c>
    </row>
    <row r="260" spans="1:2">
      <c r="A260" s="3">
        <v>-0.22923237123683601</v>
      </c>
      <c r="B260" s="3">
        <v>-0.74707606388465797</v>
      </c>
    </row>
    <row r="261" spans="1:2">
      <c r="A261" s="3">
        <v>0.28718084428762403</v>
      </c>
      <c r="B261" s="3">
        <v>-0.15701064357268901</v>
      </c>
    </row>
    <row r="262" spans="1:2">
      <c r="A262" s="3">
        <v>1.0409096706986101</v>
      </c>
      <c r="B262" s="3">
        <v>0.24156125963946001</v>
      </c>
    </row>
    <row r="263" spans="1:2">
      <c r="A263" s="3">
        <v>-0.21843793090460401</v>
      </c>
      <c r="B263" s="3">
        <v>-1.0984889848533901</v>
      </c>
    </row>
    <row r="264" spans="1:2">
      <c r="A264" s="3">
        <v>0.39107255942342301</v>
      </c>
      <c r="B264" s="3">
        <v>1.05957651968227</v>
      </c>
    </row>
    <row r="265" spans="1:2">
      <c r="A265" s="3">
        <v>-0.19376794259372401</v>
      </c>
      <c r="B265" s="3">
        <v>-0.37586599430863699</v>
      </c>
    </row>
    <row r="266" spans="1:2">
      <c r="A266" s="3">
        <v>-0.32183189502065102</v>
      </c>
      <c r="B266" s="3">
        <v>0.112191753709704</v>
      </c>
    </row>
    <row r="267" spans="1:2">
      <c r="A267" s="3">
        <v>-0.40486316489420499</v>
      </c>
      <c r="B267" s="3">
        <v>-0.24363038572308501</v>
      </c>
    </row>
    <row r="268" spans="1:2">
      <c r="A268" s="3">
        <v>0.252839008847903</v>
      </c>
      <c r="B268" s="3">
        <v>-0.17444865343018601</v>
      </c>
    </row>
    <row r="269" spans="1:2">
      <c r="A269" s="3">
        <v>4.2875393605442201E-2</v>
      </c>
      <c r="B269" s="3">
        <v>3.3835325461649503E-2</v>
      </c>
    </row>
    <row r="270" spans="1:2">
      <c r="A270" s="3">
        <v>0.36838216783244498</v>
      </c>
      <c r="B270" s="3">
        <v>0.41337993285956998</v>
      </c>
    </row>
    <row r="271" spans="1:2">
      <c r="A271" s="3">
        <v>-4.3591948266964699E-2</v>
      </c>
      <c r="B271" s="3">
        <v>-0.42635781033762399</v>
      </c>
    </row>
    <row r="272" spans="1:2">
      <c r="A272" s="3">
        <v>-0.42521585477419799</v>
      </c>
      <c r="B272" s="3">
        <v>0.17400865155093301</v>
      </c>
    </row>
    <row r="273" spans="1:2">
      <c r="A273" s="3">
        <v>-4.6820024109911498E-2</v>
      </c>
      <c r="B273" s="3">
        <v>0.42581036205589001</v>
      </c>
    </row>
    <row r="274" spans="1:2">
      <c r="A274" s="3">
        <v>1.4299410996048299E-3</v>
      </c>
      <c r="B274" s="3">
        <v>-1.4603568304765601E-2</v>
      </c>
    </row>
    <row r="275" spans="1:2">
      <c r="A275" s="3">
        <v>0.26718155509100899</v>
      </c>
      <c r="B275" s="3">
        <v>0.422448991425804</v>
      </c>
    </row>
    <row r="276" spans="1:2">
      <c r="A276" s="3">
        <v>-0.43879875196547402</v>
      </c>
      <c r="B276" s="3">
        <v>-0.71750269324966798</v>
      </c>
    </row>
    <row r="277" spans="1:2">
      <c r="A277" s="3">
        <v>-0.68384021101632597</v>
      </c>
      <c r="B277" s="3">
        <v>-0.22707469020736801</v>
      </c>
    </row>
    <row r="278" spans="1:2">
      <c r="A278" s="3">
        <v>0.20770859957572299</v>
      </c>
      <c r="B278" s="3">
        <v>0.111620204495155</v>
      </c>
    </row>
    <row r="279" spans="1:2">
      <c r="A279" s="3">
        <v>-0.27075501775525901</v>
      </c>
      <c r="B279" s="3">
        <v>0.42684436636047801</v>
      </c>
    </row>
    <row r="280" spans="1:2">
      <c r="A280" s="3">
        <v>-0.16007569514238101</v>
      </c>
      <c r="B280" s="3">
        <v>-0.43619082703222201</v>
      </c>
    </row>
    <row r="281" spans="1:2">
      <c r="A281" s="3">
        <v>0.24316231180013001</v>
      </c>
      <c r="B281" s="3">
        <v>0.91660752255649802</v>
      </c>
    </row>
    <row r="282" spans="1:2">
      <c r="A282" s="3">
        <v>3.7100093434774502E-2</v>
      </c>
      <c r="B282" s="3">
        <v>5.2067354502236297E-2</v>
      </c>
    </row>
    <row r="283" spans="1:2">
      <c r="A283" s="3">
        <v>9.3874942497413502E-2</v>
      </c>
      <c r="B283" s="3">
        <v>0.2452597324629</v>
      </c>
    </row>
    <row r="284" spans="1:2">
      <c r="A284" s="3">
        <v>0.48867879105942502</v>
      </c>
      <c r="B284" s="3">
        <v>0.87507912531827703</v>
      </c>
    </row>
    <row r="285" spans="1:2">
      <c r="A285" s="3">
        <v>0.44282359835743001</v>
      </c>
      <c r="B285" s="3">
        <v>0.71795625404261998</v>
      </c>
    </row>
    <row r="286" spans="1:2">
      <c r="A286" s="3">
        <v>3.1391378424079998E-2</v>
      </c>
      <c r="B286" s="3">
        <v>-0.278892569902146</v>
      </c>
    </row>
    <row r="287" spans="1:2">
      <c r="A287" s="3">
        <v>-0.17591559394051001</v>
      </c>
      <c r="B287" s="3">
        <v>-0.43147524933217202</v>
      </c>
    </row>
    <row r="288" spans="1:2">
      <c r="A288" s="3">
        <v>-0.43235218633531602</v>
      </c>
      <c r="B288" s="3">
        <v>-0.60228056052081003</v>
      </c>
    </row>
    <row r="289" spans="1:2">
      <c r="A289" s="3">
        <v>0.15229512321031599</v>
      </c>
      <c r="B289" s="3">
        <v>0.51397340279353099</v>
      </c>
    </row>
    <row r="290" spans="1:2">
      <c r="A290" s="3">
        <v>0.925850968430599</v>
      </c>
      <c r="B290" s="3">
        <v>0.58768404319926204</v>
      </c>
    </row>
    <row r="291" spans="1:2">
      <c r="A291" s="3">
        <v>0.43553174253104499</v>
      </c>
      <c r="B291" s="3">
        <v>0.14796904344968301</v>
      </c>
    </row>
    <row r="292" spans="1:2">
      <c r="A292" s="3">
        <v>0.11712559618605201</v>
      </c>
      <c r="B292" s="3">
        <v>0.12821468730510099</v>
      </c>
    </row>
    <row r="293" spans="1:2">
      <c r="A293" s="3">
        <v>-0.39521101612387</v>
      </c>
      <c r="B293" s="3">
        <v>0.13473503943416601</v>
      </c>
    </row>
    <row r="294" spans="1:2">
      <c r="A294" s="3">
        <v>-0.444774125279081</v>
      </c>
      <c r="B294" s="3">
        <v>-0.33453438984767597</v>
      </c>
    </row>
    <row r="295" spans="1:2">
      <c r="A295" s="3">
        <v>-0.17527761989760299</v>
      </c>
      <c r="B295" s="3">
        <v>1.6082138644819E-2</v>
      </c>
    </row>
    <row r="296" spans="1:2">
      <c r="A296" s="3">
        <v>-1.4193408178365099</v>
      </c>
      <c r="B296" s="3">
        <v>-1.77169355646668</v>
      </c>
    </row>
    <row r="297" spans="1:2">
      <c r="A297" s="3">
        <v>0.19165385588759801</v>
      </c>
      <c r="B297" s="3">
        <v>-9.5997924165048598E-2</v>
      </c>
    </row>
    <row r="298" spans="1:2">
      <c r="A298" s="3">
        <v>0.51160334576866395</v>
      </c>
      <c r="B298" s="3">
        <v>-2.8392951577218301E-2</v>
      </c>
    </row>
    <row r="299" spans="1:2">
      <c r="A299" s="3">
        <v>7.28289261874938E-2</v>
      </c>
      <c r="B299" s="3">
        <v>-0.16483416571531101</v>
      </c>
    </row>
    <row r="300" spans="1:2">
      <c r="A300" s="3">
        <v>-9.6678974967858405E-2</v>
      </c>
      <c r="B300" s="3">
        <v>-0.32268389886910598</v>
      </c>
    </row>
    <row r="301" spans="1:2">
      <c r="A301" s="3">
        <v>0.55397440888519101</v>
      </c>
      <c r="B301" s="3">
        <v>0.23518503464794999</v>
      </c>
    </row>
    <row r="302" spans="1:2">
      <c r="A302" s="3">
        <v>-0.13566408288274501</v>
      </c>
      <c r="B302" s="3">
        <v>-0.24985038146541999</v>
      </c>
    </row>
    <row r="303" spans="1:2">
      <c r="A303" s="3">
        <v>-0.19439025247511699</v>
      </c>
      <c r="B303" s="3">
        <v>0.130581128781114</v>
      </c>
    </row>
    <row r="304" spans="1:2">
      <c r="A304" s="3">
        <v>0.38862601209666198</v>
      </c>
      <c r="B304" s="3">
        <v>0.80346738696969899</v>
      </c>
    </row>
    <row r="305" spans="1:2">
      <c r="A305" s="3">
        <v>3.2134171937889797E-2</v>
      </c>
      <c r="B305" s="3">
        <v>-0.51909202456413595</v>
      </c>
    </row>
    <row r="306" spans="1:2">
      <c r="A306" s="3">
        <v>-0.21573725062457799</v>
      </c>
      <c r="B306" s="3">
        <v>0.51622349288550795</v>
      </c>
    </row>
    <row r="307" spans="1:2">
      <c r="A307" s="3">
        <v>0.362428437521361</v>
      </c>
      <c r="B307" s="3">
        <v>0.73012288770373801</v>
      </c>
    </row>
    <row r="308" spans="1:2">
      <c r="A308" s="3">
        <v>-0.15620391709513501</v>
      </c>
      <c r="B308" s="3">
        <v>-4.9942567779475498E-2</v>
      </c>
    </row>
    <row r="309" spans="1:2">
      <c r="A309" s="3">
        <v>0.60696112031280702</v>
      </c>
      <c r="B309" s="3">
        <v>1.0016112610663701</v>
      </c>
    </row>
    <row r="310" spans="1:2">
      <c r="A310" s="3">
        <v>-0.21376216611759299</v>
      </c>
      <c r="B310" s="3">
        <v>-3.3125750044009403E-2</v>
      </c>
    </row>
    <row r="311" spans="1:2">
      <c r="A311" s="3">
        <v>-0.20003613879816201</v>
      </c>
      <c r="B311" s="3">
        <v>-0.48590164254301899</v>
      </c>
    </row>
    <row r="312" spans="1:2">
      <c r="A312" s="3">
        <v>-0.213492155014117</v>
      </c>
      <c r="B312" s="3">
        <v>0.28950108513005401</v>
      </c>
    </row>
    <row r="313" spans="1:2">
      <c r="A313" s="3">
        <v>0.16797567059520799</v>
      </c>
      <c r="B313" s="3">
        <v>0.94716609155879405</v>
      </c>
    </row>
    <row r="314" spans="1:2">
      <c r="A314" s="3">
        <v>0.53545755024048003</v>
      </c>
      <c r="B314" s="3">
        <v>9.4256634720228702E-2</v>
      </c>
    </row>
    <row r="315" spans="1:2">
      <c r="A315" s="3">
        <v>0.17162510593757199</v>
      </c>
      <c r="B315" s="3">
        <v>-0.231263760157086</v>
      </c>
    </row>
    <row r="316" spans="1:2">
      <c r="A316" s="3">
        <v>0.32902447557908499</v>
      </c>
      <c r="B316" s="3">
        <v>0.65500766306102198</v>
      </c>
    </row>
    <row r="317" spans="1:2">
      <c r="A317" s="3">
        <v>0.51618567057931597</v>
      </c>
      <c r="B317" s="3">
        <v>0.35537789676896397</v>
      </c>
    </row>
    <row r="318" spans="1:2">
      <c r="A318" s="3">
        <v>-1.9703871142223599E-2</v>
      </c>
      <c r="B318" s="3">
        <v>-0.49113705604723901</v>
      </c>
    </row>
    <row r="319" spans="1:2">
      <c r="A319" s="3">
        <v>0.39740024202002799</v>
      </c>
      <c r="B319" s="3">
        <v>0.73637233592020401</v>
      </c>
    </row>
    <row r="320" spans="1:2">
      <c r="A320" s="3">
        <v>-1.8218462256513499E-2</v>
      </c>
      <c r="B320" s="3">
        <v>-4.8406002428308198E-2</v>
      </c>
    </row>
    <row r="321" spans="1:2">
      <c r="A321" s="3">
        <v>0.84330347191233501</v>
      </c>
      <c r="B321" s="3">
        <v>0.29183392440922201</v>
      </c>
    </row>
    <row r="322" spans="1:2">
      <c r="A322" s="3">
        <v>0.13080672451497199</v>
      </c>
      <c r="B322" s="3">
        <v>-0.105155798925579</v>
      </c>
    </row>
    <row r="323" spans="1:2">
      <c r="A323" s="3">
        <v>-0.18126319492899901</v>
      </c>
      <c r="B323" s="3">
        <v>-0.282563327862558</v>
      </c>
    </row>
    <row r="324" spans="1:2">
      <c r="A324" s="3">
        <v>6.8896956758083702E-2</v>
      </c>
      <c r="B324" s="3">
        <v>0.408231614399717</v>
      </c>
    </row>
    <row r="325" spans="1:2">
      <c r="A325" s="3">
        <v>-0.25385253273934699</v>
      </c>
      <c r="B325" s="3">
        <v>-0.57124700042093801</v>
      </c>
    </row>
    <row r="326" spans="1:2">
      <c r="A326" s="3">
        <v>-0.56030392546293795</v>
      </c>
      <c r="B326" s="3">
        <v>-0.18219962169148901</v>
      </c>
    </row>
    <row r="327" spans="1:2">
      <c r="A327" s="3">
        <v>0.16546932523837601</v>
      </c>
      <c r="B327" s="3">
        <v>0.49707205764778101</v>
      </c>
    </row>
    <row r="328" spans="1:2">
      <c r="A328" s="3">
        <v>0.120185879327663</v>
      </c>
      <c r="B328" s="3">
        <v>-0.21384621426050501</v>
      </c>
    </row>
    <row r="329" spans="1:2">
      <c r="A329" s="3">
        <v>0.283293548372403</v>
      </c>
      <c r="B329" s="3">
        <v>0.33096306011013699</v>
      </c>
    </row>
    <row r="330" spans="1:2">
      <c r="A330" s="3">
        <v>-0.29724948455757799</v>
      </c>
      <c r="B330" s="3">
        <v>-0.78192791347922397</v>
      </c>
    </row>
    <row r="331" spans="1:2">
      <c r="A331" s="3">
        <v>-0.28181972487982199</v>
      </c>
      <c r="B331" s="3">
        <v>8.6584277967901094E-2</v>
      </c>
    </row>
    <row r="332" spans="1:2">
      <c r="A332" s="3">
        <v>-0.16006697669144501</v>
      </c>
      <c r="B332" s="3">
        <v>-0.49648426273753199</v>
      </c>
    </row>
    <row r="333" spans="1:2">
      <c r="A333" s="3">
        <v>-0.35950968876528</v>
      </c>
      <c r="B333" s="3">
        <v>7.4769118861205103E-2</v>
      </c>
    </row>
    <row r="334" spans="1:2">
      <c r="A334" s="3">
        <v>1.0723570202216199</v>
      </c>
      <c r="B334" s="3">
        <v>0.89322025780163905</v>
      </c>
    </row>
    <row r="335" spans="1:2">
      <c r="A335" s="3">
        <v>0.17389431404955599</v>
      </c>
      <c r="B335" s="3">
        <v>-1.4292486907551E-2</v>
      </c>
    </row>
    <row r="336" spans="1:2">
      <c r="A336" s="3">
        <v>-0.22295473775827501</v>
      </c>
      <c r="B336" s="3">
        <v>-0.66900794724159696</v>
      </c>
    </row>
    <row r="337" spans="1:2">
      <c r="A337" s="3">
        <v>0.194339554554425</v>
      </c>
      <c r="B337" s="3">
        <v>0.63578646438590103</v>
      </c>
    </row>
    <row r="338" spans="1:2">
      <c r="A338" s="3">
        <v>0.50619424911209199</v>
      </c>
      <c r="B338" s="3">
        <v>0.41322202879614101</v>
      </c>
    </row>
    <row r="339" spans="1:2">
      <c r="A339" s="3">
        <v>0.29243210698202499</v>
      </c>
      <c r="B339" s="3">
        <v>0.82741781652521595</v>
      </c>
    </row>
    <row r="340" spans="1:2">
      <c r="A340" s="3">
        <v>0.38501688093706099</v>
      </c>
      <c r="B340" s="3">
        <v>0.27980545035433801</v>
      </c>
    </row>
    <row r="341" spans="1:2">
      <c r="A341" s="3">
        <v>0.216191924712617</v>
      </c>
      <c r="B341" s="3">
        <v>-0.48524651805204699</v>
      </c>
    </row>
    <row r="342" spans="1:2">
      <c r="A342" s="3">
        <v>-0.55371470945379997</v>
      </c>
      <c r="B342" s="3">
        <v>0.26798192115875702</v>
      </c>
    </row>
    <row r="343" spans="1:2">
      <c r="A343" s="3">
        <v>-0.26430541761342802</v>
      </c>
      <c r="B343" s="3">
        <v>-0.26260373376054003</v>
      </c>
    </row>
    <row r="344" spans="1:2">
      <c r="A344" s="3">
        <v>0.440475340891538</v>
      </c>
      <c r="B344" s="3">
        <v>0.65119345774052595</v>
      </c>
    </row>
    <row r="345" spans="1:2">
      <c r="A345" s="3">
        <v>-4.6717971092281999E-2</v>
      </c>
      <c r="B345" s="3">
        <v>-0.27487017783781098</v>
      </c>
    </row>
    <row r="346" spans="1:2">
      <c r="A346" s="3">
        <v>0.13038829454192</v>
      </c>
      <c r="B346" s="3">
        <v>0.33033592996898398</v>
      </c>
    </row>
    <row r="347" spans="1:2">
      <c r="A347" s="3">
        <v>0.24492133667438201</v>
      </c>
      <c r="B347" s="3">
        <v>0.48817556874679502</v>
      </c>
    </row>
    <row r="348" spans="1:2">
      <c r="A348" s="3">
        <v>-0.36559491426150698</v>
      </c>
      <c r="B348" s="3">
        <v>0.14619679861820201</v>
      </c>
    </row>
    <row r="349" spans="1:2">
      <c r="A349" s="3">
        <v>0.10363036693311201</v>
      </c>
      <c r="B349" s="3">
        <v>0.27131381204804</v>
      </c>
    </row>
    <row r="350" spans="1:2">
      <c r="A350" s="3">
        <v>-0.138392799423357</v>
      </c>
      <c r="B350" s="3">
        <v>-8.7163910398318598E-2</v>
      </c>
    </row>
    <row r="351" spans="1:2">
      <c r="A351" s="3">
        <v>-0.54094229077965195</v>
      </c>
      <c r="B351" s="3">
        <v>-0.28787238083029598</v>
      </c>
    </row>
    <row r="352" spans="1:2">
      <c r="A352" s="3">
        <v>0.18229847411030201</v>
      </c>
      <c r="B352" s="3">
        <v>0.251933098130799</v>
      </c>
    </row>
    <row r="353" spans="1:2">
      <c r="A353" s="3">
        <v>-0.296911243840568</v>
      </c>
      <c r="B353" s="3">
        <v>-0.44758892940210399</v>
      </c>
    </row>
    <row r="354" spans="1:2">
      <c r="A354" s="3">
        <v>-0.16474694288895</v>
      </c>
      <c r="B354" s="3">
        <v>0.11115485138766699</v>
      </c>
    </row>
    <row r="355" spans="1:2">
      <c r="A355" s="3">
        <v>-0.48867761653863501</v>
      </c>
      <c r="B355" s="3">
        <v>-0.69447617804841</v>
      </c>
    </row>
    <row r="356" spans="1:2">
      <c r="A356" s="3">
        <v>-0.203526831192025</v>
      </c>
      <c r="B356" s="3">
        <v>-0.81143016069399998</v>
      </c>
    </row>
    <row r="357" spans="1:2">
      <c r="A357" s="3">
        <v>0.20023017603050899</v>
      </c>
      <c r="B357" s="3">
        <v>0.21430798747834801</v>
      </c>
    </row>
    <row r="358" spans="1:2">
      <c r="A358" s="3">
        <v>0.63864176049796595</v>
      </c>
      <c r="B358" s="3">
        <v>0.51796263175758706</v>
      </c>
    </row>
    <row r="359" spans="1:2">
      <c r="A359" s="3">
        <v>-0.40824692372782301</v>
      </c>
      <c r="B359" s="3">
        <v>-0.17156311481122599</v>
      </c>
    </row>
    <row r="360" spans="1:2">
      <c r="A360" s="3">
        <v>0.16374134438604299</v>
      </c>
      <c r="B360" s="3">
        <v>0.77651195252684102</v>
      </c>
    </row>
    <row r="361" spans="1:2">
      <c r="A361" s="3">
        <v>0.232707175884521</v>
      </c>
      <c r="B361" s="3">
        <v>0.62532314537405997</v>
      </c>
    </row>
    <row r="362" spans="1:2">
      <c r="A362" s="3">
        <v>0.43432552213669401</v>
      </c>
      <c r="B362" s="3">
        <v>0.99011131219249704</v>
      </c>
    </row>
    <row r="363" spans="1:2">
      <c r="A363" s="3">
        <v>0.51794518962816405</v>
      </c>
      <c r="B363" s="3">
        <v>0.44575746950170098</v>
      </c>
    </row>
    <row r="364" spans="1:2">
      <c r="A364" s="3">
        <v>-0.39830529130963099</v>
      </c>
      <c r="B364" s="3">
        <v>8.6249895910095895E-2</v>
      </c>
    </row>
    <row r="365" spans="1:2">
      <c r="A365" s="3">
        <v>5.3769717459759801E-2</v>
      </c>
      <c r="B365" s="3">
        <v>-0.160018365254255</v>
      </c>
    </row>
    <row r="366" spans="1:2">
      <c r="A366" s="3">
        <v>0.50664561505473604</v>
      </c>
      <c r="B366" s="3">
        <v>0.27342182564584999</v>
      </c>
    </row>
    <row r="367" spans="1:2">
      <c r="A367" s="3">
        <v>0.24111854218093301</v>
      </c>
      <c r="B367" s="3">
        <v>-0.45744948921422202</v>
      </c>
    </row>
    <row r="368" spans="1:2">
      <c r="A368" s="3">
        <v>0.57220835500376999</v>
      </c>
      <c r="B368" s="3">
        <v>0.42697135391126301</v>
      </c>
    </row>
    <row r="369" spans="1:2">
      <c r="A369" s="3">
        <v>0.50114390019862398</v>
      </c>
      <c r="B369" s="3">
        <v>0.692581498715646</v>
      </c>
    </row>
    <row r="370" spans="1:2">
      <c r="A370" s="3">
        <v>0.93774968303300998</v>
      </c>
      <c r="B370" s="3">
        <v>0.25877519618857198</v>
      </c>
    </row>
    <row r="371" spans="1:2">
      <c r="A371" s="3">
        <v>-0.984730645578064</v>
      </c>
      <c r="B371" s="3">
        <v>-0.71772696968544503</v>
      </c>
    </row>
    <row r="372" spans="1:2">
      <c r="A372" s="3">
        <v>-9.8525170104292306E-2</v>
      </c>
      <c r="B372" s="3">
        <v>-0.310080601921286</v>
      </c>
    </row>
    <row r="373" spans="1:2">
      <c r="A373" s="3">
        <v>-0.10115220140977001</v>
      </c>
      <c r="B373" s="3">
        <v>-0.34262377248303899</v>
      </c>
    </row>
    <row r="374" spans="1:2">
      <c r="A374" s="3">
        <v>-0.52136674203359601</v>
      </c>
      <c r="B374" s="3">
        <v>1.9296822043700899E-3</v>
      </c>
    </row>
    <row r="375" spans="1:2">
      <c r="A375" s="3">
        <v>-0.17187411196108701</v>
      </c>
      <c r="B375" s="3">
        <v>-7.0020277496957106E-2</v>
      </c>
    </row>
    <row r="376" spans="1:2">
      <c r="A376" s="3">
        <v>0.58082855143408696</v>
      </c>
      <c r="B376" s="3">
        <v>0.67728030253843396</v>
      </c>
    </row>
    <row r="377" spans="1:2">
      <c r="A377" s="3">
        <v>5.2964259552496701E-2</v>
      </c>
      <c r="B377" s="3">
        <v>0.20019136464175599</v>
      </c>
    </row>
    <row r="378" spans="1:2">
      <c r="A378" s="3">
        <v>0.40203306006170902</v>
      </c>
      <c r="B378" s="3">
        <v>0.62972479104898604</v>
      </c>
    </row>
    <row r="379" spans="1:2">
      <c r="A379" s="3">
        <v>0.66319684369093101</v>
      </c>
      <c r="B379" s="3">
        <v>-0.362083124083248</v>
      </c>
    </row>
    <row r="380" spans="1:2">
      <c r="A380" s="3">
        <v>-8.2420698664370906E-2</v>
      </c>
      <c r="B380" s="3">
        <v>-0.40817363617711999</v>
      </c>
    </row>
    <row r="381" spans="1:2">
      <c r="A381" s="3">
        <v>-0.12864412579258999</v>
      </c>
      <c r="B381" s="3">
        <v>-0.12852620745305399</v>
      </c>
    </row>
    <row r="382" spans="1:2">
      <c r="A382" s="3">
        <v>-0.48011824576995799</v>
      </c>
      <c r="B382" s="3">
        <v>-0.173039281742216</v>
      </c>
    </row>
    <row r="383" spans="1:2">
      <c r="A383" s="3">
        <v>-7.7396575030792197E-2</v>
      </c>
      <c r="B383" s="3">
        <v>0.38775054904957101</v>
      </c>
    </row>
    <row r="384" spans="1:2">
      <c r="A384" s="3">
        <v>-0.24679930122989099</v>
      </c>
      <c r="B384" s="3">
        <v>-0.37809042778612401</v>
      </c>
    </row>
    <row r="385" spans="1:2">
      <c r="A385" s="3">
        <v>-5.492888299708E-2</v>
      </c>
      <c r="B385" s="3">
        <v>-0.23751482263169801</v>
      </c>
    </row>
    <row r="386" spans="1:2">
      <c r="A386" s="3">
        <v>-5.7367965473087597E-2</v>
      </c>
      <c r="B386" s="3">
        <v>-0.12236919985486799</v>
      </c>
    </row>
    <row r="387" spans="1:2">
      <c r="A387" s="3">
        <v>-0.25209416540261698</v>
      </c>
      <c r="B387" s="3">
        <v>0.105795850443309</v>
      </c>
    </row>
    <row r="388" spans="1:2">
      <c r="A388" s="3">
        <v>-0.41333373708718102</v>
      </c>
      <c r="B388" s="3">
        <v>-0.216691339627128</v>
      </c>
    </row>
    <row r="389" spans="1:2">
      <c r="A389" s="3">
        <v>-0.116277666868491</v>
      </c>
      <c r="B389" s="3">
        <v>0.35352968131545198</v>
      </c>
    </row>
    <row r="390" spans="1:2">
      <c r="A390" s="3">
        <v>3.5664588067169503E-2</v>
      </c>
      <c r="B390" s="3">
        <v>-0.23809328521119</v>
      </c>
    </row>
    <row r="391" spans="1:2">
      <c r="A391" s="3">
        <v>-0.31689199310148902</v>
      </c>
      <c r="B391" s="3">
        <v>-4.1136548529496199E-2</v>
      </c>
    </row>
    <row r="392" spans="1:2">
      <c r="A392" s="3">
        <v>0.166421723166885</v>
      </c>
      <c r="B392" s="3">
        <v>0.27232904364550498</v>
      </c>
    </row>
    <row r="393" spans="1:2">
      <c r="A393" s="3">
        <v>-2.5820537264964499E-2</v>
      </c>
      <c r="B393" s="3">
        <v>-0.59752045073840199</v>
      </c>
    </row>
    <row r="394" spans="1:2">
      <c r="A394" s="3">
        <v>-7.0951787478298403E-2</v>
      </c>
      <c r="B394" s="3">
        <v>8.0924700967060295E-2</v>
      </c>
    </row>
    <row r="395" spans="1:2">
      <c r="A395" s="3">
        <v>0.38311278481960698</v>
      </c>
      <c r="B395" s="3">
        <v>0.91065483067250796</v>
      </c>
    </row>
    <row r="396" spans="1:2">
      <c r="A396" s="3">
        <v>0.92318061065833401</v>
      </c>
      <c r="B396" s="3">
        <v>0.19808442081703501</v>
      </c>
    </row>
    <row r="397" spans="1:2">
      <c r="A397" s="3">
        <v>0.35829089174576201</v>
      </c>
      <c r="B397" s="3">
        <v>2.6231409073908901E-2</v>
      </c>
    </row>
    <row r="398" spans="1:2">
      <c r="A398" s="3">
        <v>0.278913103425528</v>
      </c>
      <c r="B398" s="3">
        <v>-0.16532542489910901</v>
      </c>
    </row>
    <row r="399" spans="1:2">
      <c r="A399" s="3">
        <v>3.1828065429822E-2</v>
      </c>
      <c r="B399" s="3">
        <v>0.45349603645405701</v>
      </c>
    </row>
    <row r="400" spans="1:2">
      <c r="A400" s="3">
        <v>8.0266100015548195E-2</v>
      </c>
      <c r="B400" s="3">
        <v>-0.12969947506086599</v>
      </c>
    </row>
    <row r="401" spans="1:2">
      <c r="A401" s="3">
        <v>0.25518658890425</v>
      </c>
      <c r="B401" s="3">
        <v>0.46448153886996801</v>
      </c>
    </row>
    <row r="402" spans="1:2">
      <c r="A402" s="3">
        <v>-0.18416834267554799</v>
      </c>
      <c r="B402" s="3">
        <v>-0.70336026566052401</v>
      </c>
    </row>
    <row r="403" spans="1:2">
      <c r="A403" s="3">
        <v>-0.54806553568719696</v>
      </c>
      <c r="B403" s="3">
        <v>-1.01087900979444</v>
      </c>
    </row>
    <row r="404" spans="1:2">
      <c r="A404" s="3">
        <v>0.196194307629597</v>
      </c>
      <c r="B404" s="3">
        <v>0.51497904690418494</v>
      </c>
    </row>
    <row r="405" spans="1:2">
      <c r="A405" s="3">
        <v>-0.24183162974615099</v>
      </c>
      <c r="B405" s="3">
        <v>7.5423730577367995E-2</v>
      </c>
    </row>
    <row r="406" spans="1:2">
      <c r="A406" s="3">
        <v>0.18248593531521001</v>
      </c>
      <c r="B406" s="3">
        <v>0.243925938172876</v>
      </c>
    </row>
    <row r="407" spans="1:2">
      <c r="A407" s="3">
        <v>-0.29166763603220502</v>
      </c>
      <c r="B407" s="3">
        <v>0.17867806407467399</v>
      </c>
    </row>
    <row r="408" spans="1:2">
      <c r="A408" s="3">
        <v>-0.45544638381837099</v>
      </c>
      <c r="B408" s="3">
        <v>-0.25895016735438398</v>
      </c>
    </row>
    <row r="409" spans="1:2">
      <c r="A409" s="3">
        <v>-0.51354614715830804</v>
      </c>
      <c r="B409" s="3">
        <v>-0.27127795254832299</v>
      </c>
    </row>
    <row r="410" spans="1:2">
      <c r="A410" s="3">
        <v>0.138870128046992</v>
      </c>
      <c r="B410" s="3">
        <v>-0.20688541944101899</v>
      </c>
    </row>
    <row r="411" spans="1:2">
      <c r="A411" s="3">
        <v>0.78698977729067998</v>
      </c>
      <c r="B411" s="3">
        <v>0.54813079683865895</v>
      </c>
    </row>
    <row r="412" spans="1:2">
      <c r="A412" s="3">
        <v>0.10762932155642101</v>
      </c>
      <c r="B412" s="3">
        <v>-0.31002617183205899</v>
      </c>
    </row>
    <row r="413" spans="1:2">
      <c r="A413" s="3">
        <v>0.219971195856451</v>
      </c>
      <c r="B413" s="3">
        <v>-0.15859012238251699</v>
      </c>
    </row>
    <row r="414" spans="1:2">
      <c r="A414" s="3">
        <v>8.5696999465356499E-2</v>
      </c>
      <c r="B414" s="3">
        <v>-9.7129137027541598E-2</v>
      </c>
    </row>
    <row r="415" spans="1:2">
      <c r="A415" s="3">
        <v>0.11911575333428601</v>
      </c>
      <c r="B415" s="3">
        <v>0.15006951131453</v>
      </c>
    </row>
    <row r="416" spans="1:2">
      <c r="A416" s="3">
        <v>0.94614456264591495</v>
      </c>
      <c r="B416" s="3">
        <v>1.2360355853502201</v>
      </c>
    </row>
    <row r="417" spans="1:2">
      <c r="A417" s="3">
        <v>-0.27258387833715197</v>
      </c>
      <c r="B417" s="3">
        <v>-2.3868111310406101E-2</v>
      </c>
    </row>
    <row r="418" spans="1:2">
      <c r="A418" s="3">
        <v>-3.1537550943324097E-2</v>
      </c>
      <c r="B418" s="3">
        <v>0.14727810522222101</v>
      </c>
    </row>
    <row r="419" spans="1:2">
      <c r="A419" s="3">
        <v>-0.230926510202802</v>
      </c>
      <c r="B419" s="3">
        <v>6.4426591672002598E-2</v>
      </c>
    </row>
    <row r="420" spans="1:2">
      <c r="A420" s="3">
        <v>0.30654967630167701</v>
      </c>
      <c r="B420" s="3">
        <v>0.663883783527765</v>
      </c>
    </row>
    <row r="421" spans="1:2">
      <c r="A421" s="3">
        <v>0.12883436642100399</v>
      </c>
      <c r="B421" s="3">
        <v>0.317828598334706</v>
      </c>
    </row>
    <row r="422" spans="1:2">
      <c r="A422" s="3">
        <v>-9.6748138867129102E-2</v>
      </c>
      <c r="B422" s="3">
        <v>-2.12488707111382E-2</v>
      </c>
    </row>
    <row r="423" spans="1:2">
      <c r="A423" s="3">
        <v>0.31741684154427302</v>
      </c>
      <c r="B423" s="3">
        <v>7.3486385483736802E-2</v>
      </c>
    </row>
    <row r="424" spans="1:2">
      <c r="A424" s="3">
        <v>-0.35950745927423799</v>
      </c>
      <c r="B424" s="3">
        <v>-1.5976904879981099E-3</v>
      </c>
    </row>
    <row r="425" spans="1:2">
      <c r="A425" s="3">
        <v>7.6251429426813705E-2</v>
      </c>
      <c r="B425" s="3">
        <v>-0.54389927432787499</v>
      </c>
    </row>
    <row r="426" spans="1:2">
      <c r="A426" s="3">
        <v>0.107630758398543</v>
      </c>
      <c r="B426" s="3">
        <v>0.106992541435575</v>
      </c>
    </row>
    <row r="427" spans="1:2">
      <c r="A427" s="3">
        <v>0.63954996365197803</v>
      </c>
      <c r="B427" s="3">
        <v>0.79079078217054399</v>
      </c>
    </row>
    <row r="428" spans="1:2">
      <c r="A428" s="3">
        <v>0.238609563731876</v>
      </c>
      <c r="B428" s="3">
        <v>9.5836807930273202E-2</v>
      </c>
    </row>
    <row r="429" spans="1:2">
      <c r="A429" s="3">
        <v>4.2804356763360002E-2</v>
      </c>
      <c r="B429" s="3">
        <v>0.25916084107715398</v>
      </c>
    </row>
    <row r="430" spans="1:2">
      <c r="A430" s="3">
        <v>-0.489656022392642</v>
      </c>
      <c r="B430" s="3">
        <v>-0.243474713673211</v>
      </c>
    </row>
    <row r="431" spans="1:2">
      <c r="A431" s="3">
        <v>-0.53968037638546895</v>
      </c>
      <c r="B431" s="3">
        <v>-0.12616479827615801</v>
      </c>
    </row>
    <row r="432" spans="1:2">
      <c r="A432" s="3">
        <v>0.25875038384245103</v>
      </c>
      <c r="B432" s="3">
        <v>1.2311471039072701E-2</v>
      </c>
    </row>
    <row r="433" spans="1:2">
      <c r="A433" s="3">
        <v>-0.24117994963471401</v>
      </c>
      <c r="B433" s="3">
        <v>0.46947201613408301</v>
      </c>
    </row>
    <row r="434" spans="1:2">
      <c r="A434" s="3">
        <v>-6.3412760779882602E-2</v>
      </c>
      <c r="B434" s="3">
        <v>0.122546635235309</v>
      </c>
    </row>
    <row r="435" spans="1:2">
      <c r="A435" s="3">
        <v>-0.30672374395458701</v>
      </c>
      <c r="B435" s="3">
        <v>-0.13299301605038399</v>
      </c>
    </row>
    <row r="436" spans="1:2">
      <c r="A436" s="3">
        <v>0.100334609650207</v>
      </c>
      <c r="B436" s="3">
        <v>-0.34785540635735501</v>
      </c>
    </row>
    <row r="437" spans="1:2">
      <c r="A437" s="3">
        <v>0.118257484233652</v>
      </c>
      <c r="B437" s="3">
        <v>2.8310401890520798E-2</v>
      </c>
    </row>
    <row r="438" spans="1:2">
      <c r="A438" s="3">
        <v>0.70572712462658904</v>
      </c>
      <c r="B438" s="3">
        <v>-3.7375866214940899E-2</v>
      </c>
    </row>
    <row r="439" spans="1:2">
      <c r="A439" s="3">
        <v>0.73405962311498796</v>
      </c>
      <c r="B439" s="3">
        <v>0.40399582937053002</v>
      </c>
    </row>
    <row r="440" spans="1:2">
      <c r="A440" s="3">
        <v>0.44116865592879001</v>
      </c>
      <c r="B440" s="3">
        <v>-0.13470618617889701</v>
      </c>
    </row>
    <row r="441" spans="1:2">
      <c r="A441" s="3">
        <v>0.44982573459493502</v>
      </c>
      <c r="B441" s="3">
        <v>0.29652680174049401</v>
      </c>
    </row>
    <row r="442" spans="1:2">
      <c r="A442" s="3">
        <v>-0.423012021190663</v>
      </c>
      <c r="B442" s="3">
        <v>-0.20642990701651701</v>
      </c>
    </row>
    <row r="443" spans="1:2">
      <c r="A443" s="3">
        <v>0.52410493983664197</v>
      </c>
      <c r="B443" s="3">
        <v>0.192472072647564</v>
      </c>
    </row>
    <row r="444" spans="1:2">
      <c r="A444" s="3">
        <v>-0.33466942166205599</v>
      </c>
      <c r="B444" s="3">
        <v>0.39313703876392098</v>
      </c>
    </row>
    <row r="445" spans="1:2">
      <c r="A445" s="3">
        <v>-0.58946448228140103</v>
      </c>
      <c r="B445" s="3">
        <v>0.12687364349114</v>
      </c>
    </row>
    <row r="446" spans="1:2">
      <c r="A446" s="3">
        <v>1.2562845575777299</v>
      </c>
      <c r="B446" s="3">
        <v>1.37380660165015</v>
      </c>
    </row>
    <row r="447" spans="1:2">
      <c r="A447" s="3">
        <v>0.153419319261894</v>
      </c>
      <c r="B447" s="3">
        <v>0.33798312336457198</v>
      </c>
    </row>
    <row r="448" spans="1:2">
      <c r="A448" s="3">
        <v>-0.22675427051613301</v>
      </c>
      <c r="B448" s="3">
        <v>0.15364699344961899</v>
      </c>
    </row>
    <row r="449" spans="1:2">
      <c r="A449" s="3">
        <v>3.3069685763552299E-2</v>
      </c>
      <c r="B449" s="3">
        <v>-0.197945198496009</v>
      </c>
    </row>
    <row r="450" spans="1:2">
      <c r="A450" s="3">
        <v>5.6727233090678501E-2</v>
      </c>
      <c r="B450" s="3">
        <v>0.10594991892886001</v>
      </c>
    </row>
    <row r="451" spans="1:2">
      <c r="A451" s="3">
        <v>-0.77171840963851102</v>
      </c>
      <c r="B451" s="3">
        <v>-0.90432774208529398</v>
      </c>
    </row>
    <row r="452" spans="1:2">
      <c r="A452" s="3">
        <v>-0.24713134814541499</v>
      </c>
      <c r="B452" s="3">
        <v>-5.7174697118535601E-2</v>
      </c>
    </row>
    <row r="453" spans="1:2">
      <c r="A453" s="3">
        <v>0.235004542771547</v>
      </c>
      <c r="B453" s="3">
        <v>0.59372614014504599</v>
      </c>
    </row>
    <row r="454" spans="1:2">
      <c r="A454" s="3">
        <v>4.37647033208148E-2</v>
      </c>
      <c r="B454" s="3">
        <v>-0.35280317905722097</v>
      </c>
    </row>
    <row r="455" spans="1:2">
      <c r="A455" s="3">
        <v>-0.61403640855145003</v>
      </c>
      <c r="B455" s="3">
        <v>-0.46563069401864399</v>
      </c>
    </row>
    <row r="456" spans="1:2">
      <c r="A456" s="3">
        <v>-0.16035416084253401</v>
      </c>
      <c r="B456" s="3">
        <v>-0.62223999523767703</v>
      </c>
    </row>
    <row r="457" spans="1:2">
      <c r="A457" s="3">
        <v>-2.8120652199914799E-2</v>
      </c>
      <c r="B457" s="3">
        <v>0.222635419497588</v>
      </c>
    </row>
    <row r="458" spans="1:2">
      <c r="A458" s="3">
        <v>6.1499882390780802E-2</v>
      </c>
      <c r="B458" s="3">
        <v>0.51043528599785304</v>
      </c>
    </row>
    <row r="459" spans="1:2">
      <c r="A459" s="3">
        <v>-0.62018752517990805</v>
      </c>
      <c r="B459" s="3">
        <v>2.4071187033272701E-2</v>
      </c>
    </row>
    <row r="460" spans="1:2">
      <c r="A460" s="3">
        <v>0.12889124131090601</v>
      </c>
      <c r="B460" s="3">
        <v>-0.26859264792989501</v>
      </c>
    </row>
    <row r="461" spans="1:2">
      <c r="A461" s="3">
        <v>0.62219903891827599</v>
      </c>
      <c r="B461" s="3">
        <v>0.17589644998328799</v>
      </c>
    </row>
    <row r="462" spans="1:2">
      <c r="A462" s="3">
        <v>-0.58686036056243096</v>
      </c>
      <c r="B462" s="3">
        <v>-0.40854325789643098</v>
      </c>
    </row>
    <row r="463" spans="1:2">
      <c r="A463" s="3">
        <v>0.19994274849524599</v>
      </c>
      <c r="B463" s="3">
        <v>9.0165019797975206E-3</v>
      </c>
    </row>
    <row r="464" spans="1:2">
      <c r="A464" s="3">
        <v>0.55039395613769704</v>
      </c>
      <c r="B464" s="3">
        <v>0.19429371372999801</v>
      </c>
    </row>
    <row r="465" spans="1:2">
      <c r="A465" s="3">
        <v>0.177308033995148</v>
      </c>
      <c r="B465" s="3">
        <v>-0.78362446871629399</v>
      </c>
    </row>
    <row r="466" spans="1:2">
      <c r="A466" s="3">
        <v>0.25814360488208699</v>
      </c>
      <c r="B466" s="3">
        <v>0.424577207122246</v>
      </c>
    </row>
    <row r="467" spans="1:2">
      <c r="A467" s="3">
        <v>-0.15398150690982601</v>
      </c>
      <c r="B467" s="3">
        <v>-0.168253213446208</v>
      </c>
    </row>
    <row r="468" spans="1:2">
      <c r="A468" s="3">
        <v>-4.1723404725001599E-2</v>
      </c>
      <c r="B468" s="3">
        <v>0.24536419502451301</v>
      </c>
    </row>
    <row r="469" spans="1:2">
      <c r="A469" s="3">
        <v>-0.41334637713748201</v>
      </c>
      <c r="B469" s="3">
        <v>-0.158972066811983</v>
      </c>
    </row>
    <row r="470" spans="1:2">
      <c r="A470" s="3">
        <v>-1.7059095250881399E-2</v>
      </c>
      <c r="B470" s="3">
        <v>-1.0789832233010399</v>
      </c>
    </row>
    <row r="471" spans="1:2">
      <c r="A471" s="3">
        <v>-0.18402802172219601</v>
      </c>
      <c r="B471" s="3">
        <v>-0.21270934742001801</v>
      </c>
    </row>
    <row r="472" spans="1:2">
      <c r="A472" s="3">
        <v>-0.224854998125463</v>
      </c>
      <c r="B472" s="3">
        <v>0.157134316662567</v>
      </c>
    </row>
    <row r="473" spans="1:2">
      <c r="A473" s="3">
        <v>0.59051790131276805</v>
      </c>
      <c r="B473" s="3">
        <v>0.79531907313919803</v>
      </c>
    </row>
    <row r="474" spans="1:2">
      <c r="A474" s="3">
        <v>-1.53361223752226E-2</v>
      </c>
      <c r="B474" s="3">
        <v>-0.10605612730830299</v>
      </c>
    </row>
    <row r="475" spans="1:2">
      <c r="A475" s="3">
        <v>0.27397269509618299</v>
      </c>
      <c r="B475" s="3">
        <v>0.39271390132557299</v>
      </c>
    </row>
    <row r="476" spans="1:2">
      <c r="A476" s="3">
        <v>0.17535585202168799</v>
      </c>
      <c r="B476" s="3">
        <v>0.22380230657373601</v>
      </c>
    </row>
    <row r="477" spans="1:2">
      <c r="A477" s="3">
        <v>-0.36306417494147297</v>
      </c>
      <c r="B477" s="3">
        <v>0.114578162031817</v>
      </c>
    </row>
    <row r="478" spans="1:2">
      <c r="A478" s="3">
        <v>-0.70193893972078403</v>
      </c>
      <c r="B478" s="3">
        <v>0.26904756017459103</v>
      </c>
    </row>
    <row r="479" spans="1:2">
      <c r="A479" s="3">
        <v>-0.52529150162556904</v>
      </c>
      <c r="B479" s="3">
        <v>-0.66300343618504398</v>
      </c>
    </row>
    <row r="480" spans="1:2">
      <c r="A480" s="3">
        <v>0.136871498551216</v>
      </c>
      <c r="B480" s="3">
        <v>0.87803607033337505</v>
      </c>
    </row>
    <row r="481" spans="1:2">
      <c r="A481" s="3">
        <v>-8.6657366597975294E-2</v>
      </c>
      <c r="B481" s="3">
        <v>4.0539637398448902E-2</v>
      </c>
    </row>
    <row r="482" spans="1:2">
      <c r="A482" s="3">
        <v>0.32415421175046299</v>
      </c>
      <c r="B482" s="3">
        <v>-5.5663358031110402E-2</v>
      </c>
    </row>
    <row r="483" spans="1:2">
      <c r="A483" s="3">
        <v>-0.117153028138699</v>
      </c>
      <c r="B483" s="3">
        <v>-0.35399619206237898</v>
      </c>
    </row>
    <row r="484" spans="1:2">
      <c r="A484" s="3">
        <v>-0.48212572283921301</v>
      </c>
      <c r="B484" s="3">
        <v>-0.25841424035488902</v>
      </c>
    </row>
    <row r="485" spans="1:2">
      <c r="A485" s="3">
        <v>6.7309059383886496E-2</v>
      </c>
      <c r="B485" s="3">
        <v>0.115271541416283</v>
      </c>
    </row>
    <row r="486" spans="1:2">
      <c r="A486" s="3">
        <v>0.45643402417002299</v>
      </c>
      <c r="B486" s="3">
        <v>0.47433293730833098</v>
      </c>
    </row>
    <row r="487" spans="1:2">
      <c r="A487" s="3">
        <v>0.13279627167114399</v>
      </c>
      <c r="B487" s="3">
        <v>0.41051099669650298</v>
      </c>
    </row>
    <row r="488" spans="1:2">
      <c r="A488" s="3">
        <v>-4.2020200952345002E-2</v>
      </c>
      <c r="B488" s="3">
        <v>0.12402166950540799</v>
      </c>
    </row>
    <row r="489" spans="1:2">
      <c r="A489" s="3">
        <v>-0.13302671349164999</v>
      </c>
      <c r="B489" s="3">
        <v>-0.44278263073920299</v>
      </c>
    </row>
    <row r="490" spans="1:2">
      <c r="A490" s="3">
        <v>0.52114158298652602</v>
      </c>
      <c r="B490" s="3">
        <v>0.115417245514118</v>
      </c>
    </row>
    <row r="491" spans="1:2">
      <c r="A491" s="3">
        <v>0.384109639024037</v>
      </c>
      <c r="B491" s="3">
        <v>-1.0338555028985899E-3</v>
      </c>
    </row>
    <row r="492" spans="1:2">
      <c r="A492" s="3">
        <v>-0.136403293186839</v>
      </c>
      <c r="B492" s="3">
        <v>-0.286538385900524</v>
      </c>
    </row>
    <row r="493" spans="1:2">
      <c r="A493" s="3">
        <v>-0.49145609319482803</v>
      </c>
      <c r="B493" s="3">
        <v>-0.17795387602708199</v>
      </c>
    </row>
    <row r="494" spans="1:2">
      <c r="A494" s="3">
        <v>-0.32381653448500503</v>
      </c>
      <c r="B494" s="3">
        <v>-7.1465888830481106E-2</v>
      </c>
    </row>
    <row r="495" spans="1:2">
      <c r="A495" s="3">
        <v>0.159096873531723</v>
      </c>
      <c r="B495" s="3">
        <v>4.29793909112463E-2</v>
      </c>
    </row>
    <row r="496" spans="1:2">
      <c r="A496" s="3">
        <v>-0.39315780965623598</v>
      </c>
      <c r="B496" s="3">
        <v>-0.60682853042847595</v>
      </c>
    </row>
    <row r="497" spans="1:2">
      <c r="A497" s="3">
        <v>-0.119865519833789</v>
      </c>
      <c r="B497" s="3">
        <v>-0.17889379314489701</v>
      </c>
    </row>
    <row r="498" spans="1:2">
      <c r="A498" s="3">
        <v>-1.74189404146796E-2</v>
      </c>
      <c r="B498" s="3">
        <v>0.22639831703131399</v>
      </c>
    </row>
    <row r="499" spans="1:2">
      <c r="A499" s="3">
        <v>-0.22553073572934099</v>
      </c>
      <c r="B499" s="3">
        <v>-0.17767923170994199</v>
      </c>
    </row>
    <row r="500" spans="1:2">
      <c r="A500" s="3">
        <v>-0.211859072173055</v>
      </c>
      <c r="B500" s="3">
        <v>0.40469833786166098</v>
      </c>
    </row>
    <row r="501" spans="1:2">
      <c r="A501" s="3">
        <v>-5.7650447598487697E-2</v>
      </c>
      <c r="B501" s="3">
        <v>-0.31726867585305801</v>
      </c>
    </row>
    <row r="502" spans="1:2">
      <c r="A502" s="3">
        <v>-0.18333978399045101</v>
      </c>
      <c r="B502" s="3">
        <v>5.1925365177705801E-3</v>
      </c>
    </row>
    <row r="503" spans="1:2">
      <c r="A503" s="3">
        <v>-0.48985703103884798</v>
      </c>
      <c r="B503" s="3">
        <v>0.113850282573939</v>
      </c>
    </row>
    <row r="504" spans="1:2">
      <c r="A504" s="3">
        <v>0.31527978921058197</v>
      </c>
      <c r="B504" s="3">
        <v>-8.3937951279972806E-2</v>
      </c>
    </row>
    <row r="505" spans="1:2">
      <c r="A505" s="3">
        <v>-0.326139747510031</v>
      </c>
      <c r="B505" s="3">
        <v>-0.21790953991611101</v>
      </c>
    </row>
    <row r="506" spans="1:2">
      <c r="A506" s="3">
        <v>0.43086899521248001</v>
      </c>
      <c r="B506" s="3">
        <v>-0.13631690852230599</v>
      </c>
    </row>
    <row r="507" spans="1:2">
      <c r="A507" s="3">
        <v>-0.10300110265524801</v>
      </c>
      <c r="B507" s="3">
        <v>-0.38865833088757801</v>
      </c>
    </row>
    <row r="508" spans="1:2">
      <c r="A508" s="3">
        <v>-8.9242518023435705E-2</v>
      </c>
      <c r="B508" s="3">
        <v>-0.56796931991317101</v>
      </c>
    </row>
    <row r="509" spans="1:2">
      <c r="A509" s="3">
        <v>0.531772423138961</v>
      </c>
      <c r="B509" s="3">
        <v>3.3192855405107198E-2</v>
      </c>
    </row>
    <row r="510" spans="1:2">
      <c r="A510" s="3">
        <v>0.131119163423771</v>
      </c>
      <c r="B510" s="3">
        <v>0.241652722348105</v>
      </c>
    </row>
    <row r="511" spans="1:2">
      <c r="A511" s="3">
        <v>-0.12579943117179901</v>
      </c>
      <c r="B511" s="3">
        <v>-0.15155707535348201</v>
      </c>
    </row>
    <row r="512" spans="1:2">
      <c r="A512" s="3">
        <v>-0.29027854481280402</v>
      </c>
      <c r="B512" s="3">
        <v>3.9376937959335903E-2</v>
      </c>
    </row>
    <row r="513" spans="1:2">
      <c r="A513" s="3">
        <v>-0.17031731262379701</v>
      </c>
      <c r="B513" s="3">
        <v>0.28173269704333698</v>
      </c>
    </row>
    <row r="514" spans="1:2">
      <c r="A514" s="3">
        <v>0.18488423181757599</v>
      </c>
      <c r="B514" s="3">
        <v>0.27564321450177298</v>
      </c>
    </row>
    <row r="515" spans="1:2">
      <c r="A515" s="3">
        <v>0.35809367768676997</v>
      </c>
      <c r="B515" s="3">
        <v>0.54189474649432701</v>
      </c>
    </row>
    <row r="516" spans="1:2">
      <c r="A516" s="3">
        <v>4.8594563574340902E-2</v>
      </c>
      <c r="B516" s="3">
        <v>0.32807672757831402</v>
      </c>
    </row>
    <row r="517" spans="1:2">
      <c r="A517" s="3">
        <v>-0.16090828622787401</v>
      </c>
      <c r="B517" s="3">
        <v>0.77349880885404998</v>
      </c>
    </row>
    <row r="518" spans="1:2">
      <c r="A518" s="3">
        <v>0.15991422058711899</v>
      </c>
      <c r="B518" s="3">
        <v>0.40310143883522498</v>
      </c>
    </row>
    <row r="519" spans="1:2">
      <c r="A519" s="3">
        <v>0.28996023813596999</v>
      </c>
      <c r="B519" s="3">
        <v>-0.33149409220193199</v>
      </c>
    </row>
    <row r="520" spans="1:2">
      <c r="A520" s="3">
        <v>-0.133309126814182</v>
      </c>
      <c r="B520" s="3">
        <v>3.91266571193691E-2</v>
      </c>
    </row>
    <row r="521" spans="1:2">
      <c r="A521" s="3">
        <v>0.58892049116684098</v>
      </c>
      <c r="B521" s="3">
        <v>0.65631737989678796</v>
      </c>
    </row>
    <row r="522" spans="1:2">
      <c r="A522" s="3">
        <v>-0.111085421253799</v>
      </c>
      <c r="B522" s="3">
        <v>0.29015236409661499</v>
      </c>
    </row>
    <row r="523" spans="1:2">
      <c r="A523" s="3">
        <v>0.37790550475221202</v>
      </c>
      <c r="B523" s="3">
        <v>0.57031381996157404</v>
      </c>
    </row>
    <row r="524" spans="1:2">
      <c r="A524" s="3">
        <v>0.40503795197528197</v>
      </c>
      <c r="B524" s="3">
        <v>0.11040657874688301</v>
      </c>
    </row>
    <row r="525" spans="1:2">
      <c r="A525" s="3">
        <v>5.1931707923224601E-2</v>
      </c>
      <c r="B525" s="3">
        <v>6.4732626760393402E-2</v>
      </c>
    </row>
    <row r="526" spans="1:2">
      <c r="A526" s="3">
        <v>-2.7911812481419898E-3</v>
      </c>
      <c r="B526" s="3">
        <v>0.14418678144256999</v>
      </c>
    </row>
    <row r="527" spans="1:2">
      <c r="A527" s="3">
        <v>0.36772817996160301</v>
      </c>
      <c r="B527" s="3">
        <v>0.34392812836602499</v>
      </c>
    </row>
    <row r="528" spans="1:2">
      <c r="A528" s="3">
        <v>-0.66855270447785198</v>
      </c>
      <c r="B528" s="3">
        <v>0.31518257966253299</v>
      </c>
    </row>
    <row r="529" spans="1:2">
      <c r="A529" s="3">
        <v>4.3067475568677398E-2</v>
      </c>
      <c r="B529" s="3">
        <v>-0.53717523469047901</v>
      </c>
    </row>
    <row r="530" spans="1:2">
      <c r="A530" s="3">
        <v>5.6777268322490797E-2</v>
      </c>
      <c r="B530" s="3">
        <v>0.37030125562006799</v>
      </c>
    </row>
    <row r="531" spans="1:2">
      <c r="A531" s="3">
        <v>0.17159115051386101</v>
      </c>
      <c r="B531" s="3">
        <v>0.56761475178561605</v>
      </c>
    </row>
    <row r="532" spans="1:2">
      <c r="A532" s="3">
        <v>-0.31270468622762099</v>
      </c>
      <c r="B532" s="3">
        <v>-0.40412607973843201</v>
      </c>
    </row>
    <row r="533" spans="1:2">
      <c r="A533" s="3">
        <v>-0.51615857078491201</v>
      </c>
      <c r="B533" s="3">
        <v>-0.143117760354216</v>
      </c>
    </row>
    <row r="534" spans="1:2">
      <c r="A534" s="3">
        <v>-0.99184002734666998</v>
      </c>
      <c r="B534" s="3">
        <v>-0.67372550153783395</v>
      </c>
    </row>
    <row r="535" spans="1:2">
      <c r="A535" s="3">
        <v>0.24111697415807701</v>
      </c>
      <c r="B535" s="3">
        <v>-0.19660966295670901</v>
      </c>
    </row>
    <row r="536" spans="1:2">
      <c r="A536" s="3">
        <v>0.44751006143201699</v>
      </c>
      <c r="B536" s="3">
        <v>0.35510036613561602</v>
      </c>
    </row>
    <row r="537" spans="1:2">
      <c r="A537" s="3">
        <v>-0.14208840892086999</v>
      </c>
      <c r="B537" s="3">
        <v>0.53439054309206002</v>
      </c>
    </row>
    <row r="538" spans="1:2">
      <c r="A538" s="3">
        <v>0.951509376083297</v>
      </c>
      <c r="B538" s="3">
        <v>0.50859166533664502</v>
      </c>
    </row>
    <row r="539" spans="1:2">
      <c r="A539" s="3">
        <v>-0.21824871206393601</v>
      </c>
      <c r="B539" s="3">
        <v>0.103638697459599</v>
      </c>
    </row>
    <row r="540" spans="1:2">
      <c r="A540" s="3">
        <v>-0.47785717578109799</v>
      </c>
      <c r="B540" s="3">
        <v>-0.70802675900303402</v>
      </c>
    </row>
    <row r="541" spans="1:2">
      <c r="A541" s="3">
        <v>-2.6424743436953699E-2</v>
      </c>
      <c r="B541" s="3">
        <v>-0.33415882018220799</v>
      </c>
    </row>
    <row r="542" spans="1:2">
      <c r="A542" s="3">
        <v>7.0970368231006303E-2</v>
      </c>
      <c r="B542" s="3">
        <v>-0.38512186027798101</v>
      </c>
    </row>
    <row r="543" spans="1:2">
      <c r="A543" s="3">
        <v>0.29427390853262198</v>
      </c>
      <c r="B543" s="3">
        <v>-0.30769004401656502</v>
      </c>
    </row>
    <row r="544" spans="1:2">
      <c r="A544" s="3">
        <v>7.6878512329354595E-2</v>
      </c>
      <c r="B544" s="3">
        <v>-0.27290897120910501</v>
      </c>
    </row>
    <row r="545" spans="1:2">
      <c r="A545" s="3">
        <v>-0.26574919856914597</v>
      </c>
      <c r="B545" s="3">
        <v>-0.48566931864789298</v>
      </c>
    </row>
    <row r="546" spans="1:2">
      <c r="A546" s="3">
        <v>-0.55986429925553505</v>
      </c>
      <c r="B546" s="3">
        <v>-0.514661647008538</v>
      </c>
    </row>
    <row r="547" spans="1:2">
      <c r="A547" s="3">
        <v>-0.19722519550409601</v>
      </c>
      <c r="B547" s="3">
        <v>-0.71161875624247894</v>
      </c>
    </row>
    <row r="548" spans="1:2">
      <c r="A548" s="3">
        <v>-0.49817575864767799</v>
      </c>
      <c r="B548" s="3">
        <v>-0.497193828652086</v>
      </c>
    </row>
    <row r="549" spans="1:2">
      <c r="A549" s="3">
        <v>0.31024705766662802</v>
      </c>
      <c r="B549" s="3">
        <v>-5.6128924260332898E-2</v>
      </c>
    </row>
    <row r="550" spans="1:2">
      <c r="A550" s="3">
        <v>-1.0134788044594599E-2</v>
      </c>
      <c r="B550" s="3">
        <v>-0.27658648118636397</v>
      </c>
    </row>
    <row r="551" spans="1:2">
      <c r="A551" s="3">
        <v>-0.68766606744389003</v>
      </c>
      <c r="B551" s="3">
        <v>-0.55413627235946505</v>
      </c>
    </row>
    <row r="552" spans="1:2">
      <c r="A552" s="3">
        <v>0.17159420869849701</v>
      </c>
      <c r="B552" s="3">
        <v>0.562265136593879</v>
      </c>
    </row>
    <row r="553" spans="1:2">
      <c r="A553" s="3">
        <v>-0.32724712361932201</v>
      </c>
      <c r="B553" s="3">
        <v>-0.19991668568264601</v>
      </c>
    </row>
    <row r="554" spans="1:2">
      <c r="A554" s="3">
        <v>0.55299896989324604</v>
      </c>
      <c r="B554" s="3">
        <v>0.54240358584140402</v>
      </c>
    </row>
    <row r="555" spans="1:2">
      <c r="A555" s="3">
        <v>5.0216146833006202E-2</v>
      </c>
      <c r="B555" s="3">
        <v>0.63241916784112995</v>
      </c>
    </row>
    <row r="556" spans="1:2">
      <c r="A556" s="3">
        <v>0.118781663258859</v>
      </c>
      <c r="B556" s="3">
        <v>0.349169221502732</v>
      </c>
    </row>
    <row r="557" spans="1:2">
      <c r="A557" s="3">
        <v>-0.27495070580209602</v>
      </c>
      <c r="B557" s="3">
        <v>-0.116055072868938</v>
      </c>
    </row>
    <row r="558" spans="1:2">
      <c r="A558" s="3">
        <v>0.232563381875832</v>
      </c>
      <c r="B558" s="3">
        <v>0.57159965131128998</v>
      </c>
    </row>
    <row r="559" spans="1:2">
      <c r="A559" s="3">
        <v>5.5136838852030301E-2</v>
      </c>
      <c r="B559" s="3">
        <v>0.87099225532336</v>
      </c>
    </row>
    <row r="560" spans="1:2">
      <c r="A560" s="3">
        <v>0.113721170248131</v>
      </c>
      <c r="B560" s="3">
        <v>-9.2954710394124104E-2</v>
      </c>
    </row>
    <row r="561" spans="1:2">
      <c r="A561" s="3">
        <v>-9.4041351574670001E-2</v>
      </c>
      <c r="B561" s="3">
        <v>0.26708773228713201</v>
      </c>
    </row>
    <row r="562" spans="1:2">
      <c r="A562" s="3">
        <v>0.27918000359803402</v>
      </c>
      <c r="B562" s="3">
        <v>-9.1108603443448302E-2</v>
      </c>
    </row>
    <row r="563" spans="1:2">
      <c r="A563" s="3">
        <v>-0.91470047643670505</v>
      </c>
      <c r="B563" s="3">
        <v>-1.0456753684754401</v>
      </c>
    </row>
    <row r="564" spans="1:2">
      <c r="A564" s="3">
        <v>9.4167722804421095E-2</v>
      </c>
      <c r="B564" s="3">
        <v>-0.16457630834404499</v>
      </c>
    </row>
    <row r="565" spans="1:2">
      <c r="A565" s="3">
        <v>0.43596865314939798</v>
      </c>
      <c r="B565" s="3">
        <v>0.28372266264840501</v>
      </c>
    </row>
    <row r="566" spans="1:2">
      <c r="A566" s="3">
        <v>-4.38448743195618E-2</v>
      </c>
      <c r="B566" s="3">
        <v>-0.725552879480863</v>
      </c>
    </row>
    <row r="567" spans="1:2">
      <c r="A567" s="3">
        <v>0.253910172410587</v>
      </c>
      <c r="B567" s="3">
        <v>-0.39445080445403602</v>
      </c>
    </row>
    <row r="568" spans="1:2">
      <c r="A568" s="3">
        <v>-0.20063432139026099</v>
      </c>
      <c r="B568" s="3">
        <v>-0.13459382423845501</v>
      </c>
    </row>
    <row r="569" spans="1:2">
      <c r="A569" s="3">
        <v>9.6905096929466805E-2</v>
      </c>
      <c r="B569" s="3">
        <v>0.30389822128863703</v>
      </c>
    </row>
    <row r="570" spans="1:2">
      <c r="A570" s="3">
        <v>-0.196173283155022</v>
      </c>
      <c r="B570" s="3">
        <v>0.17602459448235999</v>
      </c>
    </row>
    <row r="571" spans="1:2">
      <c r="A571" s="3">
        <v>0.47346660880152802</v>
      </c>
      <c r="B571" s="3">
        <v>0.49533850342734698</v>
      </c>
    </row>
    <row r="572" spans="1:2">
      <c r="A572" s="3">
        <v>0.212008077605043</v>
      </c>
      <c r="B572" s="3">
        <v>9.5683327088221595E-2</v>
      </c>
    </row>
    <row r="573" spans="1:2">
      <c r="A573" s="3">
        <v>0.562894147443458</v>
      </c>
      <c r="B573" s="3">
        <v>0.588797186910198</v>
      </c>
    </row>
    <row r="574" spans="1:2">
      <c r="A574" s="3">
        <v>1.38264671411522E-2</v>
      </c>
      <c r="B574" s="3">
        <v>0.93947783700694198</v>
      </c>
    </row>
    <row r="575" spans="1:2">
      <c r="A575" s="3">
        <v>7.0296326650105797E-3</v>
      </c>
      <c r="B575" s="3">
        <v>0.74651710062492904</v>
      </c>
    </row>
    <row r="576" spans="1:2">
      <c r="A576" s="3">
        <v>0.15134214505532101</v>
      </c>
      <c r="B576" s="3">
        <v>9.9211759290654497E-2</v>
      </c>
    </row>
    <row r="577" spans="1:2">
      <c r="A577" s="3">
        <v>0.59095930780354999</v>
      </c>
      <c r="B577" s="3">
        <v>0.93045049691042303</v>
      </c>
    </row>
    <row r="578" spans="1:2">
      <c r="A578" s="3">
        <v>-0.89570028066065199</v>
      </c>
      <c r="B578" s="3">
        <v>-0.80373869544037002</v>
      </c>
    </row>
    <row r="579" spans="1:2">
      <c r="A579" s="3">
        <v>-0.61932655507239598</v>
      </c>
      <c r="B579" s="3">
        <v>-0.26478972704518</v>
      </c>
    </row>
    <row r="580" spans="1:2">
      <c r="A580" s="3">
        <v>0.52061139708807802</v>
      </c>
      <c r="B580" s="3">
        <v>0.41980999318203999</v>
      </c>
    </row>
    <row r="581" spans="1:2">
      <c r="A581" s="3">
        <v>0.76336276963870797</v>
      </c>
      <c r="B581" s="3">
        <v>0.80762523465830005</v>
      </c>
    </row>
    <row r="582" spans="1:2">
      <c r="A582" s="3">
        <v>-4.9308560656085597E-2</v>
      </c>
      <c r="B582" s="3">
        <v>-0.45650517439264499</v>
      </c>
    </row>
    <row r="583" spans="1:2">
      <c r="A583" s="3">
        <v>0.55432968656994297</v>
      </c>
      <c r="B583" s="3">
        <v>0.617499565216167</v>
      </c>
    </row>
    <row r="584" spans="1:2">
      <c r="A584" s="3">
        <v>0.87051223933126198</v>
      </c>
      <c r="B584" s="3">
        <v>0.661915088385162</v>
      </c>
    </row>
    <row r="585" spans="1:2">
      <c r="A585" s="3">
        <v>0.103468938831432</v>
      </c>
      <c r="B585" s="3">
        <v>0.20902495732002599</v>
      </c>
    </row>
    <row r="586" spans="1:2">
      <c r="A586" s="3">
        <v>-0.14642485689088799</v>
      </c>
      <c r="B586" s="3">
        <v>-0.45321238910148498</v>
      </c>
    </row>
    <row r="587" spans="1:2">
      <c r="A587" s="3">
        <v>-0.15481644416321999</v>
      </c>
      <c r="B587" s="3">
        <v>-0.22692471952094601</v>
      </c>
    </row>
    <row r="588" spans="1:2">
      <c r="A588" s="3">
        <v>-6.9198541645597605E-2</v>
      </c>
      <c r="B588" s="3">
        <v>-0.58997269767751803</v>
      </c>
    </row>
    <row r="589" spans="1:2">
      <c r="A589" s="3">
        <v>0.33932506296439902</v>
      </c>
      <c r="B589" s="3">
        <v>-2.17520177545392E-2</v>
      </c>
    </row>
    <row r="590" spans="1:2">
      <c r="A590" s="3">
        <v>-3.6091371089478901E-2</v>
      </c>
      <c r="B590" s="3">
        <v>-0.35821829852613901</v>
      </c>
    </row>
    <row r="591" spans="1:2">
      <c r="A591" s="3">
        <v>0.81904643453065595</v>
      </c>
      <c r="B591" s="3">
        <v>0.43836526312816498</v>
      </c>
    </row>
    <row r="592" spans="1:2">
      <c r="A592" s="3">
        <v>-0.101557965548826</v>
      </c>
      <c r="B592" s="3">
        <v>1.4092878623103201E-2</v>
      </c>
    </row>
    <row r="593" spans="1:2">
      <c r="A593" s="3">
        <v>-0.247249839835639</v>
      </c>
      <c r="B593" s="3">
        <v>0.164797506273755</v>
      </c>
    </row>
    <row r="594" spans="1:2">
      <c r="A594" s="3">
        <v>0.240891559851723</v>
      </c>
      <c r="B594" s="3">
        <v>-0.20977217483486499</v>
      </c>
    </row>
    <row r="595" spans="1:2">
      <c r="A595" s="3">
        <v>0.121135527059527</v>
      </c>
      <c r="B595" s="3">
        <v>0.20797268026885099</v>
      </c>
    </row>
    <row r="596" spans="1:2">
      <c r="A596" s="3">
        <v>0.20913565350600499</v>
      </c>
      <c r="B596" s="3">
        <v>0.55615220242880203</v>
      </c>
    </row>
    <row r="597" spans="1:2">
      <c r="A597" s="3">
        <v>-0.78095482685645701</v>
      </c>
      <c r="B597" s="3">
        <v>-0.14961385917754799</v>
      </c>
    </row>
    <row r="598" spans="1:2">
      <c r="A598" s="3">
        <v>-2.8095727293431301E-2</v>
      </c>
      <c r="B598" s="3">
        <v>-0.58093997623470806</v>
      </c>
    </row>
    <row r="599" spans="1:2">
      <c r="A599" s="3">
        <v>-0.68012136278621904</v>
      </c>
      <c r="B599" s="3">
        <v>-0.16611906679303401</v>
      </c>
    </row>
    <row r="600" spans="1:2">
      <c r="A600" s="3">
        <v>0.101781393763049</v>
      </c>
      <c r="B600" s="3">
        <v>2.6229255321282102E-2</v>
      </c>
    </row>
    <row r="601" spans="1:2">
      <c r="A601" s="3">
        <v>0.32627899151908402</v>
      </c>
      <c r="B601" s="3">
        <v>0.74193811033573698</v>
      </c>
    </row>
    <row r="602" spans="1:2">
      <c r="A602" s="3">
        <v>0.48684899238970802</v>
      </c>
      <c r="B602" s="3">
        <v>0.68389913384982703</v>
      </c>
    </row>
    <row r="603" spans="1:2">
      <c r="A603" s="3">
        <v>0.32162315561632498</v>
      </c>
      <c r="B603" s="3">
        <v>0.107034980974059</v>
      </c>
    </row>
    <row r="604" spans="1:2">
      <c r="A604" s="3">
        <v>0.21748242520602901</v>
      </c>
      <c r="B604" s="3">
        <v>0.26336748475653998</v>
      </c>
    </row>
    <row r="605" spans="1:2">
      <c r="A605" s="3">
        <v>0.33032569006344398</v>
      </c>
      <c r="B605" s="3">
        <v>0.42675372167355302</v>
      </c>
    </row>
    <row r="606" spans="1:2">
      <c r="A606" s="3">
        <v>8.0551740255547198E-3</v>
      </c>
      <c r="B606" s="3">
        <v>-0.87332518791557801</v>
      </c>
    </row>
    <row r="607" spans="1:2">
      <c r="A607" s="3">
        <v>1.5088467083815E-2</v>
      </c>
      <c r="B607" s="3">
        <v>-0.19413782163503299</v>
      </c>
    </row>
    <row r="608" spans="1:2">
      <c r="A608" s="3">
        <v>0.42521760644846701</v>
      </c>
      <c r="B608" s="3">
        <v>0.159081616506242</v>
      </c>
    </row>
    <row r="609" spans="1:2">
      <c r="A609" s="3">
        <v>0.45110324093558102</v>
      </c>
      <c r="B609" s="3">
        <v>-9.7269445468719504E-2</v>
      </c>
    </row>
    <row r="610" spans="1:2">
      <c r="A610" s="3">
        <v>-0.15235176100232301</v>
      </c>
      <c r="B610" s="3">
        <v>-0.89671350117666504</v>
      </c>
    </row>
    <row r="611" spans="1:2">
      <c r="A611" s="3">
        <v>-0.66608345033767302</v>
      </c>
      <c r="B611" s="3">
        <v>-0.117317305698004</v>
      </c>
    </row>
    <row r="612" spans="1:2">
      <c r="A612" s="3">
        <v>-0.85897465439389697</v>
      </c>
      <c r="B612" s="3">
        <v>-0.77677271644233303</v>
      </c>
    </row>
    <row r="613" spans="1:2">
      <c r="A613" s="3">
        <v>-0.59842197918963003</v>
      </c>
      <c r="B613" s="3">
        <v>4.9064088290505299E-2</v>
      </c>
    </row>
    <row r="614" spans="1:2">
      <c r="A614" s="3">
        <v>-0.35732618347200501</v>
      </c>
      <c r="B614" s="3">
        <v>-0.56811738078331597</v>
      </c>
    </row>
    <row r="615" spans="1:2">
      <c r="A615" s="3">
        <v>0.20316788581244</v>
      </c>
      <c r="B615" s="3">
        <v>0.50347758919242802</v>
      </c>
    </row>
    <row r="616" spans="1:2">
      <c r="A616" s="3">
        <v>-0.27048189283750501</v>
      </c>
      <c r="B616" s="3">
        <v>9.6541128595785494E-2</v>
      </c>
    </row>
    <row r="617" spans="1:2">
      <c r="A617" s="3">
        <v>-3.0498682366109902E-3</v>
      </c>
      <c r="B617" s="3">
        <v>0.22241151861640401</v>
      </c>
    </row>
    <row r="618" spans="1:2">
      <c r="A618" s="3">
        <v>0.17306450727733499</v>
      </c>
      <c r="B618" s="3">
        <v>-0.24364690524244301</v>
      </c>
    </row>
    <row r="619" spans="1:2">
      <c r="A619" s="3">
        <v>-0.50687715513351495</v>
      </c>
      <c r="B619" s="3">
        <v>-0.38302977026191698</v>
      </c>
    </row>
    <row r="620" spans="1:2">
      <c r="A620" s="3">
        <v>-0.299300339119623</v>
      </c>
      <c r="B620" s="3">
        <v>-0.35113085422812401</v>
      </c>
    </row>
    <row r="621" spans="1:2">
      <c r="A621" s="3">
        <v>-0.26023426334761202</v>
      </c>
      <c r="B621" s="3">
        <v>-0.50399058748367398</v>
      </c>
    </row>
    <row r="622" spans="1:2">
      <c r="A622" s="3">
        <v>-0.28053170674959099</v>
      </c>
      <c r="B622" s="3">
        <v>-0.32952140066986801</v>
      </c>
    </row>
    <row r="623" spans="1:2">
      <c r="A623" s="3">
        <v>-0.140120568392652</v>
      </c>
      <c r="B623" s="3">
        <v>-0.665382664017378</v>
      </c>
    </row>
    <row r="624" spans="1:2">
      <c r="A624" s="3">
        <v>0.33487329895005202</v>
      </c>
      <c r="B624" s="3">
        <v>0.185776563121409</v>
      </c>
    </row>
    <row r="625" spans="1:2">
      <c r="A625" s="3">
        <v>-0.16654269110648101</v>
      </c>
      <c r="B625" s="3">
        <v>-0.16313002072016899</v>
      </c>
    </row>
    <row r="626" spans="1:2">
      <c r="A626" s="3">
        <v>0.29890530140823102</v>
      </c>
      <c r="B626" s="3">
        <v>-8.4302269940041794E-2</v>
      </c>
    </row>
    <row r="627" spans="1:2">
      <c r="A627" s="3">
        <v>0.161808082599977</v>
      </c>
      <c r="B627" s="3">
        <v>0.36059350425686798</v>
      </c>
    </row>
    <row r="628" spans="1:2">
      <c r="A628" s="3">
        <v>0.104305448799993</v>
      </c>
      <c r="B628" s="3">
        <v>-0.29335713509505701</v>
      </c>
    </row>
    <row r="629" spans="1:2">
      <c r="A629" s="3">
        <v>0.40762842695207002</v>
      </c>
      <c r="B629" s="3">
        <v>0.20112859883046799</v>
      </c>
    </row>
    <row r="630" spans="1:2">
      <c r="A630" s="3">
        <v>0.85888073592935699</v>
      </c>
      <c r="B630" s="3">
        <v>0.78425834255068905</v>
      </c>
    </row>
    <row r="631" spans="1:2">
      <c r="A631" s="3">
        <v>0.59829555583994098</v>
      </c>
      <c r="B631" s="3">
        <v>0.49672206720268602</v>
      </c>
    </row>
    <row r="632" spans="1:2">
      <c r="A632" s="3">
        <v>-0.58349366324983298</v>
      </c>
      <c r="B632" s="3">
        <v>-1.24439410138745</v>
      </c>
    </row>
    <row r="633" spans="1:2">
      <c r="A633" s="3">
        <v>0.23523398074243199</v>
      </c>
      <c r="B633" s="3">
        <v>-0.10522482762587</v>
      </c>
    </row>
    <row r="634" spans="1:2">
      <c r="A634" s="3">
        <v>-0.45290073274342402</v>
      </c>
      <c r="B634" s="3">
        <v>-0.43022178310387299</v>
      </c>
    </row>
    <row r="635" spans="1:2">
      <c r="A635" s="3">
        <v>-0.74877806095905897</v>
      </c>
      <c r="B635" s="3">
        <v>-0.68122916901743802</v>
      </c>
    </row>
    <row r="636" spans="1:2">
      <c r="A636" s="3">
        <v>-0.43890552852808001</v>
      </c>
      <c r="B636" s="3">
        <v>-0.76663700764542897</v>
      </c>
    </row>
    <row r="637" spans="1:2">
      <c r="A637" s="3">
        <v>-0.81505095219823998</v>
      </c>
      <c r="B637" s="3">
        <v>-0.53911112218776902</v>
      </c>
    </row>
    <row r="638" spans="1:2">
      <c r="A638" s="3">
        <v>-0.40814093077695401</v>
      </c>
      <c r="B638" s="3">
        <v>-0.31330406407255801</v>
      </c>
    </row>
    <row r="639" spans="1:2">
      <c r="A639" s="3">
        <v>0.55451693410167802</v>
      </c>
      <c r="B639" s="3">
        <v>0.85691930348676604</v>
      </c>
    </row>
    <row r="640" spans="1:2">
      <c r="A640" s="3">
        <v>-0.15454263393432599</v>
      </c>
      <c r="B640" s="3">
        <v>-4.20517983295291E-2</v>
      </c>
    </row>
    <row r="641" spans="1:2">
      <c r="A641" s="3">
        <v>1.06823914625093</v>
      </c>
      <c r="B641" s="3">
        <v>0.98976481244660397</v>
      </c>
    </row>
    <row r="642" spans="1:2">
      <c r="A642" s="3">
        <v>0.18136280203274999</v>
      </c>
      <c r="B642" s="3">
        <v>9.3294298728710798E-2</v>
      </c>
    </row>
    <row r="643" spans="1:2">
      <c r="A643" s="3">
        <v>0.41884647769370498</v>
      </c>
      <c r="B643" s="3">
        <v>-0.36733437880155401</v>
      </c>
    </row>
    <row r="644" spans="1:2">
      <c r="A644" s="3">
        <v>-2.6543199178451101E-2</v>
      </c>
      <c r="B644" s="3">
        <v>-0.53566103161835199</v>
      </c>
    </row>
    <row r="645" spans="1:2">
      <c r="A645" s="3">
        <v>-7.8280228908772495E-2</v>
      </c>
      <c r="B645" s="3">
        <v>-0.306560736582139</v>
      </c>
    </row>
    <row r="646" spans="1:2">
      <c r="A646" s="3">
        <v>-0.27339712440666603</v>
      </c>
      <c r="B646" s="3">
        <v>-0.32064052226185702</v>
      </c>
    </row>
    <row r="647" spans="1:2">
      <c r="A647" s="3">
        <v>9.2283979912959294E-2</v>
      </c>
      <c r="B647" s="3">
        <v>0.29197629732744501</v>
      </c>
    </row>
    <row r="648" spans="1:2">
      <c r="A648" s="3">
        <v>-0.544338386620699</v>
      </c>
      <c r="B648" s="3">
        <v>-0.64759256260893705</v>
      </c>
    </row>
    <row r="649" spans="1:2">
      <c r="A649" s="3">
        <v>-0.29922933500382898</v>
      </c>
      <c r="B649" s="3">
        <v>-0.40908982570617097</v>
      </c>
    </row>
    <row r="650" spans="1:2">
      <c r="A650" s="3">
        <v>-0.38410889876000298</v>
      </c>
      <c r="B650" s="3">
        <v>-0.14264873359000599</v>
      </c>
    </row>
    <row r="651" spans="1:2">
      <c r="A651" s="3">
        <v>9.5197151626008197E-2</v>
      </c>
      <c r="B651" s="3">
        <v>-0.12176672225695501</v>
      </c>
    </row>
    <row r="652" spans="1:2">
      <c r="A652" s="3">
        <v>0.61710625016950005</v>
      </c>
      <c r="B652" s="3">
        <v>-1.7151346075568698E-2</v>
      </c>
    </row>
    <row r="653" spans="1:2">
      <c r="A653" s="3">
        <v>0.865607341755255</v>
      </c>
      <c r="B653" s="3">
        <v>0.39476441495523601</v>
      </c>
    </row>
    <row r="654" spans="1:2">
      <c r="A654" s="3">
        <v>-0.64998052236340498</v>
      </c>
      <c r="B654" s="3">
        <v>-0.6617218713063</v>
      </c>
    </row>
    <row r="655" spans="1:2">
      <c r="A655" s="3">
        <v>0.16429465886052899</v>
      </c>
      <c r="B655" s="3">
        <v>0.381907400616391</v>
      </c>
    </row>
    <row r="656" spans="1:2">
      <c r="A656" s="3">
        <v>-0.22333241582963101</v>
      </c>
      <c r="B656" s="3">
        <v>-4.7847958035987799E-2</v>
      </c>
    </row>
    <row r="657" spans="1:2">
      <c r="A657" s="3">
        <v>-0.38885467141622099</v>
      </c>
      <c r="B657" s="3">
        <v>-3.9890579595273597E-2</v>
      </c>
    </row>
    <row r="658" spans="1:2">
      <c r="A658" s="3">
        <v>7.0038992576859596E-2</v>
      </c>
      <c r="B658" s="3">
        <v>-0.101183206311555</v>
      </c>
    </row>
    <row r="659" spans="1:2">
      <c r="A659" s="3">
        <v>-0.152752293965386</v>
      </c>
      <c r="B659" s="3">
        <v>0.691079321346318</v>
      </c>
    </row>
    <row r="660" spans="1:2">
      <c r="A660" s="3">
        <v>4.97982305731446E-2</v>
      </c>
      <c r="B660" s="3">
        <v>9.3037052964050002E-2</v>
      </c>
    </row>
    <row r="661" spans="1:2">
      <c r="A661" s="3">
        <v>0.327641003813267</v>
      </c>
      <c r="B661" s="3">
        <v>-9.7445646851827605E-2</v>
      </c>
    </row>
    <row r="662" spans="1:2">
      <c r="A662" s="3">
        <v>-0.33231005421853899</v>
      </c>
      <c r="B662" s="3">
        <v>-0.68485261088512195</v>
      </c>
    </row>
    <row r="663" spans="1:2">
      <c r="A663" s="3">
        <v>-2.9144560935638199E-2</v>
      </c>
      <c r="B663" s="3">
        <v>3.6592246924762602E-2</v>
      </c>
    </row>
    <row r="664" spans="1:2">
      <c r="A664" s="3">
        <v>-0.62854552478459802</v>
      </c>
      <c r="B664" s="3">
        <v>-0.54751429428475795</v>
      </c>
    </row>
    <row r="665" spans="1:2">
      <c r="A665" s="3">
        <v>-0.118433073222397</v>
      </c>
      <c r="B665" s="3">
        <v>-0.55259648337968204</v>
      </c>
    </row>
    <row r="666" spans="1:2">
      <c r="A666" s="3">
        <v>0.41298065688873498</v>
      </c>
      <c r="B666" s="3">
        <v>0.12376818004760499</v>
      </c>
    </row>
    <row r="667" spans="1:2">
      <c r="A667" s="3">
        <v>-0.64610607174299295</v>
      </c>
      <c r="B667" s="3">
        <v>-1.0052028641769799</v>
      </c>
    </row>
    <row r="668" spans="1:2">
      <c r="A668" s="3">
        <v>0.181375935498648</v>
      </c>
      <c r="B668" s="3">
        <v>0.390100803043956</v>
      </c>
    </row>
    <row r="669" spans="1:2">
      <c r="A669" s="3">
        <v>-0.49362735078735398</v>
      </c>
      <c r="B669" s="3">
        <v>0.40065705321727302</v>
      </c>
    </row>
    <row r="670" spans="1:2">
      <c r="A670" s="3">
        <v>0.114816109877559</v>
      </c>
      <c r="B670" s="3">
        <v>0.366840757110584</v>
      </c>
    </row>
    <row r="671" spans="1:2">
      <c r="A671" s="3">
        <v>-0.14439720717476701</v>
      </c>
      <c r="B671" s="3">
        <v>-0.194272427405461</v>
      </c>
    </row>
    <row r="672" spans="1:2">
      <c r="A672" s="3">
        <v>-7.7873687017313203E-2</v>
      </c>
      <c r="B672" s="3">
        <v>0.46455671052012398</v>
      </c>
    </row>
    <row r="673" spans="1:2">
      <c r="A673" s="3">
        <v>-0.59118345004255202</v>
      </c>
      <c r="B673" s="3">
        <v>-0.26785307591636298</v>
      </c>
    </row>
    <row r="674" spans="1:2">
      <c r="A674" s="3">
        <v>-0.32285534622584</v>
      </c>
      <c r="B674" s="3">
        <v>-1.0054992030588199</v>
      </c>
    </row>
    <row r="675" spans="1:2">
      <c r="A675" s="3">
        <v>-4.4756836101126199E-2</v>
      </c>
      <c r="B675" s="3">
        <v>-6.2648297258659599E-2</v>
      </c>
    </row>
    <row r="676" spans="1:2">
      <c r="A676" s="3">
        <v>5.7761104673675297E-2</v>
      </c>
      <c r="B676" s="3">
        <v>8.7244602330027093E-2</v>
      </c>
    </row>
    <row r="677" spans="1:2">
      <c r="A677" s="3">
        <v>-4.4095355482082502E-2</v>
      </c>
      <c r="B677" s="3">
        <v>0.195896106015434</v>
      </c>
    </row>
    <row r="678" spans="1:2">
      <c r="A678" s="3">
        <v>-0.218347165358521</v>
      </c>
      <c r="B678" s="3">
        <v>-0.185549820553714</v>
      </c>
    </row>
    <row r="679" spans="1:2">
      <c r="A679" s="3">
        <v>0.54454701456301502</v>
      </c>
      <c r="B679" s="3">
        <v>0.81160714389201305</v>
      </c>
    </row>
    <row r="680" spans="1:2">
      <c r="A680" s="3">
        <v>-4.5315357183642102E-2</v>
      </c>
      <c r="B680" s="3">
        <v>-0.49527154988904898</v>
      </c>
    </row>
    <row r="681" spans="1:2">
      <c r="A681" s="3">
        <v>-0.27050356612887499</v>
      </c>
      <c r="B681" s="3">
        <v>0.73764208064032299</v>
      </c>
    </row>
    <row r="682" spans="1:2">
      <c r="A682" s="3">
        <v>-0.26382276815834399</v>
      </c>
      <c r="B682" s="3">
        <v>0.337873545015837</v>
      </c>
    </row>
    <row r="683" spans="1:2">
      <c r="A683" s="3">
        <v>7.20762811480352E-4</v>
      </c>
      <c r="B683" s="3">
        <v>-6.9628355365153993E-2</v>
      </c>
    </row>
    <row r="684" spans="1:2">
      <c r="A684" s="3">
        <v>0.38980177151136802</v>
      </c>
      <c r="B684" s="3">
        <v>0.385036666433069</v>
      </c>
    </row>
    <row r="685" spans="1:2">
      <c r="A685" s="3">
        <v>-0.134434296374705</v>
      </c>
      <c r="B685" s="3">
        <v>-0.388278391417955</v>
      </c>
    </row>
    <row r="686" spans="1:2">
      <c r="A686" s="3">
        <v>0.36755589471609801</v>
      </c>
      <c r="B686" s="3">
        <v>-7.4826667605734101E-2</v>
      </c>
    </row>
    <row r="687" spans="1:2">
      <c r="A687" s="3">
        <v>0.11773254432295099</v>
      </c>
      <c r="B687" s="3">
        <v>0.126296375052073</v>
      </c>
    </row>
    <row r="688" spans="1:2">
      <c r="A688" s="3">
        <v>-0.188175225737089</v>
      </c>
      <c r="B688" s="3">
        <v>0.25446362488442298</v>
      </c>
    </row>
    <row r="689" spans="1:2">
      <c r="A689" s="3">
        <v>-0.28650880031589598</v>
      </c>
      <c r="B689" s="3">
        <v>0.167063670071329</v>
      </c>
    </row>
    <row r="690" spans="1:2">
      <c r="A690" s="3">
        <v>9.8685053664688605E-2</v>
      </c>
      <c r="B690" s="3">
        <v>0.86410369130897602</v>
      </c>
    </row>
    <row r="691" spans="1:2">
      <c r="A691" s="3">
        <v>-1.00183814105156E-2</v>
      </c>
      <c r="B691" s="3">
        <v>-0.105656283382387</v>
      </c>
    </row>
    <row r="692" spans="1:2">
      <c r="A692" s="3">
        <v>-0.32050134817642401</v>
      </c>
      <c r="B692" s="3">
        <v>-0.275100568648665</v>
      </c>
    </row>
    <row r="693" spans="1:2">
      <c r="A693" s="3">
        <v>-0.277647584022163</v>
      </c>
      <c r="B693" s="3">
        <v>-1.16352404689158</v>
      </c>
    </row>
    <row r="694" spans="1:2">
      <c r="A694" s="3">
        <v>0.23880345514915299</v>
      </c>
      <c r="B694" s="3">
        <v>6.6536389417163597E-2</v>
      </c>
    </row>
    <row r="695" spans="1:2">
      <c r="A695" s="3">
        <v>0.232039566246589</v>
      </c>
      <c r="B695" s="3">
        <v>0.22804426726447199</v>
      </c>
    </row>
    <row r="696" spans="1:2">
      <c r="A696" s="3">
        <v>-9.0604854449754593E-2</v>
      </c>
      <c r="B696" s="3">
        <v>-2.6625213902018E-2</v>
      </c>
    </row>
    <row r="697" spans="1:2">
      <c r="A697" s="3">
        <v>0.34995788376592502</v>
      </c>
      <c r="B697" s="3">
        <v>1.6818147699161099E-2</v>
      </c>
    </row>
    <row r="698" spans="1:2">
      <c r="A698" s="3">
        <v>-0.10553143443638199</v>
      </c>
      <c r="B698" s="3">
        <v>-0.52044886504768795</v>
      </c>
    </row>
    <row r="699" spans="1:2">
      <c r="A699" s="3">
        <v>-1.4733999462068201E-2</v>
      </c>
      <c r="B699" s="3">
        <v>-0.139904343251675</v>
      </c>
    </row>
    <row r="700" spans="1:2">
      <c r="A700" s="3">
        <v>0.50824439504943897</v>
      </c>
      <c r="B700" s="3">
        <v>1.1623551433339201</v>
      </c>
    </row>
    <row r="701" spans="1:2">
      <c r="A701" s="3">
        <v>-0.17911049888229699</v>
      </c>
      <c r="B701" s="3">
        <v>-0.43864703048405501</v>
      </c>
    </row>
    <row r="702" spans="1:2">
      <c r="A702" s="3">
        <v>-0.761233230355982</v>
      </c>
      <c r="B702" s="3">
        <v>-0.48651591744245598</v>
      </c>
    </row>
    <row r="703" spans="1:2">
      <c r="A703" s="3">
        <v>-0.46918113722815002</v>
      </c>
      <c r="B703" s="3">
        <v>-0.71549112604057197</v>
      </c>
    </row>
    <row r="704" spans="1:2">
      <c r="A704" s="3">
        <v>0.14264523893283901</v>
      </c>
      <c r="B704" s="3">
        <v>0.54032351615058904</v>
      </c>
    </row>
    <row r="705" spans="1:2">
      <c r="A705" s="3">
        <v>-5.3575976461624097E-2</v>
      </c>
      <c r="B705" s="3">
        <v>0.27144851358723698</v>
      </c>
    </row>
    <row r="706" spans="1:2">
      <c r="A706" s="3">
        <v>1.0955895070892601</v>
      </c>
      <c r="B706" s="3">
        <v>0.80894150473169602</v>
      </c>
    </row>
    <row r="707" spans="1:2">
      <c r="A707" s="3">
        <v>-0.51805681671204995</v>
      </c>
      <c r="B707" s="3">
        <v>-0.34272985095216701</v>
      </c>
    </row>
    <row r="708" spans="1:2">
      <c r="A708" s="3">
        <v>-6.4450061071038803E-2</v>
      </c>
      <c r="B708" s="3">
        <v>0.517042008788832</v>
      </c>
    </row>
    <row r="709" spans="1:2">
      <c r="A709" s="3">
        <v>4.5589029381418303E-2</v>
      </c>
      <c r="B709" s="3">
        <v>0.26136476180220503</v>
      </c>
    </row>
    <row r="710" spans="1:2">
      <c r="A710" s="3">
        <v>-0.50208185021523299</v>
      </c>
      <c r="B710" s="3">
        <v>-0.31601084707215898</v>
      </c>
    </row>
    <row r="711" spans="1:2">
      <c r="A711" s="3">
        <v>0.44796744978022601</v>
      </c>
      <c r="B711" s="3">
        <v>0.36854795774425497</v>
      </c>
    </row>
    <row r="712" spans="1:2">
      <c r="A712" s="3">
        <v>0.31812329914618198</v>
      </c>
      <c r="B712" s="3">
        <v>0.79403962608955603</v>
      </c>
    </row>
    <row r="713" spans="1:2">
      <c r="A713" s="3">
        <v>0.627547360334888</v>
      </c>
      <c r="B713" s="3">
        <v>0.61905433598483395</v>
      </c>
    </row>
    <row r="714" spans="1:2">
      <c r="A714" s="3">
        <v>0.29627618244867299</v>
      </c>
      <c r="B714" s="3">
        <v>0.31569109050087402</v>
      </c>
    </row>
    <row r="715" spans="1:2">
      <c r="A715" s="3">
        <v>-1.3449742717247799</v>
      </c>
      <c r="B715" s="3">
        <v>-0.66903610557392101</v>
      </c>
    </row>
    <row r="716" spans="1:2">
      <c r="A716" s="3">
        <v>-0.34453807549238802</v>
      </c>
      <c r="B716" s="3">
        <v>-0.24569237799540899</v>
      </c>
    </row>
    <row r="717" spans="1:2">
      <c r="A717" s="3">
        <v>0.15075591359262999</v>
      </c>
      <c r="B717" s="3">
        <v>-0.23997893433016601</v>
      </c>
    </row>
    <row r="718" spans="1:2">
      <c r="A718" s="3">
        <v>-0.285674844173536</v>
      </c>
      <c r="B718" s="3">
        <v>-3.6218450356444699E-2</v>
      </c>
    </row>
    <row r="719" spans="1:2">
      <c r="A719" s="3">
        <v>0.139748903939761</v>
      </c>
      <c r="B719" s="3">
        <v>-0.47921415202658701</v>
      </c>
    </row>
    <row r="720" spans="1:2">
      <c r="A720" s="3">
        <v>4.3461853059750602E-3</v>
      </c>
      <c r="B720" s="3">
        <v>-0.23056946092720701</v>
      </c>
    </row>
    <row r="721" spans="1:2">
      <c r="A721" s="3">
        <v>-0.182044592815683</v>
      </c>
      <c r="B721" s="3">
        <v>0.28494289766807601</v>
      </c>
    </row>
    <row r="722" spans="1:2">
      <c r="A722" s="3">
        <v>5.6358071473125597E-2</v>
      </c>
      <c r="B722" s="3">
        <v>-0.196052073050234</v>
      </c>
    </row>
    <row r="723" spans="1:2">
      <c r="A723" s="3">
        <v>0.228673873738519</v>
      </c>
      <c r="B723" s="3">
        <v>0.27108045270095998</v>
      </c>
    </row>
    <row r="724" spans="1:2">
      <c r="A724" s="3">
        <v>0.47271919711813098</v>
      </c>
      <c r="B724" s="3">
        <v>0.25654084675114103</v>
      </c>
    </row>
    <row r="725" spans="1:2">
      <c r="A725" s="3">
        <v>-0.31622345521674999</v>
      </c>
      <c r="B725" s="3">
        <v>-8.9502753255981005E-2</v>
      </c>
    </row>
    <row r="726" spans="1:2">
      <c r="A726" s="3">
        <v>-0.19144651304927701</v>
      </c>
      <c r="B726" s="3">
        <v>4.7045764768038997E-2</v>
      </c>
    </row>
    <row r="727" spans="1:2">
      <c r="A727" s="3">
        <v>-0.24910384241241701</v>
      </c>
      <c r="B727" s="3">
        <v>-0.32898059140575803</v>
      </c>
    </row>
    <row r="728" spans="1:2">
      <c r="A728" s="3">
        <v>0.35838871271927097</v>
      </c>
      <c r="B728" s="3">
        <v>-0.51685659696258002</v>
      </c>
    </row>
    <row r="729" spans="1:2">
      <c r="A729" s="3">
        <v>0.63907576151548995</v>
      </c>
      <c r="B729" s="3">
        <v>0.81892276924729202</v>
      </c>
    </row>
    <row r="730" spans="1:2">
      <c r="A730" s="3">
        <v>0.43887899260567997</v>
      </c>
      <c r="B730" s="3">
        <v>0.10886239680062899</v>
      </c>
    </row>
    <row r="731" spans="1:2">
      <c r="A731" s="3">
        <v>0.54937239860959697</v>
      </c>
      <c r="B731" s="3">
        <v>0.49024373661669002</v>
      </c>
    </row>
    <row r="732" spans="1:2">
      <c r="A732" s="3">
        <v>0.12654393699672101</v>
      </c>
      <c r="B732" s="3">
        <v>0.45839770510785499</v>
      </c>
    </row>
    <row r="733" spans="1:2">
      <c r="A733" s="3">
        <v>-0.28049933640549701</v>
      </c>
      <c r="B733" s="3">
        <v>-0.56223660939109299</v>
      </c>
    </row>
    <row r="734" spans="1:2">
      <c r="A734" s="3">
        <v>0.29326521179508902</v>
      </c>
      <c r="B734" s="3">
        <v>0.67419777176710405</v>
      </c>
    </row>
    <row r="735" spans="1:2">
      <c r="A735" s="3">
        <v>0.69862403619640101</v>
      </c>
      <c r="B735" s="3">
        <v>0.75638476210469097</v>
      </c>
    </row>
    <row r="736" spans="1:2">
      <c r="A736" s="3">
        <v>0.22599600398348901</v>
      </c>
      <c r="B736" s="3">
        <v>0.21535089249257999</v>
      </c>
    </row>
    <row r="737" spans="1:2">
      <c r="A737" s="3">
        <v>0.38988205150347499</v>
      </c>
      <c r="B737" s="3">
        <v>0.14890979411017999</v>
      </c>
    </row>
    <row r="738" spans="1:2">
      <c r="A738" s="3">
        <v>-0.56779413955789604</v>
      </c>
      <c r="B738" s="3">
        <v>8.15455652754178E-2</v>
      </c>
    </row>
    <row r="739" spans="1:2">
      <c r="A739" s="3">
        <v>0.25116900764865202</v>
      </c>
      <c r="B739" s="3">
        <v>0.35022310234729698</v>
      </c>
    </row>
    <row r="740" spans="1:2">
      <c r="A740" s="3">
        <v>-2.9613715867936801E-2</v>
      </c>
      <c r="B740" s="3">
        <v>0.194638840550415</v>
      </c>
    </row>
    <row r="741" spans="1:2">
      <c r="A741" s="3">
        <v>0.24430323396886799</v>
      </c>
      <c r="B741" s="3">
        <v>1.1661711213091699</v>
      </c>
    </row>
    <row r="742" spans="1:2">
      <c r="A742" s="3">
        <v>0.52449641741320496</v>
      </c>
      <c r="B742" s="3">
        <v>0.57218918598141999</v>
      </c>
    </row>
    <row r="743" spans="1:2">
      <c r="A743" s="3">
        <v>-0.21764334869187801</v>
      </c>
      <c r="B743" s="3">
        <v>0.30450823072685002</v>
      </c>
    </row>
    <row r="744" spans="1:2">
      <c r="A744" s="3">
        <v>0.61324605335754101</v>
      </c>
      <c r="B744" s="3">
        <v>0.41032345370889101</v>
      </c>
    </row>
    <row r="745" spans="1:2">
      <c r="A745" s="3">
        <v>-0.33537475986864701</v>
      </c>
      <c r="B745" s="3">
        <v>0.45451115718238799</v>
      </c>
    </row>
    <row r="746" spans="1:2">
      <c r="A746" s="3">
        <v>4.58140468743896E-2</v>
      </c>
      <c r="B746" s="3">
        <v>1.5818006899668301E-2</v>
      </c>
    </row>
    <row r="747" spans="1:2">
      <c r="A747" s="3">
        <v>0.14888340475254</v>
      </c>
      <c r="B747" s="3">
        <v>-0.24406479986704099</v>
      </c>
    </row>
    <row r="748" spans="1:2">
      <c r="A748" s="3">
        <v>0.44317880095046602</v>
      </c>
      <c r="B748" s="3">
        <v>0.30937533913687398</v>
      </c>
    </row>
    <row r="749" spans="1:2">
      <c r="A749" s="3">
        <v>-9.5154036764092897E-2</v>
      </c>
      <c r="B749" s="3">
        <v>-0.67004780138549103</v>
      </c>
    </row>
    <row r="750" spans="1:2">
      <c r="A750" s="3">
        <v>-0.332462497997429</v>
      </c>
      <c r="B750" s="3">
        <v>0.25756737395882801</v>
      </c>
    </row>
    <row r="751" spans="1:2">
      <c r="A751" s="3">
        <v>0.57865228830997995</v>
      </c>
      <c r="B751" s="3">
        <v>-2.6624385787002401E-2</v>
      </c>
    </row>
    <row r="752" spans="1:2">
      <c r="A752" s="3">
        <v>0.17045100214999001</v>
      </c>
      <c r="B752" s="3">
        <v>0.236476200689125</v>
      </c>
    </row>
    <row r="753" spans="1:2">
      <c r="A753" s="3">
        <v>-0.71116425480523804</v>
      </c>
      <c r="B753" s="3">
        <v>-0.120236286971436</v>
      </c>
    </row>
    <row r="754" spans="1:2">
      <c r="A754" s="3">
        <v>0.153905421316191</v>
      </c>
      <c r="B754" s="3">
        <v>0.29887813536177898</v>
      </c>
    </row>
    <row r="755" spans="1:2">
      <c r="A755" s="3">
        <v>-0.62863443474035396</v>
      </c>
      <c r="B755" s="3">
        <v>-0.262688227024304</v>
      </c>
    </row>
    <row r="756" spans="1:2">
      <c r="A756" s="3">
        <v>0.33632044509901199</v>
      </c>
      <c r="B756" s="3">
        <v>-7.1448527164778702E-2</v>
      </c>
    </row>
    <row r="757" spans="1:2">
      <c r="A757" s="3">
        <v>0.56724730814059798</v>
      </c>
      <c r="B757" s="3">
        <v>0.37806326344279101</v>
      </c>
    </row>
    <row r="758" spans="1:2">
      <c r="A758" s="3">
        <v>-4.0789566540293601E-2</v>
      </c>
      <c r="B758" s="3">
        <v>0.33254139569764102</v>
      </c>
    </row>
    <row r="759" spans="1:2">
      <c r="A759" s="3">
        <v>-0.32181923428744502</v>
      </c>
      <c r="B759" s="3">
        <v>-0.473366439935477</v>
      </c>
    </row>
    <row r="760" spans="1:2">
      <c r="A760" s="3">
        <v>0.50518788741183196</v>
      </c>
      <c r="B760" s="3">
        <v>-9.4421116836340399E-2</v>
      </c>
    </row>
    <row r="761" spans="1:2">
      <c r="A761" s="3">
        <v>-0.16779453734538499</v>
      </c>
      <c r="B761" s="3">
        <v>-0.34698005603439103</v>
      </c>
    </row>
    <row r="762" spans="1:2">
      <c r="A762" s="3">
        <v>-0.28699282374732599</v>
      </c>
      <c r="B762" s="3">
        <v>0.14066920315412601</v>
      </c>
    </row>
    <row r="763" spans="1:2">
      <c r="A763" s="3">
        <v>-0.45868163038854298</v>
      </c>
      <c r="B763" s="3">
        <v>-0.38604493981546401</v>
      </c>
    </row>
    <row r="764" spans="1:2">
      <c r="A764" s="3">
        <v>-0.53841763761744099</v>
      </c>
      <c r="B764" s="3">
        <v>-0.25756407502698098</v>
      </c>
    </row>
    <row r="765" spans="1:2">
      <c r="A765" s="3">
        <v>0.136808819728957</v>
      </c>
      <c r="B765" s="3">
        <v>-0.52591760978750601</v>
      </c>
    </row>
    <row r="766" spans="1:2">
      <c r="A766" s="3">
        <v>-9.8484794867064004E-2</v>
      </c>
      <c r="B766" s="3">
        <v>-0.327781577520248</v>
      </c>
    </row>
    <row r="767" spans="1:2">
      <c r="A767" s="3">
        <v>0.33537869842037699</v>
      </c>
      <c r="B767" s="3">
        <v>-1.1828370427647301E-2</v>
      </c>
    </row>
    <row r="768" spans="1:2">
      <c r="A768" s="3">
        <v>8.0425216098302596E-3</v>
      </c>
      <c r="B768" s="3">
        <v>-0.43689073317486898</v>
      </c>
    </row>
    <row r="769" spans="1:2">
      <c r="A769" s="3">
        <v>-5.1211221611202597E-2</v>
      </c>
      <c r="B769" s="3">
        <v>0.414531881357174</v>
      </c>
    </row>
    <row r="770" spans="1:2">
      <c r="A770" s="3">
        <v>-0.63672072665766899</v>
      </c>
      <c r="B770" s="3">
        <v>-2.4764729877888102E-2</v>
      </c>
    </row>
    <row r="771" spans="1:2">
      <c r="A771" s="3">
        <v>-0.270335879912314</v>
      </c>
      <c r="B771" s="3">
        <v>-0.73249050146790595</v>
      </c>
    </row>
    <row r="772" spans="1:2">
      <c r="A772" s="3">
        <v>7.0445420253570007E-2</v>
      </c>
      <c r="B772" s="3">
        <v>0.15820276214413601</v>
      </c>
    </row>
    <row r="773" spans="1:2">
      <c r="A773" s="3">
        <v>-0.13581989877674</v>
      </c>
      <c r="B773" s="3">
        <v>-0.42311656802701098</v>
      </c>
    </row>
    <row r="774" spans="1:2">
      <c r="A774" s="3">
        <v>0.52382351788294901</v>
      </c>
      <c r="B774" s="3">
        <v>0.30869391429512999</v>
      </c>
    </row>
    <row r="775" spans="1:2">
      <c r="A775" s="3">
        <v>-0.67930998989471802</v>
      </c>
      <c r="B775" s="3">
        <v>-0.41619379454851602</v>
      </c>
    </row>
    <row r="776" spans="1:2">
      <c r="A776" s="3">
        <v>-4.0177660032444502E-2</v>
      </c>
      <c r="B776" s="3">
        <v>0.61745617835389</v>
      </c>
    </row>
    <row r="777" spans="1:2">
      <c r="A777" s="3">
        <v>7.4374929351046906E-2</v>
      </c>
      <c r="B777" s="3">
        <v>0.20484755273452801</v>
      </c>
    </row>
    <row r="778" spans="1:2">
      <c r="A778" s="3">
        <v>-0.249767894376282</v>
      </c>
      <c r="B778" s="3">
        <v>-0.38621471186944201</v>
      </c>
    </row>
    <row r="779" spans="1:2">
      <c r="A779" s="3">
        <v>7.3378508565378198E-2</v>
      </c>
      <c r="B779" s="3">
        <v>0.37249718473233401</v>
      </c>
    </row>
    <row r="780" spans="1:2">
      <c r="A780" s="3">
        <v>0.67340613397759796</v>
      </c>
      <c r="B780" s="3">
        <v>0.78880770728493899</v>
      </c>
    </row>
    <row r="781" spans="1:2">
      <c r="A781" s="3">
        <v>-0.37681382750505099</v>
      </c>
      <c r="B781" s="3">
        <v>-0.180706283681491</v>
      </c>
    </row>
    <row r="782" spans="1:2">
      <c r="A782" s="3">
        <v>-0.105895827105535</v>
      </c>
      <c r="B782" s="3">
        <v>0.76814993885510696</v>
      </c>
    </row>
    <row r="783" spans="1:2">
      <c r="A783" s="3">
        <v>-0.51960753101369195</v>
      </c>
      <c r="B783" s="3">
        <v>-0.38729960412231701</v>
      </c>
    </row>
    <row r="784" spans="1:2">
      <c r="A784" s="3">
        <v>0.31192898716178202</v>
      </c>
      <c r="B784" s="3">
        <v>6.0332607305918197E-2</v>
      </c>
    </row>
    <row r="785" spans="1:2">
      <c r="A785" s="3">
        <v>-0.43710295030879098</v>
      </c>
      <c r="B785" s="3">
        <v>-7.1960316029549901E-2</v>
      </c>
    </row>
    <row r="786" spans="1:2">
      <c r="A786" s="3">
        <v>-0.30237719456788498</v>
      </c>
      <c r="B786" s="3">
        <v>-0.65711854276252202</v>
      </c>
    </row>
    <row r="787" spans="1:2">
      <c r="A787" s="3">
        <v>0.581107445638813</v>
      </c>
      <c r="B787" s="3">
        <v>0.25713763835951697</v>
      </c>
    </row>
    <row r="788" spans="1:2">
      <c r="A788" s="3">
        <v>0.348909310006493</v>
      </c>
      <c r="B788" s="3">
        <v>5.5397722880299198E-2</v>
      </c>
    </row>
    <row r="789" spans="1:2">
      <c r="A789" s="3">
        <v>-0.26278599499331801</v>
      </c>
      <c r="B789" s="3">
        <v>0.343773601929522</v>
      </c>
    </row>
    <row r="790" spans="1:2">
      <c r="A790" s="3">
        <v>0.42370545174776902</v>
      </c>
      <c r="B790" s="3">
        <v>0.56057513486323696</v>
      </c>
    </row>
    <row r="791" spans="1:2">
      <c r="A791" s="3">
        <v>-0.22526680806865801</v>
      </c>
      <c r="B791" s="3">
        <v>9.1675403150265802E-2</v>
      </c>
    </row>
    <row r="792" spans="1:2">
      <c r="A792" s="3">
        <v>7.1064216200055194E-2</v>
      </c>
      <c r="B792" s="3">
        <v>0.40324524378441101</v>
      </c>
    </row>
    <row r="793" spans="1:2">
      <c r="A793" s="3">
        <v>0.74044719640505696</v>
      </c>
      <c r="B793" s="3">
        <v>0.84204345494118904</v>
      </c>
    </row>
    <row r="794" spans="1:2">
      <c r="A794" s="3">
        <v>0.904195598099095</v>
      </c>
      <c r="B794" s="3">
        <v>0.63474376292132295</v>
      </c>
    </row>
    <row r="795" spans="1:2">
      <c r="A795" s="3">
        <v>-0.14163198805037899</v>
      </c>
      <c r="B795" s="3">
        <v>-0.59141919380656804</v>
      </c>
    </row>
    <row r="796" spans="1:2">
      <c r="A796" s="3">
        <v>1.8376800729193999E-2</v>
      </c>
      <c r="B796" s="3">
        <v>-0.58151216817391105</v>
      </c>
    </row>
    <row r="797" spans="1:2">
      <c r="A797" s="3">
        <v>0.43243809353735102</v>
      </c>
      <c r="B797" s="3">
        <v>0.322087800750812</v>
      </c>
    </row>
    <row r="798" spans="1:2">
      <c r="A798" s="3">
        <v>0.265288333057005</v>
      </c>
      <c r="B798" s="3">
        <v>0.80426949770711598</v>
      </c>
    </row>
    <row r="799" spans="1:2">
      <c r="A799" s="3">
        <v>-6.0248946157714797E-2</v>
      </c>
      <c r="B799" s="3">
        <v>0.28327222086468001</v>
      </c>
    </row>
    <row r="800" spans="1:2">
      <c r="A800" s="3">
        <v>-5.1127291105273399E-2</v>
      </c>
      <c r="B800" s="3">
        <v>0.36846452495542598</v>
      </c>
    </row>
    <row r="801" spans="1:2">
      <c r="A801" s="3">
        <v>-0.27365292739140901</v>
      </c>
      <c r="B801" s="3">
        <v>0.49257428464442998</v>
      </c>
    </row>
    <row r="802" spans="1:2">
      <c r="A802" s="3">
        <v>-0.84993424143093299</v>
      </c>
      <c r="B802" s="3">
        <v>-0.72376425855466897</v>
      </c>
    </row>
    <row r="803" spans="1:2">
      <c r="A803" s="3">
        <v>-3.06709321866773E-2</v>
      </c>
      <c r="B803" s="3">
        <v>-0.23181594033918099</v>
      </c>
    </row>
    <row r="804" spans="1:2">
      <c r="A804" s="3">
        <v>-0.43393251728679699</v>
      </c>
      <c r="B804" s="3">
        <v>0.133068777950964</v>
      </c>
    </row>
    <row r="805" spans="1:2">
      <c r="A805" s="3">
        <v>-5.8280956361285399E-2</v>
      </c>
      <c r="B805" s="3">
        <v>-0.28067308510606498</v>
      </c>
    </row>
    <row r="806" spans="1:2">
      <c r="A806" s="3">
        <v>0.98596824895566004</v>
      </c>
      <c r="B806" s="3">
        <v>1.4806464263074299</v>
      </c>
    </row>
    <row r="807" spans="1:2">
      <c r="A807" s="3">
        <v>4.3124006942235803E-2</v>
      </c>
      <c r="B807" s="3">
        <v>0.37395662540404001</v>
      </c>
    </row>
    <row r="808" spans="1:2">
      <c r="A808" s="3">
        <v>0.61463756107377499</v>
      </c>
      <c r="B808" s="3">
        <v>0.19773150340621301</v>
      </c>
    </row>
    <row r="809" spans="1:2">
      <c r="A809" s="3">
        <v>-0.40017786632364399</v>
      </c>
      <c r="B809" s="3">
        <v>-0.38316915032043602</v>
      </c>
    </row>
    <row r="810" spans="1:2">
      <c r="A810" s="3">
        <v>0.52402716568738095</v>
      </c>
      <c r="B810" s="3">
        <v>0.55991375343046501</v>
      </c>
    </row>
    <row r="811" spans="1:2">
      <c r="A811" s="3">
        <v>-0.618187997569702</v>
      </c>
      <c r="B811" s="3">
        <v>-0.13181126553345501</v>
      </c>
    </row>
    <row r="812" spans="1:2">
      <c r="A812" s="3">
        <v>-7.8414960230100098E-2</v>
      </c>
      <c r="B812" s="3">
        <v>0.394364985619574</v>
      </c>
    </row>
    <row r="813" spans="1:2">
      <c r="A813" s="3">
        <v>0.14260834012809101</v>
      </c>
      <c r="B813" s="3">
        <v>0.239211071748827</v>
      </c>
    </row>
    <row r="814" spans="1:2">
      <c r="A814" s="3">
        <v>0.27016474890433101</v>
      </c>
      <c r="B814" s="3">
        <v>-0.170417083992247</v>
      </c>
    </row>
    <row r="815" spans="1:2">
      <c r="A815" s="3">
        <v>-1.8126592250423099E-2</v>
      </c>
      <c r="B815" s="3">
        <v>4.1927547376822097E-2</v>
      </c>
    </row>
    <row r="816" spans="1:2">
      <c r="A816" s="3">
        <v>-0.389143463350967</v>
      </c>
      <c r="B816" s="3">
        <v>-0.80037183920286104</v>
      </c>
    </row>
    <row r="817" spans="1:2">
      <c r="A817" s="3">
        <v>-0.44160396905691102</v>
      </c>
      <c r="B817" s="3">
        <v>-6.3997706898562406E-2</v>
      </c>
    </row>
    <row r="818" spans="1:2">
      <c r="A818" s="3">
        <v>-0.24969034479902399</v>
      </c>
      <c r="B818" s="3">
        <v>6.24273215474693E-2</v>
      </c>
    </row>
    <row r="819" spans="1:2">
      <c r="A819" s="3">
        <v>-0.36472135497178898</v>
      </c>
      <c r="B819" s="3">
        <v>-0.16958758185595399</v>
      </c>
    </row>
    <row r="820" spans="1:2">
      <c r="A820" s="3">
        <v>-0.19427909693345999</v>
      </c>
      <c r="B820" s="3">
        <v>-0.44754582279734401</v>
      </c>
    </row>
    <row r="821" spans="1:2">
      <c r="A821" s="3">
        <v>-0.33813624262084102</v>
      </c>
      <c r="B821" s="3">
        <v>0.25946104819759402</v>
      </c>
    </row>
    <row r="822" spans="1:2">
      <c r="A822" s="3">
        <v>0.51104676403686899</v>
      </c>
      <c r="B822" s="3">
        <v>0.72143553808476202</v>
      </c>
    </row>
    <row r="823" spans="1:2">
      <c r="A823" s="3">
        <v>0.134537912048557</v>
      </c>
      <c r="B823" s="3">
        <v>-0.15024324855478099</v>
      </c>
    </row>
    <row r="824" spans="1:2">
      <c r="A824" s="3">
        <v>0.139786356857236</v>
      </c>
      <c r="B824" s="3">
        <v>-0.37402769638821798</v>
      </c>
    </row>
    <row r="825" spans="1:2">
      <c r="A825" s="3">
        <v>-0.29493709621648001</v>
      </c>
      <c r="B825" s="3">
        <v>0.190070653369422</v>
      </c>
    </row>
    <row r="826" spans="1:2">
      <c r="A826" s="3">
        <v>0.137208670629903</v>
      </c>
      <c r="B826" s="3">
        <v>0.33366912929373699</v>
      </c>
    </row>
    <row r="827" spans="1:2">
      <c r="A827" s="3">
        <v>0.155102071803666</v>
      </c>
      <c r="B827" s="3">
        <v>0.13651912616119999</v>
      </c>
    </row>
    <row r="828" spans="1:2">
      <c r="A828" s="3">
        <v>-0.33253027785558897</v>
      </c>
      <c r="B828" s="3">
        <v>-0.10844619548498</v>
      </c>
    </row>
    <row r="829" spans="1:2">
      <c r="A829" s="3">
        <v>-0.43056501164579303</v>
      </c>
      <c r="B829" s="3">
        <v>-1.2475700297185499E-2</v>
      </c>
    </row>
    <row r="830" spans="1:2">
      <c r="A830" s="3">
        <v>-0.71939729054538404</v>
      </c>
      <c r="B830" s="3">
        <v>-0.61704264652201901</v>
      </c>
    </row>
    <row r="831" spans="1:2">
      <c r="A831" s="3">
        <v>0.36803138054854401</v>
      </c>
      <c r="B831" s="3">
        <v>0.83276311621703403</v>
      </c>
    </row>
    <row r="832" spans="1:2">
      <c r="A832" s="3">
        <v>-0.36200336108826597</v>
      </c>
      <c r="B832" s="3">
        <v>-9.4756615182525206E-2</v>
      </c>
    </row>
    <row r="833" spans="1:2">
      <c r="A833" s="3">
        <v>4.8101499972799E-2</v>
      </c>
      <c r="B833" s="3">
        <v>-0.22781311958345299</v>
      </c>
    </row>
    <row r="834" spans="1:2">
      <c r="A834" s="3">
        <v>6.2188720518143503E-2</v>
      </c>
      <c r="B834" s="3">
        <v>-0.11872412031950701</v>
      </c>
    </row>
    <row r="835" spans="1:2">
      <c r="A835" s="3">
        <v>6.5327913359983794E-2</v>
      </c>
      <c r="B835" s="3">
        <v>0.61293105734063602</v>
      </c>
    </row>
    <row r="836" spans="1:2">
      <c r="A836" s="3">
        <v>-0.21717555796111901</v>
      </c>
      <c r="B836" s="3">
        <v>-0.36207782902438901</v>
      </c>
    </row>
    <row r="837" spans="1:2">
      <c r="A837" s="3">
        <v>-5.7665543134808199E-2</v>
      </c>
      <c r="B837" s="3">
        <v>-0.40567874343549498</v>
      </c>
    </row>
    <row r="838" spans="1:2">
      <c r="A838" s="3">
        <v>-8.8867563463494503E-2</v>
      </c>
      <c r="B838" s="3">
        <v>0.38240157632697802</v>
      </c>
    </row>
    <row r="839" spans="1:2">
      <c r="A839" s="3">
        <v>0.55268656263675597</v>
      </c>
      <c r="B839" s="3">
        <v>0.50503387025358604</v>
      </c>
    </row>
    <row r="840" spans="1:2">
      <c r="A840" s="3">
        <v>-0.41778796822972403</v>
      </c>
      <c r="B840" s="3">
        <v>0.54608951788818805</v>
      </c>
    </row>
    <row r="841" spans="1:2">
      <c r="A841" s="3">
        <v>-4.9749426894483799E-2</v>
      </c>
      <c r="B841" s="3">
        <v>-0.110992011268626</v>
      </c>
    </row>
    <row r="842" spans="1:2">
      <c r="A842" s="3">
        <v>0.44301580937541502</v>
      </c>
      <c r="B842" s="3">
        <v>0.54832852225511497</v>
      </c>
    </row>
    <row r="843" spans="1:2">
      <c r="A843" s="3">
        <v>0.19307895197608499</v>
      </c>
      <c r="B843" s="3">
        <v>0.14164668617877099</v>
      </c>
    </row>
    <row r="844" spans="1:2">
      <c r="A844" s="3">
        <v>-0.39146167170413598</v>
      </c>
      <c r="B844" s="3">
        <v>-8.3137167440683002E-2</v>
      </c>
    </row>
    <row r="845" spans="1:2">
      <c r="A845" s="3">
        <v>0.33718625821259701</v>
      </c>
      <c r="B845" s="3">
        <v>-0.335700565815097</v>
      </c>
    </row>
    <row r="846" spans="1:2">
      <c r="A846" s="3">
        <v>-1.01641657399693</v>
      </c>
      <c r="B846" s="3">
        <v>-0.56645158536945295</v>
      </c>
    </row>
    <row r="847" spans="1:2">
      <c r="A847" s="3">
        <v>-0.16077920486300501</v>
      </c>
      <c r="B847" s="3">
        <v>0.19146194642460601</v>
      </c>
    </row>
    <row r="848" spans="1:2">
      <c r="A848" s="3">
        <v>0.63718582976694704</v>
      </c>
      <c r="B848" s="3">
        <v>0.44269742692568698</v>
      </c>
    </row>
    <row r="849" spans="1:2">
      <c r="A849" s="3">
        <v>0.22305300451548199</v>
      </c>
      <c r="B849" s="3">
        <v>3.7361840717000099E-2</v>
      </c>
    </row>
    <row r="850" spans="1:2">
      <c r="A850" s="3">
        <v>0.33658858543769099</v>
      </c>
      <c r="B850" s="3">
        <v>0.253851363338993</v>
      </c>
    </row>
    <row r="851" spans="1:2">
      <c r="A851" s="3">
        <v>-6.0005646697189304E-3</v>
      </c>
      <c r="B851" s="3">
        <v>-0.74688917748496098</v>
      </c>
    </row>
    <row r="852" spans="1:2">
      <c r="A852" s="3">
        <v>-0.117257181796613</v>
      </c>
      <c r="B852" s="3">
        <v>0.39529472635574803</v>
      </c>
    </row>
    <row r="853" spans="1:2">
      <c r="A853" s="3">
        <v>0.29952724724566998</v>
      </c>
      <c r="B853" s="3">
        <v>0.344617648536785</v>
      </c>
    </row>
    <row r="854" spans="1:2">
      <c r="A854" s="3">
        <v>0.92739334467335299</v>
      </c>
      <c r="B854" s="3">
        <v>0.83931028357012005</v>
      </c>
    </row>
    <row r="855" spans="1:2">
      <c r="A855" s="3">
        <v>-7.3950526468784403E-2</v>
      </c>
      <c r="B855" s="3">
        <v>0.20976256141367899</v>
      </c>
    </row>
    <row r="856" spans="1:2">
      <c r="A856" s="3">
        <v>0.58655572776393605</v>
      </c>
      <c r="B856" s="3">
        <v>0.51576579487979801</v>
      </c>
    </row>
    <row r="857" spans="1:2">
      <c r="A857" s="3">
        <v>-0.178870987916498</v>
      </c>
      <c r="B857" s="3">
        <v>0.418663642011674</v>
      </c>
    </row>
    <row r="858" spans="1:2">
      <c r="A858" s="3">
        <v>-0.13656610330201399</v>
      </c>
      <c r="B858" s="3">
        <v>-0.47962019948314599</v>
      </c>
    </row>
    <row r="859" spans="1:2">
      <c r="A859" s="3">
        <v>0.28202869212690101</v>
      </c>
      <c r="B859" s="3">
        <v>0.18074704414721701</v>
      </c>
    </row>
    <row r="860" spans="1:2">
      <c r="A860" s="3">
        <v>-0.31936347389661801</v>
      </c>
      <c r="B860" s="3">
        <v>0.20295548226938401</v>
      </c>
    </row>
    <row r="861" spans="1:2">
      <c r="A861" s="3">
        <v>0.39494179371052102</v>
      </c>
      <c r="B861" s="3">
        <v>0.277981780125026</v>
      </c>
    </row>
    <row r="862" spans="1:2">
      <c r="A862" s="3">
        <v>-0.62192632027911399</v>
      </c>
      <c r="B862" s="3">
        <v>-0.159854332291155</v>
      </c>
    </row>
    <row r="863" spans="1:2">
      <c r="A863" s="3">
        <v>-0.90755181617608005</v>
      </c>
      <c r="B863" s="3">
        <v>-1.1765271604543199</v>
      </c>
    </row>
    <row r="864" spans="1:2">
      <c r="A864" s="3">
        <v>-3.1549862300038402E-2</v>
      </c>
      <c r="B864" s="3">
        <v>0.12631135087970299</v>
      </c>
    </row>
    <row r="865" spans="1:2">
      <c r="A865" s="3">
        <v>0.15737540117395901</v>
      </c>
      <c r="B865" s="3">
        <v>0.52052360674037801</v>
      </c>
    </row>
    <row r="866" spans="1:2">
      <c r="A866" s="3">
        <v>0.52396167311141795</v>
      </c>
      <c r="B866" s="3">
        <v>-0.448668338148974</v>
      </c>
    </row>
    <row r="867" spans="1:2">
      <c r="A867" s="3">
        <v>7.6347341687209205E-2</v>
      </c>
      <c r="B867" s="3">
        <v>-1.5146897328894E-2</v>
      </c>
    </row>
    <row r="868" spans="1:2">
      <c r="A868" s="3">
        <v>0.39964882147597602</v>
      </c>
      <c r="B868" s="3">
        <v>-0.17116090629604899</v>
      </c>
    </row>
    <row r="869" spans="1:2">
      <c r="A869" s="3">
        <v>0.123168599773367</v>
      </c>
      <c r="B869" s="3">
        <v>-0.27406201635119598</v>
      </c>
    </row>
    <row r="870" spans="1:2">
      <c r="A870" s="3">
        <v>0.293167873695028</v>
      </c>
      <c r="B870" s="3">
        <v>0.43191823655961198</v>
      </c>
    </row>
    <row r="871" spans="1:2">
      <c r="A871" s="3">
        <v>-0.34520308055260801</v>
      </c>
      <c r="B871" s="3">
        <v>0.18796856629005701</v>
      </c>
    </row>
    <row r="872" spans="1:2">
      <c r="A872" s="3">
        <v>4.07666778169013E-4</v>
      </c>
      <c r="B872" s="3">
        <v>-5.6212712688401598E-2</v>
      </c>
    </row>
    <row r="873" spans="1:2">
      <c r="A873" s="3">
        <v>-0.20152302634231301</v>
      </c>
      <c r="B873" s="3">
        <v>-0.30394146434873198</v>
      </c>
    </row>
    <row r="874" spans="1:2">
      <c r="A874" s="3">
        <v>-6.1785559135097701E-2</v>
      </c>
      <c r="B874" s="3">
        <v>0.63689685047620503</v>
      </c>
    </row>
    <row r="875" spans="1:2">
      <c r="A875" s="3">
        <v>0.91948882307216195</v>
      </c>
      <c r="B875" s="3">
        <v>0.60154408801522696</v>
      </c>
    </row>
    <row r="876" spans="1:2">
      <c r="A876" s="3">
        <v>-0.51382731936442005</v>
      </c>
      <c r="B876" s="3">
        <v>-0.18357226737339999</v>
      </c>
    </row>
    <row r="877" spans="1:2">
      <c r="A877" s="3">
        <v>4.3236748489195398E-2</v>
      </c>
      <c r="B877" s="3">
        <v>-7.8219929409325303E-2</v>
      </c>
    </row>
    <row r="878" spans="1:2">
      <c r="A878" s="3">
        <v>-9.4284293808448605E-2</v>
      </c>
      <c r="B878" s="3">
        <v>0.14239441345106599</v>
      </c>
    </row>
    <row r="879" spans="1:2">
      <c r="A879" s="3">
        <v>0.17693429052009599</v>
      </c>
      <c r="B879" s="3">
        <v>-0.30831627983967402</v>
      </c>
    </row>
    <row r="880" spans="1:2">
      <c r="A880" s="3">
        <v>0.72430155010180797</v>
      </c>
      <c r="B880" s="3">
        <v>0.51074186955899603</v>
      </c>
    </row>
    <row r="881" spans="1:2">
      <c r="A881" s="3">
        <v>0.383337945016267</v>
      </c>
      <c r="B881" s="3">
        <v>-4.7856326103310601E-2</v>
      </c>
    </row>
    <row r="882" spans="1:2">
      <c r="A882" s="3">
        <v>-0.22442160939292799</v>
      </c>
      <c r="B882" s="3">
        <v>-0.19958516575892199</v>
      </c>
    </row>
    <row r="883" spans="1:2">
      <c r="A883" s="3">
        <v>-0.52529534636153297</v>
      </c>
      <c r="B883" s="3">
        <v>-7.8421781169087199E-2</v>
      </c>
    </row>
    <row r="884" spans="1:2">
      <c r="A884" s="3">
        <v>0.35842632960467902</v>
      </c>
      <c r="B884" s="3">
        <v>0.97439777414830997</v>
      </c>
    </row>
    <row r="885" spans="1:2">
      <c r="A885" s="3">
        <v>-0.354245609634118</v>
      </c>
      <c r="B885" s="3">
        <v>-0.38122592984019299</v>
      </c>
    </row>
    <row r="886" spans="1:2">
      <c r="A886" s="3">
        <v>-0.24702016348528899</v>
      </c>
      <c r="B886" s="3">
        <v>5.0036949663962799E-2</v>
      </c>
    </row>
    <row r="887" spans="1:2">
      <c r="A887" s="3">
        <v>0.210229294045402</v>
      </c>
      <c r="B887" s="3">
        <v>-6.7401885597425598E-3</v>
      </c>
    </row>
    <row r="888" spans="1:2">
      <c r="A888" s="3">
        <v>-0.55964169777436101</v>
      </c>
      <c r="B888" s="3">
        <v>-0.32043335589619698</v>
      </c>
    </row>
    <row r="889" spans="1:2">
      <c r="A889" s="3">
        <v>0.63273201053449302</v>
      </c>
      <c r="B889" s="3">
        <v>1.4578781295001999</v>
      </c>
    </row>
    <row r="890" spans="1:2">
      <c r="A890" s="3">
        <v>6.9822498903653898E-2</v>
      </c>
      <c r="B890" s="3">
        <v>0.13276037087682299</v>
      </c>
    </row>
    <row r="891" spans="1:2">
      <c r="A891" s="3">
        <v>-6.0662415028349098E-2</v>
      </c>
      <c r="B891" s="3">
        <v>-0.23841516001424501</v>
      </c>
    </row>
    <row r="892" spans="1:2">
      <c r="A892" s="3">
        <v>0.34286916849634502</v>
      </c>
      <c r="B892" s="3">
        <v>0.61454004770511395</v>
      </c>
    </row>
    <row r="893" spans="1:2">
      <c r="A893" s="3">
        <v>0.34224500125548801</v>
      </c>
      <c r="B893" s="3">
        <v>0.58585696671706999</v>
      </c>
    </row>
    <row r="894" spans="1:2">
      <c r="A894" s="3">
        <v>-6.6503486234565506E-2</v>
      </c>
      <c r="B894" s="3">
        <v>-0.57997443910930202</v>
      </c>
    </row>
    <row r="895" spans="1:2">
      <c r="A895" s="3">
        <v>0.45693173869762399</v>
      </c>
      <c r="B895" s="3">
        <v>9.0895040337423405E-2</v>
      </c>
    </row>
    <row r="896" spans="1:2">
      <c r="A896" s="3">
        <v>0.172259054656861</v>
      </c>
      <c r="B896" s="3">
        <v>-2.8752654525508101E-2</v>
      </c>
    </row>
    <row r="897" spans="1:2">
      <c r="A897" s="3">
        <v>0.45602922523221001</v>
      </c>
      <c r="B897" s="3">
        <v>0.23139350717541199</v>
      </c>
    </row>
    <row r="898" spans="1:2">
      <c r="A898" s="3">
        <v>0.13204334469142401</v>
      </c>
      <c r="B898" s="3">
        <v>0.14633636286342999</v>
      </c>
    </row>
    <row r="899" spans="1:2">
      <c r="A899" s="3">
        <v>-4.4009922940721903E-2</v>
      </c>
      <c r="B899" s="3">
        <v>-0.213955129038682</v>
      </c>
    </row>
    <row r="900" spans="1:2">
      <c r="A900" s="3">
        <v>0.70728632865003505</v>
      </c>
      <c r="B900" s="3">
        <v>0.64979470335434497</v>
      </c>
    </row>
    <row r="901" spans="1:2">
      <c r="A901" s="3">
        <v>-0.27333439696170098</v>
      </c>
      <c r="B901" s="3">
        <v>9.6729840116718709E-3</v>
      </c>
    </row>
    <row r="902" spans="1:2">
      <c r="A902" s="3">
        <v>0.27519260740840301</v>
      </c>
      <c r="B902" s="3">
        <v>-0.10420149057070301</v>
      </c>
    </row>
    <row r="903" spans="1:2">
      <c r="A903" s="3">
        <v>0.81326809162269598</v>
      </c>
      <c r="B903" s="3">
        <v>0.69944494192065199</v>
      </c>
    </row>
    <row r="904" spans="1:2">
      <c r="A904" s="3">
        <v>-0.130089076892828</v>
      </c>
      <c r="B904" s="3">
        <v>-0.47637011496306703</v>
      </c>
    </row>
    <row r="905" spans="1:2">
      <c r="A905" s="3">
        <v>0.27579343855793198</v>
      </c>
      <c r="B905" s="3">
        <v>0.50506938317533501</v>
      </c>
    </row>
    <row r="906" spans="1:2">
      <c r="A906" s="3">
        <v>0.153762311234448</v>
      </c>
      <c r="B906" s="3">
        <v>4.4422410547932202E-2</v>
      </c>
    </row>
    <row r="907" spans="1:2">
      <c r="A907" s="3">
        <v>-0.104874970340018</v>
      </c>
      <c r="B907" s="3">
        <v>0.21299939135551901</v>
      </c>
    </row>
    <row r="908" spans="1:2">
      <c r="A908" s="3">
        <v>2.86234476226573E-2</v>
      </c>
      <c r="B908" s="3">
        <v>-0.32368101574676</v>
      </c>
    </row>
    <row r="909" spans="1:2">
      <c r="A909" s="3">
        <v>0.26926702393003299</v>
      </c>
      <c r="B909" s="3">
        <v>0.48500801418630501</v>
      </c>
    </row>
    <row r="910" spans="1:2">
      <c r="A910" s="3">
        <v>0.93181625183487504</v>
      </c>
      <c r="B910" s="3">
        <v>0.54033231901447099</v>
      </c>
    </row>
    <row r="911" spans="1:2">
      <c r="A911" s="3">
        <v>0.37331206844527598</v>
      </c>
      <c r="B911" s="3">
        <v>0.24234986363948699</v>
      </c>
    </row>
    <row r="912" spans="1:2">
      <c r="A912" s="3">
        <v>-6.4533902136627797E-2</v>
      </c>
      <c r="B912" s="3">
        <v>-0.12224208534162501</v>
      </c>
    </row>
    <row r="913" spans="1:2">
      <c r="A913" s="3">
        <v>-0.73418687137146998</v>
      </c>
      <c r="B913" s="3">
        <v>-0.224355366876936</v>
      </c>
    </row>
    <row r="914" spans="1:2">
      <c r="A914" s="3">
        <v>0.12646056735532499</v>
      </c>
      <c r="B914" s="3">
        <v>0.76256722254315401</v>
      </c>
    </row>
    <row r="915" spans="1:2">
      <c r="A915" s="3">
        <v>0.13107615243815801</v>
      </c>
      <c r="B915" s="3">
        <v>0.43459301607803003</v>
      </c>
    </row>
    <row r="916" spans="1:2">
      <c r="A916" s="3">
        <v>-0.27653915146802399</v>
      </c>
      <c r="B916" s="3">
        <v>-0.15360584526790699</v>
      </c>
    </row>
    <row r="917" spans="1:2">
      <c r="A917" s="3">
        <v>0.42091308984278503</v>
      </c>
      <c r="B917" s="3">
        <v>2.7632487974804502E-2</v>
      </c>
    </row>
    <row r="918" spans="1:2">
      <c r="A918" s="3">
        <v>0.18138435474338199</v>
      </c>
      <c r="B918" s="3">
        <v>0.17161261123803201</v>
      </c>
    </row>
    <row r="919" spans="1:2">
      <c r="A919" s="3">
        <v>0.25730553081150698</v>
      </c>
      <c r="B919" s="3">
        <v>-0.172742149951844</v>
      </c>
    </row>
    <row r="920" spans="1:2">
      <c r="A920" s="3">
        <v>-0.158299306935578</v>
      </c>
      <c r="B920" s="3">
        <v>-0.117431207502664</v>
      </c>
    </row>
    <row r="921" spans="1:2">
      <c r="A921" s="3">
        <v>-0.234855663221433</v>
      </c>
      <c r="B921" s="3">
        <v>0.20742594991933699</v>
      </c>
    </row>
    <row r="922" spans="1:2">
      <c r="A922" s="3">
        <v>-0.15103283748552601</v>
      </c>
      <c r="B922" s="3">
        <v>-0.112638478647232</v>
      </c>
    </row>
    <row r="923" spans="1:2">
      <c r="A923" s="3">
        <v>-0.40012600551306199</v>
      </c>
      <c r="B923" s="3">
        <v>0.18878954612055401</v>
      </c>
    </row>
    <row r="924" spans="1:2">
      <c r="A924" s="3">
        <v>-0.17237922870438399</v>
      </c>
      <c r="B924" s="3">
        <v>-0.27682479844518998</v>
      </c>
    </row>
    <row r="925" spans="1:2">
      <c r="A925" s="3">
        <v>0.311504844184326</v>
      </c>
      <c r="B925" s="3">
        <v>0.38743920404500298</v>
      </c>
    </row>
    <row r="926" spans="1:2">
      <c r="A926" s="3">
        <v>-0.84349204003997402</v>
      </c>
      <c r="B926" s="3">
        <v>-0.42181292854304803</v>
      </c>
    </row>
    <row r="927" spans="1:2">
      <c r="A927" s="3">
        <v>-0.65628195613697304</v>
      </c>
      <c r="B927" s="3">
        <v>-0.928780824428587</v>
      </c>
    </row>
    <row r="928" spans="1:2">
      <c r="A928" s="3">
        <v>4.0298221195274098E-2</v>
      </c>
      <c r="B928" s="3">
        <v>-0.143698547250704</v>
      </c>
    </row>
    <row r="929" spans="1:2">
      <c r="A929" s="3">
        <v>0.15722480026362701</v>
      </c>
      <c r="B929" s="3">
        <v>0.49176084858169999</v>
      </c>
    </row>
    <row r="930" spans="1:2">
      <c r="A930" s="3">
        <v>-0.33748023134244798</v>
      </c>
      <c r="B930" s="3">
        <v>-0.62044876240782598</v>
      </c>
    </row>
    <row r="931" spans="1:2">
      <c r="A931" s="3">
        <v>0.23776315944627399</v>
      </c>
      <c r="B931" s="3">
        <v>0.122550516180924</v>
      </c>
    </row>
    <row r="932" spans="1:2">
      <c r="A932" s="3">
        <v>0.51761709408955703</v>
      </c>
      <c r="B932" s="3">
        <v>9.3325003571620106E-3</v>
      </c>
    </row>
    <row r="933" spans="1:2">
      <c r="A933" s="3">
        <v>0.29481245656870197</v>
      </c>
      <c r="B933" s="3">
        <v>-0.14112162655989699</v>
      </c>
    </row>
    <row r="934" spans="1:2">
      <c r="A934" s="3">
        <v>-0.57550014380631997</v>
      </c>
      <c r="B934" s="3">
        <v>-0.70013349075353504</v>
      </c>
    </row>
    <row r="935" spans="1:2">
      <c r="A935" s="3">
        <v>-0.25294609636640297</v>
      </c>
      <c r="B935" s="3">
        <v>0.151936911241493</v>
      </c>
    </row>
    <row r="936" spans="1:2">
      <c r="A936" s="3">
        <v>-0.30067944575415201</v>
      </c>
      <c r="B936" s="3">
        <v>-0.17805573683949599</v>
      </c>
    </row>
    <row r="937" spans="1:2">
      <c r="A937" s="3">
        <v>-0.10119838327691801</v>
      </c>
      <c r="B937" s="3">
        <v>8.9148387176236299E-2</v>
      </c>
    </row>
    <row r="938" spans="1:2">
      <c r="A938" s="3">
        <v>-0.229987416658188</v>
      </c>
      <c r="B938" s="3">
        <v>-0.336053574543829</v>
      </c>
    </row>
    <row r="939" spans="1:2">
      <c r="A939" s="3">
        <v>-0.29595593516146201</v>
      </c>
      <c r="B939" s="3">
        <v>-0.22281548969203199</v>
      </c>
    </row>
    <row r="940" spans="1:2">
      <c r="A940" s="3">
        <v>0.76970627549245096</v>
      </c>
      <c r="B940" s="3">
        <v>0.83875730167010898</v>
      </c>
    </row>
    <row r="941" spans="1:2">
      <c r="A941" s="3">
        <v>-9.8958419619496293E-2</v>
      </c>
      <c r="B941" s="3">
        <v>-0.51609211885988804</v>
      </c>
    </row>
    <row r="942" spans="1:2">
      <c r="A942" s="3">
        <v>-2.9034545541142098E-2</v>
      </c>
      <c r="B942" s="3">
        <v>-0.27632606078868999</v>
      </c>
    </row>
    <row r="943" spans="1:2">
      <c r="A943" s="3">
        <v>0.14090762567593801</v>
      </c>
      <c r="B943" s="3">
        <v>0.48660047958858899</v>
      </c>
    </row>
    <row r="944" spans="1:2">
      <c r="A944" s="3">
        <v>-0.64088669243989005</v>
      </c>
      <c r="B944" s="3">
        <v>0.21145960830388599</v>
      </c>
    </row>
    <row r="945" spans="1:2">
      <c r="A945" s="3">
        <v>-0.41215258299945701</v>
      </c>
      <c r="B945" s="3">
        <v>-0.56996018366437995</v>
      </c>
    </row>
    <row r="946" spans="1:2">
      <c r="A946" s="3">
        <v>0.211977854031836</v>
      </c>
      <c r="B946" s="3">
        <v>0.321721156936355</v>
      </c>
    </row>
    <row r="947" spans="1:2">
      <c r="A947" s="3">
        <v>0.16609262764366101</v>
      </c>
      <c r="B947" s="3">
        <v>-0.32456706702777899</v>
      </c>
    </row>
    <row r="948" spans="1:2">
      <c r="A948" s="3">
        <v>-0.41966047594199402</v>
      </c>
      <c r="B948" s="3">
        <v>-1.9614919620352399E-2</v>
      </c>
    </row>
    <row r="949" spans="1:2">
      <c r="A949" s="3">
        <v>0.46596548136766103</v>
      </c>
      <c r="B949" s="3">
        <v>0.37925504074233002</v>
      </c>
    </row>
    <row r="950" spans="1:2">
      <c r="A950" s="3">
        <v>4.1520767732918101E-3</v>
      </c>
      <c r="B950" s="3">
        <v>-0.34741574004657499</v>
      </c>
    </row>
    <row r="951" spans="1:2">
      <c r="A951" s="3">
        <v>8.4876552314141193E-2</v>
      </c>
      <c r="B951" s="3">
        <v>0.26243270000218899</v>
      </c>
    </row>
    <row r="952" spans="1:2">
      <c r="A952" s="3">
        <v>7.2325377308364594E-2</v>
      </c>
      <c r="B952" s="3">
        <v>0.52994740837110299</v>
      </c>
    </row>
    <row r="953" spans="1:2">
      <c r="A953" s="3">
        <v>-0.18300341781870999</v>
      </c>
      <c r="B953" s="3">
        <v>-0.15955149703805999</v>
      </c>
    </row>
    <row r="954" spans="1:2">
      <c r="A954" s="3">
        <v>-0.67925211674542496</v>
      </c>
      <c r="B954" s="3">
        <v>-0.76096848188110799</v>
      </c>
    </row>
    <row r="955" spans="1:2">
      <c r="A955" s="3">
        <v>-2.0688416143830501E-2</v>
      </c>
      <c r="B955" s="3">
        <v>-0.402015851108459</v>
      </c>
    </row>
    <row r="956" spans="1:2">
      <c r="A956" s="3">
        <v>-0.57611067525956206</v>
      </c>
      <c r="B956" s="3">
        <v>-0.81754548598941101</v>
      </c>
    </row>
    <row r="957" spans="1:2">
      <c r="A957" s="3">
        <v>-3.3775135252254902E-2</v>
      </c>
      <c r="B957" s="3">
        <v>0.142978547257334</v>
      </c>
    </row>
    <row r="958" spans="1:2">
      <c r="A958" s="3">
        <v>0.110304941462575</v>
      </c>
      <c r="B958" s="3">
        <v>0.21746547748794501</v>
      </c>
    </row>
    <row r="959" spans="1:2">
      <c r="A959" s="3">
        <v>0.106670448426639</v>
      </c>
      <c r="B959" s="3">
        <v>-0.195008263550982</v>
      </c>
    </row>
    <row r="960" spans="1:2">
      <c r="A960" s="3">
        <v>-0.50690080444514996</v>
      </c>
      <c r="B960" s="3">
        <v>-4.2601578568106598E-2</v>
      </c>
    </row>
    <row r="961" spans="1:2">
      <c r="A961" s="3">
        <v>0.171983562143908</v>
      </c>
      <c r="B961" s="3">
        <v>-0.25444045128229698</v>
      </c>
    </row>
    <row r="962" spans="1:2">
      <c r="A962" s="3">
        <v>-0.43881150592349899</v>
      </c>
      <c r="B962" s="3">
        <v>0.27056711413335</v>
      </c>
    </row>
    <row r="963" spans="1:2">
      <c r="A963" s="3">
        <v>0.12747232474387499</v>
      </c>
      <c r="B963" s="3">
        <v>-0.67195648076279502</v>
      </c>
    </row>
    <row r="964" spans="1:2">
      <c r="A964" s="3">
        <v>0.26361886763172199</v>
      </c>
      <c r="B964" s="3">
        <v>9.57776193065943E-2</v>
      </c>
    </row>
    <row r="965" spans="1:2">
      <c r="A965" s="3">
        <v>0.64905993747261204</v>
      </c>
      <c r="B965" s="3">
        <v>0.727776411955113</v>
      </c>
    </row>
    <row r="966" spans="1:2">
      <c r="A966" s="3">
        <v>-0.76427304681019403</v>
      </c>
      <c r="B966" s="3">
        <v>-0.48503314649451301</v>
      </c>
    </row>
    <row r="967" spans="1:2">
      <c r="A967" s="3">
        <v>0.35117186081883101</v>
      </c>
      <c r="B967" s="3">
        <v>0.272032442439398</v>
      </c>
    </row>
    <row r="968" spans="1:2">
      <c r="A968" s="3">
        <v>-3.2802404675659598E-2</v>
      </c>
      <c r="B968" s="3">
        <v>-0.18755359878183001</v>
      </c>
    </row>
    <row r="969" spans="1:2">
      <c r="A969" s="3">
        <v>8.3251091601795404E-4</v>
      </c>
      <c r="B969" s="3">
        <v>0.73816560071980897</v>
      </c>
    </row>
    <row r="970" spans="1:2">
      <c r="A970" s="3">
        <v>-0.187818197543206</v>
      </c>
      <c r="B970" s="3">
        <v>-0.27330275120575298</v>
      </c>
    </row>
    <row r="971" spans="1:2">
      <c r="A971" s="3">
        <v>0.12068773483058901</v>
      </c>
      <c r="B971" s="3">
        <v>0.35533138808630799</v>
      </c>
    </row>
    <row r="972" spans="1:2">
      <c r="A972" s="3">
        <v>-7.0162529305485694E-2</v>
      </c>
      <c r="B972" s="3">
        <v>0.41551335116527399</v>
      </c>
    </row>
    <row r="973" spans="1:2">
      <c r="A973" s="3">
        <v>-0.209646052752925</v>
      </c>
      <c r="B973" s="3">
        <v>-0.24382652489553</v>
      </c>
    </row>
    <row r="974" spans="1:2">
      <c r="A974" s="3">
        <v>-0.17860109937370899</v>
      </c>
      <c r="B974" s="3">
        <v>0.42990317520117899</v>
      </c>
    </row>
    <row r="975" spans="1:2">
      <c r="A975" s="3">
        <v>0.26868497124966001</v>
      </c>
      <c r="B975" s="3">
        <v>0.36121653365529499</v>
      </c>
    </row>
    <row r="976" spans="1:2">
      <c r="A976" s="3">
        <v>0.22040634306701701</v>
      </c>
      <c r="B976" s="3">
        <v>-0.37633105309770098</v>
      </c>
    </row>
    <row r="977" spans="1:2">
      <c r="A977" s="3">
        <v>0.45626825018956402</v>
      </c>
      <c r="B977" s="3">
        <v>0.15209328294163901</v>
      </c>
    </row>
    <row r="978" spans="1:2">
      <c r="A978" s="3">
        <v>0.17056784889478699</v>
      </c>
      <c r="B978" s="3">
        <v>8.0686838039364203E-2</v>
      </c>
    </row>
    <row r="979" spans="1:2">
      <c r="A979" s="3">
        <v>-2.6504526840874901E-2</v>
      </c>
      <c r="B979" s="3">
        <v>0.23526692845549901</v>
      </c>
    </row>
    <row r="980" spans="1:2">
      <c r="A980" s="3">
        <v>-0.41088944044786702</v>
      </c>
      <c r="B980" s="3">
        <v>6.3175748727106401E-3</v>
      </c>
    </row>
    <row r="981" spans="1:2">
      <c r="A981" s="3">
        <v>0.151915290289829</v>
      </c>
      <c r="B981" s="3">
        <v>0.37580870287538298</v>
      </c>
    </row>
    <row r="982" spans="1:2">
      <c r="A982" s="3">
        <v>-8.8739888299251599E-2</v>
      </c>
      <c r="B982" s="3">
        <v>-0.56752918422235199</v>
      </c>
    </row>
    <row r="983" spans="1:2">
      <c r="A983" s="3">
        <v>0.115792512521928</v>
      </c>
      <c r="B983" s="3">
        <v>-0.459930870325371</v>
      </c>
    </row>
    <row r="984" spans="1:2">
      <c r="A984" s="3">
        <v>0.36872323352958603</v>
      </c>
      <c r="B984" s="3">
        <v>0.75712687885833596</v>
      </c>
    </row>
    <row r="985" spans="1:2">
      <c r="A985" s="3">
        <v>-0.16087899690868299</v>
      </c>
      <c r="B985" s="3">
        <v>0.213427521711364</v>
      </c>
    </row>
    <row r="986" spans="1:2">
      <c r="A986" s="3">
        <v>-0.156778666943341</v>
      </c>
      <c r="B986" s="3">
        <v>6.5989405593508202E-2</v>
      </c>
    </row>
    <row r="987" spans="1:2">
      <c r="A987" s="3">
        <v>-7.0385187620021897E-2</v>
      </c>
      <c r="B987" s="3">
        <v>0.53766521260238798</v>
      </c>
    </row>
    <row r="988" spans="1:2">
      <c r="A988" s="3">
        <v>0.11233818963165</v>
      </c>
      <c r="B988" s="3">
        <v>0.76930244326519703</v>
      </c>
    </row>
    <row r="989" spans="1:2">
      <c r="A989" s="3">
        <v>0.81890234692132902</v>
      </c>
      <c r="B989" s="3">
        <v>0.28393225974379999</v>
      </c>
    </row>
    <row r="990" spans="1:2">
      <c r="A990" s="3">
        <v>-0.30807071465459002</v>
      </c>
      <c r="B990" s="3">
        <v>-0.17007972006581801</v>
      </c>
    </row>
    <row r="991" spans="1:2">
      <c r="A991" s="3">
        <v>0.54895145067832896</v>
      </c>
      <c r="B991" s="3">
        <v>0.54337120089708502</v>
      </c>
    </row>
    <row r="992" spans="1:2">
      <c r="A992" s="3">
        <v>-5.3436615046431601E-2</v>
      </c>
      <c r="B992" s="3">
        <v>2.8326807551171399E-2</v>
      </c>
    </row>
    <row r="993" spans="1:2">
      <c r="A993" s="3">
        <v>0.37775372489336401</v>
      </c>
      <c r="B993" s="3">
        <v>0.34588983489428199</v>
      </c>
    </row>
    <row r="994" spans="1:2">
      <c r="A994" s="3">
        <v>5.3124329277044101E-2</v>
      </c>
      <c r="B994" s="3">
        <v>0.12631150199567101</v>
      </c>
    </row>
    <row r="995" spans="1:2">
      <c r="A995" s="3">
        <v>-0.17689934823415299</v>
      </c>
      <c r="B995" s="3">
        <v>0.29882685620377902</v>
      </c>
    </row>
    <row r="996" spans="1:2">
      <c r="A996" s="3">
        <v>-7.0387606143639994E-2</v>
      </c>
      <c r="B996" s="3">
        <v>-1.0306170324359201</v>
      </c>
    </row>
    <row r="997" spans="1:2">
      <c r="A997" s="3">
        <v>0.40137032355117302</v>
      </c>
      <c r="B997" s="3">
        <v>0.285428833596644</v>
      </c>
    </row>
    <row r="998" spans="1:2">
      <c r="A998" s="3">
        <v>0.52062394870851703</v>
      </c>
      <c r="B998" s="3">
        <v>0.275637440060227</v>
      </c>
    </row>
    <row r="999" spans="1:2">
      <c r="A999" s="3">
        <v>0.40220206657410701</v>
      </c>
      <c r="B999" s="3">
        <v>0.116988200804126</v>
      </c>
    </row>
    <row r="1000" spans="1:2">
      <c r="A1000" s="3">
        <v>-0.18834384064878201</v>
      </c>
      <c r="B1000" s="3">
        <v>-5.2977760257908901E-2</v>
      </c>
    </row>
    <row r="1001" spans="1:2">
      <c r="A1001" s="3">
        <v>-0.46915935089691202</v>
      </c>
      <c r="B1001" s="3">
        <v>-9.7706637957392206E-2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2"/>
  <sheetViews>
    <sheetView workbookViewId="0">
      <selection activeCell="L72" sqref="L72"/>
    </sheetView>
  </sheetViews>
  <sheetFormatPr defaultRowHeight="15"/>
  <cols>
    <col min="1" max="16384" width="9.140625" style="7"/>
  </cols>
  <sheetData>
    <row r="1" spans="1:12">
      <c r="A1" s="6" t="s">
        <v>21</v>
      </c>
      <c r="B1" s="6" t="s">
        <v>34</v>
      </c>
      <c r="C1" s="6" t="s">
        <v>35</v>
      </c>
      <c r="D1" s="6" t="s">
        <v>12</v>
      </c>
      <c r="E1" s="6" t="s">
        <v>36</v>
      </c>
      <c r="F1" s="6" t="s">
        <v>37</v>
      </c>
      <c r="G1" s="6" t="s">
        <v>22</v>
      </c>
      <c r="H1" s="6" t="s">
        <v>38</v>
      </c>
      <c r="I1" s="7">
        <v>3.4000000000000002E-2</v>
      </c>
      <c r="K1" s="6" t="s">
        <v>39</v>
      </c>
      <c r="L1" s="8">
        <v>0.29299999999999998</v>
      </c>
    </row>
    <row r="2" spans="1:12">
      <c r="A2" s="7">
        <v>0</v>
      </c>
      <c r="B2" s="7">
        <v>-1</v>
      </c>
      <c r="C2" s="7">
        <f>1-B2</f>
        <v>2</v>
      </c>
      <c r="D2" s="7">
        <v>0.94</v>
      </c>
      <c r="E2" s="8">
        <f t="shared" ref="E2:E65" si="0">SQRT((B2^2*$L$1^2+C2^2*$L$2^2)+2*$L$1*$L$2*B2*C2*$D$2)</f>
        <v>0.35878712351476616</v>
      </c>
      <c r="F2" s="8">
        <f>B2*$I$1+C2*$I$2</f>
        <v>3.7999999999999992E-2</v>
      </c>
      <c r="G2" s="8">
        <f>(F2-$I$3)/E2</f>
        <v>3.6233184381448312E-2</v>
      </c>
      <c r="H2" s="6" t="s">
        <v>40</v>
      </c>
      <c r="I2" s="7">
        <v>3.5999999999999997E-2</v>
      </c>
      <c r="J2" s="7" t="s">
        <v>23</v>
      </c>
      <c r="K2" s="6" t="s">
        <v>41</v>
      </c>
      <c r="L2" s="8">
        <v>0.31</v>
      </c>
    </row>
    <row r="3" spans="1:12">
      <c r="A3" s="7">
        <f>A2+1</f>
        <v>1</v>
      </c>
      <c r="B3" s="7">
        <f>B2+0.02</f>
        <v>-0.98</v>
      </c>
      <c r="C3" s="7">
        <f t="shared" ref="C3:C66" si="1">1-B3</f>
        <v>1.98</v>
      </c>
      <c r="E3" s="8">
        <f t="shared" si="0"/>
        <v>0.35757004829823213</v>
      </c>
      <c r="F3" s="8">
        <f t="shared" ref="F3:F66" si="2">B3*$I$1+C3*$I$2</f>
        <v>3.7959999999999994E-2</v>
      </c>
      <c r="G3" s="8">
        <f t="shared" ref="G3:G66" si="3">(F3-$I$3)/E3</f>
        <v>3.6244646501237918E-2</v>
      </c>
      <c r="H3" s="6" t="s">
        <v>42</v>
      </c>
      <c r="I3" s="7">
        <v>2.5000000000000001E-2</v>
      </c>
    </row>
    <row r="4" spans="1:12">
      <c r="A4" s="7">
        <f t="shared" ref="A4:A67" si="4">A3+1</f>
        <v>2</v>
      </c>
      <c r="B4" s="7">
        <f t="shared" ref="B4:B67" si="5">B3+0.02</f>
        <v>-0.96</v>
      </c>
      <c r="C4" s="7">
        <f t="shared" si="1"/>
        <v>1.96</v>
      </c>
      <c r="E4" s="8">
        <f t="shared" si="0"/>
        <v>0.35636137523586925</v>
      </c>
      <c r="F4" s="8">
        <f t="shared" si="2"/>
        <v>3.7919999999999995E-2</v>
      </c>
      <c r="G4" s="8">
        <f t="shared" si="3"/>
        <v>3.6255332080948659E-2</v>
      </c>
    </row>
    <row r="5" spans="1:12">
      <c r="A5" s="7">
        <f t="shared" si="4"/>
        <v>3</v>
      </c>
      <c r="B5" s="7">
        <f t="shared" si="5"/>
        <v>-0.94</v>
      </c>
      <c r="C5" s="7">
        <f t="shared" si="1"/>
        <v>1.94</v>
      </c>
      <c r="E5" s="8">
        <f t="shared" si="0"/>
        <v>0.35516119010950514</v>
      </c>
      <c r="F5" s="8">
        <f t="shared" si="2"/>
        <v>3.7879999999999997E-2</v>
      </c>
      <c r="G5" s="8">
        <f t="shared" si="3"/>
        <v>3.6265223674998855E-2</v>
      </c>
    </row>
    <row r="6" spans="1:12">
      <c r="A6" s="7">
        <f t="shared" si="4"/>
        <v>4</v>
      </c>
      <c r="B6" s="7">
        <f t="shared" si="5"/>
        <v>-0.91999999999999993</v>
      </c>
      <c r="C6" s="7">
        <f t="shared" si="1"/>
        <v>1.92</v>
      </c>
      <c r="E6" s="8">
        <f t="shared" si="0"/>
        <v>0.35396957925787931</v>
      </c>
      <c r="F6" s="8">
        <f t="shared" si="2"/>
        <v>3.7839999999999985E-2</v>
      </c>
      <c r="G6" s="8">
        <f t="shared" si="3"/>
        <v>3.6274303647561734E-2</v>
      </c>
    </row>
    <row r="7" spans="1:12">
      <c r="A7" s="7">
        <f t="shared" si="4"/>
        <v>5</v>
      </c>
      <c r="B7" s="7">
        <f t="shared" si="5"/>
        <v>-0.89999999999999991</v>
      </c>
      <c r="C7" s="7">
        <f t="shared" si="1"/>
        <v>1.9</v>
      </c>
      <c r="E7" s="8">
        <f t="shared" si="0"/>
        <v>0.35278662956523738</v>
      </c>
      <c r="F7" s="8">
        <f t="shared" si="2"/>
        <v>3.7799999999999986E-2</v>
      </c>
      <c r="G7" s="8">
        <f t="shared" si="3"/>
        <v>3.6282554176654269E-2</v>
      </c>
    </row>
    <row r="8" spans="1:12">
      <c r="A8" s="7">
        <f t="shared" si="4"/>
        <v>6</v>
      </c>
      <c r="B8" s="7">
        <f t="shared" si="5"/>
        <v>-0.87999999999999989</v>
      </c>
      <c r="C8" s="7">
        <f t="shared" si="1"/>
        <v>1.88</v>
      </c>
      <c r="E8" s="8">
        <f t="shared" si="0"/>
        <v>0.35161242844927998</v>
      </c>
      <c r="F8" s="8">
        <f t="shared" si="2"/>
        <v>3.7759999999999988E-2</v>
      </c>
      <c r="G8" s="8">
        <f t="shared" si="3"/>
        <v>3.6289957258551837E-2</v>
      </c>
    </row>
    <row r="9" spans="1:12">
      <c r="A9" s="7">
        <f t="shared" si="4"/>
        <v>7</v>
      </c>
      <c r="B9" s="7">
        <f t="shared" si="5"/>
        <v>-0.85999999999999988</v>
      </c>
      <c r="C9" s="7">
        <f t="shared" si="1"/>
        <v>1.8599999999999999</v>
      </c>
      <c r="E9" s="8">
        <f t="shared" si="0"/>
        <v>0.3504470638484507</v>
      </c>
      <c r="F9" s="8">
        <f t="shared" si="2"/>
        <v>3.771999999999999E-2</v>
      </c>
      <c r="G9" s="8">
        <f t="shared" si="3"/>
        <v>3.6296494712538659E-2</v>
      </c>
    </row>
    <row r="10" spans="1:12">
      <c r="A10" s="7">
        <f t="shared" si="4"/>
        <v>8</v>
      </c>
      <c r="B10" s="7">
        <f t="shared" si="5"/>
        <v>-0.83999999999999986</v>
      </c>
      <c r="C10" s="7">
        <f t="shared" si="1"/>
        <v>1.8399999999999999</v>
      </c>
      <c r="E10" s="8">
        <f t="shared" si="0"/>
        <v>0.34929062420855223</v>
      </c>
      <c r="F10" s="8">
        <f t="shared" si="2"/>
        <v>3.7679999999999991E-2</v>
      </c>
      <c r="G10" s="8">
        <f t="shared" si="3"/>
        <v>3.630214818600197E-2</v>
      </c>
    </row>
    <row r="11" spans="1:12">
      <c r="A11" s="7">
        <f t="shared" si="4"/>
        <v>9</v>
      </c>
      <c r="B11" s="7">
        <f t="shared" si="5"/>
        <v>-0.81999999999999984</v>
      </c>
      <c r="C11" s="7">
        <f t="shared" si="1"/>
        <v>1.8199999999999998</v>
      </c>
      <c r="E11" s="8">
        <f t="shared" si="0"/>
        <v>0.34814319846867614</v>
      </c>
      <c r="F11" s="8">
        <f t="shared" si="2"/>
        <v>3.764E-2</v>
      </c>
      <c r="G11" s="8">
        <f t="shared" si="3"/>
        <v>3.6306899159879093E-2</v>
      </c>
    </row>
    <row r="12" spans="1:12">
      <c r="A12" s="7">
        <f t="shared" si="4"/>
        <v>10</v>
      </c>
      <c r="B12" s="7">
        <f t="shared" si="5"/>
        <v>-0.79999999999999982</v>
      </c>
      <c r="C12" s="7">
        <f t="shared" si="1"/>
        <v>1.7999999999999998</v>
      </c>
      <c r="E12" s="8">
        <f t="shared" si="0"/>
        <v>0.34700487604643265</v>
      </c>
      <c r="F12" s="8">
        <f t="shared" si="2"/>
        <v>3.7599999999999988E-2</v>
      </c>
      <c r="G12" s="8">
        <f t="shared" si="3"/>
        <v>3.6310728954465708E-2</v>
      </c>
    </row>
    <row r="13" spans="1:12">
      <c r="A13" s="7">
        <f t="shared" si="4"/>
        <v>11</v>
      </c>
      <c r="B13" s="7">
        <f t="shared" si="5"/>
        <v>-0.7799999999999998</v>
      </c>
      <c r="C13" s="7">
        <f t="shared" si="1"/>
        <v>1.7799999999999998</v>
      </c>
      <c r="E13" s="8">
        <f t="shared" si="0"/>
        <v>0.34587574682246802</v>
      </c>
      <c r="F13" s="8">
        <f t="shared" si="2"/>
        <v>3.7559999999999989E-2</v>
      </c>
      <c r="G13" s="8">
        <f t="shared" si="3"/>
        <v>3.6313618735594133E-2</v>
      </c>
    </row>
    <row r="14" spans="1:12">
      <c r="A14" s="7">
        <f t="shared" si="4"/>
        <v>12</v>
      </c>
      <c r="B14" s="7">
        <f t="shared" si="5"/>
        <v>-0.75999999999999979</v>
      </c>
      <c r="C14" s="7">
        <f t="shared" si="1"/>
        <v>1.7599999999999998</v>
      </c>
      <c r="E14" s="8">
        <f t="shared" si="0"/>
        <v>0.3447559011242593</v>
      </c>
      <c r="F14" s="8">
        <f t="shared" si="2"/>
        <v>3.7519999999999991E-2</v>
      </c>
      <c r="G14" s="8">
        <f t="shared" si="3"/>
        <v>3.6315549521188456E-2</v>
      </c>
    </row>
    <row r="15" spans="1:12">
      <c r="A15" s="7">
        <f t="shared" si="4"/>
        <v>13</v>
      </c>
      <c r="B15" s="7">
        <f t="shared" si="5"/>
        <v>-0.73999999999999977</v>
      </c>
      <c r="C15" s="7">
        <f t="shared" si="1"/>
        <v>1.7399999999999998</v>
      </c>
      <c r="E15" s="8">
        <f t="shared" si="0"/>
        <v>0.34364542970916995</v>
      </c>
      <c r="F15" s="8">
        <f t="shared" si="2"/>
        <v>3.7479999999999992E-2</v>
      </c>
      <c r="G15" s="8">
        <f t="shared" si="3"/>
        <v>3.6316502188205792E-2</v>
      </c>
    </row>
    <row r="16" spans="1:12">
      <c r="A16" s="7">
        <f t="shared" si="4"/>
        <v>14</v>
      </c>
      <c r="B16" s="7">
        <f t="shared" si="5"/>
        <v>-0.71999999999999975</v>
      </c>
      <c r="C16" s="7">
        <f t="shared" si="1"/>
        <v>1.7199999999999998</v>
      </c>
      <c r="E16" s="8">
        <f t="shared" si="0"/>
        <v>0.34254442374676014</v>
      </c>
      <c r="F16" s="8">
        <f t="shared" si="2"/>
        <v>3.7439999999999994E-2</v>
      </c>
      <c r="G16" s="8">
        <f t="shared" si="3"/>
        <v>3.6316457479969859E-2</v>
      </c>
    </row>
    <row r="17" spans="1:7">
      <c r="A17" s="7">
        <f t="shared" si="4"/>
        <v>15</v>
      </c>
      <c r="B17" s="7">
        <f t="shared" si="5"/>
        <v>-0.69999999999999973</v>
      </c>
      <c r="C17" s="7">
        <f t="shared" si="1"/>
        <v>1.6999999999999997</v>
      </c>
      <c r="E17" s="8">
        <f t="shared" si="0"/>
        <v>0.34145297480033771</v>
      </c>
      <c r="F17" s="8">
        <f t="shared" si="2"/>
        <v>3.7399999999999989E-2</v>
      </c>
      <c r="G17" s="8">
        <f t="shared" si="3"/>
        <v>3.6315396013904412E-2</v>
      </c>
    </row>
    <row r="18" spans="1:7">
      <c r="A18" s="7">
        <f t="shared" si="4"/>
        <v>16</v>
      </c>
      <c r="B18" s="7">
        <f t="shared" si="5"/>
        <v>-0.67999999999999972</v>
      </c>
      <c r="C18" s="7">
        <f t="shared" si="1"/>
        <v>1.6799999999999997</v>
      </c>
      <c r="E18" s="8">
        <f t="shared" si="0"/>
        <v>0.34037117480773837</v>
      </c>
      <c r="F18" s="8">
        <f t="shared" si="2"/>
        <v>3.735999999999999E-2</v>
      </c>
      <c r="G18" s="8">
        <f t="shared" si="3"/>
        <v>3.6313298289673453E-2</v>
      </c>
    </row>
    <row r="19" spans="1:7">
      <c r="A19" s="7">
        <f t="shared" si="4"/>
        <v>17</v>
      </c>
      <c r="B19" s="7">
        <f t="shared" si="5"/>
        <v>-0.6599999999999997</v>
      </c>
      <c r="C19" s="7">
        <f t="shared" si="1"/>
        <v>1.6599999999999997</v>
      </c>
      <c r="E19" s="8">
        <f t="shared" si="0"/>
        <v>0.33929911606133017</v>
      </c>
      <c r="F19" s="8">
        <f t="shared" si="2"/>
        <v>3.7319999999999992E-2</v>
      </c>
      <c r="G19" s="8">
        <f t="shared" si="3"/>
        <v>3.6310144697733554E-2</v>
      </c>
    </row>
    <row r="20" spans="1:7">
      <c r="A20" s="7">
        <f t="shared" si="4"/>
        <v>18</v>
      </c>
      <c r="B20" s="7">
        <f t="shared" si="5"/>
        <v>-0.63999999999999968</v>
      </c>
      <c r="C20" s="7">
        <f t="shared" si="1"/>
        <v>1.6399999999999997</v>
      </c>
      <c r="E20" s="8">
        <f t="shared" si="0"/>
        <v>0.338236891187227</v>
      </c>
      <c r="F20" s="8">
        <f t="shared" si="2"/>
        <v>3.7279999999999994E-2</v>
      </c>
      <c r="G20" s="8">
        <f t="shared" si="3"/>
        <v>3.6305915528305116E-2</v>
      </c>
    </row>
    <row r="21" spans="1:7">
      <c r="A21" s="7">
        <f t="shared" si="4"/>
        <v>19</v>
      </c>
      <c r="B21" s="7">
        <f t="shared" si="5"/>
        <v>-0.61999999999999966</v>
      </c>
      <c r="C21" s="7">
        <f t="shared" si="1"/>
        <v>1.6199999999999997</v>
      </c>
      <c r="E21" s="8">
        <f t="shared" si="0"/>
        <v>0.33718459312370724</v>
      </c>
      <c r="F21" s="8">
        <f t="shared" si="2"/>
        <v>3.7239999999999995E-2</v>
      </c>
      <c r="G21" s="8">
        <f t="shared" si="3"/>
        <v>3.6300590980766871E-2</v>
      </c>
    </row>
    <row r="22" spans="1:7">
      <c r="A22" s="7">
        <f t="shared" si="4"/>
        <v>20</v>
      </c>
      <c r="B22" s="7">
        <f t="shared" si="5"/>
        <v>-0.59999999999999964</v>
      </c>
      <c r="C22" s="7">
        <f t="shared" si="1"/>
        <v>1.5999999999999996</v>
      </c>
      <c r="E22" s="8">
        <f t="shared" si="0"/>
        <v>0.33614231509882836</v>
      </c>
      <c r="F22" s="8">
        <f t="shared" si="2"/>
        <v>3.7199999999999997E-2</v>
      </c>
      <c r="G22" s="8">
        <f t="shared" si="3"/>
        <v>3.6294151173478721E-2</v>
      </c>
    </row>
    <row r="23" spans="1:7">
      <c r="A23" s="7">
        <f t="shared" si="4"/>
        <v>21</v>
      </c>
      <c r="B23" s="7">
        <f t="shared" si="5"/>
        <v>-0.57999999999999963</v>
      </c>
      <c r="C23" s="7">
        <f t="shared" si="1"/>
        <v>1.5799999999999996</v>
      </c>
      <c r="E23" s="8">
        <f t="shared" si="0"/>
        <v>0.33511015060722943</v>
      </c>
      <c r="F23" s="8">
        <f t="shared" si="2"/>
        <v>3.7159999999999992E-2</v>
      </c>
      <c r="G23" s="8">
        <f t="shared" si="3"/>
        <v>3.6286576154036854E-2</v>
      </c>
    </row>
    <row r="24" spans="1:7">
      <c r="A24" s="7">
        <f t="shared" si="4"/>
        <v>22</v>
      </c>
      <c r="B24" s="7">
        <f t="shared" si="5"/>
        <v>-0.55999999999999961</v>
      </c>
      <c r="C24" s="7">
        <f t="shared" si="1"/>
        <v>1.5599999999999996</v>
      </c>
      <c r="E24" s="8">
        <f t="shared" si="0"/>
        <v>0.33408819338611778</v>
      </c>
      <c r="F24" s="8">
        <f t="shared" si="2"/>
        <v>3.7119999999999993E-2</v>
      </c>
      <c r="G24" s="8">
        <f t="shared" si="3"/>
        <v>3.6277845909964468E-2</v>
      </c>
    </row>
    <row r="25" spans="1:7">
      <c r="A25" s="7">
        <f t="shared" si="4"/>
        <v>23</v>
      </c>
      <c r="B25" s="7">
        <f t="shared" si="5"/>
        <v>-0.53999999999999959</v>
      </c>
      <c r="C25" s="7">
        <f t="shared" si="1"/>
        <v>1.5399999999999996</v>
      </c>
      <c r="E25" s="8">
        <f t="shared" si="0"/>
        <v>0.33307653739043225</v>
      </c>
      <c r="F25" s="8">
        <f t="shared" si="2"/>
        <v>3.7079999999999995E-2</v>
      </c>
      <c r="G25" s="8">
        <f t="shared" si="3"/>
        <v>3.6267940379840748E-2</v>
      </c>
    </row>
    <row r="26" spans="1:7">
      <c r="A26" s="7">
        <f t="shared" si="4"/>
        <v>24</v>
      </c>
      <c r="B26" s="7">
        <f t="shared" si="5"/>
        <v>-0.51999999999999957</v>
      </c>
      <c r="C26" s="7">
        <f t="shared" si="1"/>
        <v>1.5199999999999996</v>
      </c>
      <c r="E26" s="8">
        <f t="shared" si="0"/>
        <v>0.33207527676718124</v>
      </c>
      <c r="F26" s="8">
        <f t="shared" si="2"/>
        <v>3.7039999999999997E-2</v>
      </c>
      <c r="G26" s="8">
        <f t="shared" si="3"/>
        <v>3.6256839464870093E-2</v>
      </c>
    </row>
    <row r="27" spans="1:7">
      <c r="A27" s="7">
        <f t="shared" si="4"/>
        <v>25</v>
      </c>
      <c r="B27" s="7">
        <f t="shared" si="5"/>
        <v>-0.49999999999999956</v>
      </c>
      <c r="C27" s="7">
        <f t="shared" si="1"/>
        <v>1.4999999999999996</v>
      </c>
      <c r="E27" s="8">
        <f t="shared" si="0"/>
        <v>0.33108450582894999</v>
      </c>
      <c r="F27" s="8">
        <f t="shared" si="2"/>
        <v>3.6999999999999991E-2</v>
      </c>
      <c r="G27" s="8">
        <f t="shared" si="3"/>
        <v>3.6244523040892818E-2</v>
      </c>
    </row>
    <row r="28" spans="1:7">
      <c r="A28" s="7">
        <f t="shared" si="4"/>
        <v>26</v>
      </c>
      <c r="B28" s="7">
        <f t="shared" si="5"/>
        <v>-0.47999999999999954</v>
      </c>
      <c r="C28" s="7">
        <f t="shared" si="1"/>
        <v>1.4799999999999995</v>
      </c>
      <c r="E28" s="8">
        <f t="shared" si="0"/>
        <v>0.33010431902657683</v>
      </c>
      <c r="F28" s="8">
        <f t="shared" si="2"/>
        <v>3.6959999999999993E-2</v>
      </c>
      <c r="G28" s="8">
        <f t="shared" si="3"/>
        <v>3.6230970970837516E-2</v>
      </c>
    </row>
    <row r="29" spans="1:7">
      <c r="A29" s="7">
        <f t="shared" si="4"/>
        <v>27</v>
      </c>
      <c r="B29" s="7">
        <f t="shared" si="5"/>
        <v>-0.45999999999999952</v>
      </c>
      <c r="C29" s="7">
        <f t="shared" si="1"/>
        <v>1.4599999999999995</v>
      </c>
      <c r="E29" s="8">
        <f t="shared" si="0"/>
        <v>0.32913481092099628</v>
      </c>
      <c r="F29" s="8">
        <f t="shared" si="2"/>
        <v>3.6919999999999994E-2</v>
      </c>
      <c r="G29" s="8">
        <f t="shared" si="3"/>
        <v>3.6216163117614456E-2</v>
      </c>
    </row>
    <row r="30" spans="1:7">
      <c r="A30" s="7">
        <f t="shared" si="4"/>
        <v>28</v>
      </c>
      <c r="B30" s="7">
        <f t="shared" si="5"/>
        <v>-0.4399999999999995</v>
      </c>
      <c r="C30" s="7">
        <f t="shared" si="1"/>
        <v>1.4399999999999995</v>
      </c>
      <c r="E30" s="8">
        <f t="shared" si="0"/>
        <v>0.32817607615424982</v>
      </c>
      <c r="F30" s="8">
        <f t="shared" si="2"/>
        <v>3.6879999999999996E-2</v>
      </c>
      <c r="G30" s="8">
        <f t="shared" si="3"/>
        <v>3.6200079357448768E-2</v>
      </c>
    </row>
    <row r="31" spans="1:7">
      <c r="A31" s="7">
        <f t="shared" si="4"/>
        <v>29</v>
      </c>
      <c r="B31" s="7">
        <f t="shared" si="5"/>
        <v>-0.41999999999999948</v>
      </c>
      <c r="C31" s="7">
        <f t="shared" si="1"/>
        <v>1.4199999999999995</v>
      </c>
      <c r="E31" s="8">
        <f t="shared" si="0"/>
        <v>0.32722820941966485</v>
      </c>
      <c r="F31" s="8">
        <f t="shared" si="2"/>
        <v>3.6839999999999998E-2</v>
      </c>
      <c r="G31" s="8">
        <f t="shared" si="3"/>
        <v>3.6182699593650829E-2</v>
      </c>
    </row>
    <row r="32" spans="1:7">
      <c r="A32" s="7">
        <f t="shared" si="4"/>
        <v>30</v>
      </c>
      <c r="B32" s="7">
        <f t="shared" si="5"/>
        <v>-0.39999999999999947</v>
      </c>
      <c r="C32" s="7">
        <f t="shared" si="1"/>
        <v>1.3999999999999995</v>
      </c>
      <c r="E32" s="8">
        <f t="shared" si="0"/>
        <v>0.32629130543120516</v>
      </c>
      <c r="F32" s="8">
        <f t="shared" si="2"/>
        <v>3.6799999999999999E-2</v>
      </c>
      <c r="G32" s="8">
        <f t="shared" si="3"/>
        <v>3.6164003770820352E-2</v>
      </c>
    </row>
    <row r="33" spans="1:7">
      <c r="A33" s="7">
        <f t="shared" si="4"/>
        <v>31</v>
      </c>
      <c r="B33" s="7">
        <f t="shared" si="5"/>
        <v>-0.37999999999999945</v>
      </c>
      <c r="C33" s="7">
        <f t="shared" si="1"/>
        <v>1.3799999999999994</v>
      </c>
      <c r="E33" s="8">
        <f t="shared" si="0"/>
        <v>0.32536545889199736</v>
      </c>
      <c r="F33" s="8">
        <f t="shared" si="2"/>
        <v>3.6759999999999994E-2</v>
      </c>
      <c r="G33" s="8">
        <f t="shared" si="3"/>
        <v>3.6143971889479633E-2</v>
      </c>
    </row>
    <row r="34" spans="1:7">
      <c r="A34" s="7">
        <f t="shared" si="4"/>
        <v>32</v>
      </c>
      <c r="B34" s="7">
        <f t="shared" si="5"/>
        <v>-0.35999999999999943</v>
      </c>
      <c r="C34" s="7">
        <f t="shared" si="1"/>
        <v>1.3599999999999994</v>
      </c>
      <c r="E34" s="8">
        <f t="shared" si="0"/>
        <v>0.32445076446203669</v>
      </c>
      <c r="F34" s="8">
        <f t="shared" si="2"/>
        <v>3.6719999999999996E-2</v>
      </c>
      <c r="G34" s="8">
        <f t="shared" si="3"/>
        <v>3.6122584021130659E-2</v>
      </c>
    </row>
    <row r="35" spans="1:7">
      <c r="A35" s="7">
        <f t="shared" si="4"/>
        <v>33</v>
      </c>
      <c r="B35" s="7">
        <f t="shared" si="5"/>
        <v>-0.33999999999999941</v>
      </c>
      <c r="C35" s="7">
        <f t="shared" si="1"/>
        <v>1.3399999999999994</v>
      </c>
      <c r="E35" s="8">
        <f t="shared" si="0"/>
        <v>0.32354731672508125</v>
      </c>
      <c r="F35" s="8">
        <f t="shared" si="2"/>
        <v>3.6679999999999997E-2</v>
      </c>
      <c r="G35" s="8">
        <f t="shared" si="3"/>
        <v>3.6099820323728764E-2</v>
      </c>
    </row>
    <row r="36" spans="1:7">
      <c r="A36" s="7">
        <f t="shared" si="4"/>
        <v>34</v>
      </c>
      <c r="B36" s="7">
        <f t="shared" si="5"/>
        <v>-0.3199999999999994</v>
      </c>
      <c r="C36" s="7">
        <f t="shared" si="1"/>
        <v>1.3199999999999994</v>
      </c>
      <c r="E36" s="8">
        <f t="shared" si="0"/>
        <v>0.32265521015474091</v>
      </c>
      <c r="F36" s="8">
        <f t="shared" si="2"/>
        <v>3.6639999999999992E-2</v>
      </c>
      <c r="G36" s="8">
        <f t="shared" si="3"/>
        <v>3.6075661057565475E-2</v>
      </c>
    </row>
    <row r="37" spans="1:7">
      <c r="A37" s="7">
        <f t="shared" si="4"/>
        <v>35</v>
      </c>
      <c r="B37" s="7">
        <f t="shared" si="5"/>
        <v>-0.29999999999999938</v>
      </c>
      <c r="C37" s="7">
        <f t="shared" si="1"/>
        <v>1.2999999999999994</v>
      </c>
      <c r="E37" s="8">
        <f t="shared" si="0"/>
        <v>0.32177453907977244</v>
      </c>
      <c r="F37" s="8">
        <f t="shared" si="2"/>
        <v>3.6599999999999994E-2</v>
      </c>
      <c r="G37" s="8">
        <f t="shared" si="3"/>
        <v>3.6050086601551123E-2</v>
      </c>
    </row>
    <row r="38" spans="1:7">
      <c r="A38" s="7">
        <f t="shared" si="4"/>
        <v>36</v>
      </c>
      <c r="B38" s="7">
        <f t="shared" si="5"/>
        <v>-0.27999999999999936</v>
      </c>
      <c r="C38" s="7">
        <f t="shared" si="1"/>
        <v>1.2799999999999994</v>
      </c>
      <c r="E38" s="8">
        <f t="shared" si="0"/>
        <v>0.3209053976485905</v>
      </c>
      <c r="F38" s="8">
        <f t="shared" si="2"/>
        <v>3.6559999999999995E-2</v>
      </c>
      <c r="G38" s="8">
        <f t="shared" si="3"/>
        <v>3.6023077469886769E-2</v>
      </c>
    </row>
    <row r="39" spans="1:7">
      <c r="A39" s="7">
        <f t="shared" si="4"/>
        <v>37</v>
      </c>
      <c r="B39" s="7">
        <f t="shared" si="5"/>
        <v>-0.25999999999999934</v>
      </c>
      <c r="C39" s="7">
        <f t="shared" si="1"/>
        <v>1.2599999999999993</v>
      </c>
      <c r="E39" s="8">
        <f t="shared" si="0"/>
        <v>0.32004787979300847</v>
      </c>
      <c r="F39" s="8">
        <f t="shared" si="2"/>
        <v>3.651999999999999E-2</v>
      </c>
      <c r="G39" s="8">
        <f t="shared" si="3"/>
        <v>3.5994614329114036E-2</v>
      </c>
    </row>
    <row r="40" spans="1:7">
      <c r="A40" s="7">
        <f t="shared" si="4"/>
        <v>38</v>
      </c>
      <c r="B40" s="7">
        <f t="shared" si="5"/>
        <v>-0.23999999999999935</v>
      </c>
      <c r="C40" s="7">
        <f t="shared" si="1"/>
        <v>1.2399999999999993</v>
      </c>
      <c r="E40" s="8">
        <f t="shared" si="0"/>
        <v>0.31920207919122329</v>
      </c>
      <c r="F40" s="8">
        <f t="shared" si="2"/>
        <v>3.6479999999999992E-2</v>
      </c>
      <c r="G40" s="8">
        <f t="shared" si="3"/>
        <v>3.59646780155298E-2</v>
      </c>
    </row>
    <row r="41" spans="1:7">
      <c r="A41" s="7">
        <f t="shared" si="4"/>
        <v>39</v>
      </c>
      <c r="B41" s="7">
        <f t="shared" si="5"/>
        <v>-0.21999999999999936</v>
      </c>
      <c r="C41" s="7">
        <f t="shared" si="1"/>
        <v>1.2199999999999993</v>
      </c>
      <c r="E41" s="8">
        <f t="shared" si="0"/>
        <v>0.31836808923006082</v>
      </c>
      <c r="F41" s="8">
        <f t="shared" si="2"/>
        <v>3.6439999999999993E-2</v>
      </c>
      <c r="G41" s="8">
        <f t="shared" si="3"/>
        <v>3.5933249552951144E-2</v>
      </c>
    </row>
    <row r="42" spans="1:7">
      <c r="A42" s="7">
        <f t="shared" si="4"/>
        <v>40</v>
      </c>
      <c r="B42" s="7">
        <f t="shared" si="5"/>
        <v>-0.19999999999999937</v>
      </c>
      <c r="C42" s="7">
        <f t="shared" si="1"/>
        <v>1.1999999999999993</v>
      </c>
      <c r="E42" s="8">
        <f t="shared" si="0"/>
        <v>0.31754600296649932</v>
      </c>
      <c r="F42" s="8">
        <f t="shared" si="2"/>
        <v>3.6399999999999995E-2</v>
      </c>
      <c r="G42" s="8">
        <f t="shared" si="3"/>
        <v>3.5900310170815401E-2</v>
      </c>
    </row>
    <row r="43" spans="1:7">
      <c r="A43" s="7">
        <f t="shared" si="4"/>
        <v>41</v>
      </c>
      <c r="B43" s="7">
        <f t="shared" si="5"/>
        <v>-0.17999999999999938</v>
      </c>
      <c r="C43" s="7">
        <f t="shared" si="1"/>
        <v>1.1799999999999993</v>
      </c>
      <c r="E43" s="8">
        <f t="shared" si="0"/>
        <v>0.31673591308849075</v>
      </c>
      <c r="F43" s="8">
        <f t="shared" si="2"/>
        <v>3.635999999999999E-2</v>
      </c>
      <c r="G43" s="8">
        <f t="shared" si="3"/>
        <v>3.5865841322597965E-2</v>
      </c>
    </row>
    <row r="44" spans="1:7">
      <c r="A44" s="7">
        <f t="shared" si="4"/>
        <v>42</v>
      </c>
      <c r="B44" s="7">
        <f t="shared" si="5"/>
        <v>-0.15999999999999939</v>
      </c>
      <c r="C44" s="7">
        <f t="shared" si="1"/>
        <v>1.1599999999999995</v>
      </c>
      <c r="E44" s="8">
        <f t="shared" si="0"/>
        <v>0.31593791187510245</v>
      </c>
      <c r="F44" s="8">
        <f t="shared" si="2"/>
        <v>3.6319999999999998E-2</v>
      </c>
      <c r="G44" s="8">
        <f t="shared" si="3"/>
        <v>3.5829824704529459E-2</v>
      </c>
    </row>
    <row r="45" spans="1:7">
      <c r="A45" s="7">
        <f t="shared" si="4"/>
        <v>43</v>
      </c>
      <c r="B45" s="7">
        <f t="shared" si="5"/>
        <v>-0.1399999999999994</v>
      </c>
      <c r="C45" s="7">
        <f t="shared" si="1"/>
        <v>1.1399999999999995</v>
      </c>
      <c r="E45" s="8">
        <f t="shared" si="0"/>
        <v>0.3151520911560004</v>
      </c>
      <c r="F45" s="8">
        <f t="shared" si="2"/>
        <v>3.628E-2</v>
      </c>
      <c r="G45" s="8">
        <f t="shared" si="3"/>
        <v>3.5792242274592413E-2</v>
      </c>
    </row>
    <row r="46" spans="1:7">
      <c r="A46" s="7">
        <f t="shared" si="4"/>
        <v>44</v>
      </c>
      <c r="B46" s="7">
        <f t="shared" si="5"/>
        <v>-0.1199999999999994</v>
      </c>
      <c r="C46" s="7">
        <f t="shared" si="1"/>
        <v>1.1199999999999994</v>
      </c>
      <c r="E46" s="8">
        <f t="shared" si="0"/>
        <v>0.31437854227030193</v>
      </c>
      <c r="F46" s="8">
        <f t="shared" si="2"/>
        <v>3.6239999999999994E-2</v>
      </c>
      <c r="G46" s="8">
        <f t="shared" si="3"/>
        <v>3.5753076271776423E-2</v>
      </c>
    </row>
    <row r="47" spans="1:7">
      <c r="A47" s="7">
        <f t="shared" si="4"/>
        <v>45</v>
      </c>
      <c r="B47" s="7">
        <f t="shared" si="5"/>
        <v>-9.9999999999999395E-2</v>
      </c>
      <c r="C47" s="7">
        <f t="shared" si="1"/>
        <v>1.0999999999999994</v>
      </c>
      <c r="E47" s="8">
        <f t="shared" si="0"/>
        <v>0.31361735602482205</v>
      </c>
      <c r="F47" s="8">
        <f t="shared" si="2"/>
        <v>3.6199999999999996E-2</v>
      </c>
      <c r="G47" s="8">
        <f t="shared" si="3"/>
        <v>3.5712309235569034E-2</v>
      </c>
    </row>
    <row r="48" spans="1:7">
      <c r="A48" s="7">
        <f t="shared" si="4"/>
        <v>46</v>
      </c>
      <c r="B48" s="7">
        <f t="shared" si="5"/>
        <v>-7.9999999999999391E-2</v>
      </c>
      <c r="C48" s="7">
        <f t="shared" si="1"/>
        <v>1.0799999999999994</v>
      </c>
      <c r="E48" s="9">
        <f t="shared" si="0"/>
        <v>0.31286862265174503</v>
      </c>
      <c r="F48" s="9">
        <f t="shared" si="2"/>
        <v>3.6159999999999998E-2</v>
      </c>
      <c r="G48" s="9">
        <f t="shared" si="3"/>
        <v>3.5669924025657967E-2</v>
      </c>
    </row>
    <row r="49" spans="1:7">
      <c r="A49" s="7">
        <f t="shared" si="4"/>
        <v>47</v>
      </c>
      <c r="B49" s="7">
        <f t="shared" si="5"/>
        <v>-5.9999999999999387E-2</v>
      </c>
      <c r="C49" s="7">
        <f t="shared" si="1"/>
        <v>1.0599999999999994</v>
      </c>
      <c r="E49" s="8">
        <f t="shared" si="0"/>
        <v>0.31213243176574906</v>
      </c>
      <c r="F49" s="8">
        <f t="shared" si="2"/>
        <v>3.6119999999999992E-2</v>
      </c>
      <c r="G49" s="8">
        <f t="shared" si="3"/>
        <v>3.5625903841819913E-2</v>
      </c>
    </row>
    <row r="50" spans="1:7">
      <c r="A50" s="7">
        <f t="shared" si="4"/>
        <v>48</v>
      </c>
      <c r="B50" s="7">
        <f t="shared" si="5"/>
        <v>-3.9999999999999383E-2</v>
      </c>
      <c r="C50" s="7">
        <f t="shared" si="1"/>
        <v>1.0399999999999994</v>
      </c>
      <c r="E50" s="8">
        <f t="shared" si="0"/>
        <v>0.31140887232061965</v>
      </c>
      <c r="F50" s="8">
        <f t="shared" si="2"/>
        <v>3.6079999999999994E-2</v>
      </c>
      <c r="G50" s="8">
        <f t="shared" si="3"/>
        <v>3.5580232243968536E-2</v>
      </c>
    </row>
    <row r="51" spans="1:7">
      <c r="A51" s="7">
        <f t="shared" si="4"/>
        <v>49</v>
      </c>
      <c r="B51" s="7">
        <f t="shared" si="5"/>
        <v>-1.9999999999999383E-2</v>
      </c>
      <c r="C51" s="7">
        <f t="shared" si="1"/>
        <v>1.0199999999999994</v>
      </c>
      <c r="E51" s="8">
        <f t="shared" si="0"/>
        <v>0.31069803256538331</v>
      </c>
      <c r="F51" s="8">
        <f t="shared" si="2"/>
        <v>3.6039999999999996E-2</v>
      </c>
      <c r="G51" s="8">
        <f t="shared" si="3"/>
        <v>3.5532893172333609E-2</v>
      </c>
    </row>
    <row r="52" spans="1:7">
      <c r="A52" s="7">
        <f t="shared" si="4"/>
        <v>50</v>
      </c>
      <c r="B52" s="7">
        <f t="shared" si="5"/>
        <v>6.1756155744774333E-16</v>
      </c>
      <c r="C52" s="7">
        <f t="shared" si="1"/>
        <v>0.99999999999999933</v>
      </c>
      <c r="E52" s="8">
        <f t="shared" si="0"/>
        <v>0.31</v>
      </c>
      <c r="F52" s="8">
        <f t="shared" si="2"/>
        <v>3.5999999999999997E-2</v>
      </c>
      <c r="G52" s="8">
        <f t="shared" si="3"/>
        <v>3.5483870967741922E-2</v>
      </c>
    </row>
    <row r="53" spans="1:7">
      <c r="A53" s="7">
        <f t="shared" si="4"/>
        <v>51</v>
      </c>
      <c r="B53" s="7">
        <f t="shared" si="5"/>
        <v>2.0000000000000618E-2</v>
      </c>
      <c r="C53" s="7">
        <f t="shared" si="1"/>
        <v>0.97999999999999943</v>
      </c>
      <c r="E53" s="8">
        <f t="shared" si="0"/>
        <v>0.30931486133065123</v>
      </c>
      <c r="F53" s="8">
        <f t="shared" si="2"/>
        <v>3.5959999999999999E-2</v>
      </c>
      <c r="G53" s="8">
        <f t="shared" si="3"/>
        <v>3.5433150391968989E-2</v>
      </c>
    </row>
    <row r="54" spans="1:7">
      <c r="A54" s="7">
        <f t="shared" si="4"/>
        <v>52</v>
      </c>
      <c r="B54" s="7">
        <f t="shared" si="5"/>
        <v>4.0000000000000618E-2</v>
      </c>
      <c r="C54" s="7">
        <f t="shared" si="1"/>
        <v>0.95999999999999941</v>
      </c>
      <c r="E54" s="8">
        <f t="shared" si="0"/>
        <v>0.30864270242466452</v>
      </c>
      <c r="F54" s="8">
        <f t="shared" si="2"/>
        <v>3.5919999999999994E-2</v>
      </c>
      <c r="G54" s="8">
        <f t="shared" si="3"/>
        <v>3.5380716648129452E-2</v>
      </c>
    </row>
    <row r="55" spans="1:7">
      <c r="A55" s="7">
        <f t="shared" si="4"/>
        <v>53</v>
      </c>
      <c r="B55" s="7">
        <f t="shared" si="5"/>
        <v>6.0000000000000622E-2</v>
      </c>
      <c r="C55" s="7">
        <f t="shared" si="1"/>
        <v>0.93999999999999939</v>
      </c>
      <c r="E55" s="8">
        <f t="shared" si="0"/>
        <v>0.30798360826511528</v>
      </c>
      <c r="F55" s="8">
        <f t="shared" si="2"/>
        <v>3.5879999999999995E-2</v>
      </c>
      <c r="G55" s="8">
        <f t="shared" si="3"/>
        <v>3.5326555401073115E-2</v>
      </c>
    </row>
    <row r="56" spans="1:7">
      <c r="A56" s="7">
        <f t="shared" si="4"/>
        <v>54</v>
      </c>
      <c r="B56" s="7">
        <f t="shared" si="5"/>
        <v>8.0000000000000626E-2</v>
      </c>
      <c r="C56" s="7">
        <f t="shared" si="1"/>
        <v>0.91999999999999937</v>
      </c>
      <c r="E56" s="8">
        <f t="shared" si="0"/>
        <v>0.30733766290515063</v>
      </c>
      <c r="F56" s="8">
        <f t="shared" si="2"/>
        <v>3.5839999999999997E-2</v>
      </c>
      <c r="G56" s="8">
        <f t="shared" si="3"/>
        <v>3.5270652797751621E-2</v>
      </c>
    </row>
    <row r="57" spans="1:7">
      <c r="A57" s="7">
        <f t="shared" si="4"/>
        <v>55</v>
      </c>
      <c r="B57" s="7">
        <f t="shared" si="5"/>
        <v>0.10000000000000063</v>
      </c>
      <c r="C57" s="7">
        <f t="shared" si="1"/>
        <v>0.89999999999999936</v>
      </c>
      <c r="E57" s="8">
        <f t="shared" si="0"/>
        <v>0.30670494942207893</v>
      </c>
      <c r="F57" s="8">
        <f t="shared" si="2"/>
        <v>3.5799999999999998E-2</v>
      </c>
      <c r="G57" s="8">
        <f t="shared" si="3"/>
        <v>3.5212995487520916E-2</v>
      </c>
    </row>
    <row r="58" spans="1:7">
      <c r="A58" s="7">
        <f t="shared" si="4"/>
        <v>56</v>
      </c>
      <c r="B58" s="7">
        <f t="shared" si="5"/>
        <v>0.12000000000000063</v>
      </c>
      <c r="C58" s="7">
        <f t="shared" si="1"/>
        <v>0.87999999999999934</v>
      </c>
      <c r="E58" s="8">
        <f t="shared" si="0"/>
        <v>0.30608554987127373</v>
      </c>
      <c r="F58" s="8">
        <f t="shared" si="2"/>
        <v>3.5759999999999993E-2</v>
      </c>
      <c r="G58" s="8">
        <f t="shared" si="3"/>
        <v>3.5153570642342244E-2</v>
      </c>
    </row>
    <row r="59" spans="1:7">
      <c r="A59" s="7">
        <f t="shared" si="4"/>
        <v>57</v>
      </c>
      <c r="B59" s="7">
        <f t="shared" si="5"/>
        <v>0.14000000000000062</v>
      </c>
      <c r="C59" s="7">
        <f t="shared" si="1"/>
        <v>0.85999999999999943</v>
      </c>
      <c r="E59" s="8">
        <f t="shared" si="0"/>
        <v>0.30547954523993909</v>
      </c>
      <c r="F59" s="8">
        <f t="shared" si="2"/>
        <v>3.5720000000000002E-2</v>
      </c>
      <c r="G59" s="8">
        <f t="shared" si="3"/>
        <v>3.5092365976844606E-2</v>
      </c>
    </row>
    <row r="60" spans="1:7">
      <c r="A60" s="7">
        <f t="shared" si="4"/>
        <v>58</v>
      </c>
      <c r="B60" s="7">
        <f t="shared" si="5"/>
        <v>0.16000000000000061</v>
      </c>
      <c r="C60" s="7">
        <f t="shared" si="1"/>
        <v>0.83999999999999941</v>
      </c>
      <c r="E60" s="8">
        <f t="shared" si="0"/>
        <v>0.30488701540078744</v>
      </c>
      <c r="F60" s="8">
        <f t="shared" si="2"/>
        <v>3.5679999999999996E-2</v>
      </c>
      <c r="G60" s="8">
        <f t="shared" si="3"/>
        <v>3.5029369768209591E-2</v>
      </c>
    </row>
    <row r="61" spans="1:7">
      <c r="A61" s="7">
        <f t="shared" si="4"/>
        <v>59</v>
      </c>
      <c r="B61" s="7">
        <f t="shared" si="5"/>
        <v>0.1800000000000006</v>
      </c>
      <c r="C61" s="7">
        <f t="shared" si="1"/>
        <v>0.8199999999999994</v>
      </c>
      <c r="E61" s="8">
        <f t="shared" si="0"/>
        <v>0.30430803906568094</v>
      </c>
      <c r="F61" s="8">
        <f t="shared" si="2"/>
        <v>3.5639999999999998E-2</v>
      </c>
      <c r="G61" s="8">
        <f t="shared" si="3"/>
        <v>3.4964570875840352E-2</v>
      </c>
    </row>
    <row r="62" spans="1:7">
      <c r="A62" s="7">
        <f t="shared" si="4"/>
        <v>60</v>
      </c>
      <c r="B62" s="7">
        <f t="shared" si="5"/>
        <v>0.20000000000000059</v>
      </c>
      <c r="C62" s="7">
        <f t="shared" si="1"/>
        <v>0.79999999999999938</v>
      </c>
      <c r="E62" s="8">
        <f t="shared" si="0"/>
        <v>0.30374269373928975</v>
      </c>
      <c r="F62" s="8">
        <f t="shared" si="2"/>
        <v>3.5599999999999993E-2</v>
      </c>
      <c r="G62" s="8">
        <f t="shared" si="3"/>
        <v>3.4897958760773506E-2</v>
      </c>
    </row>
    <row r="63" spans="1:7">
      <c r="A63" s="7">
        <f t="shared" si="4"/>
        <v>61</v>
      </c>
      <c r="B63" s="7">
        <f t="shared" si="5"/>
        <v>0.22000000000000058</v>
      </c>
      <c r="C63" s="7">
        <f t="shared" si="1"/>
        <v>0.77999999999999936</v>
      </c>
      <c r="E63" s="8">
        <f t="shared" si="0"/>
        <v>0.30319105567282156</v>
      </c>
      <c r="F63" s="8">
        <f t="shared" si="2"/>
        <v>3.5559999999999994E-2</v>
      </c>
      <c r="G63" s="8">
        <f t="shared" si="3"/>
        <v>3.4829523504794485E-2</v>
      </c>
    </row>
    <row r="64" spans="1:7">
      <c r="A64" s="7">
        <f t="shared" si="4"/>
        <v>62</v>
      </c>
      <c r="B64" s="7">
        <f t="shared" si="5"/>
        <v>0.24000000000000057</v>
      </c>
      <c r="C64" s="7">
        <f t="shared" si="1"/>
        <v>0.75999999999999945</v>
      </c>
      <c r="E64" s="8">
        <f t="shared" si="0"/>
        <v>0.30265319981787736</v>
      </c>
      <c r="F64" s="8">
        <f t="shared" si="2"/>
        <v>3.5519999999999996E-2</v>
      </c>
      <c r="G64" s="8">
        <f t="shared" si="3"/>
        <v>3.4759255829214568E-2</v>
      </c>
    </row>
    <row r="65" spans="1:17">
      <c r="A65" s="7">
        <f t="shared" si="4"/>
        <v>63</v>
      </c>
      <c r="B65" s="7">
        <f t="shared" si="5"/>
        <v>0.26000000000000056</v>
      </c>
      <c r="C65" s="7">
        <f t="shared" si="1"/>
        <v>0.73999999999999944</v>
      </c>
      <c r="E65" s="8">
        <f t="shared" si="0"/>
        <v>0.30212919978049124</v>
      </c>
      <c r="F65" s="8">
        <f t="shared" si="2"/>
        <v>3.5479999999999998E-2</v>
      </c>
      <c r="G65" s="8">
        <f t="shared" si="3"/>
        <v>3.4687147113268528E-2</v>
      </c>
    </row>
    <row r="66" spans="1:17">
      <c r="A66" s="7">
        <f t="shared" si="4"/>
        <v>64</v>
      </c>
      <c r="B66" s="7">
        <f t="shared" si="5"/>
        <v>0.28000000000000058</v>
      </c>
      <c r="C66" s="7">
        <f t="shared" si="1"/>
        <v>0.71999999999999942</v>
      </c>
      <c r="E66" s="8">
        <f t="shared" ref="E66:E129" si="6">SQRT((B66^2*$L$1^2+C66^2*$L$2^2)+2*$L$1*$L$2*B66*C66*$D$2)</f>
        <v>0.3016191277754115</v>
      </c>
      <c r="F66" s="8">
        <f t="shared" si="2"/>
        <v>3.5439999999999999E-2</v>
      </c>
      <c r="G66" s="8">
        <f t="shared" si="3"/>
        <v>3.461318941209101E-2</v>
      </c>
      <c r="Q66" s="10"/>
    </row>
    <row r="67" spans="1:17">
      <c r="A67" s="7">
        <f t="shared" si="4"/>
        <v>65</v>
      </c>
      <c r="B67" s="7">
        <f t="shared" si="5"/>
        <v>0.3000000000000006</v>
      </c>
      <c r="C67" s="7">
        <f t="shared" ref="C67:C130" si="7">1-B67</f>
        <v>0.6999999999999994</v>
      </c>
      <c r="E67" s="8">
        <f t="shared" si="6"/>
        <v>0.30112305458068134</v>
      </c>
      <c r="F67" s="8">
        <f t="shared" ref="F67:F130" si="8">B67*$I$1+C67*$I$2</f>
        <v>3.5400000000000001E-2</v>
      </c>
      <c r="G67" s="8">
        <f t="shared" ref="G67:G130" si="9">(F67-$I$3)/E67</f>
        <v>3.4537375474229845E-2</v>
      </c>
    </row>
    <row r="68" spans="1:17">
      <c r="A68" s="7">
        <f t="shared" ref="A68:A99" si="10">A67+1</f>
        <v>66</v>
      </c>
      <c r="B68" s="7">
        <f t="shared" ref="B68:B131" si="11">B67+0.02</f>
        <v>0.32000000000000062</v>
      </c>
      <c r="C68" s="7">
        <f t="shared" si="7"/>
        <v>0.67999999999999938</v>
      </c>
      <c r="E68" s="8">
        <f t="shared" si="6"/>
        <v>0.30064104949258008</v>
      </c>
      <c r="F68" s="8">
        <f t="shared" si="8"/>
        <v>3.5360000000000003E-2</v>
      </c>
      <c r="G68" s="8">
        <f t="shared" si="9"/>
        <v>3.4459698758654345E-2</v>
      </c>
    </row>
    <row r="69" spans="1:17">
      <c r="A69" s="7">
        <f t="shared" si="10"/>
        <v>67</v>
      </c>
      <c r="B69" s="7">
        <f t="shared" si="11"/>
        <v>0.34000000000000064</v>
      </c>
      <c r="C69" s="7">
        <f t="shared" si="7"/>
        <v>0.65999999999999936</v>
      </c>
      <c r="E69" s="8">
        <f t="shared" si="6"/>
        <v>0.30017318028098378</v>
      </c>
      <c r="F69" s="8">
        <f t="shared" si="8"/>
        <v>3.5319999999999997E-2</v>
      </c>
      <c r="G69" s="8">
        <f t="shared" si="9"/>
        <v>3.4380153451216831E-2</v>
      </c>
    </row>
    <row r="70" spans="1:17">
      <c r="A70" s="7">
        <f t="shared" si="10"/>
        <v>68</v>
      </c>
      <c r="B70" s="7">
        <f t="shared" si="11"/>
        <v>0.36000000000000065</v>
      </c>
      <c r="C70" s="7">
        <f t="shared" si="7"/>
        <v>0.63999999999999935</v>
      </c>
      <c r="E70" s="8">
        <f t="shared" si="6"/>
        <v>0.29971951314520712</v>
      </c>
      <c r="F70" s="8">
        <f t="shared" si="8"/>
        <v>3.5279999999999999E-2</v>
      </c>
      <c r="G70" s="8">
        <f t="shared" si="9"/>
        <v>3.4298734480526054E-2</v>
      </c>
    </row>
    <row r="71" spans="1:17">
      <c r="A71" s="7">
        <f t="shared" si="10"/>
        <v>69</v>
      </c>
      <c r="B71" s="7">
        <f t="shared" si="11"/>
        <v>0.38000000000000067</v>
      </c>
      <c r="C71" s="7">
        <f t="shared" si="7"/>
        <v>0.61999999999999933</v>
      </c>
      <c r="E71" s="8">
        <f t="shared" si="6"/>
        <v>0.29928011267038779</v>
      </c>
      <c r="F71" s="8">
        <f t="shared" si="8"/>
        <v>3.524E-2</v>
      </c>
      <c r="G71" s="8">
        <f t="shared" si="9"/>
        <v>3.4215437533190937E-2</v>
      </c>
    </row>
    <row r="72" spans="1:17">
      <c r="A72" s="7">
        <f t="shared" si="10"/>
        <v>70</v>
      </c>
      <c r="B72" s="7">
        <f t="shared" si="11"/>
        <v>0.40000000000000069</v>
      </c>
      <c r="C72" s="7">
        <f t="shared" si="7"/>
        <v>0.59999999999999931</v>
      </c>
      <c r="E72" s="8">
        <f t="shared" si="6"/>
        <v>0.29885504178447447</v>
      </c>
      <c r="F72" s="8">
        <f t="shared" si="8"/>
        <v>3.5199999999999995E-2</v>
      </c>
      <c r="G72" s="8">
        <f t="shared" si="9"/>
        <v>3.4130259068394557E-2</v>
      </c>
    </row>
    <row r="73" spans="1:17">
      <c r="A73" s="7">
        <f t="shared" si="10"/>
        <v>71</v>
      </c>
      <c r="B73" s="7">
        <f t="shared" si="11"/>
        <v>0.42000000000000071</v>
      </c>
      <c r="C73" s="7">
        <f t="shared" si="7"/>
        <v>0.57999999999999929</v>
      </c>
      <c r="E73" s="8">
        <f t="shared" si="6"/>
        <v>0.29844436171588162</v>
      </c>
      <c r="F73" s="8">
        <f t="shared" si="8"/>
        <v>3.5159999999999997E-2</v>
      </c>
      <c r="G73" s="11">
        <f t="shared" si="9"/>
        <v>3.4043196331758119E-2</v>
      </c>
    </row>
    <row r="74" spans="1:17">
      <c r="A74" s="7">
        <f t="shared" si="10"/>
        <v>72</v>
      </c>
      <c r="B74" s="7">
        <f t="shared" si="11"/>
        <v>0.44000000000000072</v>
      </c>
      <c r="C74" s="7">
        <f t="shared" si="7"/>
        <v>0.55999999999999928</v>
      </c>
      <c r="E74" s="8">
        <f t="shared" si="6"/>
        <v>0.29804813195187113</v>
      </c>
      <c r="F74" s="8">
        <f t="shared" si="8"/>
        <v>3.5119999999999998E-2</v>
      </c>
      <c r="G74" s="8">
        <f t="shared" si="9"/>
        <v>3.3954247368455835E-2</v>
      </c>
    </row>
    <row r="75" spans="1:17">
      <c r="A75" s="7">
        <f t="shared" si="10"/>
        <v>73</v>
      </c>
      <c r="B75" s="7">
        <f t="shared" si="11"/>
        <v>0.46000000000000074</v>
      </c>
      <c r="C75" s="7">
        <f t="shared" si="7"/>
        <v>0.53999999999999926</v>
      </c>
      <c r="E75" s="8">
        <f t="shared" si="6"/>
        <v>0.2976664101977245</v>
      </c>
      <c r="F75" s="8">
        <f t="shared" si="8"/>
        <v>3.508E-2</v>
      </c>
      <c r="G75" s="8">
        <f t="shared" si="9"/>
        <v>3.3863411035542683E-2</v>
      </c>
    </row>
    <row r="76" spans="1:17">
      <c r="A76" s="7">
        <f t="shared" si="10"/>
        <v>74</v>
      </c>
      <c r="B76" s="7">
        <f t="shared" si="11"/>
        <v>0.48000000000000076</v>
      </c>
      <c r="C76" s="7">
        <f t="shared" si="7"/>
        <v>0.51999999999999924</v>
      </c>
      <c r="E76" s="8">
        <f t="shared" si="6"/>
        <v>0.29729925233676585</v>
      </c>
      <c r="F76" s="8">
        <f t="shared" si="8"/>
        <v>3.5040000000000002E-2</v>
      </c>
      <c r="G76" s="8">
        <f t="shared" si="9"/>
        <v>3.3770687013458027E-2</v>
      </c>
    </row>
    <row r="77" spans="1:17">
      <c r="A77" s="7">
        <f t="shared" si="10"/>
        <v>75</v>
      </c>
      <c r="B77" s="12">
        <f t="shared" si="11"/>
        <v>0.50000000000000078</v>
      </c>
      <c r="C77" s="12">
        <f t="shared" si="7"/>
        <v>0.49999999999999922</v>
      </c>
      <c r="D77" s="12"/>
      <c r="E77" s="13">
        <f t="shared" si="6"/>
        <v>0.29694671239129755</v>
      </c>
      <c r="F77" s="13">
        <f t="shared" si="8"/>
        <v>3.5000000000000003E-2</v>
      </c>
      <c r="G77" s="13">
        <f t="shared" si="9"/>
        <v>3.3676075816669204E-2</v>
      </c>
    </row>
    <row r="78" spans="1:17">
      <c r="A78" s="7">
        <f t="shared" si="10"/>
        <v>76</v>
      </c>
      <c r="B78" s="7">
        <f t="shared" si="11"/>
        <v>0.52000000000000079</v>
      </c>
      <c r="C78" s="7">
        <f t="shared" si="7"/>
        <v>0.47999999999999921</v>
      </c>
      <c r="E78" s="8">
        <f t="shared" si="6"/>
        <v>0.29660884248450853</v>
      </c>
      <c r="F78" s="8">
        <f t="shared" si="8"/>
        <v>3.4959999999999998E-2</v>
      </c>
      <c r="G78" s="8">
        <f t="shared" si="9"/>
        <v>3.3579578803420849E-2</v>
      </c>
    </row>
    <row r="79" spans="1:17">
      <c r="A79" s="7">
        <f t="shared" si="10"/>
        <v>77</v>
      </c>
      <c r="B79" s="7">
        <f t="shared" si="11"/>
        <v>0.54000000000000081</v>
      </c>
      <c r="C79" s="7">
        <f t="shared" si="7"/>
        <v>0.45999999999999919</v>
      </c>
      <c r="E79" s="8">
        <f t="shared" si="6"/>
        <v>0.29628569280341566</v>
      </c>
      <c r="F79" s="8">
        <f t="shared" si="8"/>
        <v>3.492E-2</v>
      </c>
      <c r="G79" s="8">
        <f t="shared" si="9"/>
        <v>3.348119818455722E-2</v>
      </c>
    </row>
    <row r="80" spans="1:17">
      <c r="A80" s="7">
        <f t="shared" si="10"/>
        <v>78</v>
      </c>
      <c r="B80" s="7">
        <f t="shared" si="11"/>
        <v>0.56000000000000083</v>
      </c>
      <c r="C80" s="7">
        <f t="shared" si="7"/>
        <v>0.43999999999999917</v>
      </c>
      <c r="E80" s="8">
        <f t="shared" si="6"/>
        <v>0.29597731156289664</v>
      </c>
      <c r="F80" s="8">
        <f t="shared" si="8"/>
        <v>3.4879999999999994E-2</v>
      </c>
      <c r="G80" s="8">
        <f t="shared" si="9"/>
        <v>3.3380937031386081E-2</v>
      </c>
    </row>
    <row r="81" spans="1:7">
      <c r="A81" s="7">
        <f t="shared" si="10"/>
        <v>79</v>
      </c>
      <c r="B81" s="7">
        <f t="shared" si="11"/>
        <v>0.58000000000000085</v>
      </c>
      <c r="C81" s="7">
        <f t="shared" si="7"/>
        <v>0.41999999999999915</v>
      </c>
      <c r="E81" s="8">
        <f t="shared" si="6"/>
        <v>0.29568374497087252</v>
      </c>
      <c r="F81" s="8">
        <f t="shared" si="8"/>
        <v>3.4839999999999996E-2</v>
      </c>
      <c r="G81" s="8">
        <f t="shared" si="9"/>
        <v>3.3278799282555498E-2</v>
      </c>
    </row>
    <row r="82" spans="1:7">
      <c r="A82" s="7">
        <f t="shared" si="10"/>
        <v>80</v>
      </c>
      <c r="B82" s="7">
        <f t="shared" si="11"/>
        <v>0.60000000000000087</v>
      </c>
      <c r="C82" s="7">
        <f t="shared" si="7"/>
        <v>0.39999999999999913</v>
      </c>
      <c r="E82" s="8">
        <f t="shared" si="6"/>
        <v>0.29540503719469646</v>
      </c>
      <c r="F82" s="8">
        <f t="shared" si="8"/>
        <v>3.4799999999999998E-2</v>
      </c>
      <c r="G82" s="8">
        <f t="shared" si="9"/>
        <v>3.3174789749915411E-2</v>
      </c>
    </row>
    <row r="83" spans="1:7">
      <c r="A83" s="7">
        <f t="shared" si="10"/>
        <v>81</v>
      </c>
      <c r="B83" s="7">
        <f t="shared" si="11"/>
        <v>0.62000000000000088</v>
      </c>
      <c r="C83" s="7">
        <f t="shared" si="7"/>
        <v>0.37999999999999912</v>
      </c>
      <c r="E83" s="8">
        <f t="shared" si="6"/>
        <v>0.29514123032880374</v>
      </c>
      <c r="F83" s="8">
        <f t="shared" si="8"/>
        <v>3.4759999999999999E-2</v>
      </c>
      <c r="G83" s="8">
        <f t="shared" si="9"/>
        <v>3.3068914123339579E-2</v>
      </c>
    </row>
    <row r="84" spans="1:7">
      <c r="A84" s="7">
        <f t="shared" si="10"/>
        <v>82</v>
      </c>
      <c r="B84" s="7">
        <f t="shared" si="11"/>
        <v>0.6400000000000009</v>
      </c>
      <c r="C84" s="7">
        <f t="shared" si="7"/>
        <v>0.3599999999999991</v>
      </c>
      <c r="E84" s="8">
        <f t="shared" si="6"/>
        <v>0.29489236436367761</v>
      </c>
      <c r="F84" s="8">
        <f t="shared" si="8"/>
        <v>3.4720000000000001E-2</v>
      </c>
      <c r="G84" s="8">
        <f t="shared" si="9"/>
        <v>3.2961178974484251E-2</v>
      </c>
    </row>
    <row r="85" spans="1:7">
      <c r="A85" s="7">
        <f t="shared" si="10"/>
        <v>83</v>
      </c>
      <c r="B85" s="7">
        <f t="shared" si="11"/>
        <v>0.66000000000000092</v>
      </c>
      <c r="C85" s="7">
        <f t="shared" si="7"/>
        <v>0.33999999999999908</v>
      </c>
      <c r="E85" s="8">
        <f t="shared" si="6"/>
        <v>0.2946584771561816</v>
      </c>
      <c r="F85" s="8">
        <f t="shared" si="8"/>
        <v>3.4680000000000002E-2</v>
      </c>
      <c r="G85" s="8">
        <f t="shared" si="9"/>
        <v>3.2851591759463235E-2</v>
      </c>
    </row>
    <row r="86" spans="1:7">
      <c r="A86" s="7">
        <f t="shared" si="10"/>
        <v>84</v>
      </c>
      <c r="B86" s="7">
        <f t="shared" si="11"/>
        <v>0.68000000000000094</v>
      </c>
      <c r="C86" s="7">
        <f t="shared" si="7"/>
        <v>0.31999999999999906</v>
      </c>
      <c r="E86" s="8">
        <f t="shared" si="6"/>
        <v>0.29443960440131006</v>
      </c>
      <c r="F86" s="8">
        <f t="shared" si="8"/>
        <v>3.4639999999999997E-2</v>
      </c>
      <c r="G86" s="8">
        <f t="shared" si="9"/>
        <v>3.2740160820420881E-2</v>
      </c>
    </row>
    <row r="87" spans="1:7">
      <c r="A87" s="7">
        <f t="shared" si="10"/>
        <v>85</v>
      </c>
      <c r="B87" s="7">
        <f t="shared" si="11"/>
        <v>0.70000000000000095</v>
      </c>
      <c r="C87" s="7">
        <f t="shared" si="7"/>
        <v>0.29999999999999905</v>
      </c>
      <c r="E87" s="8">
        <f t="shared" si="6"/>
        <v>0.2942357796054042</v>
      </c>
      <c r="F87" s="8">
        <f t="shared" si="8"/>
        <v>3.4599999999999999E-2</v>
      </c>
      <c r="G87" s="8">
        <f t="shared" si="9"/>
        <v>3.2626895385987502E-2</v>
      </c>
    </row>
    <row r="88" spans="1:7">
      <c r="A88" s="7">
        <f t="shared" si="10"/>
        <v>86</v>
      </c>
      <c r="B88" s="7">
        <f t="shared" si="11"/>
        <v>0.72000000000000097</v>
      </c>
      <c r="C88" s="7">
        <f t="shared" si="7"/>
        <v>0.27999999999999903</v>
      </c>
      <c r="E88" s="8">
        <f t="shared" si="6"/>
        <v>0.29404703406087945</v>
      </c>
      <c r="F88" s="8">
        <f t="shared" si="8"/>
        <v>3.456E-2</v>
      </c>
      <c r="G88" s="8">
        <f t="shared" si="9"/>
        <v>3.2511805570603708E-2</v>
      </c>
    </row>
    <row r="89" spans="1:7">
      <c r="A89" s="7">
        <f t="shared" si="10"/>
        <v>87</v>
      </c>
      <c r="B89" s="7">
        <f t="shared" si="11"/>
        <v>0.74000000000000099</v>
      </c>
      <c r="C89" s="7">
        <f t="shared" si="7"/>
        <v>0.25999999999999901</v>
      </c>
      <c r="E89" s="8">
        <f t="shared" si="6"/>
        <v>0.29387339682250924</v>
      </c>
      <c r="F89" s="8">
        <f t="shared" si="8"/>
        <v>3.4520000000000002E-2</v>
      </c>
      <c r="G89" s="8">
        <f t="shared" si="9"/>
        <v>3.2394902372703697E-2</v>
      </c>
    </row>
    <row r="90" spans="1:7">
      <c r="A90" s="7">
        <f t="shared" si="10"/>
        <v>88</v>
      </c>
      <c r="B90" s="7">
        <f t="shared" si="11"/>
        <v>0.76000000000000101</v>
      </c>
      <c r="C90" s="7">
        <f t="shared" si="7"/>
        <v>0.23999999999999899</v>
      </c>
      <c r="E90" s="8">
        <f t="shared" si="6"/>
        <v>0.29371489468530532</v>
      </c>
      <c r="F90" s="8">
        <f t="shared" si="8"/>
        <v>3.4479999999999997E-2</v>
      </c>
      <c r="G90" s="8">
        <f t="shared" si="9"/>
        <v>3.2276197671749482E-2</v>
      </c>
    </row>
    <row r="91" spans="1:7">
      <c r="A91" s="7">
        <f t="shared" si="10"/>
        <v>89</v>
      </c>
      <c r="B91" s="7">
        <f t="shared" si="11"/>
        <v>0.78000000000000103</v>
      </c>
      <c r="C91" s="7">
        <f t="shared" si="7"/>
        <v>0.21999999999999897</v>
      </c>
      <c r="E91" s="8">
        <f t="shared" si="6"/>
        <v>0.29357155216403374</v>
      </c>
      <c r="F91" s="8">
        <f t="shared" si="8"/>
        <v>3.4439999999999998E-2</v>
      </c>
      <c r="G91" s="8">
        <f t="shared" si="9"/>
        <v>3.2155704224111528E-2</v>
      </c>
    </row>
    <row r="92" spans="1:7">
      <c r="A92" s="7">
        <f t="shared" si="10"/>
        <v>90</v>
      </c>
      <c r="B92" s="7">
        <f t="shared" si="11"/>
        <v>0.80000000000000104</v>
      </c>
      <c r="C92" s="7">
        <f t="shared" si="7"/>
        <v>0.19999999999999896</v>
      </c>
      <c r="E92" s="8">
        <f t="shared" si="6"/>
        <v>0.29344339147440346</v>
      </c>
      <c r="F92" s="8">
        <f t="shared" si="8"/>
        <v>3.44E-2</v>
      </c>
      <c r="G92" s="8">
        <f t="shared" si="9"/>
        <v>3.2033435657793451E-2</v>
      </c>
    </row>
    <row r="93" spans="1:7">
      <c r="A93" s="7">
        <f t="shared" si="10"/>
        <v>91</v>
      </c>
      <c r="B93" s="7">
        <f t="shared" si="11"/>
        <v>0.82000000000000106</v>
      </c>
      <c r="C93" s="7">
        <f t="shared" si="7"/>
        <v>0.17999999999999894</v>
      </c>
      <c r="E93" s="8">
        <f t="shared" si="6"/>
        <v>0.29333043251595969</v>
      </c>
      <c r="F93" s="8">
        <f t="shared" si="8"/>
        <v>3.4360000000000002E-2</v>
      </c>
      <c r="G93" s="8">
        <f t="shared" si="9"/>
        <v>3.1909406466002245E-2</v>
      </c>
    </row>
    <row r="94" spans="1:7">
      <c r="A94" s="7">
        <f t="shared" si="10"/>
        <v>92</v>
      </c>
      <c r="B94" s="7">
        <f t="shared" si="11"/>
        <v>0.84000000000000108</v>
      </c>
      <c r="C94" s="7">
        <f t="shared" si="7"/>
        <v>0.15999999999999892</v>
      </c>
      <c r="E94" s="8">
        <f t="shared" si="6"/>
        <v>0.29323269285671399</v>
      </c>
      <c r="F94" s="8">
        <f t="shared" si="8"/>
        <v>3.4320000000000003E-2</v>
      </c>
      <c r="G94" s="8">
        <f t="shared" si="9"/>
        <v>3.1783631999567498E-2</v>
      </c>
    </row>
    <row r="95" spans="1:7">
      <c r="A95" s="7">
        <f t="shared" si="10"/>
        <v>93</v>
      </c>
      <c r="B95" s="7">
        <f t="shared" si="11"/>
        <v>0.8600000000000011</v>
      </c>
      <c r="C95" s="7">
        <f t="shared" si="7"/>
        <v>0.1399999999999989</v>
      </c>
      <c r="E95" s="8">
        <f t="shared" si="6"/>
        <v>0.29315018771953733</v>
      </c>
      <c r="F95" s="8">
        <f t="shared" si="8"/>
        <v>3.4279999999999998E-2</v>
      </c>
      <c r="G95" s="8">
        <f t="shared" si="9"/>
        <v>3.1656128458216644E-2</v>
      </c>
    </row>
    <row r="96" spans="1:7">
      <c r="A96" s="7">
        <f t="shared" si="10"/>
        <v>94</v>
      </c>
      <c r="B96" s="7">
        <f t="shared" si="11"/>
        <v>0.88000000000000111</v>
      </c>
      <c r="C96" s="7">
        <f t="shared" si="7"/>
        <v>0.11999999999999889</v>
      </c>
      <c r="E96" s="8">
        <f t="shared" si="6"/>
        <v>0.2930829299703413</v>
      </c>
      <c r="F96" s="8">
        <f t="shared" si="8"/>
        <v>3.424E-2</v>
      </c>
      <c r="G96" s="8">
        <f t="shared" si="9"/>
        <v>3.1526912880716206E-2</v>
      </c>
    </row>
    <row r="97" spans="1:7">
      <c r="A97" s="7">
        <f t="shared" si="10"/>
        <v>95</v>
      </c>
      <c r="B97" s="7">
        <f t="shared" si="11"/>
        <v>0.90000000000000113</v>
      </c>
      <c r="C97" s="7">
        <f t="shared" si="7"/>
        <v>9.9999999999998868E-2</v>
      </c>
      <c r="E97" s="8">
        <f t="shared" si="6"/>
        <v>0.29303093010806897</v>
      </c>
      <c r="F97" s="8">
        <f t="shared" si="8"/>
        <v>3.4200000000000001E-2</v>
      </c>
      <c r="G97" s="8">
        <f t="shared" si="9"/>
        <v>3.1396003133891244E-2</v>
      </c>
    </row>
    <row r="98" spans="1:7">
      <c r="A98" s="7">
        <f t="shared" si="10"/>
        <v>96</v>
      </c>
      <c r="B98" s="7">
        <f t="shared" si="11"/>
        <v>0.92000000000000115</v>
      </c>
      <c r="C98" s="7">
        <f t="shared" si="7"/>
        <v>7.999999999999885E-2</v>
      </c>
      <c r="E98" s="8">
        <f t="shared" si="6"/>
        <v>0.29299419625651291</v>
      </c>
      <c r="F98" s="8">
        <f t="shared" si="8"/>
        <v>3.4160000000000003E-2</v>
      </c>
      <c r="G98" s="8">
        <f t="shared" si="9"/>
        <v>3.1263417900539339E-2</v>
      </c>
    </row>
    <row r="99" spans="1:7">
      <c r="A99" s="7">
        <f t="shared" si="10"/>
        <v>97</v>
      </c>
      <c r="B99" s="7">
        <f t="shared" si="11"/>
        <v>0.94000000000000117</v>
      </c>
      <c r="C99" s="7">
        <f t="shared" si="7"/>
        <v>5.9999999999998832E-2</v>
      </c>
      <c r="E99" s="8">
        <f t="shared" si="6"/>
        <v>0.29297273415797587</v>
      </c>
      <c r="F99" s="8">
        <f t="shared" si="8"/>
        <v>3.4120000000000004E-2</v>
      </c>
      <c r="G99" s="8">
        <f t="shared" si="9"/>
        <v>3.1129176666257086E-2</v>
      </c>
    </row>
    <row r="100" spans="1:7">
      <c r="A100" s="7">
        <f>A99+1</f>
        <v>98</v>
      </c>
      <c r="B100" s="7">
        <f t="shared" si="11"/>
        <v>0.96000000000000119</v>
      </c>
      <c r="C100" s="7">
        <f t="shared" si="7"/>
        <v>3.9999999999998814E-2</v>
      </c>
      <c r="E100" s="8">
        <f t="shared" si="6"/>
        <v>0.29296654716878512</v>
      </c>
      <c r="F100" s="8">
        <f t="shared" si="8"/>
        <v>3.4079999999999999E-2</v>
      </c>
      <c r="G100" s="8">
        <f t="shared" si="9"/>
        <v>3.0993299705200778E-2</v>
      </c>
    </row>
    <row r="101" spans="1:7">
      <c r="A101" s="7">
        <f>A100+1</f>
        <v>99</v>
      </c>
      <c r="B101" s="7">
        <f t="shared" si="11"/>
        <v>0.9800000000000012</v>
      </c>
      <c r="C101" s="7">
        <f t="shared" si="7"/>
        <v>1.9999999999998797E-2</v>
      </c>
      <c r="E101" s="8">
        <f t="shared" si="6"/>
        <v>0.29297563625666895</v>
      </c>
      <c r="F101" s="8">
        <f t="shared" si="8"/>
        <v>3.4040000000000001E-2</v>
      </c>
      <c r="G101" s="8">
        <f t="shared" si="9"/>
        <v>3.0855808064805333E-2</v>
      </c>
    </row>
    <row r="102" spans="1:7">
      <c r="A102" s="7">
        <f>A101+1</f>
        <v>100</v>
      </c>
      <c r="B102" s="7">
        <f t="shared" si="11"/>
        <v>1.0000000000000011</v>
      </c>
      <c r="C102" s="7">
        <f t="shared" si="7"/>
        <v>0</v>
      </c>
      <c r="E102" s="8">
        <f t="shared" si="6"/>
        <v>0.29300000000000032</v>
      </c>
      <c r="F102" s="8">
        <f t="shared" si="8"/>
        <v>3.4000000000000037E-2</v>
      </c>
      <c r="G102" s="8">
        <f t="shared" si="9"/>
        <v>3.0716723549488144E-2</v>
      </c>
    </row>
    <row r="103" spans="1:7">
      <c r="A103" s="7">
        <f t="shared" ref="A103:A152" si="12">A102+1</f>
        <v>101</v>
      </c>
      <c r="B103" s="7">
        <f t="shared" si="11"/>
        <v>1.0200000000000011</v>
      </c>
      <c r="C103" s="7">
        <f t="shared" si="7"/>
        <v>-2.0000000000001128E-2</v>
      </c>
      <c r="E103" s="8">
        <f t="shared" si="6"/>
        <v>0.29303963458890675</v>
      </c>
      <c r="F103" s="8">
        <f t="shared" si="8"/>
        <v>3.3960000000000004E-2</v>
      </c>
      <c r="G103" s="8">
        <f t="shared" si="9"/>
        <v>3.0576068703367099E-2</v>
      </c>
    </row>
    <row r="104" spans="1:7">
      <c r="A104" s="7">
        <f t="shared" si="12"/>
        <v>102</v>
      </c>
      <c r="B104" s="7">
        <f t="shared" si="11"/>
        <v>1.0400000000000011</v>
      </c>
      <c r="C104" s="7">
        <f t="shared" si="7"/>
        <v>-4.0000000000001146E-2</v>
      </c>
      <c r="E104" s="8">
        <f t="shared" si="6"/>
        <v>0.2930945338282514</v>
      </c>
      <c r="F104" s="8">
        <f t="shared" si="8"/>
        <v>3.3920000000000006E-2</v>
      </c>
      <c r="G104" s="8">
        <f t="shared" si="9"/>
        <v>3.0433866792026146E-2</v>
      </c>
    </row>
    <row r="105" spans="1:7">
      <c r="A105" s="7">
        <f t="shared" si="12"/>
        <v>103</v>
      </c>
      <c r="B105" s="7">
        <f t="shared" si="11"/>
        <v>1.0600000000000012</v>
      </c>
      <c r="C105" s="7">
        <f t="shared" si="7"/>
        <v>-6.0000000000001164E-2</v>
      </c>
      <c r="E105" s="8">
        <f t="shared" si="6"/>
        <v>0.29316468914246818</v>
      </c>
      <c r="F105" s="8">
        <f t="shared" si="8"/>
        <v>3.388E-2</v>
      </c>
      <c r="G105" s="8">
        <f t="shared" si="9"/>
        <v>3.0290141783359925E-2</v>
      </c>
    </row>
    <row r="106" spans="1:7">
      <c r="A106" s="7">
        <f t="shared" si="12"/>
        <v>104</v>
      </c>
      <c r="B106" s="7">
        <f t="shared" si="11"/>
        <v>1.0800000000000012</v>
      </c>
      <c r="C106" s="7">
        <f t="shared" si="7"/>
        <v>-8.0000000000001181E-2</v>
      </c>
      <c r="E106" s="8">
        <f t="shared" si="6"/>
        <v>0.29325008958225401</v>
      </c>
      <c r="F106" s="8">
        <f t="shared" si="8"/>
        <v>3.3840000000000002E-2</v>
      </c>
      <c r="G106" s="8">
        <f t="shared" si="9"/>
        <v>3.0144918327537153E-2</v>
      </c>
    </row>
    <row r="107" spans="1:7">
      <c r="A107" s="7">
        <f t="shared" si="12"/>
        <v>105</v>
      </c>
      <c r="B107" s="7">
        <f t="shared" si="11"/>
        <v>1.1000000000000012</v>
      </c>
      <c r="C107" s="7">
        <f t="shared" si="7"/>
        <v>-0.1000000000000012</v>
      </c>
      <c r="E107" s="8">
        <f t="shared" si="6"/>
        <v>0.29335072183309863</v>
      </c>
      <c r="F107" s="8">
        <f t="shared" si="8"/>
        <v>3.3800000000000004E-2</v>
      </c>
      <c r="G107" s="8">
        <f t="shared" si="9"/>
        <v>2.9998221736119494E-2</v>
      </c>
    </row>
    <row r="108" spans="1:7">
      <c r="A108" s="7">
        <f t="shared" si="12"/>
        <v>106</v>
      </c>
      <c r="B108" s="7">
        <f t="shared" si="11"/>
        <v>1.1200000000000012</v>
      </c>
      <c r="C108" s="7">
        <f t="shared" si="7"/>
        <v>-0.12000000000000122</v>
      </c>
      <c r="E108" s="8">
        <f t="shared" si="6"/>
        <v>0.29346657022563916</v>
      </c>
      <c r="F108" s="8">
        <f t="shared" si="8"/>
        <v>3.3759999999999998E-2</v>
      </c>
      <c r="G108" s="8">
        <f t="shared" si="9"/>
        <v>2.9850077960377738E-2</v>
      </c>
    </row>
    <row r="109" spans="1:7">
      <c r="A109" s="7">
        <f t="shared" si="12"/>
        <v>107</v>
      </c>
      <c r="B109" s="7">
        <f t="shared" si="11"/>
        <v>1.1400000000000012</v>
      </c>
      <c r="C109" s="7">
        <f t="shared" si="7"/>
        <v>-0.14000000000000123</v>
      </c>
      <c r="E109" s="8">
        <f t="shared" si="6"/>
        <v>0.29359761674782037</v>
      </c>
      <c r="F109" s="8">
        <f t="shared" si="8"/>
        <v>3.372E-2</v>
      </c>
      <c r="G109" s="8">
        <f t="shared" si="9"/>
        <v>2.9700513568847745E-2</v>
      </c>
    </row>
    <row r="110" spans="1:7">
      <c r="A110" s="7">
        <f t="shared" si="12"/>
        <v>108</v>
      </c>
      <c r="B110" s="7">
        <f t="shared" si="11"/>
        <v>1.1600000000000013</v>
      </c>
      <c r="C110" s="7">
        <f t="shared" si="7"/>
        <v>-0.16000000000000125</v>
      </c>
      <c r="E110" s="8">
        <f t="shared" si="6"/>
        <v>0.29374384105883827</v>
      </c>
      <c r="F110" s="8">
        <f t="shared" si="8"/>
        <v>3.3680000000000002E-2</v>
      </c>
      <c r="G110" s="8">
        <f t="shared" si="9"/>
        <v>2.954955572417042E-2</v>
      </c>
    </row>
    <row r="111" spans="1:7">
      <c r="A111" s="7">
        <f t="shared" si="12"/>
        <v>109</v>
      </c>
      <c r="B111" s="7">
        <f t="shared" si="11"/>
        <v>1.1800000000000013</v>
      </c>
      <c r="C111" s="7">
        <f t="shared" si="7"/>
        <v>-0.18000000000000127</v>
      </c>
      <c r="E111" s="8">
        <f t="shared" si="6"/>
        <v>0.29390522050484236</v>
      </c>
      <c r="F111" s="8">
        <f t="shared" si="8"/>
        <v>3.3639999999999996E-2</v>
      </c>
      <c r="G111" s="8">
        <f t="shared" si="9"/>
        <v>2.9397232159262182E-2</v>
      </c>
    </row>
    <row r="112" spans="1:7">
      <c r="A112" s="7">
        <f t="shared" si="12"/>
        <v>110</v>
      </c>
      <c r="B112" s="7">
        <f t="shared" si="11"/>
        <v>1.2000000000000013</v>
      </c>
      <c r="C112" s="7">
        <f t="shared" si="7"/>
        <v>-0.20000000000000129</v>
      </c>
      <c r="E112" s="8">
        <f t="shared" si="6"/>
        <v>0.29408173013636874</v>
      </c>
      <c r="F112" s="8">
        <f t="shared" si="8"/>
        <v>3.3599999999999998E-2</v>
      </c>
      <c r="G112" s="8">
        <f t="shared" si="9"/>
        <v>2.9243571152863145E-2</v>
      </c>
    </row>
    <row r="113" spans="1:7">
      <c r="A113" s="7">
        <f t="shared" si="12"/>
        <v>111</v>
      </c>
      <c r="B113" s="7">
        <f t="shared" si="11"/>
        <v>1.2200000000000013</v>
      </c>
      <c r="C113" s="7">
        <f t="shared" si="7"/>
        <v>-0.22000000000000131</v>
      </c>
      <c r="E113" s="8">
        <f t="shared" si="6"/>
        <v>0.29427334272747163</v>
      </c>
      <c r="F113" s="8">
        <f t="shared" si="8"/>
        <v>3.356E-2</v>
      </c>
      <c r="G113" s="8">
        <f t="shared" si="9"/>
        <v>2.9088601504511633E-2</v>
      </c>
    </row>
    <row r="114" spans="1:7">
      <c r="A114" s="7">
        <f t="shared" si="12"/>
        <v>112</v>
      </c>
      <c r="B114" s="7">
        <f t="shared" si="11"/>
        <v>1.2400000000000013</v>
      </c>
      <c r="C114" s="7">
        <f t="shared" si="7"/>
        <v>-0.24000000000000132</v>
      </c>
      <c r="E114" s="8">
        <f t="shared" si="6"/>
        <v>0.2944800287965213</v>
      </c>
      <c r="F114" s="8">
        <f t="shared" si="8"/>
        <v>3.3519999999999994E-2</v>
      </c>
      <c r="G114" s="8">
        <f t="shared" si="9"/>
        <v>2.8932352508995136E-2</v>
      </c>
    </row>
    <row r="115" spans="1:7">
      <c r="A115" s="7">
        <f t="shared" si="12"/>
        <v>113</v>
      </c>
      <c r="B115" s="7">
        <f t="shared" si="11"/>
        <v>1.2600000000000013</v>
      </c>
      <c r="C115" s="7">
        <f t="shared" si="7"/>
        <v>-0.26000000000000134</v>
      </c>
      <c r="E115" s="8">
        <f t="shared" si="6"/>
        <v>0.29470175662862957</v>
      </c>
      <c r="F115" s="8">
        <f t="shared" si="8"/>
        <v>3.3480000000000003E-2</v>
      </c>
      <c r="G115" s="8">
        <f t="shared" si="9"/>
        <v>2.8774853930328387E-2</v>
      </c>
    </row>
    <row r="116" spans="1:7">
      <c r="A116" s="7">
        <f t="shared" si="12"/>
        <v>114</v>
      </c>
      <c r="B116" s="7">
        <f t="shared" si="11"/>
        <v>1.2800000000000014</v>
      </c>
      <c r="C116" s="7">
        <f t="shared" si="7"/>
        <v>-0.28000000000000136</v>
      </c>
      <c r="E116" s="8">
        <f t="shared" si="6"/>
        <v>0.29493849229966579</v>
      </c>
      <c r="F116" s="8">
        <f t="shared" si="8"/>
        <v>3.3440000000000004E-2</v>
      </c>
      <c r="G116" s="8">
        <f t="shared" si="9"/>
        <v>2.8616135975309476E-2</v>
      </c>
    </row>
    <row r="117" spans="1:7">
      <c r="A117" s="7">
        <f t="shared" si="12"/>
        <v>115</v>
      </c>
      <c r="B117" s="7">
        <f t="shared" si="11"/>
        <v>1.3000000000000014</v>
      </c>
      <c r="C117" s="7">
        <f t="shared" si="7"/>
        <v>-0.30000000000000138</v>
      </c>
      <c r="E117" s="8">
        <f t="shared" si="6"/>
        <v>0.29519019970181937</v>
      </c>
      <c r="F117" s="8">
        <f t="shared" si="8"/>
        <v>3.3399999999999999E-2</v>
      </c>
      <c r="G117" s="8">
        <f t="shared" si="9"/>
        <v>2.8456229266707007E-2</v>
      </c>
    </row>
    <row r="118" spans="1:7">
      <c r="A118" s="7">
        <f t="shared" si="12"/>
        <v>116</v>
      </c>
      <c r="B118" s="7">
        <f t="shared" si="11"/>
        <v>1.3200000000000014</v>
      </c>
      <c r="C118" s="7">
        <f t="shared" si="7"/>
        <v>-0.32000000000000139</v>
      </c>
      <c r="E118" s="8">
        <f t="shared" si="6"/>
        <v>0.29545684057066612</v>
      </c>
      <c r="F118" s="8">
        <f t="shared" si="8"/>
        <v>3.3360000000000001E-2</v>
      </c>
      <c r="G118" s="8">
        <f t="shared" si="9"/>
        <v>2.8295164816129852E-2</v>
      </c>
    </row>
    <row r="119" spans="1:7">
      <c r="A119" s="7">
        <f t="shared" si="12"/>
        <v>117</v>
      </c>
      <c r="B119" s="7">
        <f t="shared" si="11"/>
        <v>1.3400000000000014</v>
      </c>
      <c r="C119" s="7">
        <f t="shared" si="7"/>
        <v>-0.34000000000000141</v>
      </c>
      <c r="E119" s="8">
        <f t="shared" si="6"/>
        <v>0.29573837451369078</v>
      </c>
      <c r="F119" s="8">
        <f t="shared" si="8"/>
        <v>3.3320000000000002E-2</v>
      </c>
      <c r="G119" s="8">
        <f t="shared" si="9"/>
        <v>2.8132973996632414E-2</v>
      </c>
    </row>
    <row r="120" spans="1:7">
      <c r="A120" s="7">
        <f t="shared" si="12"/>
        <v>118</v>
      </c>
      <c r="B120" s="7">
        <f t="shared" si="11"/>
        <v>1.3600000000000014</v>
      </c>
      <c r="C120" s="7">
        <f t="shared" si="7"/>
        <v>-0.36000000000000143</v>
      </c>
      <c r="E120" s="8">
        <f t="shared" si="6"/>
        <v>0.29603475904021814</v>
      </c>
      <c r="F120" s="8">
        <f t="shared" si="8"/>
        <v>3.3280000000000004E-2</v>
      </c>
      <c r="G120" s="8">
        <f t="shared" si="9"/>
        <v>2.7969688515108167E-2</v>
      </c>
    </row>
    <row r="121" spans="1:7">
      <c r="A121" s="7">
        <f t="shared" si="12"/>
        <v>119</v>
      </c>
      <c r="B121" s="7">
        <f t="shared" si="11"/>
        <v>1.3800000000000014</v>
      </c>
      <c r="C121" s="7">
        <f t="shared" si="7"/>
        <v>-0.38000000000000145</v>
      </c>
      <c r="E121" s="8">
        <f t="shared" si="6"/>
        <v>0.29634594959270155</v>
      </c>
      <c r="F121" s="8">
        <f t="shared" si="8"/>
        <v>3.3239999999999999E-2</v>
      </c>
      <c r="G121" s="8">
        <f t="shared" si="9"/>
        <v>2.7805340384523796E-2</v>
      </c>
    </row>
    <row r="122" spans="1:7">
      <c r="A122" s="7">
        <f t="shared" si="12"/>
        <v>120</v>
      </c>
      <c r="B122" s="7">
        <f t="shared" si="11"/>
        <v>1.4000000000000015</v>
      </c>
      <c r="C122" s="7">
        <f t="shared" si="7"/>
        <v>-0.40000000000000147</v>
      </c>
      <c r="E122" s="8">
        <f t="shared" si="6"/>
        <v>0.29667189957931644</v>
      </c>
      <c r="F122" s="8">
        <f t="shared" si="8"/>
        <v>3.32E-2</v>
      </c>
      <c r="G122" s="8">
        <f t="shared" si="9"/>
        <v>2.763996189604636E-2</v>
      </c>
    </row>
    <row r="123" spans="1:7">
      <c r="A123" s="7">
        <f t="shared" si="12"/>
        <v>121</v>
      </c>
      <c r="B123" s="7">
        <f t="shared" si="11"/>
        <v>1.4200000000000015</v>
      </c>
      <c r="C123" s="7">
        <f t="shared" si="7"/>
        <v>-0.42000000000000148</v>
      </c>
      <c r="E123" s="8">
        <f t="shared" si="6"/>
        <v>0.29701256040780505</v>
      </c>
      <c r="F123" s="8">
        <f t="shared" si="8"/>
        <v>3.3160000000000002E-2</v>
      </c>
      <c r="G123" s="8">
        <f t="shared" si="9"/>
        <v>2.7473585591114846E-2</v>
      </c>
    </row>
    <row r="124" spans="1:7">
      <c r="A124" s="7">
        <f t="shared" si="12"/>
        <v>122</v>
      </c>
      <c r="B124" s="7">
        <f t="shared" si="11"/>
        <v>1.4400000000000015</v>
      </c>
      <c r="C124" s="7">
        <f t="shared" si="7"/>
        <v>-0.4400000000000015</v>
      </c>
      <c r="E124" s="8">
        <f t="shared" si="6"/>
        <v>0.29736788152051663</v>
      </c>
      <c r="F124" s="8">
        <f t="shared" si="8"/>
        <v>3.3119999999999997E-2</v>
      </c>
      <c r="G124" s="8">
        <f t="shared" si="9"/>
        <v>2.7306244233507658E-2</v>
      </c>
    </row>
    <row r="125" spans="1:7">
      <c r="A125" s="7">
        <f t="shared" si="12"/>
        <v>123</v>
      </c>
      <c r="B125" s="7">
        <f t="shared" si="11"/>
        <v>1.4600000000000015</v>
      </c>
      <c r="C125" s="7">
        <f t="shared" si="7"/>
        <v>-0.46000000000000152</v>
      </c>
      <c r="E125" s="8">
        <f t="shared" si="6"/>
        <v>0.29773781043058678</v>
      </c>
      <c r="F125" s="8">
        <f t="shared" si="8"/>
        <v>3.3079999999999998E-2</v>
      </c>
      <c r="G125" s="8">
        <f t="shared" si="9"/>
        <v>2.7137970781456158E-2</v>
      </c>
    </row>
    <row r="126" spans="1:7">
      <c r="A126" s="7">
        <f t="shared" si="12"/>
        <v>124</v>
      </c>
      <c r="B126" s="7">
        <f t="shared" si="11"/>
        <v>1.4800000000000015</v>
      </c>
      <c r="C126" s="7">
        <f t="shared" si="7"/>
        <v>-0.48000000000000154</v>
      </c>
      <c r="E126" s="8">
        <f t="shared" si="6"/>
        <v>0.29812229275919638</v>
      </c>
      <c r="F126" s="8">
        <f t="shared" si="8"/>
        <v>3.304E-2</v>
      </c>
      <c r="G126" s="8">
        <f t="shared" si="9"/>
        <v>2.6968798359853562E-2</v>
      </c>
    </row>
    <row r="127" spans="1:7">
      <c r="A127" s="7">
        <f t="shared" si="12"/>
        <v>125</v>
      </c>
      <c r="B127" s="7">
        <f t="shared" si="11"/>
        <v>1.5000000000000016</v>
      </c>
      <c r="C127" s="7">
        <f t="shared" si="7"/>
        <v>-0.50000000000000155</v>
      </c>
      <c r="E127" s="8">
        <f t="shared" si="6"/>
        <v>0.29852127227385322</v>
      </c>
      <c r="F127" s="8">
        <f t="shared" si="8"/>
        <v>3.3000000000000002E-2</v>
      </c>
      <c r="G127" s="8">
        <f t="shared" si="9"/>
        <v>2.6798760232607723E-2</v>
      </c>
    </row>
    <row r="128" spans="1:7">
      <c r="A128" s="7">
        <f t="shared" si="12"/>
        <v>126</v>
      </c>
      <c r="B128" s="7">
        <f t="shared" si="11"/>
        <v>1.5200000000000016</v>
      </c>
      <c r="C128" s="7">
        <f t="shared" si="7"/>
        <v>-0.52000000000000157</v>
      </c>
      <c r="E128" s="8">
        <f t="shared" si="6"/>
        <v>0.29893469092763392</v>
      </c>
      <c r="F128" s="8">
        <f t="shared" si="8"/>
        <v>3.2960000000000003E-2</v>
      </c>
      <c r="G128" s="8">
        <f t="shared" si="9"/>
        <v>2.6627889775184901E-2</v>
      </c>
    </row>
    <row r="129" spans="1:7">
      <c r="A129" s="7">
        <f t="shared" si="12"/>
        <v>127</v>
      </c>
      <c r="B129" s="7">
        <f t="shared" si="11"/>
        <v>1.5400000000000016</v>
      </c>
      <c r="C129" s="7">
        <f t="shared" si="7"/>
        <v>-0.54000000000000159</v>
      </c>
      <c r="E129" s="8">
        <f t="shared" si="6"/>
        <v>0.29936248889932754</v>
      </c>
      <c r="F129" s="8">
        <f t="shared" si="8"/>
        <v>3.2920000000000005E-2</v>
      </c>
      <c r="G129" s="8">
        <f t="shared" si="9"/>
        <v>2.6456220447390176E-2</v>
      </c>
    </row>
    <row r="130" spans="1:7">
      <c r="A130" s="7">
        <f t="shared" si="12"/>
        <v>128</v>
      </c>
      <c r="B130" s="7">
        <f t="shared" si="11"/>
        <v>1.5600000000000016</v>
      </c>
      <c r="C130" s="7">
        <f t="shared" si="7"/>
        <v>-0.56000000000000161</v>
      </c>
      <c r="E130" s="8">
        <f t="shared" ref="E130:E152" si="13">SQRT((B130^2*$L$1^2+C130^2*$L$2^2)+2*$L$1*$L$2*B130*C130*$D$2)</f>
        <v>0.2998046046344186</v>
      </c>
      <c r="F130" s="8">
        <f t="shared" si="8"/>
        <v>3.2880000000000006E-2</v>
      </c>
      <c r="G130" s="8">
        <f t="shared" si="9"/>
        <v>2.6283785766428997E-2</v>
      </c>
    </row>
    <row r="131" spans="1:7">
      <c r="A131" s="7">
        <f t="shared" si="12"/>
        <v>129</v>
      </c>
      <c r="B131" s="7">
        <f t="shared" si="11"/>
        <v>1.5800000000000016</v>
      </c>
      <c r="C131" s="7">
        <f t="shared" ref="C131:C152" si="14">1-B131</f>
        <v>-0.58000000000000163</v>
      </c>
      <c r="E131" s="8">
        <f t="shared" si="13"/>
        <v>0.30026097488684739</v>
      </c>
      <c r="F131" s="8">
        <f t="shared" ref="F131:F152" si="15">B131*$I$1+C131*$I$2</f>
        <v>3.2840000000000001E-2</v>
      </c>
      <c r="G131" s="8">
        <f t="shared" ref="G131:G152" si="16">(F131-$I$3)/E131</f>
        <v>2.61106192802927E-2</v>
      </c>
    </row>
    <row r="132" spans="1:7">
      <c r="A132" s="7">
        <f t="shared" si="12"/>
        <v>130</v>
      </c>
      <c r="B132" s="7">
        <f t="shared" ref="B132:B152" si="17">B131+0.02</f>
        <v>1.6000000000000016</v>
      </c>
      <c r="C132" s="7">
        <f t="shared" si="14"/>
        <v>-0.60000000000000164</v>
      </c>
      <c r="E132" s="8">
        <f t="shared" si="13"/>
        <v>0.30073153476148801</v>
      </c>
      <c r="F132" s="8">
        <f t="shared" si="15"/>
        <v>3.2800000000000003E-2</v>
      </c>
      <c r="G132" s="8">
        <f t="shared" si="16"/>
        <v>2.5936754541509018E-2</v>
      </c>
    </row>
    <row r="133" spans="1:7">
      <c r="A133" s="7">
        <f t="shared" si="12"/>
        <v>131</v>
      </c>
      <c r="B133" s="7">
        <f t="shared" si="17"/>
        <v>1.6200000000000017</v>
      </c>
      <c r="C133" s="7">
        <f t="shared" si="14"/>
        <v>-0.62000000000000166</v>
      </c>
      <c r="E133" s="8">
        <f t="shared" si="13"/>
        <v>0.30121621775727819</v>
      </c>
      <c r="F133" s="8">
        <f t="shared" si="15"/>
        <v>3.2759999999999997E-2</v>
      </c>
      <c r="G133" s="8">
        <f t="shared" si="16"/>
        <v>2.5762225081297083E-2</v>
      </c>
    </row>
    <row r="134" spans="1:7">
      <c r="A134" s="7">
        <f t="shared" si="12"/>
        <v>132</v>
      </c>
      <c r="B134" s="7">
        <f t="shared" si="17"/>
        <v>1.6400000000000017</v>
      </c>
      <c r="C134" s="7">
        <f t="shared" si="14"/>
        <v>-0.64000000000000168</v>
      </c>
      <c r="E134" s="8">
        <f t="shared" si="13"/>
        <v>0.30171495581094415</v>
      </c>
      <c r="F134" s="8">
        <f t="shared" si="15"/>
        <v>3.2719999999999999E-2</v>
      </c>
      <c r="G134" s="8">
        <f t="shared" si="16"/>
        <v>2.5587064384164575E-2</v>
      </c>
    </row>
    <row r="135" spans="1:7">
      <c r="A135" s="7">
        <f t="shared" si="12"/>
        <v>133</v>
      </c>
      <c r="B135" s="7">
        <f t="shared" si="17"/>
        <v>1.6600000000000017</v>
      </c>
      <c r="C135" s="7">
        <f t="shared" si="14"/>
        <v>-0.6600000000000017</v>
      </c>
      <c r="E135" s="8">
        <f t="shared" si="13"/>
        <v>0.30222767934125427</v>
      </c>
      <c r="F135" s="8">
        <f t="shared" si="15"/>
        <v>3.2680000000000001E-2</v>
      </c>
      <c r="G135" s="8">
        <f t="shared" si="16"/>
        <v>2.5411305862982465E-2</v>
      </c>
    </row>
    <row r="136" spans="1:7">
      <c r="A136" s="7">
        <f t="shared" si="12"/>
        <v>134</v>
      </c>
      <c r="B136" s="7">
        <f t="shared" si="17"/>
        <v>1.6800000000000017</v>
      </c>
      <c r="C136" s="7">
        <f t="shared" si="14"/>
        <v>-0.68000000000000171</v>
      </c>
      <c r="E136" s="8">
        <f t="shared" si="13"/>
        <v>0.30275431729374236</v>
      </c>
      <c r="F136" s="8">
        <f t="shared" si="15"/>
        <v>3.2640000000000002E-2</v>
      </c>
      <c r="G136" s="8">
        <f t="shared" si="16"/>
        <v>2.5234982834571498E-2</v>
      </c>
    </row>
    <row r="137" spans="1:7">
      <c r="A137" s="7">
        <f t="shared" si="12"/>
        <v>135</v>
      </c>
      <c r="B137" s="7">
        <f t="shared" si="17"/>
        <v>1.7000000000000017</v>
      </c>
      <c r="C137" s="7">
        <f t="shared" si="14"/>
        <v>-0.70000000000000173</v>
      </c>
      <c r="E137" s="8">
        <f t="shared" si="13"/>
        <v>0.30329479718584035</v>
      </c>
      <c r="F137" s="8">
        <f t="shared" si="15"/>
        <v>3.2600000000000004E-2</v>
      </c>
      <c r="G137" s="8">
        <f t="shared" si="16"/>
        <v>2.5058128495831701E-2</v>
      </c>
    </row>
    <row r="138" spans="1:7">
      <c r="A138" s="7">
        <f t="shared" si="12"/>
        <v>136</v>
      </c>
      <c r="B138" s="7">
        <f t="shared" si="17"/>
        <v>1.7200000000000017</v>
      </c>
      <c r="C138" s="7">
        <f t="shared" si="14"/>
        <v>-0.72000000000000175</v>
      </c>
      <c r="E138" s="8">
        <f t="shared" si="13"/>
        <v>0.30384904515235855</v>
      </c>
      <c r="F138" s="8">
        <f t="shared" si="15"/>
        <v>3.2560000000000006E-2</v>
      </c>
      <c r="G138" s="8">
        <f t="shared" si="16"/>
        <v>2.4880775900444924E-2</v>
      </c>
    </row>
    <row r="139" spans="1:7">
      <c r="A139" s="7">
        <f t="shared" si="12"/>
        <v>137</v>
      </c>
      <c r="B139" s="7">
        <f t="shared" si="17"/>
        <v>1.7400000000000018</v>
      </c>
      <c r="C139" s="7">
        <f t="shared" si="14"/>
        <v>-0.74000000000000177</v>
      </c>
      <c r="E139" s="8">
        <f t="shared" si="13"/>
        <v>0.30441698599125511</v>
      </c>
      <c r="F139" s="8">
        <f t="shared" si="15"/>
        <v>3.2520000000000007E-2</v>
      </c>
      <c r="G139" s="8">
        <f t="shared" si="16"/>
        <v>2.4702957936177813E-2</v>
      </c>
    </row>
    <row r="140" spans="1:7">
      <c r="A140" s="7">
        <f t="shared" si="12"/>
        <v>138</v>
      </c>
      <c r="B140" s="7">
        <f t="shared" si="17"/>
        <v>1.7600000000000018</v>
      </c>
      <c r="C140" s="7">
        <f t="shared" si="14"/>
        <v>-0.76000000000000179</v>
      </c>
      <c r="E140" s="8">
        <f t="shared" si="13"/>
        <v>0.30499854320963571</v>
      </c>
      <c r="F140" s="8">
        <f t="shared" si="15"/>
        <v>3.2480000000000009E-2</v>
      </c>
      <c r="G140" s="8">
        <f t="shared" si="16"/>
        <v>2.4524707302810797E-2</v>
      </c>
    </row>
    <row r="141" spans="1:7">
      <c r="A141" s="7">
        <f t="shared" si="12"/>
        <v>139</v>
      </c>
      <c r="B141" s="7">
        <f t="shared" si="17"/>
        <v>1.7800000000000018</v>
      </c>
      <c r="C141" s="7">
        <f t="shared" si="14"/>
        <v>-0.7800000000000018</v>
      </c>
      <c r="E141" s="8">
        <f t="shared" si="13"/>
        <v>0.30559363906992565</v>
      </c>
      <c r="F141" s="8">
        <f t="shared" si="15"/>
        <v>3.2440000000000004E-2</v>
      </c>
      <c r="G141" s="8">
        <f t="shared" si="16"/>
        <v>2.4346056490716379E-2</v>
      </c>
    </row>
    <row r="142" spans="1:7">
      <c r="A142" s="7">
        <f t="shared" si="12"/>
        <v>140</v>
      </c>
      <c r="B142" s="7">
        <f t="shared" si="17"/>
        <v>1.8000000000000018</v>
      </c>
      <c r="C142" s="7">
        <f t="shared" si="14"/>
        <v>-0.80000000000000182</v>
      </c>
      <c r="E142" s="8">
        <f t="shared" si="13"/>
        <v>0.30620219463615872</v>
      </c>
      <c r="F142" s="8">
        <f t="shared" si="15"/>
        <v>3.2400000000000005E-2</v>
      </c>
      <c r="G142" s="8">
        <f t="shared" si="16"/>
        <v>2.4167037760108055E-2</v>
      </c>
    </row>
    <row r="143" spans="1:7">
      <c r="A143" s="7">
        <f t="shared" si="12"/>
        <v>141</v>
      </c>
      <c r="B143" s="7">
        <f t="shared" si="17"/>
        <v>1.8200000000000018</v>
      </c>
      <c r="C143" s="7">
        <f t="shared" si="14"/>
        <v>-0.82000000000000184</v>
      </c>
      <c r="E143" s="8">
        <f t="shared" si="13"/>
        <v>0.30682412982032564</v>
      </c>
      <c r="F143" s="8">
        <f t="shared" si="15"/>
        <v>3.236E-2</v>
      </c>
      <c r="G143" s="8">
        <f t="shared" si="16"/>
        <v>2.3987683120978685E-2</v>
      </c>
    </row>
    <row r="144" spans="1:7">
      <c r="A144" s="7">
        <f t="shared" si="12"/>
        <v>142</v>
      </c>
      <c r="B144" s="7">
        <f t="shared" si="17"/>
        <v>1.8400000000000019</v>
      </c>
      <c r="C144" s="7">
        <f t="shared" si="14"/>
        <v>-0.84000000000000186</v>
      </c>
      <c r="E144" s="8">
        <f t="shared" si="13"/>
        <v>0.30745936342873026</v>
      </c>
      <c r="F144" s="8">
        <f t="shared" si="15"/>
        <v>3.2320000000000008E-2</v>
      </c>
      <c r="G144" s="8">
        <f t="shared" si="16"/>
        <v>2.3808024313745769E-2</v>
      </c>
    </row>
    <row r="145" spans="1:7">
      <c r="A145" s="7">
        <f t="shared" si="12"/>
        <v>143</v>
      </c>
      <c r="B145" s="7">
        <f t="shared" si="17"/>
        <v>1.8600000000000019</v>
      </c>
      <c r="C145" s="7">
        <f t="shared" si="14"/>
        <v>-0.86000000000000187</v>
      </c>
      <c r="E145" s="8">
        <f t="shared" si="13"/>
        <v>0.308107813208299</v>
      </c>
      <c r="F145" s="8">
        <f t="shared" si="15"/>
        <v>3.228000000000001E-2</v>
      </c>
      <c r="G145" s="8">
        <f t="shared" si="16"/>
        <v>2.3628092790617745E-2</v>
      </c>
    </row>
    <row r="146" spans="1:7">
      <c r="A146" s="7">
        <f t="shared" si="12"/>
        <v>144</v>
      </c>
      <c r="B146" s="7">
        <f t="shared" si="17"/>
        <v>1.8800000000000019</v>
      </c>
      <c r="C146" s="7">
        <f t="shared" si="14"/>
        <v>-0.88000000000000189</v>
      </c>
      <c r="E146" s="8">
        <f t="shared" si="13"/>
        <v>0.30876939589279245</v>
      </c>
      <c r="F146" s="8">
        <f t="shared" si="15"/>
        <v>3.2240000000000012E-2</v>
      </c>
      <c r="G146" s="8">
        <f t="shared" si="16"/>
        <v>2.3447919697695052E-2</v>
      </c>
    </row>
    <row r="147" spans="1:7">
      <c r="A147" s="7">
        <f t="shared" si="12"/>
        <v>145</v>
      </c>
      <c r="B147" s="7">
        <f t="shared" si="17"/>
        <v>1.9000000000000019</v>
      </c>
      <c r="C147" s="7">
        <f t="shared" si="14"/>
        <v>-0.90000000000000191</v>
      </c>
      <c r="E147" s="8">
        <f t="shared" si="13"/>
        <v>0.30944402724887105</v>
      </c>
      <c r="F147" s="8">
        <f t="shared" si="15"/>
        <v>3.2200000000000006E-2</v>
      </c>
      <c r="G147" s="8">
        <f t="shared" si="16"/>
        <v>2.3267535857815699E-2</v>
      </c>
    </row>
    <row r="148" spans="1:7">
      <c r="A148" s="7">
        <f t="shared" si="12"/>
        <v>146</v>
      </c>
      <c r="B148" s="7">
        <f t="shared" si="17"/>
        <v>1.9200000000000019</v>
      </c>
      <c r="C148" s="7">
        <f t="shared" si="14"/>
        <v>-0.92000000000000193</v>
      </c>
      <c r="E148" s="8">
        <f t="shared" si="13"/>
        <v>0.31013162212196299</v>
      </c>
      <c r="F148" s="8">
        <f t="shared" si="15"/>
        <v>3.2160000000000008E-2</v>
      </c>
      <c r="G148" s="8">
        <f t="shared" si="16"/>
        <v>2.308697175415492E-2</v>
      </c>
    </row>
    <row r="149" spans="1:7">
      <c r="A149" s="7">
        <f t="shared" si="12"/>
        <v>147</v>
      </c>
      <c r="B149" s="7">
        <f t="shared" si="17"/>
        <v>1.9400000000000019</v>
      </c>
      <c r="C149" s="7">
        <f t="shared" si="14"/>
        <v>-0.94000000000000195</v>
      </c>
      <c r="E149" s="8">
        <f t="shared" si="13"/>
        <v>0.31083209448189231</v>
      </c>
      <c r="F149" s="8">
        <f t="shared" si="15"/>
        <v>3.212000000000001E-2</v>
      </c>
      <c r="G149" s="8">
        <f t="shared" si="16"/>
        <v>2.2906257514584898E-2</v>
      </c>
    </row>
    <row r="150" spans="1:7">
      <c r="A150" s="7">
        <f t="shared" si="12"/>
        <v>148</v>
      </c>
      <c r="B150" s="7">
        <f t="shared" si="17"/>
        <v>1.960000000000002</v>
      </c>
      <c r="C150" s="7">
        <f t="shared" si="14"/>
        <v>-0.96000000000000196</v>
      </c>
      <c r="E150" s="8">
        <f t="shared" si="13"/>
        <v>0.31154535746821849</v>
      </c>
      <c r="F150" s="8">
        <f t="shared" si="15"/>
        <v>3.2080000000000004E-2</v>
      </c>
      <c r="G150" s="8">
        <f t="shared" si="16"/>
        <v>2.2725422896800032E-2</v>
      </c>
    </row>
    <row r="151" spans="1:7">
      <c r="A151" s="7">
        <f t="shared" si="12"/>
        <v>149</v>
      </c>
      <c r="B151" s="7">
        <f t="shared" si="17"/>
        <v>1.980000000000002</v>
      </c>
      <c r="C151" s="7">
        <f t="shared" si="14"/>
        <v>-0.98000000000000198</v>
      </c>
      <c r="E151" s="8">
        <f t="shared" si="13"/>
        <v>0.31227132343524605</v>
      </c>
      <c r="F151" s="8">
        <f t="shared" si="15"/>
        <v>3.2040000000000006E-2</v>
      </c>
      <c r="G151" s="8">
        <f t="shared" si="16"/>
        <v>2.2544497274210481E-2</v>
      </c>
    </row>
    <row r="152" spans="1:7">
      <c r="A152" s="7">
        <f t="shared" si="12"/>
        <v>150</v>
      </c>
      <c r="B152" s="7">
        <f t="shared" si="17"/>
        <v>2.0000000000000018</v>
      </c>
      <c r="C152" s="7">
        <f t="shared" si="14"/>
        <v>-1.0000000000000018</v>
      </c>
      <c r="E152" s="8">
        <f t="shared" si="13"/>
        <v>0.31300990399666279</v>
      </c>
      <c r="F152" s="8">
        <f t="shared" si="15"/>
        <v>3.2000000000000001E-2</v>
      </c>
      <c r="G152" s="8">
        <f t="shared" si="16"/>
        <v>2.2363509622604884E-2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size="33" baseType="lpstr">
      <vt:lpstr>Misc</vt:lpstr>
      <vt:lpstr>Sheet2</vt:lpstr>
      <vt:lpstr>MinVar</vt:lpstr>
      <vt:lpstr>Sample Data</vt:lpstr>
      <vt:lpstr>Efficient Frontier</vt:lpstr>
      <vt:lpstr>A</vt:lpstr>
      <vt:lpstr>A_max</vt:lpstr>
      <vt:lpstr>Anew</vt:lpstr>
      <vt:lpstr>b</vt:lpstr>
      <vt:lpstr>b_max</vt:lpstr>
      <vt:lpstr>bHnew</vt:lpstr>
      <vt:lpstr>bnew</vt:lpstr>
      <vt:lpstr>bsharpe</vt:lpstr>
      <vt:lpstr>bx</vt:lpstr>
      <vt:lpstr>Hessian</vt:lpstr>
      <vt:lpstr>Hnew</vt:lpstr>
      <vt:lpstr>means</vt:lpstr>
      <vt:lpstr>r_3</vt:lpstr>
      <vt:lpstr>Ra</vt:lpstr>
      <vt:lpstr>Rb</vt:lpstr>
      <vt:lpstr>Returns</vt:lpstr>
      <vt:lpstr>rp</vt:lpstr>
      <vt:lpstr>V</vt:lpstr>
      <vt:lpstr>V_3</vt:lpstr>
      <vt:lpstr>Vcov</vt:lpstr>
      <vt:lpstr>vector</vt:lpstr>
      <vt:lpstr>w</vt:lpstr>
      <vt:lpstr>w_max</vt:lpstr>
      <vt:lpstr>wmin</vt:lpstr>
      <vt:lpstr>wminr</vt:lpstr>
      <vt:lpstr>wnew</vt:lpstr>
      <vt:lpstr>wns</vt:lpstr>
      <vt:lpstr>wsharpe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Peterson</dc:creator>
  <cp:lastModifiedBy>Steven Peterson</cp:lastModifiedBy>
  <dcterms:created xsi:type="dcterms:W3CDTF">2010-01-14T22:40:33Z</dcterms:created>
  <dcterms:modified xsi:type="dcterms:W3CDTF">2011-06-28T16:54:13Z</dcterms:modified>
</cp:coreProperties>
</file>