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2015"/>
  </bookViews>
  <sheets>
    <sheet name="Sheet1" sheetId="1" r:id="rId1"/>
    <sheet name="Sheet2" sheetId="2" r:id="rId2"/>
    <sheet name="Sheet3" sheetId="3" r:id="rId3"/>
  </sheets>
  <definedNames>
    <definedName name="b">Sheet1!$H$18:$H$21</definedName>
    <definedName name="H">Sheet1!$B$18:$E$21</definedName>
    <definedName name="m">Sheet1!$B$7:$D$10</definedName>
    <definedName name="rp">Sheet1!$B$20:$C$20</definedName>
    <definedName name="solver_adj" localSheetId="0" hidden="1">Sheet1!$N$22:$N$23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Sheet1!$N$22:$N$23</definedName>
    <definedName name="solver_lhs2" localSheetId="0" hidden="1">Sheet1!$N$22:$N$23</definedName>
    <definedName name="solver_lhs3" localSheetId="0" hidden="1">Sheet1!$B$26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opt" localSheetId="0" hidden="1">Sheet1!$N$27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Va">Sheet1!$B$12:$D$14</definedName>
    <definedName name="Vb">Sheet1!$B$2:$C$3</definedName>
    <definedName name="Vc">Sheet1!$B$2:$E$5</definedName>
    <definedName name="Vp">Sheet1!$C$13:$D$14</definedName>
    <definedName name="wa">Sheet1!$B$24:$B$26</definedName>
    <definedName name="wdiff">Sheet1!$C$25:$C$26</definedName>
    <definedName name="wp">Sheet1!$B$25:$B$26</definedName>
  </definedNames>
  <calcPr calcId="125725"/>
</workbook>
</file>

<file path=xl/calcChain.xml><?xml version="1.0" encoding="utf-8"?>
<calcChain xmlns="http://schemas.openxmlformats.org/spreadsheetml/2006/main">
  <c r="G25" i="1" a="1"/>
  <c r="G25" s="1"/>
  <c r="C26"/>
  <c r="C25"/>
  <c r="G26" l="1"/>
  <c r="B12" l="1" a="1"/>
  <c r="B12" s="1"/>
  <c r="C14" l="1"/>
  <c r="B19" s="1"/>
  <c r="D13"/>
  <c r="C18" s="1"/>
  <c r="B13"/>
  <c r="C12"/>
  <c r="H18" s="1"/>
  <c r="D14"/>
  <c r="C19" s="1"/>
  <c r="B14"/>
  <c r="C13"/>
  <c r="B18" s="1"/>
  <c r="D12"/>
  <c r="H19" s="1"/>
  <c r="B25" l="1" a="1"/>
  <c r="B25" s="1"/>
  <c r="B27" l="1"/>
  <c r="B28"/>
  <c r="B26"/>
  <c r="B30" s="1" a="1"/>
  <c r="B30" s="1"/>
  <c r="B29" l="1" a="1"/>
  <c r="B29" s="1"/>
  <c r="D24" s="1" a="1"/>
  <c r="D24" l="1"/>
  <c r="D26"/>
  <c r="E26" s="1"/>
  <c r="F26" s="1"/>
  <c r="D25"/>
  <c r="E25" s="1"/>
  <c r="F25" s="1"/>
</calcChain>
</file>

<file path=xl/sharedStrings.xml><?xml version="1.0" encoding="utf-8"?>
<sst xmlns="http://schemas.openxmlformats.org/spreadsheetml/2006/main" count="21" uniqueCount="19">
  <si>
    <r>
      <t>V</t>
    </r>
    <r>
      <rPr>
        <b/>
        <i/>
        <vertAlign val="subscript"/>
        <sz val="11"/>
        <color theme="1"/>
        <rFont val="Times New Roman"/>
        <family val="1"/>
      </rPr>
      <t>a</t>
    </r>
    <r>
      <rPr>
        <b/>
        <i/>
        <sz val="11"/>
        <color theme="1"/>
        <rFont val="Times New Roman"/>
        <family val="1"/>
      </rPr>
      <t xml:space="preserve"> = active cov</t>
    </r>
  </si>
  <si>
    <r>
      <t>V</t>
    </r>
    <r>
      <rPr>
        <b/>
        <i/>
        <vertAlign val="subscript"/>
        <sz val="11"/>
        <color theme="1"/>
        <rFont val="Times New Roman"/>
        <family val="1"/>
      </rPr>
      <t>c</t>
    </r>
    <r>
      <rPr>
        <b/>
        <i/>
        <sz val="11"/>
        <color theme="1"/>
        <rFont val="Times New Roman"/>
        <family val="1"/>
      </rPr>
      <t xml:space="preserve"> = combined cov</t>
    </r>
  </si>
  <si>
    <t>m</t>
  </si>
  <si>
    <r>
      <rPr>
        <b/>
        <i/>
        <sz val="11"/>
        <color theme="1"/>
        <rFont val="Times New Roman"/>
        <family val="1"/>
      </rPr>
      <t>w</t>
    </r>
    <r>
      <rPr>
        <b/>
        <i/>
        <vertAlign val="subscript"/>
        <sz val="11"/>
        <color theme="1"/>
        <rFont val="Times New Roman"/>
        <family val="1"/>
      </rPr>
      <t>b</t>
    </r>
  </si>
  <si>
    <r>
      <rPr>
        <b/>
        <i/>
        <sz val="11"/>
        <color theme="1"/>
        <rFont val="Times New Roman"/>
        <family val="1"/>
      </rPr>
      <t>w</t>
    </r>
    <r>
      <rPr>
        <b/>
        <i/>
        <vertAlign val="subscript"/>
        <sz val="11"/>
        <color theme="1"/>
        <rFont val="Times New Roman"/>
        <family val="1"/>
      </rPr>
      <t>1</t>
    </r>
  </si>
  <si>
    <r>
      <rPr>
        <b/>
        <i/>
        <sz val="11"/>
        <color theme="1"/>
        <rFont val="Times New Roman"/>
        <family val="1"/>
      </rPr>
      <t>w</t>
    </r>
    <r>
      <rPr>
        <b/>
        <i/>
        <vertAlign val="subscript"/>
        <sz val="11"/>
        <color theme="1"/>
        <rFont val="Times New Roman"/>
        <family val="1"/>
      </rPr>
      <t>2</t>
    </r>
  </si>
  <si>
    <t>μ</t>
  </si>
  <si>
    <t>λ</t>
  </si>
  <si>
    <t>Optimizaton</t>
  </si>
  <si>
    <t>Problem</t>
  </si>
  <si>
    <t xml:space="preserve">active risk </t>
  </si>
  <si>
    <t xml:space="preserve">portfolio risk </t>
  </si>
  <si>
    <r>
      <t>w</t>
    </r>
    <r>
      <rPr>
        <b/>
        <i/>
        <vertAlign val="subscript"/>
        <sz val="11"/>
        <color theme="1"/>
        <rFont val="Times New Roman"/>
        <family val="1"/>
      </rPr>
      <t>p1</t>
    </r>
  </si>
  <si>
    <r>
      <t>w</t>
    </r>
    <r>
      <rPr>
        <b/>
        <i/>
        <vertAlign val="subscript"/>
        <sz val="11"/>
        <color theme="1"/>
        <rFont val="Times New Roman"/>
        <family val="1"/>
      </rPr>
      <t>p2</t>
    </r>
  </si>
  <si>
    <t>Active</t>
  </si>
  <si>
    <t>MCAR</t>
  </si>
  <si>
    <t>MCAR*</t>
  </si>
  <si>
    <t>Alloc Risk</t>
  </si>
  <si>
    <t>Attr Risk</t>
  </si>
</sst>
</file>

<file path=xl/styles.xml><?xml version="1.0" encoding="utf-8"?>
<styleSheet xmlns="http://schemas.openxmlformats.org/spreadsheetml/2006/main">
  <numFmts count="1">
    <numFmt numFmtId="164" formatCode="0.000"/>
  </numFmts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33"/>
  <sheetViews>
    <sheetView tabSelected="1" workbookViewId="0">
      <selection activeCell="I23" sqref="I23"/>
    </sheetView>
  </sheetViews>
  <sheetFormatPr defaultRowHeight="15"/>
  <cols>
    <col min="1" max="1" width="18.85546875" style="3" bestFit="1" customWidth="1"/>
    <col min="2" max="3" width="9.140625" style="3"/>
    <col min="4" max="4" width="10.140625" style="3" bestFit="1" customWidth="1"/>
    <col min="5" max="13" width="9.140625" style="3"/>
    <col min="14" max="14" width="10.140625" style="3" bestFit="1" customWidth="1"/>
    <col min="15" max="16384" width="9.140625" style="3"/>
  </cols>
  <sheetData>
    <row r="2" spans="1:14" ht="16.5">
      <c r="A2" s="4" t="s">
        <v>1</v>
      </c>
      <c r="B2" s="2">
        <v>270</v>
      </c>
      <c r="C2" s="2">
        <v>24</v>
      </c>
      <c r="D2" s="2">
        <v>269</v>
      </c>
      <c r="E2" s="2">
        <v>23</v>
      </c>
    </row>
    <row r="3" spans="1:14">
      <c r="B3" s="2">
        <v>24</v>
      </c>
      <c r="C3" s="2">
        <v>51</v>
      </c>
      <c r="D3" s="2">
        <v>31</v>
      </c>
      <c r="E3" s="2">
        <v>58</v>
      </c>
    </row>
    <row r="4" spans="1:14">
      <c r="B4" s="2">
        <v>269</v>
      </c>
      <c r="C4" s="2">
        <v>31</v>
      </c>
      <c r="D4" s="2">
        <v>275</v>
      </c>
      <c r="E4" s="2">
        <v>29</v>
      </c>
    </row>
    <row r="5" spans="1:14">
      <c r="B5" s="2">
        <v>23</v>
      </c>
      <c r="C5" s="2">
        <v>58</v>
      </c>
      <c r="D5" s="2">
        <v>29</v>
      </c>
      <c r="E5" s="2">
        <v>68</v>
      </c>
    </row>
    <row r="7" spans="1:14">
      <c r="A7" s="4" t="s">
        <v>2</v>
      </c>
      <c r="B7" s="2">
        <v>0.3</v>
      </c>
      <c r="C7" s="2">
        <v>0</v>
      </c>
      <c r="D7" s="2">
        <v>0</v>
      </c>
    </row>
    <row r="8" spans="1:14">
      <c r="B8" s="2">
        <v>0.7</v>
      </c>
      <c r="C8" s="2">
        <v>0</v>
      </c>
      <c r="D8" s="2">
        <v>0</v>
      </c>
      <c r="K8" s="7"/>
      <c r="L8" s="7"/>
      <c r="M8" s="7"/>
      <c r="N8" s="7"/>
    </row>
    <row r="9" spans="1:14">
      <c r="B9" s="2">
        <v>0</v>
      </c>
      <c r="C9" s="2">
        <v>1</v>
      </c>
      <c r="D9" s="2">
        <v>0</v>
      </c>
      <c r="K9" s="7"/>
      <c r="L9" s="7"/>
      <c r="M9" s="7"/>
      <c r="N9" s="7"/>
    </row>
    <row r="10" spans="1:14">
      <c r="B10" s="2">
        <v>0</v>
      </c>
      <c r="C10" s="2">
        <v>0</v>
      </c>
      <c r="D10" s="2">
        <v>1</v>
      </c>
    </row>
    <row r="12" spans="1:14" ht="16.5">
      <c r="A12" s="4" t="s">
        <v>0</v>
      </c>
      <c r="B12" s="2">
        <f t="array" ref="B12:D14">MMULT(MMULT(TRANSPOSE(m),Vc),m)</f>
        <v>59.36999999999999</v>
      </c>
      <c r="C12" s="2">
        <v>102.4</v>
      </c>
      <c r="D12" s="2">
        <v>47.499999999999993</v>
      </c>
    </row>
    <row r="13" spans="1:14">
      <c r="B13" s="2">
        <v>102.4</v>
      </c>
      <c r="C13" s="5">
        <v>275</v>
      </c>
      <c r="D13" s="5">
        <v>29</v>
      </c>
    </row>
    <row r="14" spans="1:14">
      <c r="B14" s="2">
        <v>47.499999999999993</v>
      </c>
      <c r="C14" s="5">
        <v>29</v>
      </c>
      <c r="D14" s="5">
        <v>68</v>
      </c>
    </row>
    <row r="17" spans="1:15">
      <c r="B17"/>
      <c r="C17"/>
      <c r="D17"/>
      <c r="E17"/>
      <c r="F17"/>
      <c r="G17"/>
      <c r="H17"/>
    </row>
    <row r="18" spans="1:15" ht="16.5">
      <c r="A18" s="4" t="s">
        <v>14</v>
      </c>
      <c r="B18" s="12">
        <f>C13</f>
        <v>275</v>
      </c>
      <c r="C18" s="12">
        <f>D13</f>
        <v>29</v>
      </c>
      <c r="D18" s="2">
        <v>-9</v>
      </c>
      <c r="E18" s="2">
        <v>-1</v>
      </c>
      <c r="F18" s="4" t="s">
        <v>4</v>
      </c>
      <c r="H18" s="12">
        <f>C12</f>
        <v>102.4</v>
      </c>
      <c r="J18"/>
      <c r="K18"/>
      <c r="L18"/>
      <c r="M18"/>
      <c r="N18"/>
      <c r="O18"/>
    </row>
    <row r="19" spans="1:15" ht="16.5">
      <c r="A19" s="4" t="s">
        <v>8</v>
      </c>
      <c r="B19" s="12">
        <f>C14</f>
        <v>29</v>
      </c>
      <c r="C19" s="12">
        <f>D14</f>
        <v>68</v>
      </c>
      <c r="D19" s="2">
        <v>-6</v>
      </c>
      <c r="E19" s="2">
        <v>-1</v>
      </c>
      <c r="F19" s="4" t="s">
        <v>5</v>
      </c>
      <c r="H19" s="12">
        <f>D12</f>
        <v>47.499999999999993</v>
      </c>
      <c r="J19"/>
      <c r="K19"/>
      <c r="L19"/>
      <c r="M19"/>
      <c r="N19"/>
      <c r="O19"/>
    </row>
    <row r="20" spans="1:15">
      <c r="A20" s="4" t="s">
        <v>9</v>
      </c>
      <c r="B20" s="2">
        <v>9</v>
      </c>
      <c r="C20" s="2">
        <v>6</v>
      </c>
      <c r="D20" s="2">
        <v>0</v>
      </c>
      <c r="E20" s="2">
        <v>0</v>
      </c>
      <c r="F20" s="8" t="s">
        <v>6</v>
      </c>
      <c r="H20" s="2">
        <v>7.84</v>
      </c>
      <c r="J20"/>
      <c r="K20"/>
      <c r="L20"/>
      <c r="M20"/>
      <c r="N20"/>
      <c r="O20"/>
    </row>
    <row r="21" spans="1:15">
      <c r="A21"/>
      <c r="B21" s="2">
        <v>1</v>
      </c>
      <c r="C21" s="2">
        <v>1</v>
      </c>
      <c r="D21" s="2">
        <v>0</v>
      </c>
      <c r="E21" s="2">
        <v>0</v>
      </c>
      <c r="F21" s="8" t="s">
        <v>7</v>
      </c>
      <c r="H21" s="2">
        <v>1</v>
      </c>
      <c r="J21"/>
      <c r="K21"/>
      <c r="L21"/>
      <c r="M21"/>
      <c r="N21"/>
      <c r="O21"/>
    </row>
    <row r="22" spans="1:15">
      <c r="J22"/>
      <c r="K22"/>
      <c r="L22"/>
      <c r="M22"/>
      <c r="N22"/>
      <c r="O22"/>
    </row>
    <row r="23" spans="1:15">
      <c r="C23" s="1"/>
      <c r="D23" s="4" t="s">
        <v>15</v>
      </c>
      <c r="E23" s="4" t="s">
        <v>16</v>
      </c>
      <c r="F23" s="4" t="s">
        <v>18</v>
      </c>
      <c r="G23" s="4" t="s">
        <v>17</v>
      </c>
      <c r="J23"/>
      <c r="K23"/>
      <c r="L23"/>
      <c r="M23"/>
      <c r="N23"/>
      <c r="O23"/>
    </row>
    <row r="24" spans="1:15" ht="16.5">
      <c r="A24" s="4" t="s">
        <v>3</v>
      </c>
      <c r="B24" s="3">
        <v>-1</v>
      </c>
      <c r="D24" s="11">
        <f t="array" ref="D24:D26">MMULT(Va,wa)/B29</f>
        <v>4.4139873998096375</v>
      </c>
      <c r="J24"/>
      <c r="K24"/>
      <c r="L24"/>
      <c r="M24"/>
      <c r="N24"/>
      <c r="O24"/>
    </row>
    <row r="25" spans="1:15" ht="16.5">
      <c r="A25" s="4" t="s">
        <v>12</v>
      </c>
      <c r="B25" s="6">
        <f t="array" ref="B25:B28">MMULT(MINVERSE(H),b)</f>
        <v>0.61333333333333195</v>
      </c>
      <c r="C25" s="6">
        <f>B25-B7</f>
        <v>0.31333333333333196</v>
      </c>
      <c r="D25" s="11">
        <v>15.686439030238123</v>
      </c>
      <c r="E25" s="11">
        <f>(D25-$D$24)/100</f>
        <v>0.11272451630428484</v>
      </c>
      <c r="F25" s="11">
        <f>E25*B25</f>
        <v>6.9137703333294553E-2</v>
      </c>
      <c r="G25" s="3">
        <f t="array" ref="G25:G26">MMULT(Vb,wdiff)/5.17</f>
        <v>14.909090909090832</v>
      </c>
      <c r="J25"/>
      <c r="K25"/>
      <c r="L25"/>
      <c r="M25"/>
      <c r="N25"/>
      <c r="O25"/>
    </row>
    <row r="26" spans="1:15" ht="16.5">
      <c r="A26" s="4" t="s">
        <v>13</v>
      </c>
      <c r="B26" s="6">
        <v>0.38666666666666583</v>
      </c>
      <c r="C26" s="6">
        <f>B26-B8</f>
        <v>-0.31333333333333413</v>
      </c>
      <c r="D26" s="11">
        <v>-0.69240605941424993</v>
      </c>
      <c r="E26" s="11">
        <f>(D26-$D$24)/100</f>
        <v>-5.1063934592238874E-2</v>
      </c>
      <c r="F26" s="11">
        <f>E26*B26</f>
        <v>-1.9744721375665655E-2</v>
      </c>
      <c r="G26" s="3">
        <v>-1.6363636363636507</v>
      </c>
      <c r="J26"/>
      <c r="K26"/>
      <c r="L26"/>
      <c r="M26"/>
      <c r="N26"/>
      <c r="O26"/>
    </row>
    <row r="27" spans="1:15">
      <c r="A27" s="8" t="s">
        <v>6</v>
      </c>
      <c r="B27" s="6">
        <v>26.966666666666697</v>
      </c>
      <c r="F27" s="11"/>
      <c r="J27"/>
      <c r="K27"/>
      <c r="L27"/>
      <c r="M27"/>
      <c r="N27"/>
      <c r="O27"/>
    </row>
    <row r="28" spans="1:15">
      <c r="A28" s="8" t="s">
        <v>7</v>
      </c>
      <c r="B28" s="6">
        <v>-165.22000000000025</v>
      </c>
      <c r="J28"/>
      <c r="K28"/>
      <c r="L28"/>
      <c r="M28"/>
      <c r="N28"/>
      <c r="O28"/>
    </row>
    <row r="29" spans="1:15">
      <c r="A29" s="4" t="s">
        <v>10</v>
      </c>
      <c r="B29" s="10">
        <f t="array" ref="B29">SQRT(MMULT(MMULT(TRANSPOSE(wa),Va),wa))</f>
        <v>4.9392981957628805</v>
      </c>
      <c r="C29" s="4"/>
      <c r="J29"/>
      <c r="K29"/>
      <c r="L29"/>
      <c r="M29"/>
      <c r="N29"/>
      <c r="O29"/>
    </row>
    <row r="30" spans="1:15">
      <c r="A30" s="4" t="s">
        <v>11</v>
      </c>
      <c r="B30" s="11">
        <f t="array" ref="B30">SQRT(MMULT(MMULT(TRANSPOSE(wp),Vp),wp))</f>
        <v>11.285861361308054</v>
      </c>
    </row>
    <row r="31" spans="1:15">
      <c r="A31"/>
      <c r="B31" s="1"/>
    </row>
    <row r="32" spans="1:15">
      <c r="A32"/>
      <c r="B32" s="1"/>
      <c r="C32" s="9"/>
    </row>
    <row r="33" spans="1:3">
      <c r="A33"/>
      <c r="B33" s="1"/>
      <c r="C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Sheet1</vt:lpstr>
      <vt:lpstr>Sheet2</vt:lpstr>
      <vt:lpstr>Sheet3</vt:lpstr>
      <vt:lpstr>b</vt:lpstr>
      <vt:lpstr>H</vt:lpstr>
      <vt:lpstr>m</vt:lpstr>
      <vt:lpstr>rp</vt:lpstr>
      <vt:lpstr>Va</vt:lpstr>
      <vt:lpstr>Vb</vt:lpstr>
      <vt:lpstr>Vc</vt:lpstr>
      <vt:lpstr>Vp</vt:lpstr>
      <vt:lpstr>wa</vt:lpstr>
      <vt:lpstr>wdiff</vt:lpstr>
      <vt:lpstr>wp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Peterson</dc:creator>
  <cp:lastModifiedBy>Steven Peterson</cp:lastModifiedBy>
  <dcterms:created xsi:type="dcterms:W3CDTF">2010-11-09T01:02:52Z</dcterms:created>
  <dcterms:modified xsi:type="dcterms:W3CDTF">2010-11-26T23:06:09Z</dcterms:modified>
</cp:coreProperties>
</file>