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440" windowWidth="25600" windowHeight="15620" tabRatio="500" activeTab="1"/>
  </bookViews>
  <sheets>
    <sheet name="random numbers" sheetId="1" r:id="rId1"/>
    <sheet name="zumic data" sheetId="3" r:id="rId2"/>
    <sheet name="Sheet2" sheetId="2" r:id="rId3"/>
  </sheets>
  <definedNames>
    <definedName name="foo" localSheetId="1">'zumic data'!$C$12:$D$14</definedName>
    <definedName name="foo_1" localSheetId="1">'zumic data'!$C$9:$D$11</definedName>
    <definedName name="NamedRange1" localSheetId="1">'zumic data'!$A$1:$F$1</definedName>
    <definedName name="NamedRange1">'random numbers'!$A$1:$E$1</definedName>
    <definedName name="post_dates" localSheetId="1">'zumic data'!$C$2:$C$101</definedName>
    <definedName name="post_titles" localSheetId="1">'zumic data'!$B$2:$B$101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1" i="3" l="1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2" i="3"/>
  <c r="D3" i="3"/>
  <c r="I100" i="3"/>
  <c r="K100" i="3"/>
  <c r="J100" i="3"/>
  <c r="I99" i="3"/>
  <c r="K99" i="3"/>
  <c r="J99" i="3"/>
  <c r="I98" i="3"/>
  <c r="K98" i="3"/>
  <c r="J98" i="3"/>
  <c r="I97" i="3"/>
  <c r="K97" i="3"/>
  <c r="J97" i="3"/>
  <c r="I96" i="3"/>
  <c r="K96" i="3"/>
  <c r="J96" i="3"/>
  <c r="I95" i="3"/>
  <c r="K95" i="3"/>
  <c r="J95" i="3"/>
  <c r="I94" i="3"/>
  <c r="K94" i="3"/>
  <c r="J94" i="3"/>
  <c r="I93" i="3"/>
  <c r="K93" i="3"/>
  <c r="J93" i="3"/>
  <c r="I92" i="3"/>
  <c r="K92" i="3"/>
  <c r="J92" i="3"/>
  <c r="I91" i="3"/>
  <c r="K91" i="3"/>
  <c r="J91" i="3"/>
  <c r="I90" i="3"/>
  <c r="K90" i="3"/>
  <c r="J90" i="3"/>
  <c r="I89" i="3"/>
  <c r="K89" i="3"/>
  <c r="J89" i="3"/>
  <c r="I88" i="3"/>
  <c r="K88" i="3"/>
  <c r="J88" i="3"/>
  <c r="I87" i="3"/>
  <c r="K87" i="3"/>
  <c r="J87" i="3"/>
  <c r="I86" i="3"/>
  <c r="K86" i="3"/>
  <c r="J86" i="3"/>
  <c r="I85" i="3"/>
  <c r="K85" i="3"/>
  <c r="J85" i="3"/>
  <c r="I84" i="3"/>
  <c r="K84" i="3"/>
  <c r="J84" i="3"/>
  <c r="I83" i="3"/>
  <c r="K83" i="3"/>
  <c r="J83" i="3"/>
  <c r="I82" i="3"/>
  <c r="K82" i="3"/>
  <c r="J82" i="3"/>
  <c r="I81" i="3"/>
  <c r="K81" i="3"/>
  <c r="J81" i="3"/>
  <c r="I80" i="3"/>
  <c r="K80" i="3"/>
  <c r="J80" i="3"/>
  <c r="I79" i="3"/>
  <c r="K79" i="3"/>
  <c r="J79" i="3"/>
  <c r="I78" i="3"/>
  <c r="K78" i="3"/>
  <c r="J78" i="3"/>
  <c r="I77" i="3"/>
  <c r="K77" i="3"/>
  <c r="J77" i="3"/>
  <c r="I76" i="3"/>
  <c r="K76" i="3"/>
  <c r="J76" i="3"/>
  <c r="I75" i="3"/>
  <c r="K75" i="3"/>
  <c r="J75" i="3"/>
  <c r="I74" i="3"/>
  <c r="K74" i="3"/>
  <c r="J74" i="3"/>
  <c r="I73" i="3"/>
  <c r="K73" i="3"/>
  <c r="J73" i="3"/>
  <c r="I72" i="3"/>
  <c r="K72" i="3"/>
  <c r="J72" i="3"/>
  <c r="I71" i="3"/>
  <c r="K71" i="3"/>
  <c r="J71" i="3"/>
  <c r="I70" i="3"/>
  <c r="K70" i="3"/>
  <c r="J70" i="3"/>
  <c r="I69" i="3"/>
  <c r="K69" i="3"/>
  <c r="J69" i="3"/>
  <c r="I68" i="3"/>
  <c r="K68" i="3"/>
  <c r="J68" i="3"/>
  <c r="I67" i="3"/>
  <c r="K67" i="3"/>
  <c r="J67" i="3"/>
  <c r="I66" i="3"/>
  <c r="K66" i="3"/>
  <c r="J66" i="3"/>
  <c r="I65" i="3"/>
  <c r="K65" i="3"/>
  <c r="J65" i="3"/>
  <c r="I64" i="3"/>
  <c r="K64" i="3"/>
  <c r="J64" i="3"/>
  <c r="I63" i="3"/>
  <c r="K63" i="3"/>
  <c r="J63" i="3"/>
  <c r="I62" i="3"/>
  <c r="K62" i="3"/>
  <c r="J62" i="3"/>
  <c r="I61" i="3"/>
  <c r="K61" i="3"/>
  <c r="J61" i="3"/>
  <c r="I60" i="3"/>
  <c r="K60" i="3"/>
  <c r="J60" i="3"/>
  <c r="I59" i="3"/>
  <c r="K59" i="3"/>
  <c r="J59" i="3"/>
  <c r="I58" i="3"/>
  <c r="K58" i="3"/>
  <c r="J58" i="3"/>
  <c r="I57" i="3"/>
  <c r="K57" i="3"/>
  <c r="J57" i="3"/>
  <c r="I56" i="3"/>
  <c r="K56" i="3"/>
  <c r="J56" i="3"/>
  <c r="H55" i="3"/>
  <c r="J55" i="3"/>
  <c r="I55" i="3"/>
  <c r="H54" i="3"/>
  <c r="J54" i="3"/>
  <c r="I54" i="3"/>
  <c r="H53" i="3"/>
  <c r="J53" i="3"/>
  <c r="I53" i="3"/>
  <c r="G52" i="3"/>
  <c r="I52" i="3"/>
  <c r="H52" i="3"/>
  <c r="G51" i="3"/>
  <c r="I51" i="3"/>
  <c r="H51" i="3"/>
  <c r="G50" i="3"/>
  <c r="I50" i="3"/>
  <c r="H50" i="3"/>
  <c r="G49" i="3"/>
  <c r="I49" i="3"/>
  <c r="H49" i="3"/>
  <c r="G48" i="3"/>
  <c r="I48" i="3"/>
  <c r="H48" i="3"/>
  <c r="G47" i="3"/>
  <c r="I47" i="3"/>
  <c r="H47" i="3"/>
  <c r="G46" i="3"/>
  <c r="I46" i="3"/>
  <c r="H46" i="3"/>
  <c r="G45" i="3"/>
  <c r="I45" i="3"/>
  <c r="H45" i="3"/>
  <c r="G44" i="3"/>
  <c r="I44" i="3"/>
  <c r="H44" i="3"/>
  <c r="G43" i="3"/>
  <c r="I43" i="3"/>
  <c r="H43" i="3"/>
  <c r="G42" i="3"/>
  <c r="I42" i="3"/>
  <c r="H42" i="3"/>
  <c r="G41" i="3"/>
  <c r="I41" i="3"/>
  <c r="H41" i="3"/>
  <c r="G40" i="3"/>
  <c r="I40" i="3"/>
  <c r="H40" i="3"/>
  <c r="G39" i="3"/>
  <c r="I39" i="3"/>
  <c r="H39" i="3"/>
  <c r="G38" i="3"/>
  <c r="I38" i="3"/>
  <c r="H38" i="3"/>
  <c r="G37" i="3"/>
  <c r="I37" i="3"/>
  <c r="H37" i="3"/>
  <c r="G36" i="3"/>
  <c r="I36" i="3"/>
  <c r="H36" i="3"/>
  <c r="G35" i="3"/>
  <c r="I35" i="3"/>
  <c r="H35" i="3"/>
  <c r="G34" i="3"/>
  <c r="I34" i="3"/>
  <c r="H34" i="3"/>
  <c r="G33" i="3"/>
  <c r="I33" i="3"/>
  <c r="H33" i="3"/>
  <c r="G32" i="3"/>
  <c r="I32" i="3"/>
  <c r="H32" i="3"/>
  <c r="G31" i="3"/>
  <c r="I31" i="3"/>
  <c r="H31" i="3"/>
  <c r="G30" i="3"/>
  <c r="I30" i="3"/>
  <c r="H30" i="3"/>
  <c r="G29" i="3"/>
  <c r="I29" i="3"/>
  <c r="H29" i="3"/>
  <c r="G28" i="3"/>
  <c r="I28" i="3"/>
  <c r="H28" i="3"/>
  <c r="G27" i="3"/>
  <c r="I27" i="3"/>
  <c r="H27" i="3"/>
  <c r="G26" i="3"/>
  <c r="I26" i="3"/>
  <c r="H26" i="3"/>
  <c r="G25" i="3"/>
  <c r="I25" i="3"/>
  <c r="H25" i="3"/>
  <c r="G24" i="3"/>
  <c r="I24" i="3"/>
  <c r="H24" i="3"/>
  <c r="G23" i="3"/>
  <c r="I23" i="3"/>
  <c r="H23" i="3"/>
  <c r="G22" i="3"/>
  <c r="I22" i="3"/>
  <c r="H22" i="3"/>
  <c r="G21" i="3"/>
  <c r="I21" i="3"/>
  <c r="H21" i="3"/>
  <c r="G20" i="3"/>
  <c r="I20" i="3"/>
  <c r="H20" i="3"/>
  <c r="G19" i="3"/>
  <c r="I19" i="3"/>
  <c r="H19" i="3"/>
  <c r="G18" i="3"/>
  <c r="I18" i="3"/>
  <c r="H18" i="3"/>
  <c r="G17" i="3"/>
  <c r="I17" i="3"/>
  <c r="H17" i="3"/>
  <c r="G16" i="3"/>
  <c r="I16" i="3"/>
  <c r="H16" i="3"/>
  <c r="G15" i="3"/>
  <c r="I15" i="3"/>
  <c r="H15" i="3"/>
  <c r="G14" i="3"/>
  <c r="I14" i="3"/>
  <c r="H14" i="3"/>
  <c r="G13" i="3"/>
  <c r="I13" i="3"/>
  <c r="H13" i="3"/>
  <c r="G12" i="3"/>
  <c r="I12" i="3"/>
  <c r="H12" i="3"/>
  <c r="G11" i="3"/>
  <c r="I11" i="3"/>
  <c r="H11" i="3"/>
  <c r="G10" i="3"/>
  <c r="I10" i="3"/>
  <c r="H10" i="3"/>
  <c r="G9" i="3"/>
  <c r="I9" i="3"/>
  <c r="H9" i="3"/>
  <c r="G8" i="3"/>
  <c r="I8" i="3"/>
  <c r="H8" i="3"/>
  <c r="G7" i="3"/>
  <c r="I7" i="3"/>
  <c r="H7" i="3"/>
  <c r="G6" i="3"/>
  <c r="I6" i="3"/>
  <c r="H6" i="3"/>
  <c r="G5" i="3"/>
  <c r="I5" i="3"/>
  <c r="H5" i="3"/>
  <c r="G4" i="3"/>
  <c r="I4" i="3"/>
  <c r="H4" i="3"/>
  <c r="G3" i="3"/>
  <c r="I3" i="3"/>
  <c r="H3" i="3"/>
  <c r="G2" i="3"/>
  <c r="I2" i="3"/>
  <c r="H2" i="3"/>
  <c r="D2" i="1"/>
  <c r="E2" i="1"/>
  <c r="C2" i="1"/>
  <c r="D3" i="1"/>
  <c r="E3" i="1"/>
  <c r="C3" i="1"/>
  <c r="D4" i="1"/>
  <c r="E4" i="1"/>
  <c r="C4" i="1"/>
  <c r="D5" i="1"/>
  <c r="E5" i="1"/>
  <c r="C5" i="1"/>
  <c r="D6" i="1"/>
  <c r="E6" i="1"/>
  <c r="C6" i="1"/>
  <c r="D7" i="1"/>
  <c r="E7" i="1"/>
  <c r="C7" i="1"/>
  <c r="D8" i="1"/>
  <c r="E8" i="1"/>
  <c r="C8" i="1"/>
  <c r="D9" i="1"/>
  <c r="E9" i="1"/>
  <c r="C9" i="1"/>
  <c r="D10" i="1"/>
  <c r="E10" i="1"/>
  <c r="C10" i="1"/>
  <c r="D11" i="1"/>
  <c r="E11" i="1"/>
  <c r="C11" i="1"/>
  <c r="D12" i="1"/>
  <c r="E12" i="1"/>
  <c r="C12" i="1"/>
  <c r="D13" i="1"/>
  <c r="E13" i="1"/>
  <c r="C13" i="1"/>
  <c r="D14" i="1"/>
  <c r="E14" i="1"/>
  <c r="C14" i="1"/>
  <c r="D15" i="1"/>
  <c r="E15" i="1"/>
  <c r="C15" i="1"/>
  <c r="D16" i="1"/>
  <c r="E16" i="1"/>
  <c r="C16" i="1"/>
  <c r="D17" i="1"/>
  <c r="E17" i="1"/>
  <c r="C17" i="1"/>
  <c r="D18" i="1"/>
  <c r="E18" i="1"/>
  <c r="C18" i="1"/>
  <c r="D19" i="1"/>
  <c r="E19" i="1"/>
  <c r="C19" i="1"/>
  <c r="D20" i="1"/>
  <c r="E20" i="1"/>
  <c r="C20" i="1"/>
  <c r="D21" i="1"/>
  <c r="E21" i="1"/>
  <c r="C21" i="1"/>
  <c r="D22" i="1"/>
  <c r="E22" i="1"/>
  <c r="C22" i="1"/>
  <c r="D23" i="1"/>
  <c r="E23" i="1"/>
  <c r="C23" i="1"/>
  <c r="D24" i="1"/>
  <c r="E24" i="1"/>
  <c r="C24" i="1"/>
  <c r="D25" i="1"/>
  <c r="E25" i="1"/>
  <c r="C25" i="1"/>
  <c r="D26" i="1"/>
  <c r="E26" i="1"/>
  <c r="C26" i="1"/>
  <c r="D27" i="1"/>
  <c r="E27" i="1"/>
  <c r="C27" i="1"/>
  <c r="D28" i="1"/>
  <c r="E28" i="1"/>
  <c r="C28" i="1"/>
  <c r="D29" i="1"/>
  <c r="E29" i="1"/>
  <c r="C29" i="1"/>
  <c r="D30" i="1"/>
  <c r="E30" i="1"/>
  <c r="C30" i="1"/>
  <c r="D31" i="1"/>
  <c r="E31" i="1"/>
  <c r="C31" i="1"/>
  <c r="D32" i="1"/>
  <c r="E32" i="1"/>
  <c r="C32" i="1"/>
  <c r="D33" i="1"/>
  <c r="E33" i="1"/>
  <c r="C33" i="1"/>
  <c r="D34" i="1"/>
  <c r="E34" i="1"/>
  <c r="C34" i="1"/>
  <c r="D35" i="1"/>
  <c r="E35" i="1"/>
  <c r="C35" i="1"/>
  <c r="D36" i="1"/>
  <c r="E36" i="1"/>
  <c r="C36" i="1"/>
  <c r="D37" i="1"/>
  <c r="E37" i="1"/>
  <c r="C37" i="1"/>
  <c r="D38" i="1"/>
  <c r="E38" i="1"/>
  <c r="C38" i="1"/>
  <c r="D39" i="1"/>
  <c r="E39" i="1"/>
  <c r="C39" i="1"/>
  <c r="D40" i="1"/>
  <c r="E40" i="1"/>
  <c r="C40" i="1"/>
  <c r="D41" i="1"/>
  <c r="E41" i="1"/>
  <c r="C41" i="1"/>
  <c r="D42" i="1"/>
  <c r="E42" i="1"/>
  <c r="C42" i="1"/>
  <c r="D43" i="1"/>
  <c r="E43" i="1"/>
  <c r="C43" i="1"/>
  <c r="D44" i="1"/>
  <c r="E44" i="1"/>
  <c r="C44" i="1"/>
  <c r="D45" i="1"/>
  <c r="E45" i="1"/>
  <c r="C45" i="1"/>
  <c r="D46" i="1"/>
  <c r="E46" i="1"/>
  <c r="C46" i="1"/>
  <c r="D47" i="1"/>
  <c r="E47" i="1"/>
  <c r="C47" i="1"/>
  <c r="D48" i="1"/>
  <c r="E48" i="1"/>
  <c r="C48" i="1"/>
  <c r="D49" i="1"/>
  <c r="E49" i="1"/>
  <c r="C49" i="1"/>
  <c r="D50" i="1"/>
  <c r="E50" i="1"/>
  <c r="C50" i="1"/>
  <c r="D51" i="1"/>
  <c r="E51" i="1"/>
  <c r="C51" i="1"/>
  <c r="D52" i="1"/>
  <c r="E52" i="1"/>
  <c r="C52" i="1"/>
  <c r="D53" i="1"/>
  <c r="E53" i="1"/>
  <c r="C53" i="1"/>
  <c r="D54" i="1"/>
  <c r="E54" i="1"/>
  <c r="C54" i="1"/>
  <c r="D55" i="1"/>
  <c r="E55" i="1"/>
  <c r="C55" i="1"/>
  <c r="D56" i="1"/>
  <c r="E56" i="1"/>
  <c r="C56" i="1"/>
  <c r="D57" i="1"/>
  <c r="E57" i="1"/>
  <c r="C57" i="1"/>
  <c r="D58" i="1"/>
  <c r="E58" i="1"/>
  <c r="C58" i="1"/>
  <c r="D59" i="1"/>
  <c r="E59" i="1"/>
  <c r="C59" i="1"/>
  <c r="D60" i="1"/>
  <c r="E60" i="1"/>
  <c r="C60" i="1"/>
  <c r="D61" i="1"/>
  <c r="E61" i="1"/>
  <c r="C61" i="1"/>
  <c r="D62" i="1"/>
  <c r="E62" i="1"/>
  <c r="C62" i="1"/>
  <c r="D63" i="1"/>
  <c r="E63" i="1"/>
  <c r="C63" i="1"/>
  <c r="D64" i="1"/>
  <c r="E64" i="1"/>
  <c r="C64" i="1"/>
  <c r="D65" i="1"/>
  <c r="E65" i="1"/>
  <c r="C65" i="1"/>
  <c r="D66" i="1"/>
  <c r="E66" i="1"/>
  <c r="C66" i="1"/>
  <c r="D67" i="1"/>
  <c r="E67" i="1"/>
  <c r="C67" i="1"/>
  <c r="D68" i="1"/>
  <c r="E68" i="1"/>
  <c r="C68" i="1"/>
  <c r="D69" i="1"/>
  <c r="E69" i="1"/>
  <c r="C69" i="1"/>
  <c r="D70" i="1"/>
  <c r="E70" i="1"/>
  <c r="C70" i="1"/>
  <c r="D71" i="1"/>
  <c r="E71" i="1"/>
  <c r="C71" i="1"/>
  <c r="D72" i="1"/>
  <c r="E72" i="1"/>
  <c r="C72" i="1"/>
  <c r="D73" i="1"/>
  <c r="E73" i="1"/>
  <c r="C73" i="1"/>
  <c r="D74" i="1"/>
  <c r="E74" i="1"/>
  <c r="C74" i="1"/>
  <c r="D75" i="1"/>
  <c r="E75" i="1"/>
  <c r="C75" i="1"/>
  <c r="D76" i="1"/>
  <c r="E76" i="1"/>
  <c r="C76" i="1"/>
  <c r="D77" i="1"/>
  <c r="E77" i="1"/>
  <c r="C77" i="1"/>
  <c r="D78" i="1"/>
  <c r="E78" i="1"/>
  <c r="C78" i="1"/>
  <c r="D79" i="1"/>
  <c r="E79" i="1"/>
  <c r="C79" i="1"/>
  <c r="D80" i="1"/>
  <c r="E80" i="1"/>
  <c r="C80" i="1"/>
  <c r="D81" i="1"/>
  <c r="E81" i="1"/>
  <c r="C81" i="1"/>
  <c r="D82" i="1"/>
  <c r="E82" i="1"/>
  <c r="C82" i="1"/>
  <c r="D83" i="1"/>
  <c r="E83" i="1"/>
  <c r="C83" i="1"/>
  <c r="D84" i="1"/>
  <c r="E84" i="1"/>
  <c r="C84" i="1"/>
  <c r="D85" i="1"/>
  <c r="E85" i="1"/>
  <c r="C85" i="1"/>
  <c r="D86" i="1"/>
  <c r="E86" i="1"/>
  <c r="C86" i="1"/>
  <c r="D87" i="1"/>
  <c r="E87" i="1"/>
  <c r="C87" i="1"/>
  <c r="D88" i="1"/>
  <c r="E88" i="1"/>
  <c r="C88" i="1"/>
  <c r="D89" i="1"/>
  <c r="E89" i="1"/>
  <c r="C89" i="1"/>
  <c r="D90" i="1"/>
  <c r="E90" i="1"/>
  <c r="C90" i="1"/>
  <c r="D91" i="1"/>
  <c r="E91" i="1"/>
  <c r="C91" i="1"/>
  <c r="D92" i="1"/>
  <c r="E92" i="1"/>
  <c r="C92" i="1"/>
  <c r="D93" i="1"/>
  <c r="E93" i="1"/>
  <c r="C93" i="1"/>
  <c r="D94" i="1"/>
  <c r="E94" i="1"/>
  <c r="C94" i="1"/>
  <c r="D95" i="1"/>
  <c r="E95" i="1"/>
  <c r="C95" i="1"/>
  <c r="D96" i="1"/>
  <c r="E96" i="1"/>
  <c r="C96" i="1"/>
  <c r="D97" i="1"/>
  <c r="E97" i="1"/>
  <c r="C97" i="1"/>
  <c r="D98" i="1"/>
  <c r="E98" i="1"/>
  <c r="C98" i="1"/>
  <c r="D99" i="1"/>
  <c r="E99" i="1"/>
  <c r="C99" i="1"/>
  <c r="D100" i="1"/>
  <c r="E100" i="1"/>
  <c r="C10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connections.xml><?xml version="1.0" encoding="utf-8"?>
<connections xmlns="http://schemas.openxmlformats.org/spreadsheetml/2006/main">
  <connection id="1" name="foo.csv" type="6" refreshedVersion="0" background="1" saveData="1">
    <textPr fileType="mac" sourceFile="Macintosh HD:Users:usdivad:Documents:tech:zumic:power_rankings:foo.csv" tab="0" comma="1">
      <textFields count="3">
        <textField/>
        <textField/>
        <textField/>
      </textFields>
    </textPr>
  </connection>
  <connection id="2" name="foo.csv1" type="6" refreshedVersion="0" background="1" saveData="1">
    <textPr fileType="mac" sourceFile="Macintosh HD:Users:usdivad:Documents:tech:zumic:power_rankings:foo.csv" comma="1">
      <textFields count="3">
        <textField/>
        <textField/>
        <textField/>
      </textFields>
    </textPr>
  </connection>
  <connection id="3" name="post_dates.csv" type="6" refreshedVersion="0" background="1" saveData="1">
    <textPr fileType="mac" sourceFile="Macintosh HD:Users:usdivad:Documents:tech:zumic:power_rankings:post_dates.csv" comma="1">
      <textFields>
        <textField/>
      </textFields>
    </textPr>
  </connection>
  <connection id="4" name="post_titles.csv" type="6" refreshedVersion="0" background="1" saveData="1">
    <textPr fileType="mac" sourceFile="Macintosh HD:Users:usdivad:Documents:tech:zumic:power_rankings:post_titles.csv" delimited="0" comma="1">
      <textFields>
        <textField/>
      </textFields>
    </textPr>
  </connection>
</connections>
</file>

<file path=xl/sharedStrings.xml><?xml version="1.0" encoding="utf-8"?>
<sst xmlns="http://schemas.openxmlformats.org/spreadsheetml/2006/main" count="135" uniqueCount="123">
  <si>
    <t>Popularity</t>
  </si>
  <si>
    <t>Grade</t>
  </si>
  <si>
    <t>Story</t>
  </si>
  <si>
    <t>Krill</t>
  </si>
  <si>
    <t>Conor Oberst</t>
  </si>
  <si>
    <t>Void You Out</t>
  </si>
  <si>
    <t>Hey Bulldog</t>
  </si>
  <si>
    <t>Fool on the Hill</t>
  </si>
  <si>
    <t>The Moon Song</t>
  </si>
  <si>
    <t>Arctic Monkeys @ MSG</t>
  </si>
  <si>
    <t>Break Stuff</t>
  </si>
  <si>
    <t>Fallon and Muppets</t>
  </si>
  <si>
    <t>Something</t>
  </si>
  <si>
    <t>hn_score</t>
  </si>
  <si>
    <t>newton_score</t>
  </si>
  <si>
    <t>COOLING_RATE:</t>
  </si>
  <si>
    <t>BASE:</t>
  </si>
  <si>
    <t>GRAVITY:</t>
  </si>
  <si>
    <t>OFFSET = 24</t>
  </si>
  <si>
    <t>pre_decay = p*g</t>
  </si>
  <si>
    <t>Some constants</t>
  </si>
  <si>
    <t>Age (hours)</t>
  </si>
  <si>
    <t>Date</t>
  </si>
  <si>
    <t>Jonathan Wilson Shines at Bowery Ballroom in NYC 2.12.2014 [Zumic Photos]</t>
  </si>
  <si>
    <t>Dean Ween Recalls His &amp;#8220;Worst Gig Nightmare&amp;#8221; Opening Up For Busta Rhymes in 1997</t>
  </si>
  <si>
    <t>Behind The Boards Producer Profile: Lex Luger</t>
  </si>
  <si>
    <t>Speedy Ortiz Play Free In-Store Show at Other Music NYC 2.10.2014 [Zumic Review &amp;#038; Pics]</t>
  </si>
  <si>
    <t>Danny Malone Speaks on Phillip Seymour Hoffman&amp;#8217;s Legacy and The Culture of Drug Abuse [Zumic Exclusive]</t>
  </si>
  <si>
    <t>&amp;#8220;Earth Song / Common People&amp;#8221; &amp;#8211; Bastille (Michael Jackson &amp;#038; Pulp Mash-Up) [YouTube Video]</t>
  </si>
  <si>
    <t>Paul McCartney and Ringo Starr Return to the Ed Sullivan Theater for Interview with David Letterman [Videos]</t>
  </si>
  <si>
    <t>Bruce Springsteen 2014 US Tour Dates and Ticket Info Announced</t>
  </si>
  <si>
    <t>DMX Never Confirmed George Zimmerman Boxing Match; Promotor Says Fight Is Off</t>
  </si>
  <si>
    <t>Arctic Monkeys at Madison Square Garden, NYC 2.8.2014 [Zumic Review + Photos]</t>
  </si>
  <si>
    <t>Rob Ford Declares February 6th Bob Marley Day, Stays Home to Celebrate [Video]</t>
  </si>
  <si>
    <t>Amnesty International Human Rights Concert Brings Flaming Lips, Pussy Riot, Blondie To Brooklyn&amp;#8217;s Barclays Center 2.5.2014 [Zumic Review &amp;#038; Pics]</t>
  </si>
  <si>
    <t>Behind The Boards Producer Profile: A-Trak</t>
  </si>
  <si>
    <t>&amp;#8220;Which Rapper Are You?&amp;#8221; Personality Quiz</t>
  </si>
  <si>
    <t>Marvin Gaye&amp;#8217;s Passport Discovered In Old Vinyl Record Sleeve; Appraised for $20,000 on PBS Antiques Roadshow [YouTube Video]</t>
  </si>
  <si>
    <t>Action Bronson Knocks Down Security Guard During Altercation at Portland Concert [YouTube Video]</t>
  </si>
  <si>
    <t>Melvins&amp;#8217; Buzz Osborne 2014 Solo Tour Dates and Ticket Info Announced</t>
  </si>
  <si>
    <t>Jimi Hendrix&amp;#8217;s Last Interview Animated by PBS Blank On Blank [YouTube Video]</t>
  </si>
  <si>
    <t>Baby DJ School Teaches Kids to be Real DJs [Vice YouTube Video]</t>
  </si>
  <si>
    <t>Pharrell Williams Interviewed by Hard Knock TV / Grammy.com [YouTube Video]</t>
  </si>
  <si>
    <t>Petition To Deport Justin Bieber From USA Reaches 200,000; State Department Responds</t>
  </si>
  <si>
    <t>Pete Seeger Looks Back on His Life With &amp;#8220;The Power Of Song &amp;#8211; PBS American Masters&amp;#8221; [Full Documentary Video]</t>
  </si>
  <si>
    <t>Zumic Podcast Number Two 1.29.2014 [SoundCloud Audio &amp;#038; Free Download]</t>
  </si>
  <si>
    <t>Black Keys Roseland Ballroom Tickets Sell Out Hours Before They Are Scheduled To Go On Sale &amp;#8211; Citibank &amp;#038; Ticketmaster Blame Each Other</t>
  </si>
  <si>
    <t>FIDLAR, Big Ups, Amanda X at Baby&amp;#8217;s All Right in Brooklyn, NYC 1.27.2014 [ Zumic Review, Pics, &amp;#038; Videos]</t>
  </si>
  <si>
    <t>Kendrick Lamar Interview Before 2014 Grammys [Hollywood Reporter Video]</t>
  </si>
  <si>
    <t>Neil Young Releasing New Album &amp;#8220;A Letter Home&amp;#8221; On Jack White&amp;#8217;s Third Man Records Label</t>
  </si>
  <si>
    <t>Avicii 2014 #TRUETOUR Dates and Ticket Pre-Sale Info Announced</t>
  </si>
  <si>
    <t>Private: Rapper Personality</t>
  </si>
  <si>
    <t>Zumic Podcast Number One 1.22.2014 [SoundCloud Audio &amp;#038; Free Download]</t>
  </si>
  <si>
    <t>Foals 2014 Tour Dates and Ticket Pre-Sale Info Announced</t>
  </si>
  <si>
    <t>Nielsen Music Industry Year End Review 2013: Vinyl and Streaming up More Than 30%</t>
  </si>
  <si>
    <t>Cage The Elephant 2014 Tour Dates &amp;#038; Ticket Sales Announced</t>
  </si>
  <si>
    <t>Tool 2014 West Coast Tour Dates &amp;#038; Ticket Sales Announced</t>
  </si>
  <si>
    <t>Disclosure at Terminal 5 1.19.2014 [Zumic Review, Photos + Setlist]</t>
  </si>
  <si>
    <t>The National 2014 Tour Dates and Ticket Pre-Sale Information Announced</t>
  </si>
  <si>
    <t>&amp;#8220;That Metal Show&amp;#8221; featuring Zakk Wylde &amp;#038; M. Shadows 1.18.2014 [Season 13 Episode 1 Full Video]</t>
  </si>
  <si>
    <t>Charles Bradley Shows the Music Hall of Williamsburg What Soul is All About 1.18.2014 [Zumic Review &amp;#038; Photos + YouTube Video]</t>
  </si>
  <si>
    <t>Sharon Jones &amp;#038; The Dap-Kings on CBS Saturday Sessions 1.18.2014 [YouTube Videos]</t>
  </si>
  <si>
    <t>Beck Shares Video of Vinyl Lacquer Cutting For 2014 Album &amp;#8220;Morning Phase&amp;#8221; on YouTube</t>
  </si>
  <si>
    <t>Metallica&amp;#8217;s Kirk Hammett Says 2014 Grammy Performance Will Be &amp;#8220;Insane&amp;#8221;</t>
  </si>
  <si>
    <t>Katy Perry &amp;#8220;Prismatic&amp;#8221; 2014 Tour Dates and Ticket Pre-Sale Info Announced</t>
  </si>
  <si>
    <t>Sharon Jones Opens Up About Cancer in Interview With NPR [Audio]</t>
  </si>
  <si>
    <t>Bob Dylan&amp;#8217;s 1965 Newport Folk Festival Electric Guitar Sells For Close To $1 Million At Auction</t>
  </si>
  <si>
    <t>Wetlands Alumni Rusted Root at Gramercy Theater, NYC 1.11.2014 [Zumic Review &amp;#038; Pics]</t>
  </si>
  <si>
    <t>OutKast to Play Over 40 Concerts in Spring / Summer 2014</t>
  </si>
  <si>
    <t>Herbie Hancock Joins Harvard As 2014 Guest Lecturer [BBC Radio Interview &amp;#038; Full Schedule / Ticket Info]</t>
  </si>
  <si>
    <t>Alt-J Guitar &amp;#038; Bass Player Gwil Sainsbury Calls It Quits Via Twitter</t>
  </si>
  <si>
    <t>Miley Cyrus Poses Topless in NSFW Pics From Fan Site Miley HQ</t>
  </si>
  <si>
    <t>Fall Out Boy &amp;#038; Paramore 2014 &amp;#8220;Monumentour&amp;#8221; Dates and Ticket Pre-Sale Info Announced</t>
  </si>
  <si>
    <t>Jack White Reveals He&amp;#8217;s Finishing a New Record in Chat With Fans</t>
  </si>
  <si>
    <t>Earl Sweatshirt 2014 &amp;#8220;Wearld Tour&amp;#8221; Dates Announced</t>
  </si>
  <si>
    <t>Coachella 2014 Lineup Announced, OutKast, Arcade Fire, and Muse to Headline</t>
  </si>
  <si>
    <t>Insane Clown Posse Teams With ACLU to Sue FBI Over Gang Classification</t>
  </si>
  <si>
    <t>Diplo Pranks Nardwuar, Receives GG Allin Bobblehead in New Interview [YouTube Video]</t>
  </si>
  <si>
    <t>&amp;#8220;Dad Metal&amp;#8221; [Funny Or Die Video]</t>
  </si>
  <si>
    <t>Barry White Is Brought Back To Life In Animation on PBS &amp;#8220;Blank on Blank&amp;#8221; [YouTube Video]</t>
  </si>
  <si>
    <t>Queens Of The Stone Age To Record New Album In 2014</t>
  </si>
  <si>
    <t>Private: The Best Rock Albums of 2013 &amp;#8211; Part 1: Artists In Their Prime</t>
  </si>
  <si>
    <t>Childish Gambino 2014 &amp;#8220;The Deep Web Tour&amp;#8221; Dates &amp;#038; Ticket Info Announced</t>
  </si>
  <si>
    <t>The Black Keys Announce Roseland Ballroom NYC Show To Take Place On 1.31.2014 Pre-Super Bowl [Exclusive Citi Ticket Sale Info]</t>
  </si>
  <si>
    <t>Steve Albini Talks How To Make a Record &amp;#038; Gives Guided Tour of Electrical Audio [YouTube Video]</t>
  </si>
  <si>
    <t>Black Lips 2014 &amp;#8220;Underneath The Rainbow&amp;#8221; Tour Dates, Ticket Info Announced</t>
  </si>
  <si>
    <t>Phil Everly of The Everly Brothers Dead at 74</t>
  </si>
  <si>
    <t>More Than 200 Phish Fans Arrested at NYC&amp;#8217;s New Year&amp;#8217;s Shows</t>
  </si>
  <si>
    <t>Pixies 2014 Tour Dates &amp;#038; New EP Announced</t>
  </si>
  <si>
    <t>NFL Films Presents &amp;#8220;Phish, Russell Wilson, and The Wilson Chant&amp;#8221; [YouTube Videos]</t>
  </si>
  <si>
    <t>M.I.A. Announces Departure From Roc Nation via Twitter</t>
  </si>
  <si>
    <t>The 11 Most Evil Music Industry Villains of 2013</t>
  </si>
  <si>
    <t>Arcade Fire&amp;#8217;s Win Butler Interviewed By The Office&amp;#8217;s Rainn Wilson In A Magic Van [Soul Pancake YouTube Video]</t>
  </si>
  <si>
    <t>Action Bronson 2014 Tour Dates For &amp;#8220;Blue Chips 2&amp;#8243; Announced</t>
  </si>
  <si>
    <t>Flaming Lips Rehearse John Lennon Beatles Material for NYE Shows [SoundCloud &amp;#038; YouTube]</t>
  </si>
  <si>
    <t>Iron Maiden *Did Not* Use BitTorrent Data Of Pirated Music To Plan Their Tour</t>
  </si>
  <si>
    <t>David Bowie Wishes British Folk &amp;#8220;Merry Little Christmas And A Happy New Year&amp;#8221; As Elvis on BBC&amp;#8217;s &amp;#8220;This Is Radio Clash&amp;#8221; [Official Audio]</t>
  </si>
  <si>
    <t>Justin Bieber &amp;#8220;Officially Retiring&amp;#8221; According to Twitter</t>
  </si>
  <si>
    <t>Arcade Fire Are Headlining Glastonbury 2014 [Twitter Picture]</t>
  </si>
  <si>
    <t>Trent Reznor Praises &amp;#8220;The Next Day,&amp;#8221; Calls David Bowie &amp;#8220;The Most Important Figure to Have Inspired Me&amp;#8221;</t>
  </si>
  <si>
    <t>Billy Gibbons &amp;#038; Friends at B.B. King Blues Club in Times Square, NYC 12.17.2013 [Zumic Review]</t>
  </si>
  <si>
    <t>Lostprophets Singer Ian Watkins Sentenced to 35 Years for Child Rape</t>
  </si>
  <si>
    <t>Pusha T Plans to Record With The Neptunes For 20 Days In January [YouTube Video]</t>
  </si>
  <si>
    <t>Justin Bieber Retiring? NOPE. [Power 106 Full Interview 12.17.2013]</t>
  </si>
  <si>
    <t>Queens of the Stone Age Rock the Roof Off Barclays Center in Brooklyn, NYC 12.14.2013 [Zumic Review]</t>
  </si>
  <si>
    <t>Nirvana, Peter Gabriel, KISS, Hall and Oates, Cat Stevens, and Linda Ronstadt to be Inducted into Rock and Roll Hall of Fame</t>
  </si>
  <si>
    <t>Dev Hynes &amp;#8220;Lost Everything&amp;#8221; In Apartment Fire, GoFundMe Launched To Help</t>
  </si>
  <si>
    <t>King Krule Talks About His Obscure Influences with Nardwuar [YouTube Video]</t>
  </si>
  <si>
    <t>Justin Bieber and His Bodyguards Sued For Allegedly Roughing Up Paparazzi Photographer</t>
  </si>
  <si>
    <t>Lorde 2014 North American Tour Dates, Ticket Pre-Sale Information Announced</t>
  </si>
  <si>
    <t>Drake Is Being Sued For $202,800 After Bailing Out On Chicago Concert Promoter</t>
  </si>
  <si>
    <t>Chicago Sun-Times Reporter Jim DeRogatis Talks &amp;#8220;Stomach Churning&amp;#8221; R. Kelly Rape Allegations with The Village Voice</t>
  </si>
  <si>
    <t>Beyonce Releases Surprise Visual Album Exclusively on iTunes</t>
  </si>
  <si>
    <t>Billboard Declares Top 25 Earning Music Tours of 2013 [Full List]</t>
  </si>
  <si>
    <t>Nine Inch Nails&amp;#8217; Trent Reznor and Alessandro Cortini Talk Synthesizers In &amp;#8220;I Dream Of Wires&amp;#8221; Extended Interview [YouTube Video]</t>
  </si>
  <si>
    <t>The xx Announce NYC Park Avenue Armory Residency Concerts: March 19th to 29th, 2014</t>
  </si>
  <si>
    <t>The 10 Best Hip-Hop Albums of 2013 [Zumic Staff Picks]</t>
  </si>
  <si>
    <t>Albert Hammond Jr. and Jake Bugg Announce 2014 North American Tour</t>
  </si>
  <si>
    <t>Led Zeppelin and Spotify Make a &amp;#8220;Whole Lotta Love&amp;#8221; with Deal to Stream Albums</t>
  </si>
  <si>
    <t>Johnny Cash&amp;#8217;s Lost &amp;#8220;Out Among The Stars&amp;#8221; To Be Released in 2014, 30 Years After Initial Recordings</t>
  </si>
  <si>
    <t>&amp;#8220;Skyfall&amp;#8221; Actor Ben Whishaw to Play Freddie Mercury in Upcoming Biopic</t>
  </si>
  <si>
    <t>Local Natives &amp;#038; Kings of Leon 2014 Spring Tour Dates Announced</t>
  </si>
  <si>
    <t>Pixies Announce Paz Lenchantin as New Bassist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</si>
</sst>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4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en-US"/>
              <a:t>decay</a:t>
            </a:r>
            <a:r>
              <a:rPr lang="en-US" baseline="0"/>
              <a:t> tests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'random numbers'!$G$1</c:f>
              <c:strCache>
                <c:ptCount val="1"/>
                <c:pt idx="0">
                  <c:v>newton_score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xVal>
            <c:numRef>
              <c:f>'random numbers'!$F$2:$F$100</c:f>
              <c:numCache>
                <c:formatCode>General</c:formatCode>
                <c:ptCount val="99"/>
                <c:pt idx="0">
                  <c:v>25.0</c:v>
                </c:pt>
                <c:pt idx="1">
                  <c:v>93.0</c:v>
                </c:pt>
                <c:pt idx="2">
                  <c:v>46.0</c:v>
                </c:pt>
                <c:pt idx="3">
                  <c:v>6.0</c:v>
                </c:pt>
                <c:pt idx="4">
                  <c:v>138.0</c:v>
                </c:pt>
                <c:pt idx="5">
                  <c:v>7.0</c:v>
                </c:pt>
                <c:pt idx="6">
                  <c:v>7.0</c:v>
                </c:pt>
                <c:pt idx="7">
                  <c:v>73.0</c:v>
                </c:pt>
                <c:pt idx="8">
                  <c:v>7.0</c:v>
                </c:pt>
                <c:pt idx="9">
                  <c:v>85.0</c:v>
                </c:pt>
                <c:pt idx="10">
                  <c:v>18.0</c:v>
                </c:pt>
                <c:pt idx="11">
                  <c:v>117.0</c:v>
                </c:pt>
                <c:pt idx="12">
                  <c:v>80.0</c:v>
                </c:pt>
                <c:pt idx="13">
                  <c:v>43.0</c:v>
                </c:pt>
                <c:pt idx="14">
                  <c:v>41.0</c:v>
                </c:pt>
                <c:pt idx="15">
                  <c:v>116.0</c:v>
                </c:pt>
                <c:pt idx="16">
                  <c:v>20.0</c:v>
                </c:pt>
                <c:pt idx="17">
                  <c:v>72.0</c:v>
                </c:pt>
                <c:pt idx="18">
                  <c:v>90.0</c:v>
                </c:pt>
                <c:pt idx="19">
                  <c:v>56.0</c:v>
                </c:pt>
                <c:pt idx="20">
                  <c:v>65.0</c:v>
                </c:pt>
                <c:pt idx="21">
                  <c:v>48.0</c:v>
                </c:pt>
                <c:pt idx="22">
                  <c:v>76.0</c:v>
                </c:pt>
                <c:pt idx="23">
                  <c:v>22.0</c:v>
                </c:pt>
                <c:pt idx="24">
                  <c:v>41.0</c:v>
                </c:pt>
                <c:pt idx="25">
                  <c:v>106.0</c:v>
                </c:pt>
                <c:pt idx="26">
                  <c:v>134.0</c:v>
                </c:pt>
                <c:pt idx="27">
                  <c:v>11.0</c:v>
                </c:pt>
                <c:pt idx="28">
                  <c:v>53.0</c:v>
                </c:pt>
                <c:pt idx="29">
                  <c:v>35.0</c:v>
                </c:pt>
                <c:pt idx="30">
                  <c:v>100.0</c:v>
                </c:pt>
                <c:pt idx="31">
                  <c:v>94.0</c:v>
                </c:pt>
                <c:pt idx="32">
                  <c:v>105.0</c:v>
                </c:pt>
                <c:pt idx="33">
                  <c:v>103.0</c:v>
                </c:pt>
                <c:pt idx="34">
                  <c:v>118.0</c:v>
                </c:pt>
                <c:pt idx="35">
                  <c:v>101.0</c:v>
                </c:pt>
                <c:pt idx="36">
                  <c:v>129.0</c:v>
                </c:pt>
                <c:pt idx="37">
                  <c:v>122.0</c:v>
                </c:pt>
                <c:pt idx="38">
                  <c:v>127.0</c:v>
                </c:pt>
                <c:pt idx="39">
                  <c:v>58.0</c:v>
                </c:pt>
                <c:pt idx="40">
                  <c:v>57.0</c:v>
                </c:pt>
                <c:pt idx="41">
                  <c:v>42.0</c:v>
                </c:pt>
                <c:pt idx="42">
                  <c:v>62.0</c:v>
                </c:pt>
                <c:pt idx="43">
                  <c:v>80.0</c:v>
                </c:pt>
                <c:pt idx="44">
                  <c:v>99.0</c:v>
                </c:pt>
                <c:pt idx="45">
                  <c:v>127.0</c:v>
                </c:pt>
                <c:pt idx="46">
                  <c:v>59.0</c:v>
                </c:pt>
                <c:pt idx="47">
                  <c:v>21.0</c:v>
                </c:pt>
                <c:pt idx="48">
                  <c:v>37.0</c:v>
                </c:pt>
                <c:pt idx="49">
                  <c:v>68.0</c:v>
                </c:pt>
                <c:pt idx="50">
                  <c:v>88.0</c:v>
                </c:pt>
                <c:pt idx="51">
                  <c:v>109.0</c:v>
                </c:pt>
                <c:pt idx="52">
                  <c:v>107.0</c:v>
                </c:pt>
                <c:pt idx="53">
                  <c:v>128.0</c:v>
                </c:pt>
                <c:pt idx="54">
                  <c:v>62.0</c:v>
                </c:pt>
                <c:pt idx="55">
                  <c:v>26.0</c:v>
                </c:pt>
                <c:pt idx="56">
                  <c:v>29.0</c:v>
                </c:pt>
                <c:pt idx="57">
                  <c:v>136.0</c:v>
                </c:pt>
                <c:pt idx="58">
                  <c:v>135.0</c:v>
                </c:pt>
                <c:pt idx="59">
                  <c:v>119.0</c:v>
                </c:pt>
                <c:pt idx="60">
                  <c:v>29.0</c:v>
                </c:pt>
                <c:pt idx="61">
                  <c:v>117.0</c:v>
                </c:pt>
                <c:pt idx="62">
                  <c:v>66.0</c:v>
                </c:pt>
                <c:pt idx="63">
                  <c:v>22.0</c:v>
                </c:pt>
                <c:pt idx="64">
                  <c:v>135.0</c:v>
                </c:pt>
                <c:pt idx="65">
                  <c:v>93.0</c:v>
                </c:pt>
                <c:pt idx="66">
                  <c:v>81.0</c:v>
                </c:pt>
                <c:pt idx="67">
                  <c:v>115.0</c:v>
                </c:pt>
                <c:pt idx="68">
                  <c:v>133.0</c:v>
                </c:pt>
                <c:pt idx="69">
                  <c:v>136.0</c:v>
                </c:pt>
                <c:pt idx="70">
                  <c:v>121.0</c:v>
                </c:pt>
                <c:pt idx="71">
                  <c:v>135.0</c:v>
                </c:pt>
                <c:pt idx="72">
                  <c:v>87.0</c:v>
                </c:pt>
                <c:pt idx="73">
                  <c:v>24.0</c:v>
                </c:pt>
                <c:pt idx="74">
                  <c:v>59.0</c:v>
                </c:pt>
                <c:pt idx="75">
                  <c:v>70.0</c:v>
                </c:pt>
                <c:pt idx="76">
                  <c:v>122.0</c:v>
                </c:pt>
                <c:pt idx="77">
                  <c:v>94.0</c:v>
                </c:pt>
                <c:pt idx="78">
                  <c:v>75.0</c:v>
                </c:pt>
                <c:pt idx="79">
                  <c:v>133.0</c:v>
                </c:pt>
                <c:pt idx="80">
                  <c:v>97.0</c:v>
                </c:pt>
                <c:pt idx="81">
                  <c:v>25.0</c:v>
                </c:pt>
                <c:pt idx="82">
                  <c:v>28.0</c:v>
                </c:pt>
                <c:pt idx="83">
                  <c:v>41.0</c:v>
                </c:pt>
                <c:pt idx="84">
                  <c:v>17.0</c:v>
                </c:pt>
                <c:pt idx="85">
                  <c:v>132.0</c:v>
                </c:pt>
                <c:pt idx="86">
                  <c:v>115.0</c:v>
                </c:pt>
                <c:pt idx="87">
                  <c:v>50.0</c:v>
                </c:pt>
                <c:pt idx="88">
                  <c:v>63.0</c:v>
                </c:pt>
                <c:pt idx="89">
                  <c:v>54.0</c:v>
                </c:pt>
                <c:pt idx="90">
                  <c:v>47.0</c:v>
                </c:pt>
                <c:pt idx="91">
                  <c:v>34.0</c:v>
                </c:pt>
                <c:pt idx="92">
                  <c:v>102.0</c:v>
                </c:pt>
                <c:pt idx="93">
                  <c:v>12.0</c:v>
                </c:pt>
                <c:pt idx="94">
                  <c:v>43.0</c:v>
                </c:pt>
                <c:pt idx="95">
                  <c:v>10.0</c:v>
                </c:pt>
                <c:pt idx="96">
                  <c:v>127.0</c:v>
                </c:pt>
                <c:pt idx="97">
                  <c:v>141.0</c:v>
                </c:pt>
                <c:pt idx="98">
                  <c:v>90.0</c:v>
                </c:pt>
              </c:numCache>
            </c:numRef>
          </c:xVal>
          <c:yVal>
            <c:numRef>
              <c:f>'random numbers'!$G$2:$G$100</c:f>
              <c:numCache>
                <c:formatCode>General</c:formatCode>
                <c:ptCount val="99"/>
                <c:pt idx="0">
                  <c:v>17276.94426992386</c:v>
                </c:pt>
                <c:pt idx="1">
                  <c:v>11933.85026104039</c:v>
                </c:pt>
                <c:pt idx="2">
                  <c:v>23308.45423893024</c:v>
                </c:pt>
                <c:pt idx="3">
                  <c:v>31257.0</c:v>
                </c:pt>
                <c:pt idx="4">
                  <c:v>556.4036077624153</c:v>
                </c:pt>
                <c:pt idx="5">
                  <c:v>11600.0</c:v>
                </c:pt>
                <c:pt idx="6">
                  <c:v>18221.0</c:v>
                </c:pt>
                <c:pt idx="7">
                  <c:v>545.3038100514862</c:v>
                </c:pt>
                <c:pt idx="8">
                  <c:v>84800.0</c:v>
                </c:pt>
                <c:pt idx="9">
                  <c:v>3312.004021861799</c:v>
                </c:pt>
                <c:pt idx="10">
                  <c:v>40362.0</c:v>
                </c:pt>
                <c:pt idx="11">
                  <c:v>3501.379690894911</c:v>
                </c:pt>
                <c:pt idx="12">
                  <c:v>7601.961377173106</c:v>
                </c:pt>
                <c:pt idx="13">
                  <c:v>2142.551543048408</c:v>
                </c:pt>
                <c:pt idx="14">
                  <c:v>2363.441830949908</c:v>
                </c:pt>
                <c:pt idx="15">
                  <c:v>3667.174680739995</c:v>
                </c:pt>
                <c:pt idx="16">
                  <c:v>46604.0</c:v>
                </c:pt>
                <c:pt idx="17">
                  <c:v>3004.512681548935</c:v>
                </c:pt>
                <c:pt idx="18">
                  <c:v>10981.04481491897</c:v>
                </c:pt>
                <c:pt idx="19">
                  <c:v>7427.943905525945</c:v>
                </c:pt>
                <c:pt idx="20">
                  <c:v>6103.447149348908</c:v>
                </c:pt>
                <c:pt idx="21">
                  <c:v>2881.878744282316</c:v>
                </c:pt>
                <c:pt idx="22">
                  <c:v>16035.97875550902</c:v>
                </c:pt>
                <c:pt idx="23">
                  <c:v>65084.0</c:v>
                </c:pt>
                <c:pt idx="24">
                  <c:v>13128.53817063143</c:v>
                </c:pt>
                <c:pt idx="25">
                  <c:v>1140.484694576811</c:v>
                </c:pt>
                <c:pt idx="26">
                  <c:v>8159.805329837863</c:v>
                </c:pt>
                <c:pt idx="27">
                  <c:v>74750.0</c:v>
                </c:pt>
                <c:pt idx="28">
                  <c:v>38874.97939121371</c:v>
                </c:pt>
                <c:pt idx="29">
                  <c:v>28449.94097976642</c:v>
                </c:pt>
                <c:pt idx="30">
                  <c:v>880.56755461828</c:v>
                </c:pt>
                <c:pt idx="31">
                  <c:v>13786.03701364429</c:v>
                </c:pt>
                <c:pt idx="32">
                  <c:v>9797.880161304465</c:v>
                </c:pt>
                <c:pt idx="33">
                  <c:v>2600.706007384049</c:v>
                </c:pt>
                <c:pt idx="34">
                  <c:v>3764.198526372739</c:v>
                </c:pt>
                <c:pt idx="35">
                  <c:v>7224.457289462424</c:v>
                </c:pt>
                <c:pt idx="36">
                  <c:v>1060.276074567411</c:v>
                </c:pt>
                <c:pt idx="37">
                  <c:v>1082.697136419952</c:v>
                </c:pt>
                <c:pt idx="38">
                  <c:v>1101.531766133466</c:v>
                </c:pt>
                <c:pt idx="39">
                  <c:v>32041.54770977375</c:v>
                </c:pt>
                <c:pt idx="40">
                  <c:v>718.2459061811122</c:v>
                </c:pt>
                <c:pt idx="41">
                  <c:v>6139.669030813387</c:v>
                </c:pt>
                <c:pt idx="42">
                  <c:v>8649.764084992128</c:v>
                </c:pt>
                <c:pt idx="43">
                  <c:v>3163.952709934552</c:v>
                </c:pt>
                <c:pt idx="44">
                  <c:v>3540.448694703429</c:v>
                </c:pt>
                <c:pt idx="45">
                  <c:v>4660.349928056307</c:v>
                </c:pt>
                <c:pt idx="46">
                  <c:v>19521.58018029132</c:v>
                </c:pt>
                <c:pt idx="47">
                  <c:v>57024.0</c:v>
                </c:pt>
                <c:pt idx="48">
                  <c:v>15780.0006497099</c:v>
                </c:pt>
                <c:pt idx="49">
                  <c:v>11386.95071545169</c:v>
                </c:pt>
                <c:pt idx="50">
                  <c:v>6146.969598899991</c:v>
                </c:pt>
                <c:pt idx="51">
                  <c:v>2647.725451181918</c:v>
                </c:pt>
                <c:pt idx="52">
                  <c:v>12177.21876367113</c:v>
                </c:pt>
                <c:pt idx="53">
                  <c:v>937.983840321831</c:v>
                </c:pt>
                <c:pt idx="54">
                  <c:v>11481.40791248409</c:v>
                </c:pt>
                <c:pt idx="55">
                  <c:v>9659.220749360978</c:v>
                </c:pt>
                <c:pt idx="56">
                  <c:v>39893.02593648409</c:v>
                </c:pt>
                <c:pt idx="57">
                  <c:v>537.5483058524692</c:v>
                </c:pt>
                <c:pt idx="58">
                  <c:v>1470.414155592156</c:v>
                </c:pt>
                <c:pt idx="59">
                  <c:v>2844.237484075374</c:v>
                </c:pt>
                <c:pt idx="60">
                  <c:v>24987.60106289866</c:v>
                </c:pt>
                <c:pt idx="61">
                  <c:v>2070.246815445786</c:v>
                </c:pt>
                <c:pt idx="62">
                  <c:v>22340.77158030337</c:v>
                </c:pt>
                <c:pt idx="63">
                  <c:v>1760.0</c:v>
                </c:pt>
                <c:pt idx="64">
                  <c:v>1953.933427793509</c:v>
                </c:pt>
                <c:pt idx="65">
                  <c:v>579.1523120835507</c:v>
                </c:pt>
                <c:pt idx="66">
                  <c:v>25148.93905856097</c:v>
                </c:pt>
                <c:pt idx="67">
                  <c:v>7842.369899929457</c:v>
                </c:pt>
                <c:pt idx="68">
                  <c:v>4368.520999007544</c:v>
                </c:pt>
                <c:pt idx="69">
                  <c:v>4216.739311875645</c:v>
                </c:pt>
                <c:pt idx="70">
                  <c:v>725.5443552256951</c:v>
                </c:pt>
                <c:pt idx="71">
                  <c:v>105.2037609544731</c:v>
                </c:pt>
                <c:pt idx="72">
                  <c:v>21896.02519223566</c:v>
                </c:pt>
                <c:pt idx="73">
                  <c:v>20615.0</c:v>
                </c:pt>
                <c:pt idx="74">
                  <c:v>14291.11678261036</c:v>
                </c:pt>
                <c:pt idx="75">
                  <c:v>3321.053769311617</c:v>
                </c:pt>
                <c:pt idx="76">
                  <c:v>3158.858128785683</c:v>
                </c:pt>
                <c:pt idx="77">
                  <c:v>3848.371254547907</c:v>
                </c:pt>
                <c:pt idx="78">
                  <c:v>15114.84641436148</c:v>
                </c:pt>
                <c:pt idx="79">
                  <c:v>4048.873121031382</c:v>
                </c:pt>
                <c:pt idx="80">
                  <c:v>2631.062605083339</c:v>
                </c:pt>
                <c:pt idx="81">
                  <c:v>56394.10969226233</c:v>
                </c:pt>
                <c:pt idx="82">
                  <c:v>2994.486347660684</c:v>
                </c:pt>
                <c:pt idx="83">
                  <c:v>26642.56513989965</c:v>
                </c:pt>
                <c:pt idx="84">
                  <c:v>23232.0</c:v>
                </c:pt>
                <c:pt idx="85">
                  <c:v>1477.346959716831</c:v>
                </c:pt>
                <c:pt idx="86">
                  <c:v>7481.66464426909</c:v>
                </c:pt>
                <c:pt idx="87">
                  <c:v>29854.84830071284</c:v>
                </c:pt>
                <c:pt idx="88">
                  <c:v>3255.009238834255</c:v>
                </c:pt>
                <c:pt idx="89">
                  <c:v>22880.99046162629</c:v>
                </c:pt>
                <c:pt idx="90">
                  <c:v>28414.73133772559</c:v>
                </c:pt>
                <c:pt idx="91">
                  <c:v>24822.22679797087</c:v>
                </c:pt>
                <c:pt idx="92">
                  <c:v>8535.017002657001</c:v>
                </c:pt>
                <c:pt idx="93">
                  <c:v>7106.0</c:v>
                </c:pt>
                <c:pt idx="94">
                  <c:v>18441.93657645786</c:v>
                </c:pt>
                <c:pt idx="95">
                  <c:v>11346.0</c:v>
                </c:pt>
                <c:pt idx="96">
                  <c:v>2922.657148334021</c:v>
                </c:pt>
                <c:pt idx="97">
                  <c:v>2129.051985124212</c:v>
                </c:pt>
                <c:pt idx="98">
                  <c:v>6071.10904957946</c:v>
                </c:pt>
              </c:numCache>
            </c:numRef>
          </c:yVal>
          <c:smooth val="1"/>
        </c:ser>
        <c:ser>
          <c:idx val="1"/>
          <c:order val="1"/>
          <c:tx>
            <c:v>hn_score</c:v>
          </c:tx>
          <c:spPr>
            <a:ln w="47625">
              <a:noFill/>
            </a:ln>
          </c:spPr>
          <c:xVal>
            <c:numRef>
              <c:f>'random numbers'!$F$2:$F$100</c:f>
              <c:numCache>
                <c:formatCode>General</c:formatCode>
                <c:ptCount val="99"/>
                <c:pt idx="0">
                  <c:v>25.0</c:v>
                </c:pt>
                <c:pt idx="1">
                  <c:v>93.0</c:v>
                </c:pt>
                <c:pt idx="2">
                  <c:v>46.0</c:v>
                </c:pt>
                <c:pt idx="3">
                  <c:v>6.0</c:v>
                </c:pt>
                <c:pt idx="4">
                  <c:v>138.0</c:v>
                </c:pt>
                <c:pt idx="5">
                  <c:v>7.0</c:v>
                </c:pt>
                <c:pt idx="6">
                  <c:v>7.0</c:v>
                </c:pt>
                <c:pt idx="7">
                  <c:v>73.0</c:v>
                </c:pt>
                <c:pt idx="8">
                  <c:v>7.0</c:v>
                </c:pt>
                <c:pt idx="9">
                  <c:v>85.0</c:v>
                </c:pt>
                <c:pt idx="10">
                  <c:v>18.0</c:v>
                </c:pt>
                <c:pt idx="11">
                  <c:v>117.0</c:v>
                </c:pt>
                <c:pt idx="12">
                  <c:v>80.0</c:v>
                </c:pt>
                <c:pt idx="13">
                  <c:v>43.0</c:v>
                </c:pt>
                <c:pt idx="14">
                  <c:v>41.0</c:v>
                </c:pt>
                <c:pt idx="15">
                  <c:v>116.0</c:v>
                </c:pt>
                <c:pt idx="16">
                  <c:v>20.0</c:v>
                </c:pt>
                <c:pt idx="17">
                  <c:v>72.0</c:v>
                </c:pt>
                <c:pt idx="18">
                  <c:v>90.0</c:v>
                </c:pt>
                <c:pt idx="19">
                  <c:v>56.0</c:v>
                </c:pt>
                <c:pt idx="20">
                  <c:v>65.0</c:v>
                </c:pt>
                <c:pt idx="21">
                  <c:v>48.0</c:v>
                </c:pt>
                <c:pt idx="22">
                  <c:v>76.0</c:v>
                </c:pt>
                <c:pt idx="23">
                  <c:v>22.0</c:v>
                </c:pt>
                <c:pt idx="24">
                  <c:v>41.0</c:v>
                </c:pt>
                <c:pt idx="25">
                  <c:v>106.0</c:v>
                </c:pt>
                <c:pt idx="26">
                  <c:v>134.0</c:v>
                </c:pt>
                <c:pt idx="27">
                  <c:v>11.0</c:v>
                </c:pt>
                <c:pt idx="28">
                  <c:v>53.0</c:v>
                </c:pt>
                <c:pt idx="29">
                  <c:v>35.0</c:v>
                </c:pt>
                <c:pt idx="30">
                  <c:v>100.0</c:v>
                </c:pt>
                <c:pt idx="31">
                  <c:v>94.0</c:v>
                </c:pt>
                <c:pt idx="32">
                  <c:v>105.0</c:v>
                </c:pt>
                <c:pt idx="33">
                  <c:v>103.0</c:v>
                </c:pt>
                <c:pt idx="34">
                  <c:v>118.0</c:v>
                </c:pt>
                <c:pt idx="35">
                  <c:v>101.0</c:v>
                </c:pt>
                <c:pt idx="36">
                  <c:v>129.0</c:v>
                </c:pt>
                <c:pt idx="37">
                  <c:v>122.0</c:v>
                </c:pt>
                <c:pt idx="38">
                  <c:v>127.0</c:v>
                </c:pt>
                <c:pt idx="39">
                  <c:v>58.0</c:v>
                </c:pt>
                <c:pt idx="40">
                  <c:v>57.0</c:v>
                </c:pt>
                <c:pt idx="41">
                  <c:v>42.0</c:v>
                </c:pt>
                <c:pt idx="42">
                  <c:v>62.0</c:v>
                </c:pt>
                <c:pt idx="43">
                  <c:v>80.0</c:v>
                </c:pt>
                <c:pt idx="44">
                  <c:v>99.0</c:v>
                </c:pt>
                <c:pt idx="45">
                  <c:v>127.0</c:v>
                </c:pt>
                <c:pt idx="46">
                  <c:v>59.0</c:v>
                </c:pt>
                <c:pt idx="47">
                  <c:v>21.0</c:v>
                </c:pt>
                <c:pt idx="48">
                  <c:v>37.0</c:v>
                </c:pt>
                <c:pt idx="49">
                  <c:v>68.0</c:v>
                </c:pt>
                <c:pt idx="50">
                  <c:v>88.0</c:v>
                </c:pt>
                <c:pt idx="51">
                  <c:v>109.0</c:v>
                </c:pt>
                <c:pt idx="52">
                  <c:v>107.0</c:v>
                </c:pt>
                <c:pt idx="53">
                  <c:v>128.0</c:v>
                </c:pt>
                <c:pt idx="54">
                  <c:v>62.0</c:v>
                </c:pt>
                <c:pt idx="55">
                  <c:v>26.0</c:v>
                </c:pt>
                <c:pt idx="56">
                  <c:v>29.0</c:v>
                </c:pt>
                <c:pt idx="57">
                  <c:v>136.0</c:v>
                </c:pt>
                <c:pt idx="58">
                  <c:v>135.0</c:v>
                </c:pt>
                <c:pt idx="59">
                  <c:v>119.0</c:v>
                </c:pt>
                <c:pt idx="60">
                  <c:v>29.0</c:v>
                </c:pt>
                <c:pt idx="61">
                  <c:v>117.0</c:v>
                </c:pt>
                <c:pt idx="62">
                  <c:v>66.0</c:v>
                </c:pt>
                <c:pt idx="63">
                  <c:v>22.0</c:v>
                </c:pt>
                <c:pt idx="64">
                  <c:v>135.0</c:v>
                </c:pt>
                <c:pt idx="65">
                  <c:v>93.0</c:v>
                </c:pt>
                <c:pt idx="66">
                  <c:v>81.0</c:v>
                </c:pt>
                <c:pt idx="67">
                  <c:v>115.0</c:v>
                </c:pt>
                <c:pt idx="68">
                  <c:v>133.0</c:v>
                </c:pt>
                <c:pt idx="69">
                  <c:v>136.0</c:v>
                </c:pt>
                <c:pt idx="70">
                  <c:v>121.0</c:v>
                </c:pt>
                <c:pt idx="71">
                  <c:v>135.0</c:v>
                </c:pt>
                <c:pt idx="72">
                  <c:v>87.0</c:v>
                </c:pt>
                <c:pt idx="73">
                  <c:v>24.0</c:v>
                </c:pt>
                <c:pt idx="74">
                  <c:v>59.0</c:v>
                </c:pt>
                <c:pt idx="75">
                  <c:v>70.0</c:v>
                </c:pt>
                <c:pt idx="76">
                  <c:v>122.0</c:v>
                </c:pt>
                <c:pt idx="77">
                  <c:v>94.0</c:v>
                </c:pt>
                <c:pt idx="78">
                  <c:v>75.0</c:v>
                </c:pt>
                <c:pt idx="79">
                  <c:v>133.0</c:v>
                </c:pt>
                <c:pt idx="80">
                  <c:v>97.0</c:v>
                </c:pt>
                <c:pt idx="81">
                  <c:v>25.0</c:v>
                </c:pt>
                <c:pt idx="82">
                  <c:v>28.0</c:v>
                </c:pt>
                <c:pt idx="83">
                  <c:v>41.0</c:v>
                </c:pt>
                <c:pt idx="84">
                  <c:v>17.0</c:v>
                </c:pt>
                <c:pt idx="85">
                  <c:v>132.0</c:v>
                </c:pt>
                <c:pt idx="86">
                  <c:v>115.0</c:v>
                </c:pt>
                <c:pt idx="87">
                  <c:v>50.0</c:v>
                </c:pt>
                <c:pt idx="88">
                  <c:v>63.0</c:v>
                </c:pt>
                <c:pt idx="89">
                  <c:v>54.0</c:v>
                </c:pt>
                <c:pt idx="90">
                  <c:v>47.0</c:v>
                </c:pt>
                <c:pt idx="91">
                  <c:v>34.0</c:v>
                </c:pt>
                <c:pt idx="92">
                  <c:v>102.0</c:v>
                </c:pt>
                <c:pt idx="93">
                  <c:v>12.0</c:v>
                </c:pt>
                <c:pt idx="94">
                  <c:v>43.0</c:v>
                </c:pt>
                <c:pt idx="95">
                  <c:v>10.0</c:v>
                </c:pt>
                <c:pt idx="96">
                  <c:v>127.0</c:v>
                </c:pt>
                <c:pt idx="97">
                  <c:v>141.0</c:v>
                </c:pt>
                <c:pt idx="98">
                  <c:v>90.0</c:v>
                </c:pt>
              </c:numCache>
            </c:numRef>
          </c:xVal>
          <c:yVal>
            <c:numRef>
              <c:f>'random numbers'!$H$2:$H$100</c:f>
              <c:numCache>
                <c:formatCode>General</c:formatCode>
                <c:ptCount val="99"/>
                <c:pt idx="0">
                  <c:v>19197.94910921477</c:v>
                </c:pt>
                <c:pt idx="1">
                  <c:v>7664.403457356799</c:v>
                </c:pt>
                <c:pt idx="2">
                  <c:v>11164.69578627201</c:v>
                </c:pt>
                <c:pt idx="3">
                  <c:v>31257.0</c:v>
                </c:pt>
                <c:pt idx="4">
                  <c:v>628.9744931580917</c:v>
                </c:pt>
                <c:pt idx="5">
                  <c:v>11600.0</c:v>
                </c:pt>
                <c:pt idx="6">
                  <c:v>18221.0</c:v>
                </c:pt>
                <c:pt idx="7">
                  <c:v>288.6409880803486</c:v>
                </c:pt>
                <c:pt idx="8">
                  <c:v>84800.0</c:v>
                </c:pt>
                <c:pt idx="9">
                  <c:v>1955.801955802934</c:v>
                </c:pt>
                <c:pt idx="10">
                  <c:v>40362.0</c:v>
                </c:pt>
                <c:pt idx="11">
                  <c:v>2994.834730637032</c:v>
                </c:pt>
                <c:pt idx="12">
                  <c:v>4277.179887434439</c:v>
                </c:pt>
                <c:pt idx="13">
                  <c:v>1042.454891110402</c:v>
                </c:pt>
                <c:pt idx="14">
                  <c:v>1169.083211561759</c:v>
                </c:pt>
                <c:pt idx="15">
                  <c:v>3096.959931481888</c:v>
                </c:pt>
                <c:pt idx="16">
                  <c:v>46604.0</c:v>
                </c:pt>
                <c:pt idx="17">
                  <c:v>1577.714285714286</c:v>
                </c:pt>
                <c:pt idx="18">
                  <c:v>6828.050245073898</c:v>
                </c:pt>
                <c:pt idx="19">
                  <c:v>3559.017676014242</c:v>
                </c:pt>
                <c:pt idx="20">
                  <c:v>3050.268622050633</c:v>
                </c:pt>
                <c:pt idx="21">
                  <c:v>1372.8</c:v>
                </c:pt>
                <c:pt idx="22">
                  <c:v>8703.98949517263</c:v>
                </c:pt>
                <c:pt idx="23">
                  <c:v>65084.0</c:v>
                </c:pt>
                <c:pt idx="24">
                  <c:v>6494.068678417253</c:v>
                </c:pt>
                <c:pt idx="25">
                  <c:v>850.8925434400795</c:v>
                </c:pt>
                <c:pt idx="26">
                  <c:v>8733.772213716194</c:v>
                </c:pt>
                <c:pt idx="27">
                  <c:v>74750.0</c:v>
                </c:pt>
                <c:pt idx="28">
                  <c:v>18504.25888275453</c:v>
                </c:pt>
                <c:pt idx="29">
                  <c:v>15463.74960997494</c:v>
                </c:pt>
                <c:pt idx="30">
                  <c:v>611.9682955882557</c:v>
                </c:pt>
                <c:pt idx="31">
                  <c:v>8951.775369590416</c:v>
                </c:pt>
                <c:pt idx="32">
                  <c:v>7222.663531399262</c:v>
                </c:pt>
                <c:pt idx="33">
                  <c:v>1872.036110762824</c:v>
                </c:pt>
                <c:pt idx="34">
                  <c:v>3261.072192102662</c:v>
                </c:pt>
                <c:pt idx="35">
                  <c:v>5079.50800287607</c:v>
                </c:pt>
                <c:pt idx="36">
                  <c:v>1060.93554745284</c:v>
                </c:pt>
                <c:pt idx="37">
                  <c:v>987.7511648367537</c:v>
                </c:pt>
                <c:pt idx="38">
                  <c:v>1073.245549543712</c:v>
                </c:pt>
                <c:pt idx="39">
                  <c:v>15456.18101047511</c:v>
                </c:pt>
                <c:pt idx="40">
                  <c:v>345.2266518918703</c:v>
                </c:pt>
                <c:pt idx="41">
                  <c:v>3009.93442838177</c:v>
                </c:pt>
                <c:pt idx="42">
                  <c:v>4249.16068937179</c:v>
                </c:pt>
                <c:pt idx="43">
                  <c:v>1780.171487895419</c:v>
                </c:pt>
                <c:pt idx="44">
                  <c:v>2432.265610495695</c:v>
                </c:pt>
                <c:pt idx="45">
                  <c:v>4540.676876854375</c:v>
                </c:pt>
                <c:pt idx="46">
                  <c:v>9454.5</c:v>
                </c:pt>
                <c:pt idx="47">
                  <c:v>57024.0</c:v>
                </c:pt>
                <c:pt idx="48">
                  <c:v>8233.249818354146</c:v>
                </c:pt>
                <c:pt idx="49">
                  <c:v>5804.236184795453</c:v>
                </c:pt>
                <c:pt idx="50">
                  <c:v>3742.748116229365</c:v>
                </c:pt>
                <c:pt idx="51">
                  <c:v>2048.82269086533</c:v>
                </c:pt>
                <c:pt idx="52">
                  <c:v>9195.70189454472</c:v>
                </c:pt>
                <c:pt idx="53">
                  <c:v>926.129169228158</c:v>
                </c:pt>
                <c:pt idx="54">
                  <c:v>5640.193961476584</c:v>
                </c:pt>
                <c:pt idx="55">
                  <c:v>8923.525760594855</c:v>
                </c:pt>
                <c:pt idx="56">
                  <c:v>27512.66879094066</c:v>
                </c:pt>
                <c:pt idx="57">
                  <c:v>591.2430657790908</c:v>
                </c:pt>
                <c:pt idx="58">
                  <c:v>1595.388040571948</c:v>
                </c:pt>
                <c:pt idx="59">
                  <c:v>2495.927985823443</c:v>
                </c:pt>
                <c:pt idx="60">
                  <c:v>17232.97683706059</c:v>
                </c:pt>
                <c:pt idx="61">
                  <c:v>1770.743995577096</c:v>
                </c:pt>
                <c:pt idx="62">
                  <c:v>11235.78966496565</c:v>
                </c:pt>
                <c:pt idx="63">
                  <c:v>1760.0</c:v>
                </c:pt>
                <c:pt idx="64">
                  <c:v>2120.002729108755</c:v>
                </c:pt>
                <c:pt idx="65">
                  <c:v>371.9551432248633</c:v>
                </c:pt>
                <c:pt idx="66">
                  <c:v>14283.2511536149</c:v>
                </c:pt>
                <c:pt idx="67">
                  <c:v>6539.533310865007</c:v>
                </c:pt>
                <c:pt idx="68">
                  <c:v>4612.852006770175</c:v>
                </c:pt>
                <c:pt idx="69">
                  <c:v>4637.942025304811</c:v>
                </c:pt>
                <c:pt idx="70">
                  <c:v>653.36666581637</c:v>
                </c:pt>
                <c:pt idx="71">
                  <c:v>114.1452708487866</c:v>
                </c:pt>
                <c:pt idx="72">
                  <c:v>13195.0</c:v>
                </c:pt>
                <c:pt idx="73">
                  <c:v>20615.0</c:v>
                </c:pt>
                <c:pt idx="74">
                  <c:v>6921.333333333333</c:v>
                </c:pt>
                <c:pt idx="75">
                  <c:v>1717.414409896211</c:v>
                </c:pt>
                <c:pt idx="76">
                  <c:v>2881.845431474265</c:v>
                </c:pt>
                <c:pt idx="77">
                  <c:v>2498.887459492978</c:v>
                </c:pt>
                <c:pt idx="78">
                  <c:v>8134.12367744676</c:v>
                </c:pt>
                <c:pt idx="79">
                  <c:v>4275.326250177236</c:v>
                </c:pt>
                <c:pt idx="80">
                  <c:v>1766.731613628565</c:v>
                </c:pt>
                <c:pt idx="81">
                  <c:v>62664.51005553302</c:v>
                </c:pt>
                <c:pt idx="82">
                  <c:v>2221.757142443791</c:v>
                </c:pt>
                <c:pt idx="83">
                  <c:v>13178.82048549448</c:v>
                </c:pt>
                <c:pt idx="84">
                  <c:v>23232.0</c:v>
                </c:pt>
                <c:pt idx="85">
                  <c:v>1539.035275093346</c:v>
                </c:pt>
                <c:pt idx="86">
                  <c:v>6238.751268587677</c:v>
                </c:pt>
                <c:pt idx="87">
                  <c:v>14188.57531542478</c:v>
                </c:pt>
                <c:pt idx="88">
                  <c:v>1607.701962429604</c:v>
                </c:pt>
                <c:pt idx="89">
                  <c:v>10909.58525571036</c:v>
                </c:pt>
                <c:pt idx="90">
                  <c:v>13567.11131284033</c:v>
                </c:pt>
                <c:pt idx="91">
                  <c:v>13839.37071611935</c:v>
                </c:pt>
                <c:pt idx="92">
                  <c:v>6071.64936613738</c:v>
                </c:pt>
                <c:pt idx="93">
                  <c:v>7106.0</c:v>
                </c:pt>
                <c:pt idx="94">
                  <c:v>8972.893580111156</c:v>
                </c:pt>
                <c:pt idx="95">
                  <c:v>11346.0</c:v>
                </c:pt>
                <c:pt idx="96">
                  <c:v>2847.606282206432</c:v>
                </c:pt>
                <c:pt idx="97">
                  <c:v>2508.381718849351</c:v>
                </c:pt>
                <c:pt idx="98">
                  <c:v>3775.035830609831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701448"/>
        <c:axId val="2134946584"/>
      </c:scatterChart>
      <c:valAx>
        <c:axId val="-2146701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134946584"/>
        <c:crosses val="autoZero"/>
        <c:crossBetween val="midCat"/>
      </c:valAx>
      <c:valAx>
        <c:axId val="21349465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Hotness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-2146701448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en-US"/>
              <a:t>decay</a:t>
            </a:r>
            <a:r>
              <a:rPr lang="en-US" baseline="0"/>
              <a:t> tests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'zumic data'!$H$1</c:f>
              <c:strCache>
                <c:ptCount val="1"/>
                <c:pt idx="0">
                  <c:v>newton_score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xVal>
            <c:numRef>
              <c:f>'zumic data'!$F$2:$F$100</c:f>
              <c:numCache>
                <c:formatCode>General</c:formatCode>
                <c:ptCount val="99"/>
              </c:numCache>
            </c:numRef>
          </c:xVal>
          <c:yVal>
            <c:numRef>
              <c:f>'zumic data'!$J$2:$J$100</c:f>
              <c:numCache>
                <c:formatCode>General</c:formatCode>
                <c:ptCount val="99"/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v>hn_score</c:v>
          </c:tx>
          <c:spPr>
            <a:ln w="47625">
              <a:noFill/>
            </a:ln>
          </c:spPr>
          <c:xVal>
            <c:numRef>
              <c:f>'zumic data'!$F$2:$F$100</c:f>
              <c:numCache>
                <c:formatCode>General</c:formatCode>
                <c:ptCount val="99"/>
              </c:numCache>
            </c:numRef>
          </c:xVal>
          <c:yVal>
            <c:numRef>
              <c:f>'zumic data'!$K$2:$K$100</c:f>
              <c:numCache>
                <c:formatCode>General</c:formatCode>
                <c:ptCount val="99"/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517752"/>
        <c:axId val="2135881976"/>
      </c:scatterChart>
      <c:valAx>
        <c:axId val="-2146517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(hrs)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135881976"/>
        <c:crosses val="autoZero"/>
        <c:crossBetween val="midCat"/>
      </c:valAx>
      <c:valAx>
        <c:axId val="2135881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Hotness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-2146517752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640292</xdr:colOff>
      <xdr:row>6</xdr:row>
      <xdr:rowOff>30691</xdr:rowOff>
    </xdr:from>
    <xdr:ext cx="5715000" cy="353377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407459</xdr:colOff>
      <xdr:row>4</xdr:row>
      <xdr:rowOff>89959</xdr:rowOff>
    </xdr:from>
    <xdr:ext cx="5715000" cy="3533775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queryTables/queryTable1.xml><?xml version="1.0" encoding="utf-8"?>
<queryTable xmlns="http://schemas.openxmlformats.org/spreadsheetml/2006/main" name="post_titles" connectionId="4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ost_dates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foo" connectionId="2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foo_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zoomScale="150" zoomScaleNormal="150" zoomScalePageLayoutView="150" workbookViewId="0">
      <selection activeCell="C1" sqref="C1:C12"/>
    </sheetView>
  </sheetViews>
  <sheetFormatPr baseColWidth="10" defaultColWidth="17.1640625" defaultRowHeight="12.75" customHeight="1" x14ac:dyDescent="0"/>
  <sheetData>
    <row r="1" spans="1:8" ht="12.75" customHeight="1">
      <c r="A1" s="1" t="s">
        <v>20</v>
      </c>
      <c r="B1" s="1" t="s">
        <v>2</v>
      </c>
      <c r="C1" s="1" t="s">
        <v>19</v>
      </c>
      <c r="D1" s="1" t="s">
        <v>0</v>
      </c>
      <c r="E1" s="1" t="s">
        <v>1</v>
      </c>
      <c r="F1" s="1" t="s">
        <v>21</v>
      </c>
      <c r="G1" s="1" t="s">
        <v>14</v>
      </c>
      <c r="H1" s="1" t="s">
        <v>13</v>
      </c>
    </row>
    <row r="2" spans="1:8" ht="12.75" customHeight="1">
      <c r="A2" t="s">
        <v>15</v>
      </c>
      <c r="B2" t="s">
        <v>3</v>
      </c>
      <c r="C2">
        <f ca="1">D2*E2</f>
        <v>27150</v>
      </c>
      <c r="D2">
        <f ca="1">RANDBETWEEN(0,300)</f>
        <v>150</v>
      </c>
      <c r="E2">
        <f t="shared" ref="E2:E65" ca="1" si="0">RANDBETWEEN(100,430)</f>
        <v>181</v>
      </c>
      <c r="F2">
        <v>25</v>
      </c>
      <c r="G2">
        <f ca="1">IF(F2&gt;24, C2*POWER($A$6,(-$A$3*F2)), C2)</f>
        <v>17276.944269923857</v>
      </c>
      <c r="H2">
        <f ca="1">IF(F2&gt;24, C2/POWER(F2-23,$A$12), C2)</f>
        <v>19197.949109214765</v>
      </c>
    </row>
    <row r="3" spans="1:8" ht="12.75" customHeight="1">
      <c r="A3">
        <v>0.25</v>
      </c>
      <c r="B3" t="s">
        <v>4</v>
      </c>
      <c r="C3">
        <f t="shared" ref="C3:C66" ca="1" si="1">D3*E3</f>
        <v>64125</v>
      </c>
      <c r="D3">
        <f t="shared" ref="D3:D66" ca="1" si="2">RANDBETWEEN(0,300)</f>
        <v>225</v>
      </c>
      <c r="E3">
        <f t="shared" ca="1" si="0"/>
        <v>285</v>
      </c>
      <c r="F3">
        <f t="shared" ref="F3:F4" ca="1" si="3">RANDBETWEEN(1,144)</f>
        <v>93</v>
      </c>
      <c r="G3">
        <f t="shared" ref="G3:G66" ca="1" si="4">IF(F3&gt;24, C3*POWER($A$6,(-$A$3*F3)), C3)</f>
        <v>11933.850261040388</v>
      </c>
      <c r="H3">
        <f t="shared" ref="H3:H66" ca="1" si="5">IF(F3&gt;24, C3/POWER(F3-23,$A$12), C3)</f>
        <v>7664.4034573567988</v>
      </c>
    </row>
    <row r="4" spans="1:8" ht="12.75" customHeight="1">
      <c r="B4" t="s">
        <v>5</v>
      </c>
      <c r="C4">
        <f t="shared" ca="1" si="1"/>
        <v>53544</v>
      </c>
      <c r="D4">
        <f t="shared" ca="1" si="2"/>
        <v>194</v>
      </c>
      <c r="E4">
        <f t="shared" ca="1" si="0"/>
        <v>276</v>
      </c>
      <c r="F4">
        <f t="shared" ca="1" si="3"/>
        <v>46</v>
      </c>
      <c r="G4">
        <f t="shared" ca="1" si="4"/>
        <v>23308.454238930241</v>
      </c>
      <c r="H4">
        <f t="shared" ca="1" si="5"/>
        <v>11164.695786272012</v>
      </c>
    </row>
    <row r="5" spans="1:8" ht="12.75" customHeight="1">
      <c r="A5" t="s">
        <v>16</v>
      </c>
      <c r="C5">
        <f t="shared" ca="1" si="1"/>
        <v>31257</v>
      </c>
      <c r="D5">
        <f t="shared" ca="1" si="2"/>
        <v>151</v>
      </c>
      <c r="E5">
        <f t="shared" ca="1" si="0"/>
        <v>207</v>
      </c>
      <c r="F5">
        <f ca="1">RANDBETWEEN(1,144)</f>
        <v>6</v>
      </c>
      <c r="G5">
        <f t="shared" ca="1" si="4"/>
        <v>31257</v>
      </c>
      <c r="H5">
        <f t="shared" ca="1" si="5"/>
        <v>31257</v>
      </c>
    </row>
    <row r="6" spans="1:8" ht="12.75" customHeight="1">
      <c r="A6">
        <v>1.075</v>
      </c>
      <c r="B6" t="s">
        <v>6</v>
      </c>
      <c r="C6">
        <f t="shared" ca="1" si="1"/>
        <v>6745</v>
      </c>
      <c r="D6">
        <f t="shared" ca="1" si="2"/>
        <v>19</v>
      </c>
      <c r="E6">
        <f t="shared" ca="1" si="0"/>
        <v>355</v>
      </c>
      <c r="F6">
        <f t="shared" ref="F6:F69" ca="1" si="6">RANDBETWEEN(1,144)</f>
        <v>138</v>
      </c>
      <c r="G6">
        <f t="shared" ca="1" si="4"/>
        <v>556.40360776241528</v>
      </c>
      <c r="H6">
        <f t="shared" ca="1" si="5"/>
        <v>628.97449315809172</v>
      </c>
    </row>
    <row r="7" spans="1:8" ht="12.75" customHeight="1">
      <c r="B7" t="s">
        <v>7</v>
      </c>
      <c r="C7">
        <f t="shared" ca="1" si="1"/>
        <v>11600</v>
      </c>
      <c r="D7">
        <f t="shared" ca="1" si="2"/>
        <v>40</v>
      </c>
      <c r="E7">
        <f t="shared" ca="1" si="0"/>
        <v>290</v>
      </c>
      <c r="F7">
        <f t="shared" ca="1" si="6"/>
        <v>7</v>
      </c>
      <c r="G7">
        <f t="shared" ca="1" si="4"/>
        <v>11600</v>
      </c>
      <c r="H7">
        <f t="shared" ca="1" si="5"/>
        <v>11600</v>
      </c>
    </row>
    <row r="8" spans="1:8" ht="12.75" customHeight="1">
      <c r="A8" t="s">
        <v>18</v>
      </c>
      <c r="B8" t="s">
        <v>8</v>
      </c>
      <c r="C8">
        <f t="shared" ca="1" si="1"/>
        <v>18221</v>
      </c>
      <c r="D8">
        <f t="shared" ca="1" si="2"/>
        <v>137</v>
      </c>
      <c r="E8">
        <f t="shared" ca="1" si="0"/>
        <v>133</v>
      </c>
      <c r="F8">
        <f t="shared" ca="1" si="6"/>
        <v>7</v>
      </c>
      <c r="G8">
        <f t="shared" ca="1" si="4"/>
        <v>18221</v>
      </c>
      <c r="H8">
        <f t="shared" ca="1" si="5"/>
        <v>18221</v>
      </c>
    </row>
    <row r="9" spans="1:8" ht="12.75" customHeight="1">
      <c r="B9" t="s">
        <v>9</v>
      </c>
      <c r="C9">
        <f t="shared" ca="1" si="1"/>
        <v>2041</v>
      </c>
      <c r="D9">
        <f t="shared" ca="1" si="2"/>
        <v>13</v>
      </c>
      <c r="E9">
        <f t="shared" ca="1" si="0"/>
        <v>157</v>
      </c>
      <c r="F9">
        <f t="shared" ca="1" si="6"/>
        <v>73</v>
      </c>
      <c r="G9">
        <f t="shared" ca="1" si="4"/>
        <v>545.30381005148627</v>
      </c>
      <c r="H9">
        <f t="shared" ca="1" si="5"/>
        <v>288.64098808034868</v>
      </c>
    </row>
    <row r="10" spans="1:8" ht="12.75" customHeight="1">
      <c r="C10">
        <f t="shared" ca="1" si="1"/>
        <v>84800</v>
      </c>
      <c r="D10">
        <f t="shared" ca="1" si="2"/>
        <v>265</v>
      </c>
      <c r="E10">
        <f t="shared" ref="E10" ca="1" si="7">RANDBETWEEN(100,430)</f>
        <v>320</v>
      </c>
      <c r="F10">
        <f t="shared" ca="1" si="6"/>
        <v>7</v>
      </c>
      <c r="G10">
        <f t="shared" ca="1" si="4"/>
        <v>84800</v>
      </c>
      <c r="H10">
        <f t="shared" ca="1" si="5"/>
        <v>84800</v>
      </c>
    </row>
    <row r="11" spans="1:8" ht="12.75" customHeight="1">
      <c r="A11" t="s">
        <v>17</v>
      </c>
      <c r="C11">
        <f t="shared" ca="1" si="1"/>
        <v>15400</v>
      </c>
      <c r="D11">
        <f t="shared" ca="1" si="2"/>
        <v>88</v>
      </c>
      <c r="E11">
        <f t="shared" ca="1" si="0"/>
        <v>175</v>
      </c>
      <c r="F11">
        <f t="shared" ca="1" si="6"/>
        <v>85</v>
      </c>
      <c r="G11">
        <f t="shared" ca="1" si="4"/>
        <v>3312.0040218617992</v>
      </c>
      <c r="H11">
        <f t="shared" ca="1" si="5"/>
        <v>1955.8019558029337</v>
      </c>
    </row>
    <row r="12" spans="1:8" ht="12.75" customHeight="1">
      <c r="A12">
        <v>0.5</v>
      </c>
      <c r="C12">
        <f t="shared" ca="1" si="1"/>
        <v>40362</v>
      </c>
      <c r="D12">
        <f t="shared" ca="1" si="2"/>
        <v>217</v>
      </c>
      <c r="E12">
        <f t="shared" ca="1" si="0"/>
        <v>186</v>
      </c>
      <c r="F12">
        <f t="shared" ca="1" si="6"/>
        <v>18</v>
      </c>
      <c r="G12">
        <f t="shared" ca="1" si="4"/>
        <v>40362</v>
      </c>
      <c r="H12">
        <f t="shared" ca="1" si="5"/>
        <v>40362</v>
      </c>
    </row>
    <row r="13" spans="1:8" ht="12.75" customHeight="1">
      <c r="C13">
        <f t="shared" ca="1" si="1"/>
        <v>29036</v>
      </c>
      <c r="D13">
        <f t="shared" ca="1" si="2"/>
        <v>238</v>
      </c>
      <c r="E13">
        <f t="shared" ca="1" si="0"/>
        <v>122</v>
      </c>
      <c r="F13">
        <f t="shared" ca="1" si="6"/>
        <v>117</v>
      </c>
      <c r="G13">
        <f t="shared" ca="1" si="4"/>
        <v>3501.3796908949107</v>
      </c>
      <c r="H13">
        <f t="shared" ca="1" si="5"/>
        <v>2994.8347306370324</v>
      </c>
    </row>
    <row r="14" spans="1:8" ht="12.75" customHeight="1">
      <c r="C14">
        <f t="shared" ca="1" si="1"/>
        <v>32292</v>
      </c>
      <c r="D14">
        <f t="shared" ca="1" si="2"/>
        <v>117</v>
      </c>
      <c r="E14">
        <f t="shared" ca="1" si="0"/>
        <v>276</v>
      </c>
      <c r="F14">
        <f t="shared" ca="1" si="6"/>
        <v>80</v>
      </c>
      <c r="G14">
        <f t="shared" ca="1" si="4"/>
        <v>7601.9613771731065</v>
      </c>
      <c r="H14">
        <f t="shared" ca="1" si="5"/>
        <v>4277.1798874344395</v>
      </c>
    </row>
    <row r="15" spans="1:8" ht="12.75" customHeight="1">
      <c r="C15">
        <f t="shared" ca="1" si="1"/>
        <v>4662</v>
      </c>
      <c r="D15">
        <f t="shared" ca="1" si="2"/>
        <v>14</v>
      </c>
      <c r="E15">
        <f t="shared" ca="1" si="0"/>
        <v>333</v>
      </c>
      <c r="F15">
        <f t="shared" ca="1" si="6"/>
        <v>43</v>
      </c>
      <c r="G15">
        <f t="shared" ca="1" si="4"/>
        <v>2142.5515430484083</v>
      </c>
      <c r="H15">
        <f t="shared" ca="1" si="5"/>
        <v>1042.4548911104018</v>
      </c>
    </row>
    <row r="16" spans="1:8" ht="12.75" customHeight="1">
      <c r="B16" t="s">
        <v>10</v>
      </c>
      <c r="C16">
        <f t="shared" ca="1" si="1"/>
        <v>4960</v>
      </c>
      <c r="D16">
        <f t="shared" ca="1" si="2"/>
        <v>20</v>
      </c>
      <c r="E16">
        <f t="shared" ca="1" si="0"/>
        <v>248</v>
      </c>
      <c r="F16">
        <f t="shared" ca="1" si="6"/>
        <v>41</v>
      </c>
      <c r="G16">
        <f t="shared" ca="1" si="4"/>
        <v>2363.4418309499083</v>
      </c>
      <c r="H16">
        <f t="shared" ca="1" si="5"/>
        <v>1169.0832115617586</v>
      </c>
    </row>
    <row r="17" spans="2:8" ht="12.75" customHeight="1">
      <c r="C17">
        <f t="shared" ca="1" si="1"/>
        <v>29866</v>
      </c>
      <c r="D17">
        <f t="shared" ca="1" si="2"/>
        <v>137</v>
      </c>
      <c r="E17">
        <f t="shared" ca="1" si="0"/>
        <v>218</v>
      </c>
      <c r="F17">
        <f t="shared" ca="1" si="6"/>
        <v>116</v>
      </c>
      <c r="G17">
        <f t="shared" ca="1" si="4"/>
        <v>3667.174680739995</v>
      </c>
      <c r="H17">
        <f t="shared" ca="1" si="5"/>
        <v>3096.9599314818879</v>
      </c>
    </row>
    <row r="18" spans="2:8" ht="12.75" customHeight="1">
      <c r="C18">
        <f t="shared" ca="1" si="1"/>
        <v>46604</v>
      </c>
      <c r="D18">
        <f t="shared" ca="1" si="2"/>
        <v>191</v>
      </c>
      <c r="E18">
        <f t="shared" ca="1" si="0"/>
        <v>244</v>
      </c>
      <c r="F18">
        <f t="shared" ca="1" si="6"/>
        <v>20</v>
      </c>
      <c r="G18">
        <f t="shared" ca="1" si="4"/>
        <v>46604</v>
      </c>
      <c r="H18">
        <f t="shared" ca="1" si="5"/>
        <v>46604</v>
      </c>
    </row>
    <row r="19" spans="2:8" ht="12.75" customHeight="1">
      <c r="B19" t="s">
        <v>11</v>
      </c>
      <c r="C19">
        <f t="shared" ca="1" si="1"/>
        <v>11044</v>
      </c>
      <c r="D19">
        <f t="shared" ca="1" si="2"/>
        <v>44</v>
      </c>
      <c r="E19">
        <f t="shared" ca="1" si="0"/>
        <v>251</v>
      </c>
      <c r="F19">
        <f t="shared" ca="1" si="6"/>
        <v>72</v>
      </c>
      <c r="G19">
        <f t="shared" ca="1" si="4"/>
        <v>3004.5126815489348</v>
      </c>
      <c r="H19">
        <f t="shared" ca="1" si="5"/>
        <v>1577.7142857142858</v>
      </c>
    </row>
    <row r="20" spans="2:8" ht="12.75" customHeight="1">
      <c r="C20">
        <f t="shared" ca="1" si="1"/>
        <v>55890</v>
      </c>
      <c r="D20">
        <f t="shared" ca="1" si="2"/>
        <v>207</v>
      </c>
      <c r="E20">
        <f t="shared" ca="1" si="0"/>
        <v>270</v>
      </c>
      <c r="F20">
        <f t="shared" ca="1" si="6"/>
        <v>90</v>
      </c>
      <c r="G20">
        <f t="shared" ca="1" si="4"/>
        <v>10981.044814918967</v>
      </c>
      <c r="H20">
        <f t="shared" ca="1" si="5"/>
        <v>6828.0502450738986</v>
      </c>
    </row>
    <row r="21" spans="2:8" ht="12.75" customHeight="1">
      <c r="C21">
        <f t="shared" ca="1" si="1"/>
        <v>20445</v>
      </c>
      <c r="D21">
        <f t="shared" ca="1" si="2"/>
        <v>145</v>
      </c>
      <c r="E21">
        <f t="shared" ca="1" si="0"/>
        <v>141</v>
      </c>
      <c r="F21">
        <f t="shared" ca="1" si="6"/>
        <v>56</v>
      </c>
      <c r="G21">
        <f t="shared" ca="1" si="4"/>
        <v>7427.9439055259445</v>
      </c>
      <c r="H21">
        <f t="shared" ca="1" si="5"/>
        <v>3559.0176760142422</v>
      </c>
    </row>
    <row r="22" spans="2:8" ht="12.75" customHeight="1">
      <c r="B22" t="s">
        <v>12</v>
      </c>
      <c r="C22">
        <f t="shared" ca="1" si="1"/>
        <v>19768</v>
      </c>
      <c r="D22">
        <f t="shared" ca="1" si="2"/>
        <v>56</v>
      </c>
      <c r="E22">
        <f t="shared" ca="1" si="0"/>
        <v>353</v>
      </c>
      <c r="F22">
        <f t="shared" ca="1" si="6"/>
        <v>65</v>
      </c>
      <c r="G22">
        <f t="shared" ca="1" si="4"/>
        <v>6103.4471493489082</v>
      </c>
      <c r="H22">
        <f t="shared" ca="1" si="5"/>
        <v>3050.268622050633</v>
      </c>
    </row>
    <row r="23" spans="2:8" ht="12.75" customHeight="1">
      <c r="C23">
        <f t="shared" ca="1" si="1"/>
        <v>6864</v>
      </c>
      <c r="D23">
        <f t="shared" ca="1" si="2"/>
        <v>39</v>
      </c>
      <c r="E23">
        <f t="shared" ca="1" si="0"/>
        <v>176</v>
      </c>
      <c r="F23">
        <f t="shared" ca="1" si="6"/>
        <v>48</v>
      </c>
      <c r="G23">
        <f t="shared" ca="1" si="4"/>
        <v>2881.8787442823159</v>
      </c>
      <c r="H23">
        <f t="shared" ca="1" si="5"/>
        <v>1372.8</v>
      </c>
    </row>
    <row r="24" spans="2:8" ht="12.75" customHeight="1">
      <c r="C24">
        <f t="shared" ca="1" si="1"/>
        <v>63366</v>
      </c>
      <c r="D24">
        <f t="shared" ca="1" si="2"/>
        <v>177</v>
      </c>
      <c r="E24">
        <f t="shared" ca="1" si="0"/>
        <v>358</v>
      </c>
      <c r="F24">
        <f t="shared" ca="1" si="6"/>
        <v>76</v>
      </c>
      <c r="G24">
        <f t="shared" ca="1" si="4"/>
        <v>16035.978755509021</v>
      </c>
      <c r="H24">
        <f t="shared" ca="1" si="5"/>
        <v>8703.9894951726292</v>
      </c>
    </row>
    <row r="25" spans="2:8" ht="12.75" customHeight="1">
      <c r="C25">
        <f t="shared" ca="1" si="1"/>
        <v>65084</v>
      </c>
      <c r="D25">
        <f t="shared" ca="1" si="2"/>
        <v>212</v>
      </c>
      <c r="E25">
        <f t="shared" ca="1" si="0"/>
        <v>307</v>
      </c>
      <c r="F25">
        <f t="shared" ca="1" si="6"/>
        <v>22</v>
      </c>
      <c r="G25">
        <f t="shared" ca="1" si="4"/>
        <v>65084</v>
      </c>
      <c r="H25">
        <f t="shared" ca="1" si="5"/>
        <v>65084</v>
      </c>
    </row>
    <row r="26" spans="2:8" ht="12.75" customHeight="1">
      <c r="C26">
        <f t="shared" ca="1" si="1"/>
        <v>27552</v>
      </c>
      <c r="D26">
        <f t="shared" ca="1" si="2"/>
        <v>246</v>
      </c>
      <c r="E26">
        <f t="shared" ca="1" si="0"/>
        <v>112</v>
      </c>
      <c r="F26">
        <f t="shared" ca="1" si="6"/>
        <v>41</v>
      </c>
      <c r="G26">
        <f t="shared" ca="1" si="4"/>
        <v>13128.538170631427</v>
      </c>
      <c r="H26">
        <f t="shared" ca="1" si="5"/>
        <v>6494.0686784172531</v>
      </c>
    </row>
    <row r="27" spans="2:8" ht="12.75" customHeight="1">
      <c r="C27">
        <f t="shared" ca="1" si="1"/>
        <v>7752</v>
      </c>
      <c r="D27">
        <f t="shared" ca="1" si="2"/>
        <v>76</v>
      </c>
      <c r="E27">
        <f t="shared" ca="1" si="0"/>
        <v>102</v>
      </c>
      <c r="F27">
        <f t="shared" ca="1" si="6"/>
        <v>106</v>
      </c>
      <c r="G27">
        <f t="shared" ca="1" si="4"/>
        <v>1140.4846945768109</v>
      </c>
      <c r="H27">
        <f t="shared" ca="1" si="5"/>
        <v>850.89254344007952</v>
      </c>
    </row>
    <row r="28" spans="2:8" ht="12.75" customHeight="1">
      <c r="C28">
        <f t="shared" ca="1" si="1"/>
        <v>92016</v>
      </c>
      <c r="D28">
        <f t="shared" ca="1" si="2"/>
        <v>284</v>
      </c>
      <c r="E28">
        <f t="shared" ca="1" si="0"/>
        <v>324</v>
      </c>
      <c r="F28">
        <f t="shared" ca="1" si="6"/>
        <v>134</v>
      </c>
      <c r="G28">
        <f t="shared" ca="1" si="4"/>
        <v>8159.8053298378636</v>
      </c>
      <c r="H28">
        <f t="shared" ca="1" si="5"/>
        <v>8733.7722137161945</v>
      </c>
    </row>
    <row r="29" spans="2:8" ht="12.75" customHeight="1">
      <c r="C29">
        <f t="shared" ca="1" si="1"/>
        <v>74750</v>
      </c>
      <c r="D29">
        <f t="shared" ca="1" si="2"/>
        <v>250</v>
      </c>
      <c r="E29">
        <f t="shared" ca="1" si="0"/>
        <v>299</v>
      </c>
      <c r="F29">
        <f t="shared" ca="1" si="6"/>
        <v>11</v>
      </c>
      <c r="G29">
        <f t="shared" ca="1" si="4"/>
        <v>74750</v>
      </c>
      <c r="H29">
        <f t="shared" ca="1" si="5"/>
        <v>74750</v>
      </c>
    </row>
    <row r="30" spans="2:8" ht="12.75" customHeight="1">
      <c r="C30">
        <f t="shared" ca="1" si="1"/>
        <v>101352</v>
      </c>
      <c r="D30">
        <f t="shared" ca="1" si="2"/>
        <v>246</v>
      </c>
      <c r="E30">
        <f t="shared" ca="1" si="0"/>
        <v>412</v>
      </c>
      <c r="F30">
        <f t="shared" ca="1" si="6"/>
        <v>53</v>
      </c>
      <c r="G30">
        <f t="shared" ca="1" si="4"/>
        <v>38874.97939121371</v>
      </c>
      <c r="H30">
        <f t="shared" ca="1" si="5"/>
        <v>18504.258882754533</v>
      </c>
    </row>
    <row r="31" spans="2:8" ht="12.75" customHeight="1">
      <c r="C31">
        <f t="shared" ca="1" si="1"/>
        <v>53568</v>
      </c>
      <c r="D31">
        <f t="shared" ca="1" si="2"/>
        <v>279</v>
      </c>
      <c r="E31">
        <f t="shared" ca="1" si="0"/>
        <v>192</v>
      </c>
      <c r="F31">
        <f t="shared" ca="1" si="6"/>
        <v>35</v>
      </c>
      <c r="G31">
        <f t="shared" ca="1" si="4"/>
        <v>28449.940979766419</v>
      </c>
      <c r="H31">
        <f t="shared" ca="1" si="5"/>
        <v>15463.749609974937</v>
      </c>
    </row>
    <row r="32" spans="2:8" ht="12.75" customHeight="1">
      <c r="C32">
        <f t="shared" ca="1" si="1"/>
        <v>5370</v>
      </c>
      <c r="D32">
        <f t="shared" ca="1" si="2"/>
        <v>30</v>
      </c>
      <c r="E32">
        <f t="shared" ca="1" si="0"/>
        <v>179</v>
      </c>
      <c r="F32">
        <f t="shared" ca="1" si="6"/>
        <v>100</v>
      </c>
      <c r="G32">
        <f t="shared" ca="1" si="4"/>
        <v>880.56755461828004</v>
      </c>
      <c r="H32">
        <f t="shared" ca="1" si="5"/>
        <v>611.96829558825573</v>
      </c>
    </row>
    <row r="33" spans="3:8" ht="12.75" customHeight="1">
      <c r="C33">
        <f t="shared" ca="1" si="1"/>
        <v>75429</v>
      </c>
      <c r="D33">
        <f t="shared" ca="1" si="2"/>
        <v>289</v>
      </c>
      <c r="E33">
        <f t="shared" ca="1" si="0"/>
        <v>261</v>
      </c>
      <c r="F33">
        <f t="shared" ca="1" si="6"/>
        <v>94</v>
      </c>
      <c r="G33">
        <f t="shared" ca="1" si="4"/>
        <v>13786.037013644287</v>
      </c>
      <c r="H33">
        <f t="shared" ca="1" si="5"/>
        <v>8951.7753695904157</v>
      </c>
    </row>
    <row r="34" spans="3:8" ht="12.75" customHeight="1">
      <c r="C34">
        <f t="shared" ca="1" si="1"/>
        <v>65404</v>
      </c>
      <c r="D34">
        <f t="shared" ca="1" si="2"/>
        <v>166</v>
      </c>
      <c r="E34">
        <f t="shared" ca="1" si="0"/>
        <v>394</v>
      </c>
      <c r="F34">
        <f t="shared" ca="1" si="6"/>
        <v>105</v>
      </c>
      <c r="G34">
        <f t="shared" ca="1" si="4"/>
        <v>9797.8801613044652</v>
      </c>
      <c r="H34">
        <f t="shared" ca="1" si="5"/>
        <v>7222.6635313992629</v>
      </c>
    </row>
    <row r="35" spans="3:8" ht="12.75" customHeight="1">
      <c r="C35">
        <f t="shared" ca="1" si="1"/>
        <v>16744</v>
      </c>
      <c r="D35">
        <f t="shared" ca="1" si="2"/>
        <v>46</v>
      </c>
      <c r="E35">
        <f t="shared" ca="1" si="0"/>
        <v>364</v>
      </c>
      <c r="F35">
        <f t="shared" ca="1" si="6"/>
        <v>103</v>
      </c>
      <c r="G35">
        <f t="shared" ca="1" si="4"/>
        <v>2600.7060073840489</v>
      </c>
      <c r="H35">
        <f t="shared" ca="1" si="5"/>
        <v>1872.0361107628239</v>
      </c>
    </row>
    <row r="36" spans="3:8" ht="12.75" customHeight="1">
      <c r="C36">
        <f t="shared" ca="1" si="1"/>
        <v>31785</v>
      </c>
      <c r="D36">
        <f t="shared" ca="1" si="2"/>
        <v>163</v>
      </c>
      <c r="E36">
        <f t="shared" ca="1" si="0"/>
        <v>195</v>
      </c>
      <c r="F36">
        <f t="shared" ca="1" si="6"/>
        <v>118</v>
      </c>
      <c r="G36">
        <f t="shared" ca="1" si="4"/>
        <v>3764.1985263727388</v>
      </c>
      <c r="H36">
        <f t="shared" ca="1" si="5"/>
        <v>3261.0721921026625</v>
      </c>
    </row>
    <row r="37" spans="3:8" ht="12.75" customHeight="1">
      <c r="C37">
        <f t="shared" ca="1" si="1"/>
        <v>44861</v>
      </c>
      <c r="D37">
        <f t="shared" ca="1" si="2"/>
        <v>113</v>
      </c>
      <c r="E37">
        <f t="shared" ca="1" si="0"/>
        <v>397</v>
      </c>
      <c r="F37">
        <f t="shared" ca="1" si="6"/>
        <v>101</v>
      </c>
      <c r="G37">
        <f t="shared" ca="1" si="4"/>
        <v>7224.4572894624243</v>
      </c>
      <c r="H37">
        <f t="shared" ca="1" si="5"/>
        <v>5079.5080028760703</v>
      </c>
    </row>
    <row r="38" spans="3:8" ht="12.75" customHeight="1">
      <c r="C38">
        <f t="shared" ca="1" si="1"/>
        <v>10923</v>
      </c>
      <c r="D38">
        <f t="shared" ca="1" si="2"/>
        <v>33</v>
      </c>
      <c r="E38">
        <f t="shared" ca="1" si="0"/>
        <v>331</v>
      </c>
      <c r="F38">
        <f t="shared" ca="1" si="6"/>
        <v>129</v>
      </c>
      <c r="G38">
        <f t="shared" ca="1" si="4"/>
        <v>1060.2760745674113</v>
      </c>
      <c r="H38">
        <f t="shared" ca="1" si="5"/>
        <v>1060.9355474528397</v>
      </c>
    </row>
    <row r="39" spans="3:8" ht="12.75" customHeight="1">
      <c r="C39">
        <f t="shared" ca="1" si="1"/>
        <v>9828</v>
      </c>
      <c r="D39">
        <f t="shared" ca="1" si="2"/>
        <v>28</v>
      </c>
      <c r="E39">
        <f t="shared" ca="1" si="0"/>
        <v>351</v>
      </c>
      <c r="F39">
        <f t="shared" ca="1" si="6"/>
        <v>122</v>
      </c>
      <c r="G39">
        <f t="shared" ca="1" si="4"/>
        <v>1082.6971364199517</v>
      </c>
      <c r="H39">
        <f t="shared" ca="1" si="5"/>
        <v>987.75116483675367</v>
      </c>
    </row>
    <row r="40" spans="3:8" ht="12.75" customHeight="1">
      <c r="C40">
        <f t="shared" ca="1" si="1"/>
        <v>10945</v>
      </c>
      <c r="D40">
        <f t="shared" ca="1" si="2"/>
        <v>55</v>
      </c>
      <c r="E40">
        <f t="shared" ca="1" si="0"/>
        <v>199</v>
      </c>
      <c r="F40">
        <f t="shared" ca="1" si="6"/>
        <v>127</v>
      </c>
      <c r="G40">
        <f t="shared" ca="1" si="4"/>
        <v>1101.5317661334661</v>
      </c>
      <c r="H40">
        <f t="shared" ca="1" si="5"/>
        <v>1073.2455495437123</v>
      </c>
    </row>
    <row r="41" spans="3:8" ht="12.75" customHeight="1">
      <c r="C41">
        <f t="shared" ca="1" si="1"/>
        <v>91440</v>
      </c>
      <c r="D41">
        <f t="shared" ca="1" si="2"/>
        <v>240</v>
      </c>
      <c r="E41">
        <f t="shared" ca="1" si="0"/>
        <v>381</v>
      </c>
      <c r="F41">
        <f t="shared" ca="1" si="6"/>
        <v>58</v>
      </c>
      <c r="G41">
        <f t="shared" ca="1" si="4"/>
        <v>32041.547709773753</v>
      </c>
      <c r="H41">
        <f t="shared" ca="1" si="5"/>
        <v>15456.181010475111</v>
      </c>
    </row>
    <row r="42" spans="3:8" ht="12.75" customHeight="1">
      <c r="C42">
        <f t="shared" ca="1" si="1"/>
        <v>2013</v>
      </c>
      <c r="D42">
        <f t="shared" ca="1" si="2"/>
        <v>11</v>
      </c>
      <c r="E42">
        <f t="shared" ca="1" si="0"/>
        <v>183</v>
      </c>
      <c r="F42">
        <f t="shared" ca="1" si="6"/>
        <v>57</v>
      </c>
      <c r="G42">
        <f t="shared" ca="1" si="4"/>
        <v>718.24590618111222</v>
      </c>
      <c r="H42">
        <f t="shared" ca="1" si="5"/>
        <v>345.22665189187029</v>
      </c>
    </row>
    <row r="43" spans="3:8" ht="12.75" customHeight="1">
      <c r="C43">
        <f t="shared" ca="1" si="1"/>
        <v>13120</v>
      </c>
      <c r="D43">
        <f t="shared" ca="1" si="2"/>
        <v>64</v>
      </c>
      <c r="E43">
        <f t="shared" ca="1" si="0"/>
        <v>205</v>
      </c>
      <c r="F43">
        <f t="shared" ca="1" si="6"/>
        <v>42</v>
      </c>
      <c r="G43">
        <f t="shared" ca="1" si="4"/>
        <v>6139.6690308133875</v>
      </c>
      <c r="H43">
        <f t="shared" ca="1" si="5"/>
        <v>3009.93442838177</v>
      </c>
    </row>
    <row r="44" spans="3:8" ht="12.75" customHeight="1">
      <c r="C44">
        <f t="shared" ca="1" si="1"/>
        <v>26536</v>
      </c>
      <c r="D44">
        <f t="shared" ca="1" si="2"/>
        <v>62</v>
      </c>
      <c r="E44">
        <f t="shared" ca="1" si="0"/>
        <v>428</v>
      </c>
      <c r="F44">
        <f t="shared" ca="1" si="6"/>
        <v>62</v>
      </c>
      <c r="G44">
        <f t="shared" ca="1" si="4"/>
        <v>8649.7640849921281</v>
      </c>
      <c r="H44">
        <f t="shared" ca="1" si="5"/>
        <v>4249.1606893717917</v>
      </c>
    </row>
    <row r="45" spans="3:8" ht="12.75" customHeight="1">
      <c r="C45">
        <f t="shared" ca="1" si="1"/>
        <v>13440</v>
      </c>
      <c r="D45">
        <f t="shared" ca="1" si="2"/>
        <v>96</v>
      </c>
      <c r="E45">
        <f t="shared" ca="1" si="0"/>
        <v>140</v>
      </c>
      <c r="F45">
        <f t="shared" ca="1" si="6"/>
        <v>80</v>
      </c>
      <c r="G45">
        <f t="shared" ca="1" si="4"/>
        <v>3163.9527099345519</v>
      </c>
      <c r="H45">
        <f t="shared" ca="1" si="5"/>
        <v>1780.1714878954187</v>
      </c>
    </row>
    <row r="46" spans="3:8" ht="12.75" customHeight="1">
      <c r="C46">
        <f t="shared" ca="1" si="1"/>
        <v>21204</v>
      </c>
      <c r="D46">
        <f t="shared" ca="1" si="2"/>
        <v>186</v>
      </c>
      <c r="E46">
        <f t="shared" ca="1" si="0"/>
        <v>114</v>
      </c>
      <c r="F46">
        <f t="shared" ca="1" si="6"/>
        <v>99</v>
      </c>
      <c r="G46">
        <f t="shared" ca="1" si="4"/>
        <v>3540.4486947034293</v>
      </c>
      <c r="H46">
        <f t="shared" ca="1" si="5"/>
        <v>2432.2656104956955</v>
      </c>
    </row>
    <row r="47" spans="3:8" ht="12.75" customHeight="1">
      <c r="C47">
        <f t="shared" ca="1" si="1"/>
        <v>46306</v>
      </c>
      <c r="D47">
        <f t="shared" ca="1" si="2"/>
        <v>274</v>
      </c>
      <c r="E47">
        <f t="shared" ca="1" si="0"/>
        <v>169</v>
      </c>
      <c r="F47">
        <f t="shared" ca="1" si="6"/>
        <v>127</v>
      </c>
      <c r="G47">
        <f t="shared" ca="1" si="4"/>
        <v>4660.3499280563074</v>
      </c>
      <c r="H47">
        <f t="shared" ca="1" si="5"/>
        <v>4540.6768768543752</v>
      </c>
    </row>
    <row r="48" spans="3:8" ht="12.75" customHeight="1">
      <c r="C48">
        <f t="shared" ca="1" si="1"/>
        <v>56727</v>
      </c>
      <c r="D48">
        <f t="shared" ca="1" si="2"/>
        <v>297</v>
      </c>
      <c r="E48">
        <f t="shared" ca="1" si="0"/>
        <v>191</v>
      </c>
      <c r="F48">
        <f t="shared" ca="1" si="6"/>
        <v>59</v>
      </c>
      <c r="G48">
        <f t="shared" ca="1" si="4"/>
        <v>19521.580180291319</v>
      </c>
      <c r="H48">
        <f t="shared" ca="1" si="5"/>
        <v>9454.5</v>
      </c>
    </row>
    <row r="49" spans="3:8" ht="12.75" customHeight="1">
      <c r="C49">
        <f t="shared" ca="1" si="1"/>
        <v>57024</v>
      </c>
      <c r="D49">
        <f t="shared" ca="1" si="2"/>
        <v>297</v>
      </c>
      <c r="E49">
        <f t="shared" ca="1" si="0"/>
        <v>192</v>
      </c>
      <c r="F49">
        <f t="shared" ca="1" si="6"/>
        <v>21</v>
      </c>
      <c r="G49">
        <f t="shared" ca="1" si="4"/>
        <v>57024</v>
      </c>
      <c r="H49">
        <f t="shared" ca="1" si="5"/>
        <v>57024</v>
      </c>
    </row>
    <row r="50" spans="3:8" ht="12.75" customHeight="1">
      <c r="C50">
        <f t="shared" ca="1" si="1"/>
        <v>30806</v>
      </c>
      <c r="D50">
        <f t="shared" ca="1" si="2"/>
        <v>146</v>
      </c>
      <c r="E50">
        <f t="shared" ca="1" si="0"/>
        <v>211</v>
      </c>
      <c r="F50">
        <f t="shared" ca="1" si="6"/>
        <v>37</v>
      </c>
      <c r="G50">
        <f t="shared" ca="1" si="4"/>
        <v>15780.000649709898</v>
      </c>
      <c r="H50">
        <f t="shared" ca="1" si="5"/>
        <v>8233.2498183541466</v>
      </c>
    </row>
    <row r="51" spans="3:8" ht="12.75" customHeight="1">
      <c r="C51">
        <f t="shared" ca="1" si="1"/>
        <v>38936</v>
      </c>
      <c r="D51">
        <f t="shared" ca="1" si="2"/>
        <v>124</v>
      </c>
      <c r="E51">
        <f t="shared" ca="1" si="0"/>
        <v>314</v>
      </c>
      <c r="F51">
        <f t="shared" ca="1" si="6"/>
        <v>68</v>
      </c>
      <c r="G51">
        <f t="shared" ca="1" si="4"/>
        <v>11386.950715451692</v>
      </c>
      <c r="H51">
        <f t="shared" ca="1" si="5"/>
        <v>5804.2361847954535</v>
      </c>
    </row>
    <row r="52" spans="3:8" ht="12.75" customHeight="1">
      <c r="C52">
        <f t="shared" ca="1" si="1"/>
        <v>30175</v>
      </c>
      <c r="D52">
        <f t="shared" ca="1" si="2"/>
        <v>85</v>
      </c>
      <c r="E52">
        <f t="shared" ca="1" si="0"/>
        <v>355</v>
      </c>
      <c r="F52">
        <f t="shared" ca="1" si="6"/>
        <v>88</v>
      </c>
      <c r="G52">
        <f t="shared" ca="1" si="4"/>
        <v>6146.9695988999911</v>
      </c>
      <c r="H52">
        <f t="shared" ca="1" si="5"/>
        <v>3742.7481162293652</v>
      </c>
    </row>
    <row r="53" spans="3:8" ht="12.75" customHeight="1">
      <c r="C53">
        <f t="shared" ca="1" si="1"/>
        <v>19000</v>
      </c>
      <c r="D53">
        <f t="shared" ca="1" si="2"/>
        <v>125</v>
      </c>
      <c r="E53">
        <f t="shared" ca="1" si="0"/>
        <v>152</v>
      </c>
      <c r="F53">
        <f t="shared" ca="1" si="6"/>
        <v>109</v>
      </c>
      <c r="G53">
        <f t="shared" ca="1" si="4"/>
        <v>2647.7254511819183</v>
      </c>
      <c r="H53">
        <f t="shared" ca="1" si="5"/>
        <v>2048.8226908653301</v>
      </c>
    </row>
    <row r="54" spans="3:8" ht="12.75" customHeight="1">
      <c r="C54">
        <f t="shared" ca="1" si="1"/>
        <v>84280</v>
      </c>
      <c r="D54">
        <f t="shared" ca="1" si="2"/>
        <v>196</v>
      </c>
      <c r="E54">
        <f t="shared" ca="1" si="0"/>
        <v>430</v>
      </c>
      <c r="F54">
        <f t="shared" ca="1" si="6"/>
        <v>107</v>
      </c>
      <c r="G54">
        <f t="shared" ca="1" si="4"/>
        <v>12177.218763671133</v>
      </c>
      <c r="H54">
        <f t="shared" ca="1" si="5"/>
        <v>9195.7018945447198</v>
      </c>
    </row>
    <row r="55" spans="3:8" ht="12.75" customHeight="1">
      <c r="C55">
        <f t="shared" ca="1" si="1"/>
        <v>9490</v>
      </c>
      <c r="D55">
        <f t="shared" ca="1" si="2"/>
        <v>73</v>
      </c>
      <c r="E55">
        <f t="shared" ca="1" si="0"/>
        <v>130</v>
      </c>
      <c r="F55">
        <f t="shared" ca="1" si="6"/>
        <v>128</v>
      </c>
      <c r="G55">
        <f t="shared" ca="1" si="4"/>
        <v>937.98384032183105</v>
      </c>
      <c r="H55">
        <f t="shared" ca="1" si="5"/>
        <v>926.12916922815805</v>
      </c>
    </row>
    <row r="56" spans="3:8" ht="12.75" customHeight="1">
      <c r="C56">
        <f t="shared" ca="1" si="1"/>
        <v>35223</v>
      </c>
      <c r="D56">
        <f t="shared" ca="1" si="2"/>
        <v>199</v>
      </c>
      <c r="E56">
        <f t="shared" ca="1" si="0"/>
        <v>177</v>
      </c>
      <c r="F56">
        <f t="shared" ca="1" si="6"/>
        <v>62</v>
      </c>
      <c r="G56">
        <f t="shared" ca="1" si="4"/>
        <v>11481.407912484086</v>
      </c>
      <c r="H56">
        <f t="shared" ca="1" si="5"/>
        <v>5640.1939614765843</v>
      </c>
    </row>
    <row r="57" spans="3:8" ht="12.75" customHeight="1">
      <c r="C57">
        <f t="shared" ca="1" si="1"/>
        <v>15456</v>
      </c>
      <c r="D57">
        <f t="shared" ca="1" si="2"/>
        <v>138</v>
      </c>
      <c r="E57">
        <f t="shared" ca="1" si="0"/>
        <v>112</v>
      </c>
      <c r="F57">
        <f t="shared" ca="1" si="6"/>
        <v>26</v>
      </c>
      <c r="G57">
        <f t="shared" ca="1" si="4"/>
        <v>9659.2207493609785</v>
      </c>
      <c r="H57">
        <f t="shared" ca="1" si="5"/>
        <v>8923.5257605948555</v>
      </c>
    </row>
    <row r="58" spans="3:8" ht="12.75" customHeight="1">
      <c r="C58">
        <f t="shared" ca="1" si="1"/>
        <v>67392</v>
      </c>
      <c r="D58">
        <f t="shared" ca="1" si="2"/>
        <v>288</v>
      </c>
      <c r="E58">
        <f t="shared" ca="1" si="0"/>
        <v>234</v>
      </c>
      <c r="F58">
        <f t="shared" ca="1" si="6"/>
        <v>29</v>
      </c>
      <c r="G58">
        <f t="shared" ca="1" si="4"/>
        <v>39893.025936484089</v>
      </c>
      <c r="H58">
        <f t="shared" ca="1" si="5"/>
        <v>27512.668790940657</v>
      </c>
    </row>
    <row r="59" spans="3:8" ht="12.75" customHeight="1">
      <c r="C59">
        <f t="shared" ca="1" si="1"/>
        <v>6285</v>
      </c>
      <c r="D59">
        <f t="shared" ca="1" si="2"/>
        <v>15</v>
      </c>
      <c r="E59">
        <f t="shared" ca="1" si="0"/>
        <v>419</v>
      </c>
      <c r="F59">
        <f t="shared" ca="1" si="6"/>
        <v>136</v>
      </c>
      <c r="G59">
        <f t="shared" ca="1" si="4"/>
        <v>537.54830585246918</v>
      </c>
      <c r="H59">
        <f t="shared" ca="1" si="5"/>
        <v>591.2430657790909</v>
      </c>
    </row>
    <row r="60" spans="3:8" ht="12.75" customHeight="1">
      <c r="C60">
        <f t="shared" ca="1" si="1"/>
        <v>16884</v>
      </c>
      <c r="D60">
        <f t="shared" ca="1" si="2"/>
        <v>84</v>
      </c>
      <c r="E60">
        <f t="shared" ca="1" si="0"/>
        <v>201</v>
      </c>
      <c r="F60">
        <f t="shared" ca="1" si="6"/>
        <v>135</v>
      </c>
      <c r="G60">
        <f t="shared" ca="1" si="4"/>
        <v>1470.4141555921556</v>
      </c>
      <c r="H60">
        <f t="shared" ca="1" si="5"/>
        <v>1595.3880405719481</v>
      </c>
    </row>
    <row r="61" spans="3:8" ht="12.75" customHeight="1">
      <c r="C61">
        <f t="shared" ca="1" si="1"/>
        <v>24455</v>
      </c>
      <c r="D61">
        <f t="shared" ca="1" si="2"/>
        <v>67</v>
      </c>
      <c r="E61">
        <f t="shared" ca="1" si="0"/>
        <v>365</v>
      </c>
      <c r="F61">
        <f t="shared" ca="1" si="6"/>
        <v>119</v>
      </c>
      <c r="G61">
        <f t="shared" ca="1" si="4"/>
        <v>2844.2374840753737</v>
      </c>
      <c r="H61">
        <f t="shared" ca="1" si="5"/>
        <v>2495.9279858234427</v>
      </c>
    </row>
    <row r="62" spans="3:8" ht="12.75" customHeight="1">
      <c r="C62">
        <f t="shared" ca="1" si="1"/>
        <v>42212</v>
      </c>
      <c r="D62">
        <f t="shared" ca="1" si="2"/>
        <v>244</v>
      </c>
      <c r="E62">
        <f t="shared" ca="1" si="0"/>
        <v>173</v>
      </c>
      <c r="F62">
        <f t="shared" ca="1" si="6"/>
        <v>29</v>
      </c>
      <c r="G62">
        <f t="shared" ca="1" si="4"/>
        <v>24987.601062898659</v>
      </c>
      <c r="H62">
        <f t="shared" ca="1" si="5"/>
        <v>17232.976837060589</v>
      </c>
    </row>
    <row r="63" spans="3:8" ht="12.75" customHeight="1">
      <c r="C63">
        <f t="shared" ca="1" si="1"/>
        <v>17168</v>
      </c>
      <c r="D63">
        <f t="shared" ca="1" si="2"/>
        <v>58</v>
      </c>
      <c r="E63">
        <f t="shared" ca="1" si="0"/>
        <v>296</v>
      </c>
      <c r="F63">
        <f t="shared" ca="1" si="6"/>
        <v>117</v>
      </c>
      <c r="G63">
        <f t="shared" ca="1" si="4"/>
        <v>2070.2468154457856</v>
      </c>
      <c r="H63">
        <f t="shared" ca="1" si="5"/>
        <v>1770.7439955770965</v>
      </c>
    </row>
    <row r="64" spans="3:8" ht="12.75" customHeight="1">
      <c r="C64">
        <f t="shared" ca="1" si="1"/>
        <v>73678</v>
      </c>
      <c r="D64">
        <f t="shared" ca="1" si="2"/>
        <v>187</v>
      </c>
      <c r="E64">
        <f t="shared" ca="1" si="0"/>
        <v>394</v>
      </c>
      <c r="F64">
        <f t="shared" ca="1" si="6"/>
        <v>66</v>
      </c>
      <c r="G64">
        <f t="shared" ca="1" si="4"/>
        <v>22340.771580303372</v>
      </c>
      <c r="H64">
        <f t="shared" ca="1" si="5"/>
        <v>11235.789664965647</v>
      </c>
    </row>
    <row r="65" spans="3:8" ht="12.75" customHeight="1">
      <c r="C65">
        <f t="shared" ca="1" si="1"/>
        <v>1760</v>
      </c>
      <c r="D65">
        <f t="shared" ca="1" si="2"/>
        <v>8</v>
      </c>
      <c r="E65">
        <f t="shared" ca="1" si="0"/>
        <v>220</v>
      </c>
      <c r="F65">
        <f t="shared" ca="1" si="6"/>
        <v>22</v>
      </c>
      <c r="G65">
        <f t="shared" ca="1" si="4"/>
        <v>1760</v>
      </c>
      <c r="H65">
        <f t="shared" ca="1" si="5"/>
        <v>1760</v>
      </c>
    </row>
    <row r="66" spans="3:8" ht="12.75" customHeight="1">
      <c r="C66">
        <f t="shared" ca="1" si="1"/>
        <v>22436</v>
      </c>
      <c r="D66">
        <f t="shared" ca="1" si="2"/>
        <v>79</v>
      </c>
      <c r="E66">
        <f t="shared" ref="E66:E100" ca="1" si="8">RANDBETWEEN(100,430)</f>
        <v>284</v>
      </c>
      <c r="F66">
        <f t="shared" ca="1" si="6"/>
        <v>135</v>
      </c>
      <c r="G66">
        <f t="shared" ca="1" si="4"/>
        <v>1953.9334277935086</v>
      </c>
      <c r="H66">
        <f t="shared" ca="1" si="5"/>
        <v>2120.0027291087554</v>
      </c>
    </row>
    <row r="67" spans="3:8" ht="12.75" customHeight="1">
      <c r="C67">
        <f t="shared" ref="C67:C100" ca="1" si="9">D67*E67</f>
        <v>3112</v>
      </c>
      <c r="D67">
        <f t="shared" ref="D67:D100" ca="1" si="10">RANDBETWEEN(0,300)</f>
        <v>8</v>
      </c>
      <c r="E67">
        <f t="shared" ca="1" si="8"/>
        <v>389</v>
      </c>
      <c r="F67">
        <f t="shared" ca="1" si="6"/>
        <v>93</v>
      </c>
      <c r="G67">
        <f t="shared" ref="G67:G100" ca="1" si="11">IF(F67&gt;24, C67*POWER($A$6,(-$A$3*F67)), C67)</f>
        <v>579.15231208355067</v>
      </c>
      <c r="H67">
        <f t="shared" ref="H67:H100" ca="1" si="12">IF(F67&gt;24, C67/POWER(F67-23,$A$12), C67)</f>
        <v>371.95514322486332</v>
      </c>
    </row>
    <row r="68" spans="3:8" ht="12.75" customHeight="1">
      <c r="C68">
        <f t="shared" ca="1" si="9"/>
        <v>108778</v>
      </c>
      <c r="D68">
        <f t="shared" ca="1" si="10"/>
        <v>274</v>
      </c>
      <c r="E68">
        <f t="shared" ca="1" si="8"/>
        <v>397</v>
      </c>
      <c r="F68">
        <f t="shared" ca="1" si="6"/>
        <v>81</v>
      </c>
      <c r="G68">
        <f t="shared" ca="1" si="11"/>
        <v>25148.939058560973</v>
      </c>
      <c r="H68">
        <f t="shared" ca="1" si="12"/>
        <v>14283.2511536149</v>
      </c>
    </row>
    <row r="69" spans="3:8" ht="12.75" customHeight="1">
      <c r="C69">
        <f t="shared" ca="1" si="9"/>
        <v>62725</v>
      </c>
      <c r="D69">
        <f t="shared" ca="1" si="10"/>
        <v>193</v>
      </c>
      <c r="E69">
        <f t="shared" ca="1" si="8"/>
        <v>325</v>
      </c>
      <c r="F69">
        <f t="shared" ca="1" si="6"/>
        <v>115</v>
      </c>
      <c r="G69">
        <f t="shared" ca="1" si="11"/>
        <v>7842.3698999294575</v>
      </c>
      <c r="H69">
        <f t="shared" ca="1" si="12"/>
        <v>6539.5333108650075</v>
      </c>
    </row>
    <row r="70" spans="3:8" ht="12.75" customHeight="1">
      <c r="C70">
        <f t="shared" ca="1" si="9"/>
        <v>48380</v>
      </c>
      <c r="D70">
        <f t="shared" ca="1" si="10"/>
        <v>205</v>
      </c>
      <c r="E70">
        <f t="shared" ca="1" si="8"/>
        <v>236</v>
      </c>
      <c r="F70">
        <f t="shared" ref="F70:F100" ca="1" si="13">RANDBETWEEN(1,144)</f>
        <v>133</v>
      </c>
      <c r="G70">
        <f t="shared" ca="1" si="11"/>
        <v>4368.5209990075446</v>
      </c>
      <c r="H70">
        <f t="shared" ca="1" si="12"/>
        <v>4612.8520067701756</v>
      </c>
    </row>
    <row r="71" spans="3:8" ht="12.75" customHeight="1">
      <c r="C71">
        <f t="shared" ca="1" si="9"/>
        <v>49302</v>
      </c>
      <c r="D71">
        <f t="shared" ca="1" si="10"/>
        <v>166</v>
      </c>
      <c r="E71">
        <f t="shared" ca="1" si="8"/>
        <v>297</v>
      </c>
      <c r="F71">
        <f t="shared" ca="1" si="13"/>
        <v>136</v>
      </c>
      <c r="G71">
        <f t="shared" ca="1" si="11"/>
        <v>4216.7393118756454</v>
      </c>
      <c r="H71">
        <f t="shared" ca="1" si="12"/>
        <v>4637.9420253048111</v>
      </c>
    </row>
    <row r="72" spans="3:8" ht="12.75" customHeight="1">
      <c r="C72">
        <f t="shared" ca="1" si="9"/>
        <v>6468</v>
      </c>
      <c r="D72">
        <f t="shared" ca="1" si="10"/>
        <v>42</v>
      </c>
      <c r="E72">
        <f t="shared" ca="1" si="8"/>
        <v>154</v>
      </c>
      <c r="F72">
        <f t="shared" ca="1" si="13"/>
        <v>121</v>
      </c>
      <c r="G72">
        <f t="shared" ca="1" si="11"/>
        <v>725.5443552256952</v>
      </c>
      <c r="H72">
        <f t="shared" ca="1" si="12"/>
        <v>653.36666581636996</v>
      </c>
    </row>
    <row r="73" spans="3:8" ht="12.75" customHeight="1">
      <c r="C73">
        <f t="shared" ca="1" si="9"/>
        <v>1208</v>
      </c>
      <c r="D73">
        <f t="shared" ca="1" si="10"/>
        <v>4</v>
      </c>
      <c r="E73">
        <f t="shared" ca="1" si="8"/>
        <v>302</v>
      </c>
      <c r="F73">
        <f t="shared" ca="1" si="13"/>
        <v>135</v>
      </c>
      <c r="G73">
        <f t="shared" ca="1" si="11"/>
        <v>105.2037609544731</v>
      </c>
      <c r="H73">
        <f t="shared" ca="1" si="12"/>
        <v>114.14527084878662</v>
      </c>
    </row>
    <row r="74" spans="3:8" ht="12.75" customHeight="1">
      <c r="C74">
        <f t="shared" ca="1" si="9"/>
        <v>105560</v>
      </c>
      <c r="D74">
        <f t="shared" ca="1" si="10"/>
        <v>280</v>
      </c>
      <c r="E74">
        <f t="shared" ca="1" si="8"/>
        <v>377</v>
      </c>
      <c r="F74">
        <f t="shared" ca="1" si="13"/>
        <v>87</v>
      </c>
      <c r="G74">
        <f t="shared" ca="1" si="11"/>
        <v>21896.025192235662</v>
      </c>
      <c r="H74">
        <f t="shared" ca="1" si="12"/>
        <v>13195</v>
      </c>
    </row>
    <row r="75" spans="3:8" ht="12.75" customHeight="1">
      <c r="C75">
        <f t="shared" ca="1" si="9"/>
        <v>20615</v>
      </c>
      <c r="D75">
        <f t="shared" ca="1" si="10"/>
        <v>155</v>
      </c>
      <c r="E75">
        <f t="shared" ca="1" si="8"/>
        <v>133</v>
      </c>
      <c r="F75">
        <f t="shared" ca="1" si="13"/>
        <v>24</v>
      </c>
      <c r="G75">
        <f t="shared" ca="1" si="11"/>
        <v>20615</v>
      </c>
      <c r="H75">
        <f t="shared" ca="1" si="12"/>
        <v>20615</v>
      </c>
    </row>
    <row r="76" spans="3:8" ht="12.75" customHeight="1">
      <c r="C76">
        <f t="shared" ca="1" si="9"/>
        <v>41528</v>
      </c>
      <c r="D76">
        <f t="shared" ca="1" si="10"/>
        <v>179</v>
      </c>
      <c r="E76">
        <f t="shared" ca="1" si="8"/>
        <v>232</v>
      </c>
      <c r="F76">
        <f t="shared" ca="1" si="13"/>
        <v>59</v>
      </c>
      <c r="G76">
        <f t="shared" ca="1" si="11"/>
        <v>14291.116782610359</v>
      </c>
      <c r="H76">
        <f t="shared" ca="1" si="12"/>
        <v>6921.333333333333</v>
      </c>
    </row>
    <row r="77" spans="3:8" ht="12.75" customHeight="1">
      <c r="C77">
        <f t="shared" ca="1" si="9"/>
        <v>11774</v>
      </c>
      <c r="D77">
        <f t="shared" ca="1" si="10"/>
        <v>58</v>
      </c>
      <c r="E77">
        <f t="shared" ca="1" si="8"/>
        <v>203</v>
      </c>
      <c r="F77">
        <f t="shared" ca="1" si="13"/>
        <v>70</v>
      </c>
      <c r="G77">
        <f t="shared" ca="1" si="11"/>
        <v>3321.0537693116171</v>
      </c>
      <c r="H77">
        <f t="shared" ca="1" si="12"/>
        <v>1717.4144098962106</v>
      </c>
    </row>
    <row r="78" spans="3:8" ht="12.75" customHeight="1">
      <c r="C78">
        <f t="shared" ca="1" si="9"/>
        <v>28674</v>
      </c>
      <c r="D78">
        <f t="shared" ca="1" si="10"/>
        <v>162</v>
      </c>
      <c r="E78">
        <f t="shared" ca="1" si="8"/>
        <v>177</v>
      </c>
      <c r="F78">
        <f t="shared" ca="1" si="13"/>
        <v>122</v>
      </c>
      <c r="G78">
        <f t="shared" ca="1" si="11"/>
        <v>3158.8581287856832</v>
      </c>
      <c r="H78">
        <f t="shared" ca="1" si="12"/>
        <v>2881.8454314742648</v>
      </c>
    </row>
    <row r="79" spans="3:8" ht="12.75" customHeight="1">
      <c r="C79">
        <f t="shared" ca="1" si="9"/>
        <v>21056</v>
      </c>
      <c r="D79">
        <f t="shared" ca="1" si="10"/>
        <v>94</v>
      </c>
      <c r="E79">
        <f t="shared" ca="1" si="8"/>
        <v>224</v>
      </c>
      <c r="F79">
        <f t="shared" ca="1" si="13"/>
        <v>94</v>
      </c>
      <c r="G79">
        <f t="shared" ca="1" si="11"/>
        <v>3848.3712545479075</v>
      </c>
      <c r="H79">
        <f t="shared" ca="1" si="12"/>
        <v>2498.8874594929775</v>
      </c>
    </row>
    <row r="80" spans="3:8" ht="12.75" customHeight="1">
      <c r="C80">
        <f t="shared" ca="1" si="9"/>
        <v>58656</v>
      </c>
      <c r="D80">
        <f t="shared" ca="1" si="10"/>
        <v>282</v>
      </c>
      <c r="E80">
        <f t="shared" ca="1" si="8"/>
        <v>208</v>
      </c>
      <c r="F80">
        <f t="shared" ca="1" si="13"/>
        <v>75</v>
      </c>
      <c r="G80">
        <f t="shared" ca="1" si="11"/>
        <v>15114.84641436148</v>
      </c>
      <c r="H80">
        <f t="shared" ca="1" si="12"/>
        <v>8134.1236774467607</v>
      </c>
    </row>
    <row r="81" spans="3:8" ht="12.75" customHeight="1">
      <c r="C81">
        <f t="shared" ca="1" si="9"/>
        <v>44840</v>
      </c>
      <c r="D81">
        <f t="shared" ca="1" si="10"/>
        <v>152</v>
      </c>
      <c r="E81">
        <f t="shared" ca="1" si="8"/>
        <v>295</v>
      </c>
      <c r="F81">
        <f t="shared" ca="1" si="13"/>
        <v>133</v>
      </c>
      <c r="G81">
        <f t="shared" ca="1" si="11"/>
        <v>4048.8731210313827</v>
      </c>
      <c r="H81">
        <f t="shared" ca="1" si="12"/>
        <v>4275.326250177236</v>
      </c>
    </row>
    <row r="82" spans="3:8" ht="12.75" customHeight="1">
      <c r="C82">
        <f t="shared" ca="1" si="9"/>
        <v>15198</v>
      </c>
      <c r="D82">
        <f t="shared" ca="1" si="10"/>
        <v>51</v>
      </c>
      <c r="E82">
        <f t="shared" ca="1" si="8"/>
        <v>298</v>
      </c>
      <c r="F82">
        <f t="shared" ca="1" si="13"/>
        <v>97</v>
      </c>
      <c r="G82">
        <f t="shared" ca="1" si="11"/>
        <v>2631.0626050833393</v>
      </c>
      <c r="H82">
        <f t="shared" ca="1" si="12"/>
        <v>1766.7316136285654</v>
      </c>
    </row>
    <row r="83" spans="3:8" ht="12.75" customHeight="1">
      <c r="C83">
        <f t="shared" ca="1" si="9"/>
        <v>88621</v>
      </c>
      <c r="D83">
        <f t="shared" ca="1" si="10"/>
        <v>221</v>
      </c>
      <c r="E83">
        <f t="shared" ca="1" si="8"/>
        <v>401</v>
      </c>
      <c r="F83">
        <f t="shared" ca="1" si="13"/>
        <v>25</v>
      </c>
      <c r="G83">
        <f t="shared" ca="1" si="11"/>
        <v>56394.109692262333</v>
      </c>
      <c r="H83">
        <f t="shared" ca="1" si="12"/>
        <v>62664.510055533021</v>
      </c>
    </row>
    <row r="84" spans="3:8" ht="12.75" customHeight="1">
      <c r="C84">
        <f t="shared" ca="1" si="9"/>
        <v>4968</v>
      </c>
      <c r="D84">
        <f t="shared" ca="1" si="10"/>
        <v>46</v>
      </c>
      <c r="E84">
        <f t="shared" ca="1" si="8"/>
        <v>108</v>
      </c>
      <c r="F84">
        <f t="shared" ca="1" si="13"/>
        <v>28</v>
      </c>
      <c r="G84">
        <f t="shared" ca="1" si="11"/>
        <v>2994.4863476606838</v>
      </c>
      <c r="H84">
        <f t="shared" ca="1" si="12"/>
        <v>2221.7571424437911</v>
      </c>
    </row>
    <row r="85" spans="3:8" ht="12.75" customHeight="1">
      <c r="C85">
        <f t="shared" ca="1" si="9"/>
        <v>55913</v>
      </c>
      <c r="D85">
        <f t="shared" ca="1" si="10"/>
        <v>299</v>
      </c>
      <c r="E85">
        <f t="shared" ca="1" si="8"/>
        <v>187</v>
      </c>
      <c r="F85">
        <f t="shared" ca="1" si="13"/>
        <v>41</v>
      </c>
      <c r="G85">
        <f t="shared" ca="1" si="11"/>
        <v>26642.565139899645</v>
      </c>
      <c r="H85">
        <f t="shared" ca="1" si="12"/>
        <v>13178.820485494478</v>
      </c>
    </row>
    <row r="86" spans="3:8" ht="12.75" customHeight="1">
      <c r="C86">
        <f t="shared" ca="1" si="9"/>
        <v>23232</v>
      </c>
      <c r="D86">
        <f t="shared" ca="1" si="10"/>
        <v>66</v>
      </c>
      <c r="E86">
        <f t="shared" ca="1" si="8"/>
        <v>352</v>
      </c>
      <c r="F86">
        <f t="shared" ca="1" si="13"/>
        <v>17</v>
      </c>
      <c r="G86">
        <f t="shared" ca="1" si="11"/>
        <v>23232</v>
      </c>
      <c r="H86">
        <f t="shared" ca="1" si="12"/>
        <v>23232</v>
      </c>
    </row>
    <row r="87" spans="3:8" ht="12.75" customHeight="1">
      <c r="C87">
        <f t="shared" ca="1" si="9"/>
        <v>16068</v>
      </c>
      <c r="D87">
        <f t="shared" ca="1" si="10"/>
        <v>52</v>
      </c>
      <c r="E87">
        <f t="shared" ca="1" si="8"/>
        <v>309</v>
      </c>
      <c r="F87">
        <f t="shared" ca="1" si="13"/>
        <v>132</v>
      </c>
      <c r="G87">
        <f t="shared" ca="1" si="11"/>
        <v>1477.346959716831</v>
      </c>
      <c r="H87">
        <f t="shared" ca="1" si="12"/>
        <v>1539.0352750933459</v>
      </c>
    </row>
    <row r="88" spans="3:8" ht="12.75" customHeight="1">
      <c r="C88">
        <f t="shared" ca="1" si="9"/>
        <v>59840</v>
      </c>
      <c r="D88">
        <f t="shared" ca="1" si="10"/>
        <v>160</v>
      </c>
      <c r="E88">
        <f t="shared" ca="1" si="8"/>
        <v>374</v>
      </c>
      <c r="F88">
        <f t="shared" ca="1" si="13"/>
        <v>115</v>
      </c>
      <c r="G88">
        <f t="shared" ca="1" si="11"/>
        <v>7481.6646442690917</v>
      </c>
      <c r="H88">
        <f t="shared" ca="1" si="12"/>
        <v>6238.7512685876773</v>
      </c>
    </row>
    <row r="89" spans="3:8" ht="12.75" customHeight="1">
      <c r="C89">
        <f t="shared" ca="1" si="9"/>
        <v>73726</v>
      </c>
      <c r="D89">
        <f t="shared" ca="1" si="10"/>
        <v>193</v>
      </c>
      <c r="E89">
        <f t="shared" ca="1" si="8"/>
        <v>382</v>
      </c>
      <c r="F89">
        <f t="shared" ca="1" si="13"/>
        <v>50</v>
      </c>
      <c r="G89">
        <f t="shared" ca="1" si="11"/>
        <v>29854.848300712838</v>
      </c>
      <c r="H89">
        <f t="shared" ca="1" si="12"/>
        <v>14188.575315424783</v>
      </c>
    </row>
    <row r="90" spans="3:8" ht="12.75" customHeight="1">
      <c r="C90">
        <f t="shared" ca="1" si="9"/>
        <v>10168</v>
      </c>
      <c r="D90">
        <f t="shared" ca="1" si="10"/>
        <v>31</v>
      </c>
      <c r="E90">
        <f t="shared" ca="1" si="8"/>
        <v>328</v>
      </c>
      <c r="F90">
        <f t="shared" ca="1" si="13"/>
        <v>63</v>
      </c>
      <c r="G90">
        <f t="shared" ca="1" si="11"/>
        <v>3255.0092388342555</v>
      </c>
      <c r="H90">
        <f t="shared" ca="1" si="12"/>
        <v>1607.701962429604</v>
      </c>
    </row>
    <row r="91" spans="3:8" ht="12.75" customHeight="1">
      <c r="C91">
        <f t="shared" ca="1" si="9"/>
        <v>60742</v>
      </c>
      <c r="D91">
        <f t="shared" ca="1" si="10"/>
        <v>251</v>
      </c>
      <c r="E91">
        <f t="shared" ca="1" si="8"/>
        <v>242</v>
      </c>
      <c r="F91">
        <f t="shared" ca="1" si="13"/>
        <v>54</v>
      </c>
      <c r="G91">
        <f t="shared" ca="1" si="11"/>
        <v>22880.990461626287</v>
      </c>
      <c r="H91">
        <f t="shared" ca="1" si="12"/>
        <v>10909.585255710363</v>
      </c>
    </row>
    <row r="92" spans="3:8" ht="12.75" customHeight="1">
      <c r="C92">
        <f t="shared" ca="1" si="9"/>
        <v>66465</v>
      </c>
      <c r="D92">
        <f t="shared" ca="1" si="10"/>
        <v>211</v>
      </c>
      <c r="E92">
        <f t="shared" ca="1" si="8"/>
        <v>315</v>
      </c>
      <c r="F92">
        <f t="shared" ca="1" si="13"/>
        <v>47</v>
      </c>
      <c r="G92">
        <f t="shared" ca="1" si="11"/>
        <v>28414.731337725592</v>
      </c>
      <c r="H92">
        <f t="shared" ca="1" si="12"/>
        <v>13567.111312840329</v>
      </c>
    </row>
    <row r="93" spans="3:8" ht="12.75" customHeight="1">
      <c r="C93">
        <f t="shared" ca="1" si="9"/>
        <v>45900</v>
      </c>
      <c r="D93">
        <f t="shared" ca="1" si="10"/>
        <v>180</v>
      </c>
      <c r="E93">
        <f t="shared" ca="1" si="8"/>
        <v>255</v>
      </c>
      <c r="F93">
        <f t="shared" ca="1" si="13"/>
        <v>34</v>
      </c>
      <c r="G93">
        <f t="shared" ca="1" si="11"/>
        <v>24822.226797970867</v>
      </c>
      <c r="H93">
        <f t="shared" ca="1" si="12"/>
        <v>13839.370716119351</v>
      </c>
    </row>
    <row r="94" spans="3:8" ht="12.75" customHeight="1">
      <c r="C94">
        <f t="shared" ca="1" si="9"/>
        <v>53966</v>
      </c>
      <c r="D94">
        <f t="shared" ca="1" si="10"/>
        <v>223</v>
      </c>
      <c r="E94">
        <f t="shared" ca="1" si="8"/>
        <v>242</v>
      </c>
      <c r="F94">
        <f t="shared" ca="1" si="13"/>
        <v>102</v>
      </c>
      <c r="G94">
        <f t="shared" ca="1" si="11"/>
        <v>8535.0170026570013</v>
      </c>
      <c r="H94">
        <f t="shared" ca="1" si="12"/>
        <v>6071.6493661373806</v>
      </c>
    </row>
    <row r="95" spans="3:8" ht="12.75" customHeight="1">
      <c r="C95">
        <f t="shared" ca="1" si="9"/>
        <v>7106</v>
      </c>
      <c r="D95">
        <f t="shared" ca="1" si="10"/>
        <v>19</v>
      </c>
      <c r="E95">
        <f t="shared" ca="1" si="8"/>
        <v>374</v>
      </c>
      <c r="F95">
        <f t="shared" ca="1" si="13"/>
        <v>12</v>
      </c>
      <c r="G95">
        <f t="shared" ca="1" si="11"/>
        <v>7106</v>
      </c>
      <c r="H95">
        <f t="shared" ca="1" si="12"/>
        <v>7106</v>
      </c>
    </row>
    <row r="96" spans="3:8" ht="12.75" customHeight="1">
      <c r="C96">
        <f t="shared" ca="1" si="9"/>
        <v>40128</v>
      </c>
      <c r="D96">
        <f t="shared" ca="1" si="10"/>
        <v>132</v>
      </c>
      <c r="E96">
        <f t="shared" ca="1" si="8"/>
        <v>304</v>
      </c>
      <c r="F96">
        <f t="shared" ca="1" si="13"/>
        <v>43</v>
      </c>
      <c r="G96">
        <f t="shared" ca="1" si="11"/>
        <v>18441.936576457858</v>
      </c>
      <c r="H96">
        <f t="shared" ca="1" si="12"/>
        <v>8972.8935801111566</v>
      </c>
    </row>
    <row r="97" spans="3:8" ht="12.75" customHeight="1">
      <c r="C97">
        <f t="shared" ca="1" si="9"/>
        <v>11346</v>
      </c>
      <c r="D97">
        <f t="shared" ca="1" si="10"/>
        <v>31</v>
      </c>
      <c r="E97">
        <f t="shared" ca="1" si="8"/>
        <v>366</v>
      </c>
      <c r="F97">
        <f t="shared" ca="1" si="13"/>
        <v>10</v>
      </c>
      <c r="G97">
        <f t="shared" ca="1" si="11"/>
        <v>11346</v>
      </c>
      <c r="H97">
        <f t="shared" ca="1" si="12"/>
        <v>11346</v>
      </c>
    </row>
    <row r="98" spans="3:8" ht="12.75" customHeight="1">
      <c r="C98">
        <f t="shared" ca="1" si="9"/>
        <v>29040</v>
      </c>
      <c r="D98">
        <f t="shared" ca="1" si="10"/>
        <v>80</v>
      </c>
      <c r="E98">
        <f t="shared" ca="1" si="8"/>
        <v>363</v>
      </c>
      <c r="F98">
        <f t="shared" ca="1" si="13"/>
        <v>127</v>
      </c>
      <c r="G98">
        <f t="shared" ca="1" si="11"/>
        <v>2922.6571483340208</v>
      </c>
      <c r="H98">
        <f t="shared" ca="1" si="12"/>
        <v>2847.6062822064323</v>
      </c>
    </row>
    <row r="99" spans="3:8" ht="12.75" customHeight="1">
      <c r="C99">
        <f t="shared" ca="1" si="9"/>
        <v>27248</v>
      </c>
      <c r="D99">
        <f t="shared" ca="1" si="10"/>
        <v>104</v>
      </c>
      <c r="E99">
        <f t="shared" ca="1" si="8"/>
        <v>262</v>
      </c>
      <c r="F99">
        <f t="shared" ca="1" si="13"/>
        <v>141</v>
      </c>
      <c r="G99">
        <f t="shared" ca="1" si="11"/>
        <v>2129.0519851242125</v>
      </c>
      <c r="H99">
        <f t="shared" ca="1" si="12"/>
        <v>2508.3817188493517</v>
      </c>
    </row>
    <row r="100" spans="3:8" ht="12.75" customHeight="1">
      <c r="C100">
        <f t="shared" ca="1" si="9"/>
        <v>30900</v>
      </c>
      <c r="D100">
        <f t="shared" ca="1" si="10"/>
        <v>206</v>
      </c>
      <c r="E100">
        <f t="shared" ca="1" si="8"/>
        <v>150</v>
      </c>
      <c r="F100">
        <f t="shared" ca="1" si="13"/>
        <v>90</v>
      </c>
      <c r="G100">
        <f t="shared" ca="1" si="11"/>
        <v>6071.1090495794606</v>
      </c>
      <c r="H100">
        <f t="shared" ca="1" si="12"/>
        <v>3775.035830609831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zoomScale="150" zoomScaleNormal="150" zoomScalePageLayoutView="150" workbookViewId="0">
      <selection activeCell="D65" sqref="D65"/>
    </sheetView>
  </sheetViews>
  <sheetFormatPr baseColWidth="10" defaultColWidth="17.1640625" defaultRowHeight="12.75" customHeight="1" x14ac:dyDescent="0"/>
  <cols>
    <col min="2" max="2" width="80.6640625" customWidth="1"/>
    <col min="3" max="3" width="7.83203125" customWidth="1"/>
    <col min="4" max="4" width="11.5" customWidth="1"/>
    <col min="5" max="6" width="8.5" customWidth="1"/>
  </cols>
  <sheetData>
    <row r="1" spans="1:9" ht="12.75" customHeight="1">
      <c r="A1" s="1" t="s">
        <v>20</v>
      </c>
      <c r="B1" s="1" t="s">
        <v>2</v>
      </c>
      <c r="C1" s="1" t="s">
        <v>22</v>
      </c>
      <c r="D1" s="1" t="s">
        <v>21</v>
      </c>
      <c r="E1" s="1" t="s">
        <v>0</v>
      </c>
      <c r="F1" s="1" t="s">
        <v>1</v>
      </c>
      <c r="G1" s="1" t="s">
        <v>19</v>
      </c>
      <c r="H1" s="1" t="s">
        <v>14</v>
      </c>
      <c r="I1" s="1" t="s">
        <v>13</v>
      </c>
    </row>
    <row r="2" spans="1:9" ht="12">
      <c r="A2" t="s">
        <v>15</v>
      </c>
      <c r="B2" t="s">
        <v>23</v>
      </c>
      <c r="C2" s="2">
        <v>41683.540960648148</v>
      </c>
      <c r="D2" s="3">
        <f t="shared" ref="D2" ca="1" si="0">ABS(TODAY()-C2)*24</f>
        <v>12.98305555555271</v>
      </c>
      <c r="G2">
        <f t="shared" ref="G2:G33" si="1">E2*F2</f>
        <v>0</v>
      </c>
      <c r="H2">
        <f t="shared" ref="H2:H33" ca="1" si="2">IF(D2&gt;24, G2*POWER($A$6,(-$A$3*D2)), G2)</f>
        <v>0</v>
      </c>
      <c r="I2">
        <f t="shared" ref="I2:I33" ca="1" si="3">IF(D2&gt;24, G2/POWER(D2-23,$A$12), G2)</f>
        <v>0</v>
      </c>
    </row>
    <row r="3" spans="1:9" ht="12">
      <c r="A3">
        <v>0.25</v>
      </c>
      <c r="B3" t="s">
        <v>24</v>
      </c>
      <c r="C3" s="2">
        <v>41682.653090277781</v>
      </c>
      <c r="D3" s="3">
        <f ca="1">ABS(TODAY()-C3)*24</f>
        <v>8.3258333332487382</v>
      </c>
      <c r="G3">
        <f t="shared" si="1"/>
        <v>0</v>
      </c>
      <c r="H3">
        <f t="shared" ca="1" si="2"/>
        <v>0</v>
      </c>
      <c r="I3">
        <f t="shared" ca="1" si="3"/>
        <v>0</v>
      </c>
    </row>
    <row r="4" spans="1:9" ht="12">
      <c r="B4" t="s">
        <v>25</v>
      </c>
      <c r="C4" s="2">
        <v>41682.642106481479</v>
      </c>
      <c r="D4" s="3">
        <f t="shared" ref="D4:D67" ca="1" si="4">ABS(TODAY()-C4)*24</f>
        <v>8.589444444514811</v>
      </c>
      <c r="G4">
        <f t="shared" si="1"/>
        <v>0</v>
      </c>
      <c r="H4">
        <f t="shared" ca="1" si="2"/>
        <v>0</v>
      </c>
      <c r="I4">
        <f t="shared" ca="1" si="3"/>
        <v>0</v>
      </c>
    </row>
    <row r="5" spans="1:9" ht="12">
      <c r="A5" t="s">
        <v>16</v>
      </c>
      <c r="B5" t="s">
        <v>26</v>
      </c>
      <c r="C5" s="2">
        <v>41681.036423611113</v>
      </c>
      <c r="D5" s="3">
        <f t="shared" ca="1" si="4"/>
        <v>47.125833333295304</v>
      </c>
      <c r="G5">
        <f t="shared" si="1"/>
        <v>0</v>
      </c>
      <c r="H5">
        <f t="shared" ca="1" si="2"/>
        <v>0</v>
      </c>
      <c r="I5">
        <f t="shared" ca="1" si="3"/>
        <v>0</v>
      </c>
    </row>
    <row r="6" spans="1:9" ht="24">
      <c r="A6">
        <v>1.075</v>
      </c>
      <c r="B6" t="s">
        <v>27</v>
      </c>
      <c r="C6" s="2">
        <v>41680.769050925926</v>
      </c>
      <c r="D6" s="3">
        <f t="shared" ca="1" si="4"/>
        <v>53.542777777765878</v>
      </c>
      <c r="G6">
        <f t="shared" si="1"/>
        <v>0</v>
      </c>
      <c r="H6">
        <f t="shared" ca="1" si="2"/>
        <v>0</v>
      </c>
      <c r="I6">
        <f t="shared" ca="1" si="3"/>
        <v>0</v>
      </c>
    </row>
    <row r="7" spans="1:9" ht="24">
      <c r="B7" t="s">
        <v>28</v>
      </c>
      <c r="C7" s="2">
        <v>41680.623865740738</v>
      </c>
      <c r="D7" s="3">
        <f t="shared" ca="1" si="4"/>
        <v>57.027222222299315</v>
      </c>
      <c r="G7">
        <f t="shared" si="1"/>
        <v>0</v>
      </c>
      <c r="H7">
        <f t="shared" ca="1" si="2"/>
        <v>0</v>
      </c>
      <c r="I7">
        <f t="shared" ca="1" si="3"/>
        <v>0</v>
      </c>
    </row>
    <row r="8" spans="1:9" ht="24">
      <c r="A8" t="s">
        <v>18</v>
      </c>
      <c r="B8" t="s">
        <v>29</v>
      </c>
      <c r="C8" s="2">
        <v>41680.560162037036</v>
      </c>
      <c r="D8" s="3">
        <f t="shared" ca="1" si="4"/>
        <v>58.556111111131031</v>
      </c>
      <c r="G8">
        <f t="shared" si="1"/>
        <v>0</v>
      </c>
      <c r="H8">
        <f t="shared" ca="1" si="2"/>
        <v>0</v>
      </c>
      <c r="I8">
        <f t="shared" ca="1" si="3"/>
        <v>0</v>
      </c>
    </row>
    <row r="9" spans="1:9" ht="12">
      <c r="B9" t="s">
        <v>30</v>
      </c>
      <c r="C9" s="2">
        <v>41680.533715277779</v>
      </c>
      <c r="D9" s="3">
        <f t="shared" ca="1" si="4"/>
        <v>59.190833333297633</v>
      </c>
      <c r="G9">
        <f t="shared" si="1"/>
        <v>0</v>
      </c>
      <c r="H9">
        <f t="shared" ca="1" si="2"/>
        <v>0</v>
      </c>
      <c r="I9">
        <f t="shared" ca="1" si="3"/>
        <v>0</v>
      </c>
    </row>
    <row r="10" spans="1:9" ht="12">
      <c r="B10" t="s">
        <v>31</v>
      </c>
      <c r="C10" s="2">
        <v>41679.679745370369</v>
      </c>
      <c r="D10" s="3">
        <f t="shared" ca="1" si="4"/>
        <v>79.686111111135688</v>
      </c>
      <c r="G10">
        <f t="shared" si="1"/>
        <v>0</v>
      </c>
      <c r="H10">
        <f t="shared" ca="1" si="2"/>
        <v>0</v>
      </c>
      <c r="I10">
        <f t="shared" ca="1" si="3"/>
        <v>0</v>
      </c>
    </row>
    <row r="11" spans="1:9" ht="12">
      <c r="A11" t="s">
        <v>17</v>
      </c>
      <c r="B11" t="s">
        <v>32</v>
      </c>
      <c r="C11" s="2">
        <v>41679.171585648146</v>
      </c>
      <c r="D11" s="3">
        <f t="shared" ca="1" si="4"/>
        <v>91.881944444496185</v>
      </c>
      <c r="G11">
        <f t="shared" si="1"/>
        <v>0</v>
      </c>
      <c r="H11">
        <f t="shared" ca="1" si="2"/>
        <v>0</v>
      </c>
      <c r="I11">
        <f t="shared" ca="1" si="3"/>
        <v>0</v>
      </c>
    </row>
    <row r="12" spans="1:9" ht="12">
      <c r="A12">
        <v>0.5</v>
      </c>
      <c r="B12" t="s">
        <v>33</v>
      </c>
      <c r="C12" s="2">
        <v>41676.767569444448</v>
      </c>
      <c r="D12" s="3">
        <f t="shared" ca="1" si="4"/>
        <v>149.57833333325107</v>
      </c>
      <c r="G12">
        <f t="shared" si="1"/>
        <v>0</v>
      </c>
      <c r="H12">
        <f t="shared" ca="1" si="2"/>
        <v>0</v>
      </c>
      <c r="I12">
        <f t="shared" ca="1" si="3"/>
        <v>0</v>
      </c>
    </row>
    <row r="13" spans="1:9" ht="24">
      <c r="B13" t="s">
        <v>34</v>
      </c>
      <c r="C13" s="2">
        <v>41676.633206018516</v>
      </c>
      <c r="D13" s="3">
        <f t="shared" ca="1" si="4"/>
        <v>152.8030555556179</v>
      </c>
      <c r="G13">
        <f t="shared" si="1"/>
        <v>0</v>
      </c>
      <c r="H13">
        <f t="shared" ca="1" si="2"/>
        <v>0</v>
      </c>
      <c r="I13">
        <f t="shared" ca="1" si="3"/>
        <v>0</v>
      </c>
    </row>
    <row r="14" spans="1:9" ht="12">
      <c r="B14" t="s">
        <v>35</v>
      </c>
      <c r="C14" s="2">
        <v>41675.726793981485</v>
      </c>
      <c r="D14" s="3">
        <f t="shared" ca="1" si="4"/>
        <v>174.55694444436813</v>
      </c>
      <c r="G14">
        <f t="shared" si="1"/>
        <v>0</v>
      </c>
      <c r="H14">
        <f t="shared" ca="1" si="2"/>
        <v>0</v>
      </c>
      <c r="I14">
        <f t="shared" ca="1" si="3"/>
        <v>0</v>
      </c>
    </row>
    <row r="15" spans="1:9" ht="12">
      <c r="B15" t="s">
        <v>36</v>
      </c>
      <c r="C15" s="2">
        <v>41675.666006944448</v>
      </c>
      <c r="D15" s="3">
        <f t="shared" ca="1" si="4"/>
        <v>176.01583333325107</v>
      </c>
      <c r="G15">
        <f t="shared" si="1"/>
        <v>0</v>
      </c>
      <c r="H15">
        <f t="shared" ca="1" si="2"/>
        <v>0</v>
      </c>
      <c r="I15">
        <f t="shared" ca="1" si="3"/>
        <v>0</v>
      </c>
    </row>
    <row r="16" spans="1:9" ht="24">
      <c r="B16" t="s">
        <v>37</v>
      </c>
      <c r="C16" s="2">
        <v>41674.783726851849</v>
      </c>
      <c r="D16" s="3">
        <f t="shared" ca="1" si="4"/>
        <v>197.19055555562954</v>
      </c>
      <c r="G16">
        <f t="shared" si="1"/>
        <v>0</v>
      </c>
      <c r="H16">
        <f t="shared" ca="1" si="2"/>
        <v>0</v>
      </c>
      <c r="I16">
        <f t="shared" ca="1" si="3"/>
        <v>0</v>
      </c>
    </row>
    <row r="17" spans="2:9" ht="12">
      <c r="B17" t="s">
        <v>38</v>
      </c>
      <c r="C17" s="2">
        <v>41674.764444444445</v>
      </c>
      <c r="D17" s="3">
        <f t="shared" ca="1" si="4"/>
        <v>197.65333333332092</v>
      </c>
      <c r="G17">
        <f t="shared" si="1"/>
        <v>0</v>
      </c>
      <c r="H17">
        <f t="shared" ca="1" si="2"/>
        <v>0</v>
      </c>
      <c r="I17">
        <f t="shared" ca="1" si="3"/>
        <v>0</v>
      </c>
    </row>
    <row r="18" spans="2:9" ht="12">
      <c r="B18" t="s">
        <v>39</v>
      </c>
      <c r="C18" s="2">
        <v>41674.756469907406</v>
      </c>
      <c r="D18" s="3">
        <f t="shared" ca="1" si="4"/>
        <v>197.84472222224576</v>
      </c>
      <c r="G18">
        <f t="shared" si="1"/>
        <v>0</v>
      </c>
      <c r="H18">
        <f t="shared" ca="1" si="2"/>
        <v>0</v>
      </c>
      <c r="I18">
        <f t="shared" ca="1" si="3"/>
        <v>0</v>
      </c>
    </row>
    <row r="19" spans="2:9" ht="12">
      <c r="B19" t="s">
        <v>40</v>
      </c>
      <c r="C19" s="2">
        <v>41674.671678240738</v>
      </c>
      <c r="D19" s="3">
        <f t="shared" ca="1" si="4"/>
        <v>199.87972222227836</v>
      </c>
      <c r="G19">
        <f t="shared" si="1"/>
        <v>0</v>
      </c>
      <c r="H19">
        <f t="shared" ca="1" si="2"/>
        <v>0</v>
      </c>
      <c r="I19">
        <f t="shared" ca="1" si="3"/>
        <v>0</v>
      </c>
    </row>
    <row r="20" spans="2:9" ht="12">
      <c r="B20" t="s">
        <v>41</v>
      </c>
      <c r="C20" s="2">
        <v>41674.582627314812</v>
      </c>
      <c r="D20" s="3">
        <f t="shared" ca="1" si="4"/>
        <v>202.0169444445055</v>
      </c>
      <c r="G20">
        <f t="shared" si="1"/>
        <v>0</v>
      </c>
      <c r="H20">
        <f t="shared" ca="1" si="2"/>
        <v>0</v>
      </c>
      <c r="I20">
        <f t="shared" ca="1" si="3"/>
        <v>0</v>
      </c>
    </row>
    <row r="21" spans="2:9" ht="12">
      <c r="B21" t="s">
        <v>42</v>
      </c>
      <c r="C21" s="2">
        <v>41670.772581018522</v>
      </c>
      <c r="D21" s="3">
        <f t="shared" ca="1" si="4"/>
        <v>293.45805555547122</v>
      </c>
      <c r="G21">
        <f t="shared" si="1"/>
        <v>0</v>
      </c>
      <c r="H21">
        <f t="shared" ca="1" si="2"/>
        <v>0</v>
      </c>
      <c r="I21">
        <f t="shared" ca="1" si="3"/>
        <v>0</v>
      </c>
    </row>
    <row r="22" spans="2:9" ht="12">
      <c r="B22" t="s">
        <v>43</v>
      </c>
      <c r="C22" s="2">
        <v>41670.653483796297</v>
      </c>
      <c r="D22" s="3">
        <f t="shared" ca="1" si="4"/>
        <v>296.31638888886664</v>
      </c>
      <c r="G22">
        <f t="shared" si="1"/>
        <v>0</v>
      </c>
      <c r="H22">
        <f t="shared" ca="1" si="2"/>
        <v>0</v>
      </c>
      <c r="I22">
        <f t="shared" ca="1" si="3"/>
        <v>0</v>
      </c>
    </row>
    <row r="23" spans="2:9" ht="24">
      <c r="B23" t="s">
        <v>44</v>
      </c>
      <c r="C23" s="2">
        <v>41669.768252314818</v>
      </c>
      <c r="D23" s="3">
        <f t="shared" ca="1" si="4"/>
        <v>317.56194444437278</v>
      </c>
      <c r="G23">
        <f t="shared" si="1"/>
        <v>0</v>
      </c>
      <c r="H23">
        <f t="shared" ca="1" si="2"/>
        <v>0</v>
      </c>
      <c r="I23">
        <f t="shared" ca="1" si="3"/>
        <v>0</v>
      </c>
    </row>
    <row r="24" spans="2:9" ht="12">
      <c r="B24" t="s">
        <v>45</v>
      </c>
      <c r="C24" s="2">
        <v>41668.903101851851</v>
      </c>
      <c r="D24" s="3">
        <f t="shared" ca="1" si="4"/>
        <v>338.32555555558065</v>
      </c>
      <c r="G24">
        <f t="shared" si="1"/>
        <v>0</v>
      </c>
      <c r="H24">
        <f t="shared" ca="1" si="2"/>
        <v>0</v>
      </c>
      <c r="I24">
        <f t="shared" ca="1" si="3"/>
        <v>0</v>
      </c>
    </row>
    <row r="25" spans="2:9" ht="24">
      <c r="B25" t="s">
        <v>46</v>
      </c>
      <c r="C25" s="2">
        <v>41667.807615740741</v>
      </c>
      <c r="D25" s="3">
        <f t="shared" ca="1" si="4"/>
        <v>364.61722222220851</v>
      </c>
      <c r="G25">
        <f t="shared" si="1"/>
        <v>0</v>
      </c>
      <c r="H25">
        <f t="shared" ca="1" si="2"/>
        <v>0</v>
      </c>
      <c r="I25">
        <f t="shared" ca="1" si="3"/>
        <v>0</v>
      </c>
    </row>
    <row r="26" spans="2:9" ht="24">
      <c r="B26" t="s">
        <v>47</v>
      </c>
      <c r="C26" s="2">
        <v>41667.623541666668</v>
      </c>
      <c r="D26" s="3">
        <f t="shared" ca="1" si="4"/>
        <v>369.03499999997439</v>
      </c>
      <c r="G26">
        <f t="shared" si="1"/>
        <v>0</v>
      </c>
      <c r="H26">
        <f t="shared" ca="1" si="2"/>
        <v>0</v>
      </c>
      <c r="I26">
        <f t="shared" ca="1" si="3"/>
        <v>0</v>
      </c>
    </row>
    <row r="27" spans="2:9" ht="12">
      <c r="B27" t="s">
        <v>48</v>
      </c>
      <c r="C27" s="2">
        <v>41663.690081018518</v>
      </c>
      <c r="D27" s="3">
        <f t="shared" ca="1" si="4"/>
        <v>463.43805555556901</v>
      </c>
      <c r="G27">
        <f t="shared" si="1"/>
        <v>0</v>
      </c>
      <c r="H27">
        <f t="shared" ca="1" si="2"/>
        <v>0</v>
      </c>
      <c r="I27">
        <f t="shared" ca="1" si="3"/>
        <v>0</v>
      </c>
    </row>
    <row r="28" spans="2:9" ht="24">
      <c r="B28" t="s">
        <v>49</v>
      </c>
      <c r="C28" s="2">
        <v>41663.543240740742</v>
      </c>
      <c r="D28" s="3">
        <f t="shared" ca="1" si="4"/>
        <v>466.96222222218057</v>
      </c>
      <c r="G28">
        <f t="shared" si="1"/>
        <v>0</v>
      </c>
      <c r="H28">
        <f t="shared" ca="1" si="2"/>
        <v>0</v>
      </c>
      <c r="I28">
        <f t="shared" ca="1" si="3"/>
        <v>0</v>
      </c>
    </row>
    <row r="29" spans="2:9" ht="12">
      <c r="B29" t="s">
        <v>50</v>
      </c>
      <c r="C29" s="2">
        <v>41662.622337962966</v>
      </c>
      <c r="D29" s="3">
        <f t="shared" ca="1" si="4"/>
        <v>489.0638888888061</v>
      </c>
      <c r="G29">
        <f t="shared" si="1"/>
        <v>0</v>
      </c>
      <c r="H29">
        <f t="shared" ca="1" si="2"/>
        <v>0</v>
      </c>
      <c r="I29">
        <f t="shared" ca="1" si="3"/>
        <v>0</v>
      </c>
    </row>
    <row r="30" spans="2:9" ht="12">
      <c r="B30" t="s">
        <v>51</v>
      </c>
      <c r="C30" s="2">
        <v>41662.484398148146</v>
      </c>
      <c r="D30" s="3">
        <f t="shared" ca="1" si="4"/>
        <v>492.3744444444892</v>
      </c>
      <c r="G30">
        <f t="shared" si="1"/>
        <v>0</v>
      </c>
      <c r="H30">
        <f t="shared" ca="1" si="2"/>
        <v>0</v>
      </c>
      <c r="I30">
        <f t="shared" ca="1" si="3"/>
        <v>0</v>
      </c>
    </row>
    <row r="31" spans="2:9" ht="12">
      <c r="B31" t="s">
        <v>52</v>
      </c>
      <c r="C31" s="2">
        <v>41661.859849537039</v>
      </c>
      <c r="D31" s="3">
        <f t="shared" ca="1" si="4"/>
        <v>507.36361111106817</v>
      </c>
      <c r="G31">
        <f t="shared" si="1"/>
        <v>0</v>
      </c>
      <c r="H31">
        <f t="shared" ca="1" si="2"/>
        <v>0</v>
      </c>
      <c r="I31">
        <f t="shared" ca="1" si="3"/>
        <v>0</v>
      </c>
    </row>
    <row r="32" spans="2:9" ht="12">
      <c r="B32" t="s">
        <v>53</v>
      </c>
      <c r="C32" s="2">
        <v>41661.651944444442</v>
      </c>
      <c r="D32" s="3">
        <f t="shared" ca="1" si="4"/>
        <v>512.35333333339076</v>
      </c>
      <c r="G32">
        <f t="shared" si="1"/>
        <v>0</v>
      </c>
      <c r="H32">
        <f t="shared" ca="1" si="2"/>
        <v>0</v>
      </c>
      <c r="I32">
        <f t="shared" ca="1" si="3"/>
        <v>0</v>
      </c>
    </row>
    <row r="33" spans="2:9" ht="12">
      <c r="B33" t="s">
        <v>54</v>
      </c>
      <c r="C33" s="2">
        <v>41660.780659722222</v>
      </c>
      <c r="D33" s="3">
        <f t="shared" ca="1" si="4"/>
        <v>533.26416666666046</v>
      </c>
      <c r="G33">
        <f t="shared" si="1"/>
        <v>0</v>
      </c>
      <c r="H33">
        <f t="shared" ca="1" si="2"/>
        <v>0</v>
      </c>
      <c r="I33">
        <f t="shared" ca="1" si="3"/>
        <v>0</v>
      </c>
    </row>
    <row r="34" spans="2:9" ht="12">
      <c r="B34" t="s">
        <v>55</v>
      </c>
      <c r="C34" s="2">
        <v>41660.756736111114</v>
      </c>
      <c r="D34" s="3">
        <f t="shared" ca="1" si="4"/>
        <v>533.83833333326038</v>
      </c>
      <c r="G34">
        <f t="shared" ref="G34:I65" si="5">E34*F34</f>
        <v>0</v>
      </c>
      <c r="H34">
        <f t="shared" ref="H34:J65" ca="1" si="6">IF(D34&gt;24, G34*POWER($A$6,(-$A$3*D34)), G34)</f>
        <v>0</v>
      </c>
      <c r="I34">
        <f t="shared" ref="I34:K65" ca="1" si="7">IF(D34&gt;24, G34/POWER(D34-23,$A$12), G34)</f>
        <v>0</v>
      </c>
    </row>
    <row r="35" spans="2:9" ht="12">
      <c r="B35" t="s">
        <v>56</v>
      </c>
      <c r="C35" s="2">
        <v>41660.656539351854</v>
      </c>
      <c r="D35" s="3">
        <f t="shared" ca="1" si="4"/>
        <v>536.24305555550382</v>
      </c>
      <c r="G35">
        <f t="shared" si="5"/>
        <v>0</v>
      </c>
      <c r="H35">
        <f t="shared" ca="1" si="6"/>
        <v>0</v>
      </c>
      <c r="I35">
        <f t="shared" ca="1" si="7"/>
        <v>0</v>
      </c>
    </row>
    <row r="36" spans="2:9" ht="12">
      <c r="B36" t="s">
        <v>57</v>
      </c>
      <c r="C36" s="2">
        <v>41660.564143518517</v>
      </c>
      <c r="D36" s="3">
        <f t="shared" ca="1" si="4"/>
        <v>538.46055555558996</v>
      </c>
      <c r="G36">
        <f t="shared" si="5"/>
        <v>0</v>
      </c>
      <c r="H36">
        <f t="shared" ca="1" si="6"/>
        <v>0</v>
      </c>
      <c r="I36">
        <f t="shared" ca="1" si="7"/>
        <v>0</v>
      </c>
    </row>
    <row r="37" spans="2:9" ht="12">
      <c r="B37" t="s">
        <v>58</v>
      </c>
      <c r="C37" s="2">
        <v>41660.553263888891</v>
      </c>
      <c r="D37" s="3">
        <f t="shared" ca="1" si="4"/>
        <v>538.72166666662088</v>
      </c>
      <c r="G37">
        <f t="shared" si="5"/>
        <v>0</v>
      </c>
      <c r="H37">
        <f t="shared" ca="1" si="6"/>
        <v>0</v>
      </c>
      <c r="I37">
        <f t="shared" ca="1" si="7"/>
        <v>0</v>
      </c>
    </row>
    <row r="38" spans="2:9" ht="24">
      <c r="B38" t="s">
        <v>59</v>
      </c>
      <c r="C38" s="2">
        <v>41659.868159722224</v>
      </c>
      <c r="D38" s="3">
        <f t="shared" ca="1" si="4"/>
        <v>555.16416666662553</v>
      </c>
      <c r="G38">
        <f t="shared" si="5"/>
        <v>0</v>
      </c>
      <c r="H38">
        <f t="shared" ca="1" si="6"/>
        <v>0</v>
      </c>
      <c r="I38">
        <f t="shared" ca="1" si="7"/>
        <v>0</v>
      </c>
    </row>
    <row r="39" spans="2:9" ht="24">
      <c r="B39" t="s">
        <v>60</v>
      </c>
      <c r="C39" s="2">
        <v>41658.770219907405</v>
      </c>
      <c r="D39" s="3">
        <f t="shared" ca="1" si="4"/>
        <v>581.51472222228767</v>
      </c>
      <c r="G39">
        <f t="shared" si="5"/>
        <v>0</v>
      </c>
      <c r="H39">
        <f t="shared" ca="1" si="6"/>
        <v>0</v>
      </c>
      <c r="I39">
        <f t="shared" ca="1" si="7"/>
        <v>0</v>
      </c>
    </row>
    <row r="40" spans="2:9" ht="12">
      <c r="B40" t="s">
        <v>61</v>
      </c>
      <c r="C40" s="2">
        <v>41658.55263888889</v>
      </c>
      <c r="D40" s="3">
        <f t="shared" ca="1" si="4"/>
        <v>586.73666666663485</v>
      </c>
      <c r="G40">
        <f t="shared" si="5"/>
        <v>0</v>
      </c>
      <c r="H40">
        <f t="shared" ca="1" si="6"/>
        <v>0</v>
      </c>
      <c r="I40">
        <f t="shared" ca="1" si="7"/>
        <v>0</v>
      </c>
    </row>
    <row r="41" spans="2:9" ht="12">
      <c r="B41" t="s">
        <v>62</v>
      </c>
      <c r="C41" s="2">
        <v>41656.614016203705</v>
      </c>
      <c r="D41" s="3">
        <f t="shared" ca="1" si="4"/>
        <v>633.26361111109145</v>
      </c>
      <c r="G41">
        <f t="shared" si="5"/>
        <v>0</v>
      </c>
      <c r="H41">
        <f t="shared" ca="1" si="6"/>
        <v>0</v>
      </c>
      <c r="I41">
        <f t="shared" ca="1" si="7"/>
        <v>0</v>
      </c>
    </row>
    <row r="42" spans="2:9" ht="12">
      <c r="B42" t="s">
        <v>63</v>
      </c>
      <c r="C42" s="2">
        <v>41656.594074074077</v>
      </c>
      <c r="D42" s="3">
        <f t="shared" ca="1" si="4"/>
        <v>633.7422222221503</v>
      </c>
      <c r="G42">
        <f t="shared" si="5"/>
        <v>0</v>
      </c>
      <c r="H42">
        <f t="shared" ca="1" si="6"/>
        <v>0</v>
      </c>
      <c r="I42">
        <f t="shared" ca="1" si="7"/>
        <v>0</v>
      </c>
    </row>
    <row r="43" spans="2:9" ht="12">
      <c r="B43" t="s">
        <v>64</v>
      </c>
      <c r="C43" s="2">
        <v>41654.729120370372</v>
      </c>
      <c r="D43" s="3">
        <f t="shared" ca="1" si="4"/>
        <v>678.50111111107981</v>
      </c>
      <c r="G43">
        <f t="shared" si="5"/>
        <v>0</v>
      </c>
      <c r="H43">
        <f t="shared" ca="1" si="6"/>
        <v>0</v>
      </c>
      <c r="I43">
        <f t="shared" ca="1" si="7"/>
        <v>0</v>
      </c>
    </row>
    <row r="44" spans="2:9" ht="12">
      <c r="B44" t="s">
        <v>65</v>
      </c>
      <c r="C44" s="2">
        <v>41653.543981481482</v>
      </c>
      <c r="D44" s="3">
        <f t="shared" ca="1" si="4"/>
        <v>706.94444444443798</v>
      </c>
      <c r="G44">
        <f t="shared" si="5"/>
        <v>0</v>
      </c>
      <c r="H44">
        <f t="shared" ca="1" si="6"/>
        <v>0</v>
      </c>
      <c r="I44">
        <f t="shared" ca="1" si="7"/>
        <v>0</v>
      </c>
    </row>
    <row r="45" spans="2:9" ht="12">
      <c r="B45" t="s">
        <v>66</v>
      </c>
      <c r="C45" s="2">
        <v>41652.73847222222</v>
      </c>
      <c r="D45" s="3">
        <f t="shared" ca="1" si="4"/>
        <v>726.27666666673031</v>
      </c>
      <c r="G45">
        <f t="shared" si="5"/>
        <v>0</v>
      </c>
      <c r="H45">
        <f t="shared" ca="1" si="6"/>
        <v>0</v>
      </c>
      <c r="I45">
        <f t="shared" ca="1" si="7"/>
        <v>0</v>
      </c>
    </row>
    <row r="46" spans="2:9" ht="12">
      <c r="B46" t="s">
        <v>67</v>
      </c>
      <c r="C46" s="2">
        <v>41652.538576388892</v>
      </c>
      <c r="D46" s="3">
        <f t="shared" ca="1" si="4"/>
        <v>731.07416666659992</v>
      </c>
      <c r="G46">
        <f t="shared" si="5"/>
        <v>0</v>
      </c>
      <c r="H46">
        <f t="shared" ca="1" si="6"/>
        <v>0</v>
      </c>
      <c r="I46">
        <f t="shared" ca="1" si="7"/>
        <v>0</v>
      </c>
    </row>
    <row r="47" spans="2:9" ht="12">
      <c r="B47" t="s">
        <v>68</v>
      </c>
      <c r="C47" s="2">
        <v>41652.499525462961</v>
      </c>
      <c r="D47" s="3">
        <f t="shared" ca="1" si="4"/>
        <v>732.01138888893183</v>
      </c>
      <c r="G47">
        <f t="shared" si="5"/>
        <v>0</v>
      </c>
      <c r="H47">
        <f t="shared" ca="1" si="6"/>
        <v>0</v>
      </c>
      <c r="I47">
        <f t="shared" ca="1" si="7"/>
        <v>0</v>
      </c>
    </row>
    <row r="48" spans="2:9" ht="24">
      <c r="B48" t="s">
        <v>69</v>
      </c>
      <c r="C48" s="2">
        <v>41650.717442129629</v>
      </c>
      <c r="D48" s="3">
        <f t="shared" ca="1" si="4"/>
        <v>774.78138888889225</v>
      </c>
      <c r="G48">
        <f t="shared" si="5"/>
        <v>0</v>
      </c>
      <c r="H48">
        <f t="shared" ca="1" si="6"/>
        <v>0</v>
      </c>
      <c r="I48">
        <f t="shared" ca="1" si="7"/>
        <v>0</v>
      </c>
    </row>
    <row r="49" spans="2:11" ht="12">
      <c r="B49" t="s">
        <v>70</v>
      </c>
      <c r="C49" s="2">
        <v>41650.643472222226</v>
      </c>
      <c r="D49" s="3">
        <f t="shared" ca="1" si="4"/>
        <v>776.55666666658362</v>
      </c>
      <c r="G49">
        <f t="shared" si="5"/>
        <v>0</v>
      </c>
      <c r="H49">
        <f t="shared" ca="1" si="6"/>
        <v>0</v>
      </c>
      <c r="I49">
        <f t="shared" ca="1" si="7"/>
        <v>0</v>
      </c>
    </row>
    <row r="50" spans="2:11" ht="12">
      <c r="B50" t="s">
        <v>71</v>
      </c>
      <c r="C50" s="2">
        <v>41648.868136574078</v>
      </c>
      <c r="D50" s="3">
        <f t="shared" ca="1" si="4"/>
        <v>819.16472222213633</v>
      </c>
      <c r="G50">
        <f t="shared" si="5"/>
        <v>0</v>
      </c>
      <c r="H50">
        <f t="shared" ca="1" si="6"/>
        <v>0</v>
      </c>
      <c r="I50">
        <f t="shared" ca="1" si="7"/>
        <v>0</v>
      </c>
    </row>
    <row r="51" spans="2:11" ht="24">
      <c r="B51" t="s">
        <v>72</v>
      </c>
      <c r="C51" s="2">
        <v>41648.771782407406</v>
      </c>
      <c r="D51" s="3">
        <f ca="1">ABS(TODAY()-C51)*24</f>
        <v>821.47722222225275</v>
      </c>
      <c r="G51">
        <f t="shared" si="5"/>
        <v>0</v>
      </c>
      <c r="H51">
        <f t="shared" ca="1" si="6"/>
        <v>0</v>
      </c>
      <c r="I51">
        <f t="shared" ca="1" si="7"/>
        <v>0</v>
      </c>
    </row>
    <row r="52" spans="2:11" ht="12">
      <c r="B52" t="s">
        <v>73</v>
      </c>
      <c r="C52" s="2">
        <v>41648.708599537036</v>
      </c>
      <c r="D52" s="3">
        <f t="shared" ca="1" si="4"/>
        <v>822.99361111113103</v>
      </c>
      <c r="G52">
        <f t="shared" si="5"/>
        <v>0</v>
      </c>
      <c r="H52">
        <f t="shared" ca="1" si="6"/>
        <v>0</v>
      </c>
      <c r="I52">
        <f t="shared" ca="1" si="7"/>
        <v>0</v>
      </c>
    </row>
    <row r="53" spans="2:11" ht="12">
      <c r="B53" t="s">
        <v>74</v>
      </c>
      <c r="C53" s="2">
        <v>41648.62704861111</v>
      </c>
      <c r="D53" s="3">
        <f t="shared" ca="1" si="4"/>
        <v>824.95083333336515</v>
      </c>
      <c r="H53">
        <f t="shared" si="5"/>
        <v>0</v>
      </c>
      <c r="I53">
        <f t="shared" si="6"/>
        <v>0</v>
      </c>
      <c r="J53">
        <f t="shared" si="7"/>
        <v>0</v>
      </c>
    </row>
    <row r="54" spans="2:11" ht="12">
      <c r="B54" t="s">
        <v>75</v>
      </c>
      <c r="C54" s="2">
        <v>41648.539699074077</v>
      </c>
      <c r="D54" s="3">
        <f t="shared" ca="1" si="4"/>
        <v>827.04722222214332</v>
      </c>
      <c r="H54">
        <f t="shared" si="5"/>
        <v>0</v>
      </c>
      <c r="I54">
        <f t="shared" si="6"/>
        <v>0</v>
      </c>
      <c r="J54">
        <f t="shared" si="7"/>
        <v>0</v>
      </c>
    </row>
    <row r="55" spans="2:11" ht="12">
      <c r="B55" t="s">
        <v>76</v>
      </c>
      <c r="C55" s="2">
        <v>41647.805474537039</v>
      </c>
      <c r="D55" s="3">
        <f t="shared" ca="1" si="4"/>
        <v>844.66861111106118</v>
      </c>
      <c r="H55">
        <f t="shared" si="5"/>
        <v>0</v>
      </c>
      <c r="I55">
        <f t="shared" si="6"/>
        <v>0</v>
      </c>
      <c r="J55">
        <f t="shared" si="7"/>
        <v>0</v>
      </c>
    </row>
    <row r="56" spans="2:11" ht="12">
      <c r="B56" t="s">
        <v>77</v>
      </c>
      <c r="C56" s="2">
        <v>41647.703067129631</v>
      </c>
      <c r="D56" s="3">
        <f t="shared" ca="1" si="4"/>
        <v>847.12638888886431</v>
      </c>
      <c r="I56">
        <f t="shared" si="5"/>
        <v>0</v>
      </c>
      <c r="J56">
        <f t="shared" si="6"/>
        <v>0</v>
      </c>
      <c r="K56">
        <f t="shared" si="7"/>
        <v>0</v>
      </c>
    </row>
    <row r="57" spans="2:11" ht="12">
      <c r="B57" t="s">
        <v>78</v>
      </c>
      <c r="C57" s="2">
        <v>41647.692476851851</v>
      </c>
      <c r="D57" s="3">
        <f t="shared" ca="1" si="4"/>
        <v>847.38055555557366</v>
      </c>
      <c r="I57">
        <f t="shared" si="5"/>
        <v>0</v>
      </c>
      <c r="J57">
        <f t="shared" si="6"/>
        <v>0</v>
      </c>
      <c r="K57">
        <f t="shared" si="7"/>
        <v>0</v>
      </c>
    </row>
    <row r="58" spans="2:11" ht="12">
      <c r="B58" t="s">
        <v>79</v>
      </c>
      <c r="C58" s="2">
        <v>41646.846886574072</v>
      </c>
      <c r="D58" s="3">
        <f t="shared" ca="1" si="4"/>
        <v>867.67472222226206</v>
      </c>
      <c r="I58">
        <f t="shared" si="5"/>
        <v>0</v>
      </c>
      <c r="J58">
        <f t="shared" si="6"/>
        <v>0</v>
      </c>
      <c r="K58">
        <f t="shared" si="7"/>
        <v>0</v>
      </c>
    </row>
    <row r="59" spans="2:11" ht="12">
      <c r="B59" t="s">
        <v>80</v>
      </c>
      <c r="C59" s="2">
        <v>41646.766111111108</v>
      </c>
      <c r="D59" s="3">
        <f t="shared" ca="1" si="4"/>
        <v>869.61333333340008</v>
      </c>
      <c r="I59">
        <f t="shared" si="5"/>
        <v>0</v>
      </c>
      <c r="J59">
        <f t="shared" si="6"/>
        <v>0</v>
      </c>
      <c r="K59">
        <f t="shared" si="7"/>
        <v>0</v>
      </c>
    </row>
    <row r="60" spans="2:11" ht="12">
      <c r="B60" t="s">
        <v>81</v>
      </c>
      <c r="C60" s="2">
        <v>41646.750439814816</v>
      </c>
      <c r="D60" s="3">
        <f t="shared" ca="1" si="4"/>
        <v>869.98944444442168</v>
      </c>
      <c r="I60">
        <f t="shared" si="5"/>
        <v>0</v>
      </c>
      <c r="J60">
        <f t="shared" si="6"/>
        <v>0</v>
      </c>
      <c r="K60">
        <f t="shared" si="7"/>
        <v>0</v>
      </c>
    </row>
    <row r="61" spans="2:11" ht="12">
      <c r="B61" t="s">
        <v>82</v>
      </c>
      <c r="C61" s="2">
        <v>41646.718668981484</v>
      </c>
      <c r="D61" s="3">
        <f t="shared" ca="1" si="4"/>
        <v>870.75194444437511</v>
      </c>
      <c r="I61">
        <f t="shared" si="5"/>
        <v>0</v>
      </c>
      <c r="J61">
        <f t="shared" si="6"/>
        <v>0</v>
      </c>
      <c r="K61">
        <f t="shared" si="7"/>
        <v>0</v>
      </c>
    </row>
    <row r="62" spans="2:11" ht="24">
      <c r="B62" t="s">
        <v>83</v>
      </c>
      <c r="C62" s="2">
        <v>41646.671481481484</v>
      </c>
      <c r="D62" s="3">
        <f t="shared" ca="1" si="4"/>
        <v>871.8844444443821</v>
      </c>
      <c r="I62">
        <f t="shared" si="5"/>
        <v>0</v>
      </c>
      <c r="J62">
        <f t="shared" si="6"/>
        <v>0</v>
      </c>
      <c r="K62">
        <f t="shared" si="7"/>
        <v>0</v>
      </c>
    </row>
    <row r="63" spans="2:11" ht="12">
      <c r="B63" t="s">
        <v>84</v>
      </c>
      <c r="C63" s="2">
        <v>41646.583668981482</v>
      </c>
      <c r="D63" s="3">
        <f t="shared" ca="1" si="4"/>
        <v>873.99194444442401</v>
      </c>
      <c r="I63">
        <f t="shared" si="5"/>
        <v>0</v>
      </c>
      <c r="J63">
        <f t="shared" si="6"/>
        <v>0</v>
      </c>
      <c r="K63">
        <f t="shared" si="7"/>
        <v>0</v>
      </c>
    </row>
    <row r="64" spans="2:11" ht="12">
      <c r="B64" t="s">
        <v>85</v>
      </c>
      <c r="C64" s="2">
        <v>41645.623472222222</v>
      </c>
      <c r="D64" s="3">
        <f t="shared" ca="1" si="4"/>
        <v>897.03666666668141</v>
      </c>
      <c r="I64">
        <f t="shared" si="5"/>
        <v>0</v>
      </c>
      <c r="J64">
        <f t="shared" si="6"/>
        <v>0</v>
      </c>
      <c r="K64">
        <f t="shared" si="7"/>
        <v>0</v>
      </c>
    </row>
    <row r="65" spans="2:11" ht="12">
      <c r="B65" t="s">
        <v>86</v>
      </c>
      <c r="C65" s="2">
        <v>41643.606828703705</v>
      </c>
      <c r="D65" s="3">
        <f t="shared" ca="1" si="4"/>
        <v>945.43611111107748</v>
      </c>
      <c r="I65">
        <f t="shared" si="5"/>
        <v>0</v>
      </c>
      <c r="J65">
        <f t="shared" si="6"/>
        <v>0</v>
      </c>
      <c r="K65">
        <f t="shared" si="7"/>
        <v>0</v>
      </c>
    </row>
    <row r="66" spans="2:11" ht="12">
      <c r="B66" t="s">
        <v>87</v>
      </c>
      <c r="C66" s="2">
        <v>41642.620300925926</v>
      </c>
      <c r="D66" s="3">
        <f t="shared" ca="1" si="4"/>
        <v>969.11277777777286</v>
      </c>
      <c r="I66">
        <f t="shared" ref="I66:I97" si="8">G66*H66</f>
        <v>0</v>
      </c>
      <c r="J66">
        <f t="shared" ref="J66:J97" si="9">IF(F66&gt;24, I66*POWER($A$6,(-$A$3*F66)), I66)</f>
        <v>0</v>
      </c>
      <c r="K66">
        <f t="shared" ref="K66:K100" si="10">IF(F66&gt;24, I66/POWER(F66-23,$A$12), I66)</f>
        <v>0</v>
      </c>
    </row>
    <row r="67" spans="2:11" ht="12">
      <c r="B67" t="s">
        <v>88</v>
      </c>
      <c r="C67" s="2">
        <v>41642.519953703704</v>
      </c>
      <c r="D67" s="3">
        <f t="shared" ca="1" si="4"/>
        <v>971.52111111109843</v>
      </c>
      <c r="I67">
        <f t="shared" si="8"/>
        <v>0</v>
      </c>
      <c r="J67">
        <f t="shared" si="9"/>
        <v>0</v>
      </c>
      <c r="K67">
        <f t="shared" si="10"/>
        <v>0</v>
      </c>
    </row>
    <row r="68" spans="2:11" ht="12">
      <c r="B68" t="s">
        <v>89</v>
      </c>
      <c r="C68" s="2">
        <v>41641.73741898148</v>
      </c>
      <c r="D68" s="3">
        <f t="shared" ref="D68:D101" ca="1" si="11">ABS(TODAY()-C68)*24</f>
        <v>990.30194444447989</v>
      </c>
      <c r="I68">
        <f t="shared" si="8"/>
        <v>0</v>
      </c>
      <c r="J68">
        <f t="shared" si="9"/>
        <v>0</v>
      </c>
      <c r="K68">
        <f t="shared" si="10"/>
        <v>0</v>
      </c>
    </row>
    <row r="69" spans="2:11" ht="12">
      <c r="B69" t="s">
        <v>90</v>
      </c>
      <c r="C69" s="2">
        <v>41641.66951388889</v>
      </c>
      <c r="D69" s="3">
        <f t="shared" ca="1" si="11"/>
        <v>991.93166666664183</v>
      </c>
      <c r="I69">
        <f t="shared" si="8"/>
        <v>0</v>
      </c>
      <c r="J69">
        <f t="shared" si="9"/>
        <v>0</v>
      </c>
      <c r="K69">
        <f t="shared" si="10"/>
        <v>0</v>
      </c>
    </row>
    <row r="70" spans="2:11" ht="12">
      <c r="B70" t="s">
        <v>91</v>
      </c>
      <c r="C70" s="2">
        <v>41639.817245370374</v>
      </c>
      <c r="D70" s="3">
        <f t="shared" ca="1" si="11"/>
        <v>1036.3861111110309</v>
      </c>
      <c r="I70">
        <f t="shared" si="8"/>
        <v>0</v>
      </c>
      <c r="J70">
        <f t="shared" si="9"/>
        <v>0</v>
      </c>
      <c r="K70">
        <f t="shared" si="10"/>
        <v>0</v>
      </c>
    </row>
    <row r="71" spans="2:11" ht="24">
      <c r="B71" t="s">
        <v>92</v>
      </c>
      <c r="C71" s="2">
        <v>41639.663530092592</v>
      </c>
      <c r="D71" s="3">
        <f t="shared" ca="1" si="11"/>
        <v>1040.0752777777961</v>
      </c>
      <c r="I71">
        <f t="shared" si="8"/>
        <v>0</v>
      </c>
      <c r="J71">
        <f t="shared" si="9"/>
        <v>0</v>
      </c>
      <c r="K71">
        <f t="shared" si="10"/>
        <v>0</v>
      </c>
    </row>
    <row r="72" spans="2:11" ht="12">
      <c r="B72" t="s">
        <v>93</v>
      </c>
      <c r="C72" s="2">
        <v>41638.613344907404</v>
      </c>
      <c r="D72" s="3">
        <f t="shared" ca="1" si="11"/>
        <v>1065.2797222223016</v>
      </c>
      <c r="I72">
        <f t="shared" si="8"/>
        <v>0</v>
      </c>
      <c r="J72">
        <f t="shared" si="9"/>
        <v>0</v>
      </c>
      <c r="K72">
        <f t="shared" si="10"/>
        <v>0</v>
      </c>
    </row>
    <row r="73" spans="2:11" ht="12">
      <c r="B73" t="s">
        <v>94</v>
      </c>
      <c r="C73" s="2">
        <v>41638.543958333335</v>
      </c>
      <c r="D73" s="3">
        <f t="shared" ca="1" si="11"/>
        <v>1066.9449999999488</v>
      </c>
      <c r="I73">
        <f t="shared" si="8"/>
        <v>0</v>
      </c>
      <c r="J73">
        <f t="shared" si="9"/>
        <v>0</v>
      </c>
      <c r="K73">
        <f t="shared" si="10"/>
        <v>0</v>
      </c>
    </row>
    <row r="74" spans="2:11" ht="12">
      <c r="B74" t="s">
        <v>95</v>
      </c>
      <c r="C74" s="2">
        <v>41635.715474537035</v>
      </c>
      <c r="D74" s="3">
        <f t="shared" ca="1" si="11"/>
        <v>1134.828611111152</v>
      </c>
      <c r="I74">
        <f t="shared" si="8"/>
        <v>0</v>
      </c>
      <c r="J74">
        <f t="shared" si="9"/>
        <v>0</v>
      </c>
      <c r="K74">
        <f t="shared" si="10"/>
        <v>0</v>
      </c>
    </row>
    <row r="75" spans="2:11" ht="24">
      <c r="B75" t="s">
        <v>96</v>
      </c>
      <c r="C75" s="2">
        <v>41635.679548611108</v>
      </c>
      <c r="D75" s="3">
        <f t="shared" ca="1" si="11"/>
        <v>1135.690833333414</v>
      </c>
      <c r="I75">
        <f t="shared" si="8"/>
        <v>0</v>
      </c>
      <c r="J75">
        <f t="shared" si="9"/>
        <v>0</v>
      </c>
      <c r="K75">
        <f t="shared" si="10"/>
        <v>0</v>
      </c>
    </row>
    <row r="76" spans="2:11" ht="12">
      <c r="B76" t="s">
        <v>97</v>
      </c>
      <c r="C76" s="2">
        <v>41633.096805555557</v>
      </c>
      <c r="D76" s="3">
        <f t="shared" ca="1" si="11"/>
        <v>1197.6766666666372</v>
      </c>
      <c r="I76">
        <f t="shared" si="8"/>
        <v>0</v>
      </c>
      <c r="J76">
        <f t="shared" si="9"/>
        <v>0</v>
      </c>
      <c r="K76">
        <f t="shared" si="10"/>
        <v>0</v>
      </c>
    </row>
    <row r="77" spans="2:11" ht="12">
      <c r="B77" t="s">
        <v>98</v>
      </c>
      <c r="C77" s="2">
        <v>41627.385833333334</v>
      </c>
      <c r="D77" s="3">
        <f t="shared" ca="1" si="11"/>
        <v>1334.7399999999907</v>
      </c>
      <c r="I77">
        <f t="shared" si="8"/>
        <v>0</v>
      </c>
      <c r="J77">
        <f t="shared" si="9"/>
        <v>0</v>
      </c>
      <c r="K77">
        <f t="shared" si="10"/>
        <v>0</v>
      </c>
    </row>
    <row r="78" spans="2:11" ht="24">
      <c r="B78" t="s">
        <v>99</v>
      </c>
      <c r="C78" s="2">
        <v>41627.302534722221</v>
      </c>
      <c r="D78" s="3">
        <f t="shared" ca="1" si="11"/>
        <v>1336.7391666666954</v>
      </c>
      <c r="I78">
        <f t="shared" si="8"/>
        <v>0</v>
      </c>
      <c r="J78">
        <f t="shared" si="9"/>
        <v>0</v>
      </c>
      <c r="K78">
        <f t="shared" si="10"/>
        <v>0</v>
      </c>
    </row>
    <row r="79" spans="2:11" ht="12">
      <c r="B79" t="s">
        <v>100</v>
      </c>
      <c r="C79" s="2">
        <v>41626.680231481485</v>
      </c>
      <c r="D79" s="3">
        <f t="shared" ca="1" si="11"/>
        <v>1351.6744444443611</v>
      </c>
      <c r="I79">
        <f t="shared" si="8"/>
        <v>0</v>
      </c>
      <c r="J79">
        <f t="shared" si="9"/>
        <v>0</v>
      </c>
      <c r="K79">
        <f t="shared" si="10"/>
        <v>0</v>
      </c>
    </row>
    <row r="80" spans="2:11" ht="12">
      <c r="B80" t="s">
        <v>101</v>
      </c>
      <c r="C80" s="2">
        <v>41626.646157407406</v>
      </c>
      <c r="D80" s="3">
        <f t="shared" ca="1" si="11"/>
        <v>1352.4922222222667</v>
      </c>
      <c r="I80">
        <f t="shared" si="8"/>
        <v>0</v>
      </c>
      <c r="J80">
        <f t="shared" si="9"/>
        <v>0</v>
      </c>
      <c r="K80">
        <f t="shared" si="10"/>
        <v>0</v>
      </c>
    </row>
    <row r="81" spans="2:11" ht="12">
      <c r="B81" t="s">
        <v>102</v>
      </c>
      <c r="C81" s="2">
        <v>41626.625023148146</v>
      </c>
      <c r="D81" s="3">
        <f t="shared" ca="1" si="11"/>
        <v>1352.9994444444892</v>
      </c>
      <c r="I81">
        <f t="shared" si="8"/>
        <v>0</v>
      </c>
      <c r="J81">
        <f t="shared" si="9"/>
        <v>0</v>
      </c>
      <c r="K81">
        <f t="shared" si="10"/>
        <v>0</v>
      </c>
    </row>
    <row r="82" spans="2:11" ht="12">
      <c r="B82" t="s">
        <v>103</v>
      </c>
      <c r="C82" s="2">
        <v>41626.503368055557</v>
      </c>
      <c r="D82" s="3">
        <f t="shared" ca="1" si="11"/>
        <v>1355.9191666666302</v>
      </c>
      <c r="I82">
        <f t="shared" si="8"/>
        <v>0</v>
      </c>
      <c r="J82">
        <f t="shared" si="9"/>
        <v>0</v>
      </c>
      <c r="K82">
        <f t="shared" si="10"/>
        <v>0</v>
      </c>
    </row>
    <row r="83" spans="2:11" ht="12">
      <c r="B83" t="s">
        <v>104</v>
      </c>
      <c r="C83" s="2">
        <v>41625.479490740741</v>
      </c>
      <c r="D83" s="3">
        <f t="shared" ca="1" si="11"/>
        <v>1380.4922222222085</v>
      </c>
      <c r="I83">
        <f t="shared" si="8"/>
        <v>0</v>
      </c>
      <c r="J83">
        <f t="shared" si="9"/>
        <v>0</v>
      </c>
      <c r="K83">
        <f t="shared" si="10"/>
        <v>0</v>
      </c>
    </row>
    <row r="84" spans="2:11" ht="24">
      <c r="B84" t="s">
        <v>105</v>
      </c>
      <c r="C84" s="2">
        <v>41625.448541666665</v>
      </c>
      <c r="D84" s="3">
        <f t="shared" ca="1" si="11"/>
        <v>1381.2350000000442</v>
      </c>
      <c r="I84">
        <f t="shared" si="8"/>
        <v>0</v>
      </c>
      <c r="J84">
        <f t="shared" si="9"/>
        <v>0</v>
      </c>
      <c r="K84">
        <f t="shared" si="10"/>
        <v>0</v>
      </c>
    </row>
    <row r="85" spans="2:11" ht="12">
      <c r="B85" t="s">
        <v>106</v>
      </c>
      <c r="C85" s="2">
        <v>41625.41684027778</v>
      </c>
      <c r="D85" s="3">
        <f t="shared" ca="1" si="11"/>
        <v>1381.9958333332906</v>
      </c>
      <c r="I85">
        <f t="shared" si="8"/>
        <v>0</v>
      </c>
      <c r="J85">
        <f t="shared" si="9"/>
        <v>0</v>
      </c>
      <c r="K85">
        <f t="shared" si="10"/>
        <v>0</v>
      </c>
    </row>
    <row r="86" spans="2:11" ht="12">
      <c r="B86" t="s">
        <v>107</v>
      </c>
      <c r="C86" s="2">
        <v>41625.396192129629</v>
      </c>
      <c r="D86" s="3">
        <f t="shared" ca="1" si="11"/>
        <v>1382.4913888889132</v>
      </c>
      <c r="I86">
        <f t="shared" si="8"/>
        <v>0</v>
      </c>
      <c r="J86">
        <f t="shared" si="9"/>
        <v>0</v>
      </c>
      <c r="K86">
        <f t="shared" si="10"/>
        <v>0</v>
      </c>
    </row>
    <row r="87" spans="2:11" ht="12">
      <c r="B87" t="s">
        <v>108</v>
      </c>
      <c r="C87" s="2">
        <v>41625.323553240742</v>
      </c>
      <c r="D87" s="3">
        <f t="shared" ca="1" si="11"/>
        <v>1384.2347222222015</v>
      </c>
      <c r="I87">
        <f t="shared" si="8"/>
        <v>0</v>
      </c>
      <c r="J87">
        <f t="shared" si="9"/>
        <v>0</v>
      </c>
      <c r="K87">
        <f t="shared" si="10"/>
        <v>0</v>
      </c>
    </row>
    <row r="88" spans="2:11" ht="12">
      <c r="B88" t="s">
        <v>109</v>
      </c>
      <c r="C88" s="2">
        <v>41624.479687500003</v>
      </c>
      <c r="D88" s="3">
        <f t="shared" ca="1" si="11"/>
        <v>1404.4874999999302</v>
      </c>
      <c r="I88">
        <f t="shared" si="8"/>
        <v>0</v>
      </c>
      <c r="J88">
        <f t="shared" si="9"/>
        <v>0</v>
      </c>
      <c r="K88">
        <f t="shared" si="10"/>
        <v>0</v>
      </c>
    </row>
    <row r="89" spans="2:11" ht="12">
      <c r="B89" t="s">
        <v>110</v>
      </c>
      <c r="C89" s="2">
        <v>41624.416388888887</v>
      </c>
      <c r="D89" s="3">
        <f t="shared" ca="1" si="11"/>
        <v>1406.0066666667117</v>
      </c>
      <c r="I89">
        <f t="shared" si="8"/>
        <v>0</v>
      </c>
      <c r="J89">
        <f t="shared" si="9"/>
        <v>0</v>
      </c>
      <c r="K89">
        <f t="shared" si="10"/>
        <v>0</v>
      </c>
    </row>
    <row r="90" spans="2:11" ht="24">
      <c r="B90" t="s">
        <v>111</v>
      </c>
      <c r="C90" s="2">
        <v>41624.270879629628</v>
      </c>
      <c r="D90" s="3">
        <f t="shared" ca="1" si="11"/>
        <v>1409.4988888889202</v>
      </c>
      <c r="I90">
        <f t="shared" si="8"/>
        <v>0</v>
      </c>
      <c r="J90">
        <f t="shared" si="9"/>
        <v>0</v>
      </c>
      <c r="K90">
        <f t="shared" si="10"/>
        <v>0</v>
      </c>
    </row>
    <row r="91" spans="2:11" ht="12">
      <c r="B91" t="s">
        <v>112</v>
      </c>
      <c r="C91" s="2">
        <v>41622.673113425924</v>
      </c>
      <c r="D91" s="3">
        <f t="shared" ca="1" si="11"/>
        <v>1447.8452777778148</v>
      </c>
      <c r="I91">
        <f t="shared" si="8"/>
        <v>0</v>
      </c>
      <c r="J91">
        <f t="shared" si="9"/>
        <v>0</v>
      </c>
      <c r="K91">
        <f t="shared" si="10"/>
        <v>0</v>
      </c>
    </row>
    <row r="92" spans="2:11" ht="12">
      <c r="B92" t="s">
        <v>113</v>
      </c>
      <c r="C92" s="2">
        <v>41621.458460648151</v>
      </c>
      <c r="D92" s="3">
        <f t="shared" ca="1" si="11"/>
        <v>1476.9969444443705</v>
      </c>
      <c r="I92">
        <f t="shared" si="8"/>
        <v>0</v>
      </c>
      <c r="J92">
        <f t="shared" si="9"/>
        <v>0</v>
      </c>
      <c r="K92">
        <f t="shared" si="10"/>
        <v>0</v>
      </c>
    </row>
    <row r="93" spans="2:11" ht="24">
      <c r="B93" t="s">
        <v>114</v>
      </c>
      <c r="C93" s="2">
        <v>41621.417291666665</v>
      </c>
      <c r="D93" s="3">
        <f t="shared" ca="1" si="11"/>
        <v>1477.9850000000442</v>
      </c>
      <c r="I93">
        <f t="shared" si="8"/>
        <v>0</v>
      </c>
      <c r="J93">
        <f t="shared" si="9"/>
        <v>0</v>
      </c>
      <c r="K93">
        <f t="shared" si="10"/>
        <v>0</v>
      </c>
    </row>
    <row r="94" spans="2:11" ht="12">
      <c r="B94" t="s">
        <v>115</v>
      </c>
      <c r="C94" s="2">
        <v>41621.415659722225</v>
      </c>
      <c r="D94" s="3">
        <f t="shared" ca="1" si="11"/>
        <v>1478.0241666666116</v>
      </c>
      <c r="I94">
        <f t="shared" si="8"/>
        <v>0</v>
      </c>
      <c r="J94">
        <f t="shared" si="9"/>
        <v>0</v>
      </c>
      <c r="K94">
        <f t="shared" si="10"/>
        <v>0</v>
      </c>
    </row>
    <row r="95" spans="2:11" ht="12">
      <c r="B95" t="s">
        <v>116</v>
      </c>
      <c r="C95" s="2">
        <v>41620.465787037036</v>
      </c>
      <c r="D95" s="3">
        <f t="shared" ca="1" si="11"/>
        <v>1500.821111111145</v>
      </c>
      <c r="I95">
        <f t="shared" si="8"/>
        <v>0</v>
      </c>
      <c r="J95">
        <f t="shared" si="9"/>
        <v>0</v>
      </c>
      <c r="K95">
        <f t="shared" si="10"/>
        <v>0</v>
      </c>
    </row>
    <row r="96" spans="2:11" ht="12">
      <c r="B96" t="s">
        <v>117</v>
      </c>
      <c r="C96" s="2">
        <v>41619.810243055559</v>
      </c>
      <c r="D96" s="3">
        <f t="shared" ca="1" si="11"/>
        <v>1516.5541666665813</v>
      </c>
      <c r="I96">
        <f t="shared" si="8"/>
        <v>0</v>
      </c>
      <c r="J96">
        <f t="shared" si="9"/>
        <v>0</v>
      </c>
      <c r="K96">
        <f t="shared" si="10"/>
        <v>0</v>
      </c>
    </row>
    <row r="97" spans="2:11" ht="12">
      <c r="B97" t="s">
        <v>118</v>
      </c>
      <c r="C97" s="2">
        <v>41619.651250000003</v>
      </c>
      <c r="D97" s="3">
        <f t="shared" ca="1" si="11"/>
        <v>1520.3699999999371</v>
      </c>
      <c r="I97">
        <f t="shared" si="8"/>
        <v>0</v>
      </c>
      <c r="J97">
        <f t="shared" si="9"/>
        <v>0</v>
      </c>
      <c r="K97">
        <f t="shared" si="10"/>
        <v>0</v>
      </c>
    </row>
    <row r="98" spans="2:11" ht="24">
      <c r="B98" t="s">
        <v>119</v>
      </c>
      <c r="C98" s="2">
        <v>41618.385451388887</v>
      </c>
      <c r="D98" s="3">
        <f t="shared" ca="1" si="11"/>
        <v>1550.7491666667047</v>
      </c>
      <c r="I98">
        <f t="shared" ref="I98:I129" si="12">G98*H98</f>
        <v>0</v>
      </c>
      <c r="J98">
        <f t="shared" ref="J98:J129" si="13">IF(F98&gt;24, I98*POWER($A$6,(-$A$3*F98)), I98)</f>
        <v>0</v>
      </c>
      <c r="K98">
        <f t="shared" si="10"/>
        <v>0</v>
      </c>
    </row>
    <row r="99" spans="2:11" ht="12">
      <c r="B99" t="s">
        <v>120</v>
      </c>
      <c r="C99" s="2">
        <v>41618.344293981485</v>
      </c>
      <c r="D99" s="3">
        <f t="shared" ca="1" si="11"/>
        <v>1551.7369444443611</v>
      </c>
      <c r="I99">
        <f t="shared" si="12"/>
        <v>0</v>
      </c>
      <c r="J99">
        <f t="shared" si="13"/>
        <v>0</v>
      </c>
      <c r="K99">
        <f t="shared" si="10"/>
        <v>0</v>
      </c>
    </row>
    <row r="100" spans="2:11" ht="12">
      <c r="B100" t="s">
        <v>121</v>
      </c>
      <c r="C100" s="2">
        <v>41617.486689814818</v>
      </c>
      <c r="D100" s="3">
        <f t="shared" ca="1" si="11"/>
        <v>1572.3194444443798</v>
      </c>
      <c r="I100">
        <f t="shared" si="12"/>
        <v>0</v>
      </c>
      <c r="J100">
        <f t="shared" si="13"/>
        <v>0</v>
      </c>
      <c r="K100">
        <f t="shared" si="10"/>
        <v>0</v>
      </c>
    </row>
    <row r="101" spans="2:11" ht="12">
      <c r="B101" t="s">
        <v>122</v>
      </c>
      <c r="C101" s="2">
        <v>41617.479629629626</v>
      </c>
      <c r="D101" s="3">
        <f t="shared" ca="1" si="11"/>
        <v>1572.4888888889691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50" zoomScaleNormal="150" zoomScalePageLayoutView="150" workbookViewId="0"/>
  </sheetViews>
  <sheetFormatPr baseColWidth="10" defaultRowHeight="12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random numbers</vt:lpstr>
      <vt:lpstr>zumic data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</cp:lastModifiedBy>
  <dcterms:modified xsi:type="dcterms:W3CDTF">2014-02-13T22:22:49Z</dcterms:modified>
</cp:coreProperties>
</file>