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 codeName="ThisWorkbook"/>
  <xr:revisionPtr revIDLastSave="0" documentId="13_ncr:1_{CB806B1B-9468-4518-A019-8CDDD5BF7F55}" xr6:coauthVersionLast="36" xr6:coauthVersionMax="47" xr10:uidLastSave="{00000000-0000-0000-0000-000000000000}"/>
  <bookViews>
    <workbookView xWindow="0" yWindow="-105" windowWidth="15360" windowHeight="7560" activeTab="6" xr2:uid="{00000000-000D-0000-FFFF-FFFF00000000}"/>
  </bookViews>
  <sheets>
    <sheet name="generator" sheetId="8" r:id="rId1"/>
    <sheet name="line" sheetId="11" r:id="rId2"/>
    <sheet name="transformer" sheetId="10" r:id="rId3"/>
    <sheet name="bus" sheetId="1" r:id="rId4"/>
    <sheet name="externalgrid" sheetId="2" r:id="rId5"/>
    <sheet name="load" sheetId="5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M9" i="7"/>
  <c r="M10" i="7"/>
  <c r="M11" i="7"/>
  <c r="M14" i="7"/>
  <c r="M15" i="7"/>
  <c r="M16" i="7"/>
  <c r="M17" i="7"/>
  <c r="M12" i="7"/>
  <c r="M27" i="7"/>
  <c r="M28" i="7"/>
  <c r="M29" i="7"/>
  <c r="M30" i="7"/>
  <c r="M26" i="7"/>
  <c r="M18" i="7"/>
  <c r="M19" i="7"/>
  <c r="M20" i="7"/>
  <c r="M21" i="7"/>
  <c r="M22" i="7"/>
  <c r="M23" i="7"/>
  <c r="M24" i="7"/>
  <c r="M25" i="7"/>
  <c r="M13" i="7"/>
  <c r="M3" i="7"/>
  <c r="N20" i="7" l="1"/>
  <c r="N30" i="7"/>
  <c r="N29" i="7"/>
  <c r="N26" i="7"/>
  <c r="N27" i="7"/>
  <c r="N25" i="7"/>
  <c r="N28" i="7"/>
  <c r="O4" i="10" l="1"/>
  <c r="O2" i="10"/>
  <c r="N2" i="10"/>
  <c r="P3" i="10"/>
  <c r="Q3" i="10"/>
  <c r="P4" i="10"/>
  <c r="Q4" i="10"/>
  <c r="P5" i="10"/>
  <c r="Q5" i="10"/>
  <c r="Q2" i="10"/>
  <c r="P2" i="10"/>
  <c r="O5" i="10"/>
  <c r="O3" i="10"/>
  <c r="N5" i="10"/>
  <c r="N4" i="10"/>
  <c r="N3" i="10"/>
  <c r="E2" i="8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" i="5"/>
</calcChain>
</file>

<file path=xl/sharedStrings.xml><?xml version="1.0" encoding="utf-8"?>
<sst xmlns="http://schemas.openxmlformats.org/spreadsheetml/2006/main" count="228" uniqueCount="107">
  <si>
    <t>name</t>
  </si>
  <si>
    <t>vn_kv</t>
  </si>
  <si>
    <t>bus</t>
  </si>
  <si>
    <t>va_degree</t>
  </si>
  <si>
    <t>vm_pu</t>
  </si>
  <si>
    <t>max_p_mw</t>
  </si>
  <si>
    <t>min_p_mw</t>
  </si>
  <si>
    <t>max_q_mvar</t>
  </si>
  <si>
    <t>min_q_mvar</t>
  </si>
  <si>
    <t>p_mw</t>
  </si>
  <si>
    <t>scaling</t>
  </si>
  <si>
    <t>sn_mva</t>
  </si>
  <si>
    <t>c_nf_per_km</t>
  </si>
  <si>
    <t>from_bus</t>
  </si>
  <si>
    <t>length_km</t>
  </si>
  <si>
    <t>max_i_ka</t>
  </si>
  <si>
    <t>r_ohm_per_km</t>
  </si>
  <si>
    <t>to_bus</t>
  </si>
  <si>
    <t>x_ohm_per_km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</si>
  <si>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</si>
  <si>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</si>
  <si>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</si>
  <si>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</si>
  <si>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</si>
  <si>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</si>
  <si>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</si>
  <si>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</si>
  <si>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tap_side</t>
  </si>
  <si>
    <t>vn_hv_kv</t>
  </si>
  <si>
    <t>vn_lv_kv</t>
  </si>
  <si>
    <t>vk_percent</t>
  </si>
  <si>
    <t>vkr_percent</t>
  </si>
  <si>
    <t>hv</t>
  </si>
  <si>
    <t>power_factor_full_load</t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</si>
  <si>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</si>
  <si>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</si>
  <si>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</si>
  <si>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</si>
  <si>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</si>
  <si>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</si>
  <si>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</si>
  <si>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</si>
  <si>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</si>
  <si>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</si>
  <si>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</si>
  <si>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</si>
  <si>
    <t>G1</t>
    <phoneticPr fontId="1" type="noConversion"/>
  </si>
  <si>
    <t>max_q_mvar</t>
    <phoneticPr fontId="1" type="noConversion"/>
  </si>
  <si>
    <t>full_load_current</t>
    <phoneticPr fontId="1" type="noConversion"/>
  </si>
  <si>
    <t>inrush_current</t>
    <phoneticPr fontId="1" type="noConversion"/>
  </si>
  <si>
    <t>efficiency_full_load</t>
    <phoneticPr fontId="1" type="noConversion"/>
  </si>
  <si>
    <t>load_number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</si>
  <si>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</si>
  <si>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</si>
  <si>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</si>
  <si>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</si>
  <si>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</si>
  <si>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</si>
  <si>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</si>
  <si>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</si>
  <si>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</si>
  <si>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</si>
  <si>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</si>
  <si>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</si>
  <si>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</si>
  <si>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</si>
  <si>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</si>
  <si>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</si>
  <si>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</si>
  <si>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</si>
  <si>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</si>
  <si>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</si>
  <si>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</si>
  <si>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G6</t>
    <phoneticPr fontId="1" type="noConversion"/>
  </si>
  <si>
    <t>vm_pu</t>
    <phoneticPr fontId="1" type="noConversion"/>
  </si>
  <si>
    <t>name of bus</t>
    <phoneticPr fontId="1" type="noConversion"/>
  </si>
  <si>
    <t>Claytor</t>
  </si>
  <si>
    <t>Fieldale</t>
  </si>
  <si>
    <t>Glen Lyn</t>
  </si>
  <si>
    <t>Hancock</t>
  </si>
  <si>
    <t>Reusens</t>
  </si>
  <si>
    <t>Roanoke</t>
  </si>
  <si>
    <t>Kumis</t>
  </si>
  <si>
    <t>Blaine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</si>
  <si>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</si>
  <si>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</si>
  <si>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</si>
  <si>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</si>
  <si>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</si>
  <si>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</si>
  <si>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</si>
  <si>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</si>
  <si>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23</t>
  </si>
  <si>
    <t>Bus 24</t>
  </si>
  <si>
    <t>Bus 26</t>
  </si>
  <si>
    <t>Bus 29</t>
  </si>
  <si>
    <t>Bus 30</t>
  </si>
  <si>
    <t>Bus 22</t>
  </si>
  <si>
    <t>Bus 25</t>
  </si>
  <si>
    <t>Cloverdl</t>
  </si>
  <si>
    <t>from_bus_name</t>
    <phoneticPr fontId="1" type="noConversion"/>
  </si>
  <si>
    <t>to_bus_name</t>
    <phoneticPr fontId="1" type="noConversion"/>
  </si>
  <si>
    <t>bus</t>
    <phoneticPr fontId="1" type="noConversion"/>
  </si>
  <si>
    <t>name</t>
    <phoneticPr fontId="1" type="noConversion"/>
  </si>
  <si>
    <t>q_mw</t>
    <phoneticPr fontId="1" type="noConversion"/>
  </si>
  <si>
    <t>hv</t>
    <phoneticPr fontId="1" type="noConversion"/>
  </si>
  <si>
    <t>slack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</si>
</sst>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3090-8478-41EF-906F-EE9A471C438C}">
  <dimension ref="A1:J7"/>
  <sheetViews>
    <sheetView workbookViewId="0">
      <selection activeCell="I2" sqref="I2"/>
    </sheetView>
  </sheetViews>
  <sheetFormatPr defaultRowHeight="14.25" x14ac:dyDescent="0.2"/>
  <cols>
    <col min="3" max="3" width="7.5" bestFit="1" customWidth="1"/>
    <col min="7" max="7" width="11.625" customWidth="1"/>
    <col min="8" max="8" width="11.75" bestFit="1" customWidth="1"/>
  </cols>
  <sheetData>
    <row r="1" spans="1:10" x14ac:dyDescent="0.2">
      <c r="A1" s="4" t="s">
        <v>0</v>
      </c>
      <c r="B1" s="4" t="s">
        <v>2</v>
      </c>
      <c r="C1" s="4" t="s">
        <v>9</v>
      </c>
      <c r="D1" s="4" t="s">
        <v>74</v>
      </c>
      <c r="E1" s="4" t="s">
        <v>11</v>
      </c>
      <c r="F1" s="4" t="s">
        <v>47</v>
      </c>
      <c r="G1" s="4" t="s">
        <v>8</v>
      </c>
      <c r="H1" s="4" t="s">
        <v>75</v>
      </c>
      <c r="I1" s="4" t="s">
        <v>104</v>
      </c>
      <c r="J1" s="4" t="s">
        <v>106</v>
      </c>
    </row>
    <row r="2" spans="1:10" x14ac:dyDescent="0.2">
      <c r="A2" s="1" t="s">
        <v>41</v>
      </c>
      <c r="B2" s="1">
        <v>1</v>
      </c>
      <c r="C2" s="1">
        <v>260.95</v>
      </c>
      <c r="D2" s="1">
        <v>1.06</v>
      </c>
      <c r="E2">
        <f>SQRT(C2*C2+I2*I2)</f>
        <v>261.48959176227265</v>
      </c>
      <c r="F2" s="1">
        <v>0</v>
      </c>
      <c r="G2">
        <v>0</v>
      </c>
      <c r="H2" t="s">
        <v>76</v>
      </c>
      <c r="I2">
        <v>-16.79</v>
      </c>
      <c r="J2" t="b">
        <v>1</v>
      </c>
    </row>
    <row r="3" spans="1:10" x14ac:dyDescent="0.2">
      <c r="A3" s="1" t="s">
        <v>43</v>
      </c>
      <c r="B3" s="1">
        <v>2</v>
      </c>
      <c r="C3" s="1">
        <v>40</v>
      </c>
      <c r="D3" s="1">
        <v>1.0449999999999999</v>
      </c>
      <c r="E3">
        <v>64</v>
      </c>
      <c r="F3">
        <v>50</v>
      </c>
      <c r="G3">
        <v>-40</v>
      </c>
      <c r="H3" t="s">
        <v>77</v>
      </c>
      <c r="I3">
        <v>50</v>
      </c>
      <c r="J3" t="b">
        <v>0</v>
      </c>
    </row>
    <row r="4" spans="1:10" x14ac:dyDescent="0.2">
      <c r="A4" s="1" t="s">
        <v>44</v>
      </c>
      <c r="B4" s="1">
        <v>5</v>
      </c>
      <c r="C4" s="1">
        <v>0</v>
      </c>
      <c r="D4" s="1">
        <v>1.01</v>
      </c>
      <c r="E4">
        <v>36.799999999999997</v>
      </c>
      <c r="F4">
        <v>40</v>
      </c>
      <c r="G4">
        <v>-40</v>
      </c>
      <c r="H4" t="s">
        <v>78</v>
      </c>
      <c r="I4">
        <v>36.85</v>
      </c>
      <c r="J4" t="b">
        <v>0</v>
      </c>
    </row>
    <row r="5" spans="1:10" x14ac:dyDescent="0.2">
      <c r="A5" s="1" t="s">
        <v>42</v>
      </c>
      <c r="B5" s="1">
        <v>8</v>
      </c>
      <c r="C5">
        <v>0</v>
      </c>
      <c r="D5" s="1">
        <v>1.01</v>
      </c>
      <c r="E5">
        <v>37.1</v>
      </c>
      <c r="F5">
        <v>40</v>
      </c>
      <c r="G5">
        <v>-10</v>
      </c>
      <c r="H5" t="s">
        <v>79</v>
      </c>
      <c r="I5">
        <v>37.14</v>
      </c>
      <c r="J5" t="b">
        <v>0</v>
      </c>
    </row>
    <row r="6" spans="1:10" x14ac:dyDescent="0.2">
      <c r="A6" s="1" t="s">
        <v>45</v>
      </c>
      <c r="B6" s="1">
        <v>11</v>
      </c>
      <c r="C6" s="1">
        <v>0</v>
      </c>
      <c r="D6">
        <v>1.0820000000000001</v>
      </c>
      <c r="E6">
        <v>16.2</v>
      </c>
      <c r="F6">
        <v>24</v>
      </c>
      <c r="G6">
        <v>-6</v>
      </c>
      <c r="H6" t="s">
        <v>80</v>
      </c>
      <c r="I6">
        <v>16.170000000000002</v>
      </c>
      <c r="J6" t="b">
        <v>0</v>
      </c>
    </row>
    <row r="7" spans="1:10" x14ac:dyDescent="0.2">
      <c r="A7" s="1" t="s">
        <v>73</v>
      </c>
      <c r="B7" s="1">
        <v>13</v>
      </c>
      <c r="C7" s="1">
        <v>0</v>
      </c>
      <c r="D7">
        <v>1.071</v>
      </c>
      <c r="E7">
        <v>10.6</v>
      </c>
      <c r="F7">
        <v>24</v>
      </c>
      <c r="G7">
        <v>-6</v>
      </c>
      <c r="H7" t="s">
        <v>81</v>
      </c>
      <c r="I7">
        <v>10.62</v>
      </c>
      <c r="J7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5A72-1A47-401B-ABEC-B5AE75C1B4BC}">
  <dimension ref="A1:K38"/>
  <sheetViews>
    <sheetView workbookViewId="0">
      <selection activeCell="L2" sqref="L2:L38"/>
    </sheetView>
  </sheetViews>
  <sheetFormatPr defaultRowHeight="14.25" x14ac:dyDescent="0.2"/>
  <sheetData>
    <row r="1" spans="1:11" x14ac:dyDescent="0.2">
      <c r="A1" s="1"/>
      <c r="B1" s="1" t="s">
        <v>13</v>
      </c>
      <c r="C1" t="s">
        <v>100</v>
      </c>
      <c r="D1" s="1" t="s">
        <v>17</v>
      </c>
      <c r="E1" t="s">
        <v>101</v>
      </c>
      <c r="F1" s="1" t="s">
        <v>14</v>
      </c>
      <c r="G1" s="1" t="s">
        <v>16</v>
      </c>
      <c r="H1" s="1" t="s">
        <v>18</v>
      </c>
      <c r="I1" s="1" t="s">
        <v>12</v>
      </c>
      <c r="J1" s="1" t="s">
        <v>15</v>
      </c>
      <c r="K1" s="1" t="s">
        <v>0</v>
      </c>
    </row>
    <row r="2" spans="1:11" x14ac:dyDescent="0.2">
      <c r="A2" s="1">
        <v>0</v>
      </c>
      <c r="B2">
        <v>1</v>
      </c>
      <c r="C2" t="s">
        <v>78</v>
      </c>
      <c r="D2" s="1">
        <v>2</v>
      </c>
      <c r="E2" s="1" t="s">
        <v>76</v>
      </c>
      <c r="F2" s="1">
        <v>1</v>
      </c>
      <c r="G2" s="1">
        <v>1.9199999999999998E-2</v>
      </c>
      <c r="H2" s="1">
        <v>5.7500000000000002E-2</v>
      </c>
      <c r="I2" s="1">
        <v>5.28E-2</v>
      </c>
      <c r="J2" s="1">
        <v>99999</v>
      </c>
      <c r="K2" s="1">
        <v>1</v>
      </c>
    </row>
    <row r="3" spans="1:11" x14ac:dyDescent="0.2">
      <c r="A3" s="1">
        <v>1</v>
      </c>
      <c r="B3">
        <v>1</v>
      </c>
      <c r="C3" t="s">
        <v>78</v>
      </c>
      <c r="D3" s="1">
        <v>3</v>
      </c>
      <c r="E3" s="1" t="s">
        <v>82</v>
      </c>
      <c r="F3" s="1">
        <v>1</v>
      </c>
      <c r="G3" s="1">
        <v>4.5199999999999997E-2</v>
      </c>
      <c r="H3" s="1">
        <v>0.16520000000000001</v>
      </c>
      <c r="I3" s="1">
        <v>4.0800000000000003E-2</v>
      </c>
      <c r="J3" s="1">
        <v>99999</v>
      </c>
      <c r="K3" s="1">
        <v>2</v>
      </c>
    </row>
    <row r="4" spans="1:11" x14ac:dyDescent="0.2">
      <c r="A4" s="1">
        <v>2</v>
      </c>
      <c r="B4">
        <v>2</v>
      </c>
      <c r="C4" t="s">
        <v>76</v>
      </c>
      <c r="D4" s="1">
        <v>4</v>
      </c>
      <c r="E4" s="1" t="s">
        <v>79</v>
      </c>
      <c r="F4" s="1">
        <v>1</v>
      </c>
      <c r="G4" s="1">
        <v>5.7000000000000002E-2</v>
      </c>
      <c r="H4" s="1">
        <v>0.17369999999999999</v>
      </c>
      <c r="I4" s="1">
        <v>3.6799999999999999E-2</v>
      </c>
      <c r="J4" s="1">
        <v>99999</v>
      </c>
      <c r="K4" s="1">
        <v>3</v>
      </c>
    </row>
    <row r="5" spans="1:11" x14ac:dyDescent="0.2">
      <c r="A5" s="1">
        <v>3</v>
      </c>
      <c r="B5">
        <v>2</v>
      </c>
      <c r="C5" t="s">
        <v>76</v>
      </c>
      <c r="D5" s="1">
        <v>5</v>
      </c>
      <c r="E5" s="1" t="s">
        <v>77</v>
      </c>
      <c r="F5" s="1">
        <v>1</v>
      </c>
      <c r="G5" s="1">
        <v>4.7199999999999999E-2</v>
      </c>
      <c r="H5" s="1">
        <v>0.1983</v>
      </c>
      <c r="I5" s="1">
        <v>4.1799999999999997E-2</v>
      </c>
      <c r="J5" s="1">
        <v>99999</v>
      </c>
      <c r="K5" s="1">
        <v>4</v>
      </c>
    </row>
    <row r="6" spans="1:11" x14ac:dyDescent="0.2">
      <c r="A6" s="1">
        <v>4</v>
      </c>
      <c r="B6">
        <v>2</v>
      </c>
      <c r="C6" t="s">
        <v>76</v>
      </c>
      <c r="D6" s="1">
        <v>6</v>
      </c>
      <c r="E6" s="1" t="s">
        <v>81</v>
      </c>
      <c r="F6" s="1">
        <v>1</v>
      </c>
      <c r="G6" s="1">
        <v>5.8099999999999999E-2</v>
      </c>
      <c r="H6" s="1">
        <v>0.17630000000000001</v>
      </c>
      <c r="I6" s="1">
        <v>3.7400000000000003E-2</v>
      </c>
      <c r="J6" s="1">
        <v>99999</v>
      </c>
      <c r="K6" s="1">
        <v>5</v>
      </c>
    </row>
    <row r="7" spans="1:11" x14ac:dyDescent="0.2">
      <c r="A7" s="1">
        <v>5</v>
      </c>
      <c r="B7">
        <v>3</v>
      </c>
      <c r="C7" t="s">
        <v>82</v>
      </c>
      <c r="D7" s="1">
        <v>4</v>
      </c>
      <c r="E7" s="1" t="s">
        <v>79</v>
      </c>
      <c r="F7" s="1">
        <v>1</v>
      </c>
      <c r="G7" s="1">
        <v>1.32E-2</v>
      </c>
      <c r="H7" s="1">
        <v>3.7900000000000003E-2</v>
      </c>
      <c r="I7" s="1">
        <v>8.3999999999999995E-3</v>
      </c>
      <c r="J7" s="1">
        <v>99999</v>
      </c>
      <c r="K7" s="1">
        <v>6</v>
      </c>
    </row>
    <row r="8" spans="1:11" x14ac:dyDescent="0.2">
      <c r="A8" s="1">
        <v>6</v>
      </c>
      <c r="B8">
        <v>4</v>
      </c>
      <c r="C8" t="s">
        <v>79</v>
      </c>
      <c r="D8" s="1">
        <v>6</v>
      </c>
      <c r="E8" s="1" t="s">
        <v>81</v>
      </c>
      <c r="F8" s="1">
        <v>1</v>
      </c>
      <c r="G8" s="1">
        <v>1.1900000000000001E-2</v>
      </c>
      <c r="H8" s="1">
        <v>4.1399999999999999E-2</v>
      </c>
      <c r="I8" s="1">
        <v>8.9999999999999993E-3</v>
      </c>
      <c r="J8" s="1">
        <v>99999</v>
      </c>
      <c r="K8" s="1">
        <v>7</v>
      </c>
    </row>
    <row r="9" spans="1:11" x14ac:dyDescent="0.2">
      <c r="A9" s="1">
        <v>7</v>
      </c>
      <c r="B9">
        <v>5</v>
      </c>
      <c r="C9" t="s">
        <v>77</v>
      </c>
      <c r="D9" s="1">
        <v>7</v>
      </c>
      <c r="E9" s="1" t="s">
        <v>83</v>
      </c>
      <c r="F9" s="1">
        <v>1</v>
      </c>
      <c r="G9" s="1">
        <v>4.5999999999999999E-2</v>
      </c>
      <c r="H9" s="1">
        <v>0.11600000000000001</v>
      </c>
      <c r="I9" s="1">
        <v>2.0400000000000001E-2</v>
      </c>
      <c r="J9" s="1">
        <v>99999</v>
      </c>
      <c r="K9" s="1">
        <v>8</v>
      </c>
    </row>
    <row r="10" spans="1:11" x14ac:dyDescent="0.2">
      <c r="A10" s="1">
        <v>8</v>
      </c>
      <c r="B10">
        <v>6</v>
      </c>
      <c r="C10" t="s">
        <v>81</v>
      </c>
      <c r="D10" s="1">
        <v>7</v>
      </c>
      <c r="E10" s="1" t="s">
        <v>83</v>
      </c>
      <c r="F10" s="1">
        <v>1</v>
      </c>
      <c r="G10" s="1">
        <v>2.6700000000000002E-2</v>
      </c>
      <c r="H10" s="1">
        <v>8.2000000000000003E-2</v>
      </c>
      <c r="I10" s="1">
        <v>1.7000000000000001E-2</v>
      </c>
      <c r="J10" s="1">
        <v>99999</v>
      </c>
      <c r="K10" s="1">
        <v>9</v>
      </c>
    </row>
    <row r="11" spans="1:11" x14ac:dyDescent="0.2">
      <c r="A11" s="1">
        <v>9</v>
      </c>
      <c r="B11">
        <v>6</v>
      </c>
      <c r="C11" t="s">
        <v>81</v>
      </c>
      <c r="D11" s="1">
        <v>8</v>
      </c>
      <c r="E11" s="1" t="s">
        <v>80</v>
      </c>
      <c r="F11" s="1">
        <v>1</v>
      </c>
      <c r="G11" s="1">
        <v>1.2E-2</v>
      </c>
      <c r="H11" s="1">
        <v>4.2000000000000003E-2</v>
      </c>
      <c r="I11" s="1">
        <v>8.9999999999999993E-3</v>
      </c>
      <c r="J11" s="1">
        <v>99999</v>
      </c>
      <c r="K11" s="1">
        <v>10</v>
      </c>
    </row>
    <row r="12" spans="1:11" x14ac:dyDescent="0.2">
      <c r="A12" s="1">
        <v>10</v>
      </c>
      <c r="B12">
        <v>6</v>
      </c>
      <c r="C12" t="s">
        <v>81</v>
      </c>
      <c r="D12" s="1">
        <v>28</v>
      </c>
      <c r="E12" s="1" t="s">
        <v>99</v>
      </c>
      <c r="F12" s="1">
        <v>1</v>
      </c>
      <c r="G12" s="1">
        <v>1.6899999999999998E-2</v>
      </c>
      <c r="H12" s="1">
        <v>5.9900000000000002E-2</v>
      </c>
      <c r="I12" s="1">
        <v>1.2999999999999999E-2</v>
      </c>
      <c r="J12" s="1">
        <v>99999</v>
      </c>
      <c r="K12" s="1">
        <v>11</v>
      </c>
    </row>
    <row r="13" spans="1:11" x14ac:dyDescent="0.2">
      <c r="A13" s="1">
        <v>11</v>
      </c>
      <c r="B13">
        <v>8</v>
      </c>
      <c r="C13" t="s">
        <v>80</v>
      </c>
      <c r="D13" s="1">
        <v>28</v>
      </c>
      <c r="E13" s="1" t="s">
        <v>99</v>
      </c>
      <c r="F13" s="1">
        <v>1</v>
      </c>
      <c r="G13" s="1">
        <v>6.3600000000000004E-2</v>
      </c>
      <c r="H13" s="1">
        <v>0.2</v>
      </c>
      <c r="I13" s="1">
        <v>4.2799999999999998E-2</v>
      </c>
      <c r="J13" s="1">
        <v>99999</v>
      </c>
      <c r="K13" s="1">
        <v>12</v>
      </c>
    </row>
    <row r="14" spans="1:11" x14ac:dyDescent="0.2">
      <c r="A14" s="1">
        <v>12</v>
      </c>
      <c r="B14">
        <v>9</v>
      </c>
      <c r="C14" t="s">
        <v>81</v>
      </c>
      <c r="D14" s="1">
        <v>10</v>
      </c>
      <c r="E14" s="1" t="s">
        <v>81</v>
      </c>
      <c r="F14" s="1">
        <v>1</v>
      </c>
      <c r="G14" s="1">
        <v>0</v>
      </c>
      <c r="H14" s="1">
        <v>0.11</v>
      </c>
      <c r="I14" s="1">
        <v>0</v>
      </c>
      <c r="J14" s="1">
        <v>99999</v>
      </c>
      <c r="K14" s="1">
        <v>13</v>
      </c>
    </row>
    <row r="15" spans="1:11" x14ac:dyDescent="0.2">
      <c r="A15" s="1">
        <v>13</v>
      </c>
      <c r="B15">
        <v>9</v>
      </c>
      <c r="C15" t="s">
        <v>81</v>
      </c>
      <c r="D15" s="1">
        <v>11</v>
      </c>
      <c r="E15" s="1" t="s">
        <v>81</v>
      </c>
      <c r="F15" s="1">
        <v>1</v>
      </c>
      <c r="G15" s="1">
        <v>0</v>
      </c>
      <c r="H15" s="1">
        <v>0.20799999999999999</v>
      </c>
      <c r="I15" s="1">
        <v>0</v>
      </c>
      <c r="J15" s="1">
        <v>99999</v>
      </c>
      <c r="K15" s="1">
        <v>14</v>
      </c>
    </row>
    <row r="16" spans="1:11" x14ac:dyDescent="0.2">
      <c r="A16" s="1">
        <v>14</v>
      </c>
      <c r="B16">
        <v>10</v>
      </c>
      <c r="C16" t="s">
        <v>81</v>
      </c>
      <c r="D16" s="1">
        <v>17</v>
      </c>
      <c r="E16" s="1" t="s">
        <v>87</v>
      </c>
      <c r="F16" s="1">
        <v>1</v>
      </c>
      <c r="G16" s="1">
        <v>3.2399999999999998E-2</v>
      </c>
      <c r="H16" s="1">
        <v>8.4500000000000006E-2</v>
      </c>
      <c r="I16" s="1">
        <v>0</v>
      </c>
      <c r="J16" s="1">
        <v>99999</v>
      </c>
      <c r="K16" s="1">
        <v>15</v>
      </c>
    </row>
    <row r="17" spans="1:11" x14ac:dyDescent="0.2">
      <c r="A17" s="1">
        <v>15</v>
      </c>
      <c r="B17">
        <v>10</v>
      </c>
      <c r="C17" t="s">
        <v>81</v>
      </c>
      <c r="D17" s="1">
        <v>20</v>
      </c>
      <c r="E17" s="1" t="s">
        <v>90</v>
      </c>
      <c r="F17" s="1">
        <v>1</v>
      </c>
      <c r="G17" s="1">
        <v>9.3600000000000003E-2</v>
      </c>
      <c r="H17" s="1">
        <v>0.20899999999999999</v>
      </c>
      <c r="I17" s="1">
        <v>0</v>
      </c>
      <c r="J17" s="1">
        <v>99999</v>
      </c>
      <c r="K17" s="1">
        <v>16</v>
      </c>
    </row>
    <row r="18" spans="1:11" x14ac:dyDescent="0.2">
      <c r="A18" s="1">
        <v>16</v>
      </c>
      <c r="B18">
        <v>10</v>
      </c>
      <c r="C18" t="s">
        <v>81</v>
      </c>
      <c r="D18" s="1">
        <v>21</v>
      </c>
      <c r="E18" s="1" t="s">
        <v>91</v>
      </c>
      <c r="F18" s="1">
        <v>1</v>
      </c>
      <c r="G18" s="1">
        <v>3.4799999999999998E-2</v>
      </c>
      <c r="H18" s="1">
        <v>7.4899999999999994E-2</v>
      </c>
      <c r="I18" s="1">
        <v>0</v>
      </c>
      <c r="J18" s="1">
        <v>99999</v>
      </c>
      <c r="K18" s="1">
        <v>17</v>
      </c>
    </row>
    <row r="19" spans="1:11" x14ac:dyDescent="0.2">
      <c r="A19" s="1">
        <v>17</v>
      </c>
      <c r="B19">
        <v>10</v>
      </c>
      <c r="C19" t="s">
        <v>81</v>
      </c>
      <c r="D19" s="1">
        <v>22</v>
      </c>
      <c r="E19" s="1" t="s">
        <v>97</v>
      </c>
      <c r="F19" s="1">
        <v>1</v>
      </c>
      <c r="G19" s="1">
        <v>7.2700000000000001E-2</v>
      </c>
      <c r="H19" s="1">
        <v>0.14990000000000001</v>
      </c>
      <c r="I19" s="1">
        <v>0</v>
      </c>
      <c r="J19" s="1">
        <v>99999</v>
      </c>
      <c r="K19" s="1">
        <v>18</v>
      </c>
    </row>
    <row r="20" spans="1:11" x14ac:dyDescent="0.2">
      <c r="A20" s="1">
        <v>18</v>
      </c>
      <c r="B20">
        <v>12</v>
      </c>
      <c r="C20" t="s">
        <v>79</v>
      </c>
      <c r="D20" s="1">
        <v>13</v>
      </c>
      <c r="E20" s="1" t="s">
        <v>79</v>
      </c>
      <c r="F20" s="1">
        <v>1</v>
      </c>
      <c r="G20" s="1">
        <v>0</v>
      </c>
      <c r="H20" s="1">
        <v>0.14000000000000001</v>
      </c>
      <c r="I20" s="1">
        <v>0</v>
      </c>
      <c r="J20" s="1">
        <v>99999</v>
      </c>
      <c r="K20" s="1">
        <v>19</v>
      </c>
    </row>
    <row r="21" spans="1:11" x14ac:dyDescent="0.2">
      <c r="A21" s="1">
        <v>19</v>
      </c>
      <c r="B21">
        <v>12</v>
      </c>
      <c r="C21" t="s">
        <v>79</v>
      </c>
      <c r="D21" s="1">
        <v>14</v>
      </c>
      <c r="E21" s="1" t="s">
        <v>84</v>
      </c>
      <c r="F21" s="1">
        <v>1</v>
      </c>
      <c r="G21" s="1">
        <v>0.1231</v>
      </c>
      <c r="H21" s="1">
        <v>0.25590000000000002</v>
      </c>
      <c r="I21" s="1">
        <v>0</v>
      </c>
      <c r="J21" s="1">
        <v>99999</v>
      </c>
      <c r="K21" s="1">
        <v>20</v>
      </c>
    </row>
    <row r="22" spans="1:11" x14ac:dyDescent="0.2">
      <c r="A22" s="1">
        <v>20</v>
      </c>
      <c r="B22">
        <v>12</v>
      </c>
      <c r="C22" t="s">
        <v>79</v>
      </c>
      <c r="D22" s="1">
        <v>15</v>
      </c>
      <c r="E22" s="1" t="s">
        <v>85</v>
      </c>
      <c r="F22" s="1">
        <v>1</v>
      </c>
      <c r="G22" s="1">
        <v>6.6199999999999995E-2</v>
      </c>
      <c r="H22" s="1">
        <v>0.13039999999999999</v>
      </c>
      <c r="I22" s="1">
        <v>0</v>
      </c>
      <c r="J22" s="1">
        <v>99999</v>
      </c>
      <c r="K22" s="1">
        <v>21</v>
      </c>
    </row>
    <row r="23" spans="1:11" x14ac:dyDescent="0.2">
      <c r="A23" s="1">
        <v>21</v>
      </c>
      <c r="B23">
        <v>12</v>
      </c>
      <c r="C23" t="s">
        <v>79</v>
      </c>
      <c r="D23" s="1">
        <v>16</v>
      </c>
      <c r="E23" s="1" t="s">
        <v>86</v>
      </c>
      <c r="F23" s="1">
        <v>1</v>
      </c>
      <c r="G23" s="1">
        <v>9.4500000000000001E-2</v>
      </c>
      <c r="H23" s="1">
        <v>0.19869999999999999</v>
      </c>
      <c r="I23" s="1">
        <v>0</v>
      </c>
      <c r="J23" s="1">
        <v>99999</v>
      </c>
      <c r="K23" s="1">
        <v>22</v>
      </c>
    </row>
    <row r="24" spans="1:11" x14ac:dyDescent="0.2">
      <c r="A24" s="1">
        <v>22</v>
      </c>
      <c r="B24">
        <v>14</v>
      </c>
      <c r="C24" t="s">
        <v>84</v>
      </c>
      <c r="D24" s="1">
        <v>15</v>
      </c>
      <c r="E24" s="1" t="s">
        <v>85</v>
      </c>
      <c r="F24" s="1">
        <v>1</v>
      </c>
      <c r="G24" s="1">
        <v>0.221</v>
      </c>
      <c r="H24" s="1">
        <v>0.19969999999999999</v>
      </c>
      <c r="I24" s="1">
        <v>0</v>
      </c>
      <c r="J24" s="1">
        <v>99999</v>
      </c>
      <c r="K24" s="1">
        <v>23</v>
      </c>
    </row>
    <row r="25" spans="1:11" x14ac:dyDescent="0.2">
      <c r="A25" s="1">
        <v>23</v>
      </c>
      <c r="B25">
        <v>15</v>
      </c>
      <c r="C25" t="s">
        <v>85</v>
      </c>
      <c r="D25" s="1">
        <v>18</v>
      </c>
      <c r="E25" s="1" t="s">
        <v>88</v>
      </c>
      <c r="F25" s="1">
        <v>1</v>
      </c>
      <c r="G25" s="1">
        <v>0.10730000000000001</v>
      </c>
      <c r="H25" s="1">
        <v>0.2185</v>
      </c>
      <c r="I25" s="1">
        <v>0</v>
      </c>
      <c r="J25" s="1">
        <v>99999</v>
      </c>
      <c r="K25" s="1">
        <v>24</v>
      </c>
    </row>
    <row r="26" spans="1:11" x14ac:dyDescent="0.2">
      <c r="A26" s="1">
        <v>24</v>
      </c>
      <c r="B26">
        <v>15</v>
      </c>
      <c r="C26" t="s">
        <v>85</v>
      </c>
      <c r="D26" s="1">
        <v>23</v>
      </c>
      <c r="E26" s="1" t="s">
        <v>92</v>
      </c>
      <c r="F26" s="1">
        <v>1</v>
      </c>
      <c r="G26" s="1">
        <v>0.1</v>
      </c>
      <c r="H26" s="1">
        <v>0.20200000000000001</v>
      </c>
      <c r="I26" s="1">
        <v>0</v>
      </c>
      <c r="J26" s="1">
        <v>99999</v>
      </c>
      <c r="K26" s="1">
        <v>25</v>
      </c>
    </row>
    <row r="27" spans="1:11" x14ac:dyDescent="0.2">
      <c r="A27" s="1">
        <v>25</v>
      </c>
      <c r="B27">
        <v>16</v>
      </c>
      <c r="C27" t="s">
        <v>86</v>
      </c>
      <c r="D27" s="1">
        <v>17</v>
      </c>
      <c r="E27" s="1" t="s">
        <v>87</v>
      </c>
      <c r="F27" s="1">
        <v>1</v>
      </c>
      <c r="G27" s="1">
        <v>5.2400000000000002E-2</v>
      </c>
      <c r="H27" s="1">
        <v>0.1923</v>
      </c>
      <c r="I27" s="1">
        <v>0</v>
      </c>
      <c r="J27" s="1">
        <v>99999</v>
      </c>
      <c r="K27" s="1">
        <v>26</v>
      </c>
    </row>
    <row r="28" spans="1:11" x14ac:dyDescent="0.2">
      <c r="A28" s="1">
        <v>26</v>
      </c>
      <c r="B28">
        <v>18</v>
      </c>
      <c r="C28" t="s">
        <v>88</v>
      </c>
      <c r="D28" s="1">
        <v>19</v>
      </c>
      <c r="E28" s="1" t="s">
        <v>89</v>
      </c>
      <c r="F28" s="1">
        <v>1</v>
      </c>
      <c r="G28" s="1">
        <v>6.3899999999999998E-2</v>
      </c>
      <c r="H28" s="1">
        <v>0.12920000000000001</v>
      </c>
      <c r="I28" s="1">
        <v>0</v>
      </c>
      <c r="J28" s="1">
        <v>99999</v>
      </c>
      <c r="K28" s="1">
        <v>27</v>
      </c>
    </row>
    <row r="29" spans="1:11" x14ac:dyDescent="0.2">
      <c r="A29" s="1">
        <v>27</v>
      </c>
      <c r="B29">
        <v>19</v>
      </c>
      <c r="C29" t="s">
        <v>89</v>
      </c>
      <c r="D29" s="1">
        <v>20</v>
      </c>
      <c r="E29" s="1" t="s">
        <v>90</v>
      </c>
      <c r="F29" s="1">
        <v>1</v>
      </c>
      <c r="G29" s="1">
        <v>3.4000000000000002E-2</v>
      </c>
      <c r="H29" s="1">
        <v>6.8000000000000005E-2</v>
      </c>
      <c r="I29" s="1">
        <v>0</v>
      </c>
      <c r="J29" s="1">
        <v>99999</v>
      </c>
      <c r="K29" s="1">
        <v>28</v>
      </c>
    </row>
    <row r="30" spans="1:11" x14ac:dyDescent="0.2">
      <c r="A30" s="1">
        <v>28</v>
      </c>
      <c r="B30">
        <v>21</v>
      </c>
      <c r="C30" t="s">
        <v>91</v>
      </c>
      <c r="D30" s="1">
        <v>22</v>
      </c>
      <c r="E30" s="1" t="s">
        <v>97</v>
      </c>
      <c r="F30" s="1">
        <v>1</v>
      </c>
      <c r="G30" s="1">
        <v>1.1599999999999999E-2</v>
      </c>
      <c r="H30" s="1">
        <v>2.3599999999999999E-2</v>
      </c>
      <c r="I30" s="1">
        <v>0</v>
      </c>
      <c r="J30" s="1">
        <v>99999</v>
      </c>
      <c r="K30" s="1">
        <v>29</v>
      </c>
    </row>
    <row r="31" spans="1:11" x14ac:dyDescent="0.2">
      <c r="A31" s="1">
        <v>29</v>
      </c>
      <c r="B31">
        <v>22</v>
      </c>
      <c r="C31" t="s">
        <v>97</v>
      </c>
      <c r="D31">
        <v>24</v>
      </c>
      <c r="E31" t="s">
        <v>93</v>
      </c>
      <c r="F31" s="1">
        <v>1</v>
      </c>
      <c r="G31" s="1">
        <v>0.115</v>
      </c>
      <c r="H31" s="1">
        <v>0.17899999999999999</v>
      </c>
      <c r="I31" s="1">
        <v>0</v>
      </c>
      <c r="J31" s="1">
        <v>99999</v>
      </c>
      <c r="K31" s="1">
        <v>30</v>
      </c>
    </row>
    <row r="32" spans="1:11" x14ac:dyDescent="0.2">
      <c r="A32" s="1">
        <v>30</v>
      </c>
      <c r="B32">
        <v>23</v>
      </c>
      <c r="C32" t="s">
        <v>92</v>
      </c>
      <c r="D32">
        <v>24</v>
      </c>
      <c r="E32" t="s">
        <v>93</v>
      </c>
      <c r="F32" s="1">
        <v>1</v>
      </c>
      <c r="G32" s="1">
        <v>0.13200000000000001</v>
      </c>
      <c r="H32" s="1">
        <v>0.27</v>
      </c>
      <c r="I32" s="1">
        <v>0</v>
      </c>
      <c r="J32" s="1">
        <v>99999</v>
      </c>
      <c r="K32" s="1">
        <v>31</v>
      </c>
    </row>
    <row r="33" spans="1:11" x14ac:dyDescent="0.2">
      <c r="A33" s="1">
        <v>31</v>
      </c>
      <c r="B33">
        <v>24</v>
      </c>
      <c r="C33" t="s">
        <v>93</v>
      </c>
      <c r="D33">
        <v>25</v>
      </c>
      <c r="E33" t="s">
        <v>98</v>
      </c>
      <c r="F33" s="1">
        <v>1</v>
      </c>
      <c r="G33" s="1">
        <v>0.1885</v>
      </c>
      <c r="H33" s="1">
        <v>0.32919999999999999</v>
      </c>
      <c r="I33" s="1">
        <v>0</v>
      </c>
      <c r="J33" s="1">
        <v>99999</v>
      </c>
      <c r="K33" s="1">
        <v>32</v>
      </c>
    </row>
    <row r="34" spans="1:11" x14ac:dyDescent="0.2">
      <c r="A34" s="1">
        <v>32</v>
      </c>
      <c r="B34">
        <v>25</v>
      </c>
      <c r="C34" t="s">
        <v>98</v>
      </c>
      <c r="D34">
        <v>26</v>
      </c>
      <c r="E34" t="s">
        <v>94</v>
      </c>
      <c r="F34" s="1">
        <v>1</v>
      </c>
      <c r="G34">
        <v>0.25440000000000002</v>
      </c>
      <c r="H34">
        <v>0.38</v>
      </c>
      <c r="I34">
        <v>0</v>
      </c>
      <c r="J34" s="1">
        <v>99999</v>
      </c>
      <c r="K34" s="1">
        <v>33</v>
      </c>
    </row>
    <row r="35" spans="1:11" x14ac:dyDescent="0.2">
      <c r="A35" s="1">
        <v>33</v>
      </c>
      <c r="B35">
        <v>25</v>
      </c>
      <c r="C35" t="s">
        <v>98</v>
      </c>
      <c r="D35">
        <v>27</v>
      </c>
      <c r="E35" t="s">
        <v>99</v>
      </c>
      <c r="F35" s="1">
        <v>1</v>
      </c>
      <c r="G35">
        <v>0.10929999999999999</v>
      </c>
      <c r="H35">
        <v>0.2087</v>
      </c>
      <c r="I35">
        <v>0</v>
      </c>
      <c r="J35" s="1">
        <v>99999</v>
      </c>
      <c r="K35" s="1">
        <v>34</v>
      </c>
    </row>
    <row r="36" spans="1:11" x14ac:dyDescent="0.2">
      <c r="A36" s="1">
        <v>34</v>
      </c>
      <c r="B36">
        <v>27</v>
      </c>
      <c r="C36" t="s">
        <v>99</v>
      </c>
      <c r="D36">
        <v>29</v>
      </c>
      <c r="E36" t="s">
        <v>95</v>
      </c>
      <c r="F36" s="1">
        <v>1</v>
      </c>
      <c r="G36">
        <v>0.2198</v>
      </c>
      <c r="H36">
        <v>0.4153</v>
      </c>
      <c r="I36">
        <v>0</v>
      </c>
      <c r="J36" s="1">
        <v>99999</v>
      </c>
      <c r="K36" s="1">
        <v>35</v>
      </c>
    </row>
    <row r="37" spans="1:11" x14ac:dyDescent="0.2">
      <c r="A37" s="1">
        <v>35</v>
      </c>
      <c r="B37">
        <v>27</v>
      </c>
      <c r="C37" t="s">
        <v>99</v>
      </c>
      <c r="D37">
        <v>30</v>
      </c>
      <c r="E37" t="s">
        <v>96</v>
      </c>
      <c r="F37" s="1">
        <v>1</v>
      </c>
      <c r="G37">
        <v>0.32019999999999998</v>
      </c>
      <c r="H37">
        <v>0.60270000000000001</v>
      </c>
      <c r="I37">
        <v>0</v>
      </c>
      <c r="J37" s="1">
        <v>99999</v>
      </c>
      <c r="K37" s="1">
        <v>36</v>
      </c>
    </row>
    <row r="38" spans="1:11" x14ac:dyDescent="0.2">
      <c r="A38" s="1">
        <v>36</v>
      </c>
      <c r="B38">
        <v>29</v>
      </c>
      <c r="C38" t="s">
        <v>95</v>
      </c>
      <c r="D38">
        <v>30</v>
      </c>
      <c r="E38" t="s">
        <v>96</v>
      </c>
      <c r="F38" s="1">
        <v>1</v>
      </c>
      <c r="G38">
        <v>0.2399</v>
      </c>
      <c r="H38">
        <v>0.45329999999999998</v>
      </c>
      <c r="I38">
        <v>0</v>
      </c>
      <c r="J38" s="1">
        <v>99999</v>
      </c>
      <c r="K38" s="1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BB9D-9715-4BCE-9841-A9F1D0C35CD4}">
  <dimension ref="A1:Q5"/>
  <sheetViews>
    <sheetView workbookViewId="0">
      <selection activeCell="D3" sqref="D3"/>
    </sheetView>
  </sheetViews>
  <sheetFormatPr defaultRowHeight="14.25" x14ac:dyDescent="0.2"/>
  <sheetData>
    <row r="1" spans="1:17" x14ac:dyDescent="0.2">
      <c r="A1" s="1"/>
      <c r="B1" s="1" t="s">
        <v>0</v>
      </c>
      <c r="C1" s="1" t="s">
        <v>22</v>
      </c>
      <c r="D1" s="1" t="s">
        <v>24</v>
      </c>
      <c r="E1" s="1" t="s">
        <v>11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25</v>
      </c>
      <c r="K1" s="1" t="s">
        <v>23</v>
      </c>
      <c r="L1" s="1" t="s">
        <v>26</v>
      </c>
      <c r="M1" s="1" t="s">
        <v>27</v>
      </c>
    </row>
    <row r="2" spans="1:17" x14ac:dyDescent="0.2">
      <c r="A2" s="1">
        <v>0</v>
      </c>
      <c r="B2" s="1">
        <v>0</v>
      </c>
      <c r="C2" s="1">
        <v>4</v>
      </c>
      <c r="D2" s="1">
        <v>12</v>
      </c>
      <c r="E2" s="1">
        <v>99.998999999999995</v>
      </c>
      <c r="F2" s="1">
        <v>132</v>
      </c>
      <c r="G2" s="1">
        <v>33</v>
      </c>
      <c r="H2" s="1">
        <v>20.799792</v>
      </c>
      <c r="I2" s="1">
        <v>0</v>
      </c>
      <c r="J2" s="1">
        <v>0</v>
      </c>
      <c r="K2" s="1">
        <v>0</v>
      </c>
      <c r="L2" s="1">
        <v>0</v>
      </c>
      <c r="M2" s="1" t="s">
        <v>32</v>
      </c>
      <c r="N2">
        <f>C2-1</f>
        <v>3</v>
      </c>
      <c r="O2">
        <f>D2-1</f>
        <v>11</v>
      </c>
      <c r="P2">
        <f>C2+1</f>
        <v>5</v>
      </c>
      <c r="Q2">
        <f>D2+1</f>
        <v>13</v>
      </c>
    </row>
    <row r="3" spans="1:17" x14ac:dyDescent="0.2">
      <c r="A3" s="1">
        <v>1</v>
      </c>
      <c r="B3" s="1">
        <v>1</v>
      </c>
      <c r="C3" s="1">
        <v>6</v>
      </c>
      <c r="D3" s="1">
        <v>9</v>
      </c>
      <c r="E3" s="1">
        <v>99.998999999999995</v>
      </c>
      <c r="F3" s="1">
        <v>132</v>
      </c>
      <c r="G3" s="1">
        <v>33</v>
      </c>
      <c r="H3" s="1">
        <v>55.599443999999998</v>
      </c>
      <c r="I3" s="1">
        <v>0</v>
      </c>
      <c r="J3" s="1">
        <v>0</v>
      </c>
      <c r="K3" s="1">
        <v>0</v>
      </c>
      <c r="L3" s="1">
        <v>0</v>
      </c>
      <c r="M3" s="1" t="s">
        <v>32</v>
      </c>
      <c r="N3">
        <f t="shared" ref="N3:N5" si="0">C3-1</f>
        <v>5</v>
      </c>
      <c r="O3">
        <f t="shared" ref="O3:O5" si="1">D3-1</f>
        <v>8</v>
      </c>
      <c r="P3">
        <f t="shared" ref="P3:P5" si="2">C3+1</f>
        <v>7</v>
      </c>
      <c r="Q3">
        <f t="shared" ref="Q3:Q5" si="3">D3+1</f>
        <v>10</v>
      </c>
    </row>
    <row r="4" spans="1:17" x14ac:dyDescent="0.2">
      <c r="A4" s="1">
        <v>2</v>
      </c>
      <c r="B4" s="1">
        <v>2</v>
      </c>
      <c r="C4" s="1">
        <v>6</v>
      </c>
      <c r="D4" s="1">
        <v>10</v>
      </c>
      <c r="E4" s="1">
        <v>99.998999999999995</v>
      </c>
      <c r="F4" s="1">
        <v>132</v>
      </c>
      <c r="G4" s="1">
        <v>33</v>
      </c>
      <c r="H4" s="1">
        <v>20.799792</v>
      </c>
      <c r="I4" s="1">
        <v>0</v>
      </c>
      <c r="J4" s="1">
        <v>0</v>
      </c>
      <c r="K4" s="1">
        <v>0</v>
      </c>
      <c r="L4" s="1">
        <v>0</v>
      </c>
      <c r="M4" s="1" t="s">
        <v>105</v>
      </c>
      <c r="N4">
        <f t="shared" si="0"/>
        <v>5</v>
      </c>
      <c r="O4">
        <f t="shared" si="1"/>
        <v>9</v>
      </c>
      <c r="P4">
        <f t="shared" si="2"/>
        <v>7</v>
      </c>
      <c r="Q4">
        <f t="shared" si="3"/>
        <v>11</v>
      </c>
    </row>
    <row r="5" spans="1:17" x14ac:dyDescent="0.2">
      <c r="A5" s="1">
        <v>3</v>
      </c>
      <c r="B5" s="1">
        <v>3</v>
      </c>
      <c r="C5" s="1">
        <v>28</v>
      </c>
      <c r="D5" s="1">
        <v>27</v>
      </c>
      <c r="E5" s="1">
        <v>99.998999999999995</v>
      </c>
      <c r="F5" s="1">
        <v>132</v>
      </c>
      <c r="G5" s="1">
        <v>33</v>
      </c>
      <c r="H5" s="1">
        <v>10.999890000000001</v>
      </c>
      <c r="I5" s="1">
        <v>0</v>
      </c>
      <c r="J5" s="1">
        <v>0</v>
      </c>
      <c r="K5" s="1">
        <v>0</v>
      </c>
      <c r="L5" s="1">
        <v>0</v>
      </c>
      <c r="M5" s="1" t="s">
        <v>105</v>
      </c>
      <c r="N5">
        <f t="shared" si="0"/>
        <v>27</v>
      </c>
      <c r="O5">
        <f t="shared" si="1"/>
        <v>26</v>
      </c>
      <c r="P5">
        <f t="shared" si="2"/>
        <v>29</v>
      </c>
      <c r="Q5">
        <f t="shared" si="3"/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31"/>
  <sheetViews>
    <sheetView workbookViewId="0">
      <selection activeCell="I9" sqref="I9"/>
    </sheetView>
  </sheetViews>
  <sheetFormatPr defaultRowHeight="14.25" x14ac:dyDescent="0.2"/>
  <cols>
    <col min="3" max="4" width="11.75" bestFit="1" customWidth="1"/>
  </cols>
  <sheetData>
    <row r="1" spans="1:7" x14ac:dyDescent="0.2">
      <c r="A1" s="1" t="s">
        <v>102</v>
      </c>
      <c r="B1" s="1" t="s">
        <v>1</v>
      </c>
      <c r="C1" s="1" t="s">
        <v>75</v>
      </c>
      <c r="D1" s="1" t="s">
        <v>103</v>
      </c>
      <c r="G1" s="1"/>
    </row>
    <row r="2" spans="1:7" x14ac:dyDescent="0.2">
      <c r="A2" s="1">
        <v>1</v>
      </c>
      <c r="B2" s="1">
        <v>132</v>
      </c>
      <c r="C2" s="1" t="s">
        <v>78</v>
      </c>
      <c r="D2">
        <v>1</v>
      </c>
      <c r="G2" s="1"/>
    </row>
    <row r="3" spans="1:7" x14ac:dyDescent="0.2">
      <c r="A3" s="1">
        <v>2</v>
      </c>
      <c r="B3" s="1">
        <v>132</v>
      </c>
      <c r="C3" s="1" t="s">
        <v>76</v>
      </c>
      <c r="D3">
        <v>2</v>
      </c>
      <c r="G3" s="1"/>
    </row>
    <row r="4" spans="1:7" x14ac:dyDescent="0.2">
      <c r="A4" s="1">
        <v>3</v>
      </c>
      <c r="B4" s="1">
        <v>132</v>
      </c>
      <c r="C4" s="1" t="s">
        <v>82</v>
      </c>
      <c r="D4">
        <v>3</v>
      </c>
      <c r="G4" s="1"/>
    </row>
    <row r="5" spans="1:7" x14ac:dyDescent="0.2">
      <c r="A5" s="1">
        <v>4</v>
      </c>
      <c r="B5" s="1">
        <v>132</v>
      </c>
      <c r="C5" s="1" t="s">
        <v>79</v>
      </c>
      <c r="D5">
        <v>4</v>
      </c>
      <c r="G5" s="1"/>
    </row>
    <row r="6" spans="1:7" x14ac:dyDescent="0.2">
      <c r="A6" s="1">
        <v>5</v>
      </c>
      <c r="B6" s="1">
        <v>132</v>
      </c>
      <c r="C6" s="1" t="s">
        <v>77</v>
      </c>
      <c r="D6">
        <v>5</v>
      </c>
      <c r="G6" s="1"/>
    </row>
    <row r="7" spans="1:7" x14ac:dyDescent="0.2">
      <c r="A7" s="1">
        <v>6</v>
      </c>
      <c r="B7" s="1">
        <v>132</v>
      </c>
      <c r="C7" s="1" t="s">
        <v>81</v>
      </c>
      <c r="D7">
        <v>6</v>
      </c>
      <c r="G7" s="1"/>
    </row>
    <row r="8" spans="1:7" x14ac:dyDescent="0.2">
      <c r="A8" s="1">
        <v>7</v>
      </c>
      <c r="B8" s="1">
        <v>132</v>
      </c>
      <c r="C8" s="1" t="s">
        <v>83</v>
      </c>
      <c r="D8">
        <v>7</v>
      </c>
      <c r="G8" s="1"/>
    </row>
    <row r="9" spans="1:7" x14ac:dyDescent="0.2">
      <c r="A9" s="1">
        <v>8</v>
      </c>
      <c r="B9" s="1">
        <v>132</v>
      </c>
      <c r="C9" s="1" t="s">
        <v>80</v>
      </c>
      <c r="D9">
        <v>8</v>
      </c>
      <c r="G9" s="1"/>
    </row>
    <row r="10" spans="1:7" x14ac:dyDescent="0.2">
      <c r="A10" s="1">
        <v>9</v>
      </c>
      <c r="B10" s="1">
        <v>1</v>
      </c>
      <c r="C10" s="1" t="s">
        <v>81</v>
      </c>
      <c r="D10">
        <v>9</v>
      </c>
      <c r="G10" s="1"/>
    </row>
    <row r="11" spans="1:7" x14ac:dyDescent="0.2">
      <c r="A11" s="1">
        <v>10</v>
      </c>
      <c r="B11" s="1">
        <v>33</v>
      </c>
      <c r="C11" s="1" t="s">
        <v>81</v>
      </c>
      <c r="D11">
        <v>10</v>
      </c>
      <c r="G11" s="1"/>
    </row>
    <row r="12" spans="1:7" x14ac:dyDescent="0.2">
      <c r="A12" s="1">
        <v>11</v>
      </c>
      <c r="B12" s="1">
        <v>11</v>
      </c>
      <c r="C12" s="1" t="s">
        <v>81</v>
      </c>
      <c r="D12">
        <v>11</v>
      </c>
      <c r="G12" s="1"/>
    </row>
    <row r="13" spans="1:7" x14ac:dyDescent="0.2">
      <c r="A13" s="1">
        <v>12</v>
      </c>
      <c r="B13" s="1">
        <v>33</v>
      </c>
      <c r="C13" s="1" t="s">
        <v>79</v>
      </c>
      <c r="D13">
        <v>12</v>
      </c>
      <c r="G13" s="1"/>
    </row>
    <row r="14" spans="1:7" x14ac:dyDescent="0.2">
      <c r="A14" s="1">
        <v>13</v>
      </c>
      <c r="B14" s="1">
        <v>11</v>
      </c>
      <c r="C14" s="1" t="s">
        <v>79</v>
      </c>
      <c r="D14">
        <v>13</v>
      </c>
      <c r="G14" s="1"/>
    </row>
    <row r="15" spans="1:7" x14ac:dyDescent="0.2">
      <c r="A15" s="1">
        <v>14</v>
      </c>
      <c r="B15" s="1">
        <v>33</v>
      </c>
      <c r="C15" s="1" t="s">
        <v>84</v>
      </c>
      <c r="D15">
        <v>14</v>
      </c>
      <c r="G15" s="1"/>
    </row>
    <row r="16" spans="1:7" x14ac:dyDescent="0.2">
      <c r="A16" s="1">
        <v>15</v>
      </c>
      <c r="B16" s="1">
        <v>33</v>
      </c>
      <c r="C16" s="1" t="s">
        <v>85</v>
      </c>
      <c r="D16">
        <v>15</v>
      </c>
      <c r="G16" s="1"/>
    </row>
    <row r="17" spans="1:7" x14ac:dyDescent="0.2">
      <c r="A17" s="1">
        <v>16</v>
      </c>
      <c r="B17" s="1">
        <v>33</v>
      </c>
      <c r="C17" s="1" t="s">
        <v>86</v>
      </c>
      <c r="D17">
        <v>16</v>
      </c>
      <c r="G17" s="1"/>
    </row>
    <row r="18" spans="1:7" x14ac:dyDescent="0.2">
      <c r="A18" s="1">
        <v>17</v>
      </c>
      <c r="B18" s="1">
        <v>33</v>
      </c>
      <c r="C18" s="1" t="s">
        <v>87</v>
      </c>
      <c r="D18">
        <v>17</v>
      </c>
      <c r="G18" s="1"/>
    </row>
    <row r="19" spans="1:7" x14ac:dyDescent="0.2">
      <c r="A19" s="1">
        <v>18</v>
      </c>
      <c r="B19" s="1">
        <v>33</v>
      </c>
      <c r="C19" s="1" t="s">
        <v>88</v>
      </c>
      <c r="D19">
        <v>18</v>
      </c>
      <c r="G19" s="1"/>
    </row>
    <row r="20" spans="1:7" x14ac:dyDescent="0.2">
      <c r="A20" s="1">
        <v>19</v>
      </c>
      <c r="B20" s="1">
        <v>33</v>
      </c>
      <c r="C20" s="1" t="s">
        <v>89</v>
      </c>
      <c r="D20">
        <v>19</v>
      </c>
      <c r="G20" s="1"/>
    </row>
    <row r="21" spans="1:7" x14ac:dyDescent="0.2">
      <c r="A21" s="1">
        <v>20</v>
      </c>
      <c r="B21" s="1">
        <v>33</v>
      </c>
      <c r="C21" s="1" t="s">
        <v>90</v>
      </c>
      <c r="D21">
        <v>20</v>
      </c>
      <c r="G21" s="1"/>
    </row>
    <row r="22" spans="1:7" x14ac:dyDescent="0.2">
      <c r="A22" s="1">
        <v>21</v>
      </c>
      <c r="B22" s="1">
        <v>33</v>
      </c>
      <c r="C22" s="1" t="s">
        <v>91</v>
      </c>
      <c r="D22">
        <v>21</v>
      </c>
      <c r="G22" s="1"/>
    </row>
    <row r="23" spans="1:7" x14ac:dyDescent="0.2">
      <c r="A23" s="1">
        <v>22</v>
      </c>
      <c r="B23" s="1">
        <v>33</v>
      </c>
      <c r="C23" s="1" t="s">
        <v>97</v>
      </c>
      <c r="D23">
        <v>22</v>
      </c>
      <c r="G23" s="1"/>
    </row>
    <row r="24" spans="1:7" x14ac:dyDescent="0.2">
      <c r="A24" s="1">
        <v>23</v>
      </c>
      <c r="B24" s="1">
        <v>33</v>
      </c>
      <c r="C24" s="1" t="s">
        <v>92</v>
      </c>
      <c r="D24">
        <v>23</v>
      </c>
      <c r="G24" s="1"/>
    </row>
    <row r="25" spans="1:7" x14ac:dyDescent="0.2">
      <c r="A25" s="1">
        <v>24</v>
      </c>
      <c r="B25" s="1">
        <v>33</v>
      </c>
      <c r="C25" s="1" t="s">
        <v>93</v>
      </c>
      <c r="D25">
        <v>24</v>
      </c>
      <c r="G25" s="1"/>
    </row>
    <row r="26" spans="1:7" x14ac:dyDescent="0.2">
      <c r="A26" s="1">
        <v>25</v>
      </c>
      <c r="B26" s="1">
        <v>33</v>
      </c>
      <c r="C26" s="1" t="s">
        <v>98</v>
      </c>
      <c r="D26">
        <v>25</v>
      </c>
      <c r="G26" s="1"/>
    </row>
    <row r="27" spans="1:7" x14ac:dyDescent="0.2">
      <c r="A27" s="1">
        <v>26</v>
      </c>
      <c r="B27" s="1">
        <v>33</v>
      </c>
      <c r="C27" s="1" t="s">
        <v>94</v>
      </c>
      <c r="D27">
        <v>26</v>
      </c>
      <c r="G27" s="1"/>
    </row>
    <row r="28" spans="1:7" x14ac:dyDescent="0.2">
      <c r="A28" s="1">
        <v>27</v>
      </c>
      <c r="B28" s="1">
        <v>33</v>
      </c>
      <c r="C28" s="1" t="s">
        <v>99</v>
      </c>
      <c r="D28">
        <v>27</v>
      </c>
      <c r="G28" s="1"/>
    </row>
    <row r="29" spans="1:7" x14ac:dyDescent="0.2">
      <c r="A29" s="1">
        <v>28</v>
      </c>
      <c r="B29" s="1">
        <v>132</v>
      </c>
      <c r="C29" s="1" t="s">
        <v>99</v>
      </c>
      <c r="D29">
        <v>28</v>
      </c>
      <c r="G29" s="1"/>
    </row>
    <row r="30" spans="1:7" x14ac:dyDescent="0.2">
      <c r="A30" s="1">
        <v>29</v>
      </c>
      <c r="B30" s="1">
        <v>33</v>
      </c>
      <c r="C30" t="s">
        <v>95</v>
      </c>
      <c r="D30">
        <v>29</v>
      </c>
      <c r="G30" s="1"/>
    </row>
    <row r="31" spans="1:7" x14ac:dyDescent="0.2">
      <c r="A31" s="1">
        <v>30</v>
      </c>
      <c r="B31" s="1">
        <v>33</v>
      </c>
      <c r="C31" t="s">
        <v>96</v>
      </c>
      <c r="D31">
        <v>30</v>
      </c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sheetPr codeName="Sheet4"/>
  <dimension ref="A1:O2"/>
  <sheetViews>
    <sheetView workbookViewId="0">
      <selection activeCell="K24" sqref="K24"/>
    </sheetView>
  </sheetViews>
  <sheetFormatPr defaultRowHeight="14.25" x14ac:dyDescent="0.2"/>
  <cols>
    <col min="4" max="4" width="10" bestFit="1" customWidth="1"/>
    <col min="7" max="7" width="10.625" bestFit="1" customWidth="1"/>
    <col min="8" max="8" width="10.125" bestFit="1" customWidth="1"/>
    <col min="9" max="9" width="11.875" bestFit="1" customWidth="1"/>
    <col min="10" max="10" width="11.375" bestFit="1" customWidth="1"/>
  </cols>
  <sheetData>
    <row r="1" spans="1:15" x14ac:dyDescent="0.2">
      <c r="A1" s="1"/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</row>
    <row r="2" spans="1:15" x14ac:dyDescent="0.2">
      <c r="A2" s="1">
        <v>0</v>
      </c>
      <c r="B2" s="1">
        <v>1</v>
      </c>
      <c r="C2" s="1" t="s">
        <v>46</v>
      </c>
      <c r="D2" s="1">
        <v>0</v>
      </c>
      <c r="E2" s="1">
        <v>1.06</v>
      </c>
      <c r="F2" s="1">
        <v>10000</v>
      </c>
      <c r="G2" s="1">
        <v>-10000</v>
      </c>
      <c r="H2" s="1">
        <v>0</v>
      </c>
      <c r="I2" s="1">
        <v>0</v>
      </c>
      <c r="J2" s="1"/>
      <c r="K2" s="1"/>
      <c r="L2" s="1"/>
      <c r="M2" s="1"/>
      <c r="O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sheetPr codeName="Sheet6">
    <tabColor rgb="FF00B050"/>
  </sheetPr>
  <dimension ref="A1:K22"/>
  <sheetViews>
    <sheetView workbookViewId="0">
      <selection activeCell="P21" sqref="P21"/>
    </sheetView>
  </sheetViews>
  <sheetFormatPr defaultRowHeight="14.25" x14ac:dyDescent="0.2"/>
  <cols>
    <col min="5" max="5" width="14.375" bestFit="1" customWidth="1"/>
    <col min="6" max="6" width="15" bestFit="1" customWidth="1"/>
    <col min="11" max="11" width="11.75" bestFit="1" customWidth="1"/>
  </cols>
  <sheetData>
    <row r="1" spans="1:11" x14ac:dyDescent="0.2">
      <c r="A1" s="1"/>
      <c r="B1" s="1" t="s">
        <v>2</v>
      </c>
      <c r="C1" s="1" t="s">
        <v>9</v>
      </c>
      <c r="D1" s="1" t="s">
        <v>21</v>
      </c>
      <c r="E1" s="1" t="s">
        <v>19</v>
      </c>
      <c r="F1" s="1" t="s">
        <v>20</v>
      </c>
      <c r="G1" s="1" t="s">
        <v>11</v>
      </c>
      <c r="H1" s="1" t="s">
        <v>0</v>
      </c>
      <c r="I1" s="1" t="s">
        <v>10</v>
      </c>
      <c r="J1" s="1" t="s">
        <v>34</v>
      </c>
      <c r="K1" s="1" t="s">
        <v>75</v>
      </c>
    </row>
    <row r="2" spans="1:11" x14ac:dyDescent="0.2">
      <c r="A2" s="1">
        <v>0</v>
      </c>
      <c r="B2" s="1">
        <v>2</v>
      </c>
      <c r="C2" s="1">
        <v>21.7</v>
      </c>
      <c r="D2" s="1">
        <v>12.7</v>
      </c>
      <c r="E2" s="1">
        <v>0</v>
      </c>
      <c r="F2" s="1">
        <v>0</v>
      </c>
      <c r="G2" s="1">
        <f t="shared" ref="G2:G22" si="0">C2*1.11097074666667</f>
        <v>24.10806520266674</v>
      </c>
      <c r="H2" s="1" t="s">
        <v>52</v>
      </c>
      <c r="I2" s="1">
        <v>1</v>
      </c>
      <c r="J2" s="1">
        <v>1</v>
      </c>
      <c r="K2" t="s">
        <v>76</v>
      </c>
    </row>
    <row r="3" spans="1:11" x14ac:dyDescent="0.2">
      <c r="A3" s="1">
        <v>1</v>
      </c>
      <c r="B3" s="1">
        <v>3</v>
      </c>
      <c r="C3" s="1">
        <v>2.4</v>
      </c>
      <c r="D3" s="1">
        <v>1.2</v>
      </c>
      <c r="E3" s="1">
        <v>0</v>
      </c>
      <c r="F3" s="1">
        <v>0</v>
      </c>
      <c r="G3" s="1">
        <f t="shared" si="0"/>
        <v>2.666329792000008</v>
      </c>
      <c r="H3" s="1" t="s">
        <v>53</v>
      </c>
      <c r="I3" s="1">
        <v>1</v>
      </c>
      <c r="J3" s="1">
        <v>2</v>
      </c>
      <c r="K3" t="s">
        <v>82</v>
      </c>
    </row>
    <row r="4" spans="1:11" x14ac:dyDescent="0.2">
      <c r="A4" s="1">
        <v>2</v>
      </c>
      <c r="B4" s="1">
        <v>4</v>
      </c>
      <c r="C4" s="1">
        <v>7.6</v>
      </c>
      <c r="D4" s="1">
        <v>1.6</v>
      </c>
      <c r="E4" s="1">
        <v>0</v>
      </c>
      <c r="F4" s="1">
        <v>0</v>
      </c>
      <c r="G4" s="1">
        <f t="shared" si="0"/>
        <v>8.4433776746666922</v>
      </c>
      <c r="H4" s="1" t="s">
        <v>54</v>
      </c>
      <c r="I4" s="1">
        <v>1</v>
      </c>
      <c r="J4" s="1">
        <v>3</v>
      </c>
      <c r="K4" t="s">
        <v>79</v>
      </c>
    </row>
    <row r="5" spans="1:11" x14ac:dyDescent="0.2">
      <c r="A5" s="1">
        <v>3</v>
      </c>
      <c r="B5" s="1">
        <v>5</v>
      </c>
      <c r="C5" s="1">
        <v>94.2</v>
      </c>
      <c r="D5" s="1">
        <v>19</v>
      </c>
      <c r="E5" s="1">
        <v>0</v>
      </c>
      <c r="F5" s="1">
        <v>0</v>
      </c>
      <c r="G5" s="1">
        <f t="shared" si="0"/>
        <v>104.65344433600032</v>
      </c>
      <c r="H5" s="1" t="s">
        <v>55</v>
      </c>
      <c r="I5" s="1">
        <v>1</v>
      </c>
      <c r="J5" s="1">
        <v>4</v>
      </c>
      <c r="K5" t="s">
        <v>77</v>
      </c>
    </row>
    <row r="6" spans="1:11" x14ac:dyDescent="0.2">
      <c r="A6" s="1">
        <v>4</v>
      </c>
      <c r="B6" s="1">
        <v>7</v>
      </c>
      <c r="C6" s="1">
        <v>22.8</v>
      </c>
      <c r="D6" s="1">
        <v>10.9</v>
      </c>
      <c r="E6" s="1">
        <v>0</v>
      </c>
      <c r="F6" s="1">
        <v>0</v>
      </c>
      <c r="G6" s="1">
        <f t="shared" si="0"/>
        <v>25.330133024000077</v>
      </c>
      <c r="H6" s="1" t="s">
        <v>56</v>
      </c>
      <c r="I6" s="1">
        <v>1</v>
      </c>
      <c r="J6" s="1">
        <v>5</v>
      </c>
      <c r="K6" t="s">
        <v>83</v>
      </c>
    </row>
    <row r="7" spans="1:11" x14ac:dyDescent="0.2">
      <c r="A7" s="1">
        <v>5</v>
      </c>
      <c r="B7" s="1">
        <v>8</v>
      </c>
      <c r="C7" s="1">
        <v>30</v>
      </c>
      <c r="D7" s="1">
        <v>30</v>
      </c>
      <c r="E7" s="1">
        <v>0</v>
      </c>
      <c r="F7" s="1">
        <v>0</v>
      </c>
      <c r="G7" s="1">
        <f t="shared" si="0"/>
        <v>33.329122400000102</v>
      </c>
      <c r="H7" s="1" t="s">
        <v>57</v>
      </c>
      <c r="I7" s="1">
        <v>1</v>
      </c>
      <c r="J7" s="1">
        <v>6</v>
      </c>
      <c r="K7" t="s">
        <v>80</v>
      </c>
    </row>
    <row r="8" spans="1:11" x14ac:dyDescent="0.2">
      <c r="A8" s="1">
        <v>6</v>
      </c>
      <c r="B8" s="1">
        <v>10</v>
      </c>
      <c r="C8" s="1">
        <v>5.8</v>
      </c>
      <c r="D8" s="1">
        <v>2</v>
      </c>
      <c r="E8" s="1">
        <v>0</v>
      </c>
      <c r="F8" s="1">
        <v>0</v>
      </c>
      <c r="G8" s="1">
        <f t="shared" si="0"/>
        <v>6.4436303306666858</v>
      </c>
      <c r="H8" s="1" t="s">
        <v>58</v>
      </c>
      <c r="I8" s="1">
        <v>1</v>
      </c>
      <c r="J8" s="1">
        <v>7</v>
      </c>
      <c r="K8" t="s">
        <v>81</v>
      </c>
    </row>
    <row r="9" spans="1:11" x14ac:dyDescent="0.2">
      <c r="A9" s="1">
        <v>7</v>
      </c>
      <c r="B9" s="1">
        <v>12</v>
      </c>
      <c r="C9" s="1">
        <v>11.2</v>
      </c>
      <c r="D9" s="1">
        <v>7.5</v>
      </c>
      <c r="E9" s="1">
        <v>0</v>
      </c>
      <c r="F9" s="1">
        <v>0</v>
      </c>
      <c r="G9" s="1">
        <f t="shared" si="0"/>
        <v>12.442872362666703</v>
      </c>
      <c r="H9" s="1" t="s">
        <v>59</v>
      </c>
      <c r="I9" s="1">
        <v>1</v>
      </c>
      <c r="J9" s="1">
        <v>8</v>
      </c>
      <c r="K9" t="s">
        <v>79</v>
      </c>
    </row>
    <row r="10" spans="1:11" x14ac:dyDescent="0.2">
      <c r="A10" s="1">
        <v>8</v>
      </c>
      <c r="B10" s="1">
        <v>14</v>
      </c>
      <c r="C10" s="1">
        <v>6.2</v>
      </c>
      <c r="D10" s="1">
        <v>1.6</v>
      </c>
      <c r="E10" s="1">
        <v>0</v>
      </c>
      <c r="F10" s="1">
        <v>0</v>
      </c>
      <c r="G10" s="1">
        <f t="shared" si="0"/>
        <v>6.888018629333355</v>
      </c>
      <c r="H10" s="1" t="s">
        <v>60</v>
      </c>
      <c r="I10" s="1">
        <v>1</v>
      </c>
      <c r="J10" s="1">
        <v>9</v>
      </c>
      <c r="K10" t="s">
        <v>84</v>
      </c>
    </row>
    <row r="11" spans="1:11" x14ac:dyDescent="0.2">
      <c r="A11" s="1">
        <v>9</v>
      </c>
      <c r="B11" s="1">
        <v>15</v>
      </c>
      <c r="C11" s="1">
        <v>8.1999999999999993</v>
      </c>
      <c r="D11" s="1">
        <v>2.5</v>
      </c>
      <c r="E11" s="1">
        <v>0</v>
      </c>
      <c r="F11" s="1">
        <v>0</v>
      </c>
      <c r="G11" s="1">
        <f t="shared" si="0"/>
        <v>9.1099601226666937</v>
      </c>
      <c r="H11" s="1" t="s">
        <v>61</v>
      </c>
      <c r="I11" s="1">
        <v>1</v>
      </c>
      <c r="J11" s="1">
        <v>10</v>
      </c>
      <c r="K11" t="s">
        <v>85</v>
      </c>
    </row>
    <row r="12" spans="1:11" x14ac:dyDescent="0.2">
      <c r="A12" s="1">
        <v>10</v>
      </c>
      <c r="B12" s="1">
        <v>16</v>
      </c>
      <c r="C12" s="1">
        <v>3.5</v>
      </c>
      <c r="D12" s="1">
        <v>1.8</v>
      </c>
      <c r="E12" s="1">
        <v>0</v>
      </c>
      <c r="F12" s="1">
        <v>0</v>
      </c>
      <c r="G12" s="1">
        <f t="shared" si="0"/>
        <v>3.8883976133333453</v>
      </c>
      <c r="H12" s="1" t="s">
        <v>62</v>
      </c>
      <c r="I12" s="1">
        <v>1</v>
      </c>
      <c r="J12" s="1">
        <v>11</v>
      </c>
      <c r="K12" t="s">
        <v>86</v>
      </c>
    </row>
    <row r="13" spans="1:11" x14ac:dyDescent="0.2">
      <c r="A13" s="1">
        <v>11</v>
      </c>
      <c r="B13" s="1">
        <v>17</v>
      </c>
      <c r="C13" s="1">
        <v>9</v>
      </c>
      <c r="D13" s="1">
        <v>5.8</v>
      </c>
      <c r="E13" s="1">
        <v>0</v>
      </c>
      <c r="F13" s="1">
        <v>0</v>
      </c>
      <c r="G13" s="1">
        <f t="shared" si="0"/>
        <v>9.9987367200000303</v>
      </c>
      <c r="H13" s="1" t="s">
        <v>63</v>
      </c>
      <c r="I13" s="1">
        <v>1</v>
      </c>
      <c r="J13" s="1">
        <v>12</v>
      </c>
      <c r="K13" t="s">
        <v>87</v>
      </c>
    </row>
    <row r="14" spans="1:11" x14ac:dyDescent="0.2">
      <c r="A14" s="1">
        <v>12</v>
      </c>
      <c r="B14" s="1">
        <v>18</v>
      </c>
      <c r="C14" s="1">
        <v>3.2</v>
      </c>
      <c r="D14" s="1">
        <v>0.9</v>
      </c>
      <c r="E14" s="1">
        <v>0</v>
      </c>
      <c r="F14" s="1">
        <v>0</v>
      </c>
      <c r="G14" s="1">
        <f t="shared" si="0"/>
        <v>3.5551063893333446</v>
      </c>
      <c r="H14" s="1" t="s">
        <v>64</v>
      </c>
      <c r="I14" s="1">
        <v>1</v>
      </c>
      <c r="J14" s="1">
        <v>13</v>
      </c>
      <c r="K14" t="s">
        <v>88</v>
      </c>
    </row>
    <row r="15" spans="1:11" x14ac:dyDescent="0.2">
      <c r="A15" s="1">
        <v>13</v>
      </c>
      <c r="B15" s="1">
        <v>19</v>
      </c>
      <c r="C15" s="1">
        <v>9.5</v>
      </c>
      <c r="D15" s="1">
        <v>3.4</v>
      </c>
      <c r="E15" s="1">
        <v>0</v>
      </c>
      <c r="F15" s="1">
        <v>0</v>
      </c>
      <c r="G15" s="1">
        <f t="shared" si="0"/>
        <v>10.554222093333365</v>
      </c>
      <c r="H15" s="1" t="s">
        <v>65</v>
      </c>
      <c r="I15" s="1">
        <v>1</v>
      </c>
      <c r="J15" s="1">
        <v>14</v>
      </c>
      <c r="K15" t="s">
        <v>89</v>
      </c>
    </row>
    <row r="16" spans="1:11" x14ac:dyDescent="0.2">
      <c r="A16" s="1">
        <v>14</v>
      </c>
      <c r="B16" s="1">
        <v>20</v>
      </c>
      <c r="C16" s="1">
        <v>2.2000000000000002</v>
      </c>
      <c r="D16" s="1">
        <v>0.7</v>
      </c>
      <c r="E16" s="1">
        <v>0</v>
      </c>
      <c r="F16" s="1">
        <v>0</v>
      </c>
      <c r="G16" s="1">
        <f t="shared" si="0"/>
        <v>2.4441356426666743</v>
      </c>
      <c r="H16" s="1" t="s">
        <v>66</v>
      </c>
      <c r="I16" s="1">
        <v>1</v>
      </c>
      <c r="J16" s="1">
        <v>15</v>
      </c>
      <c r="K16" t="s">
        <v>90</v>
      </c>
    </row>
    <row r="17" spans="1:11" x14ac:dyDescent="0.2">
      <c r="A17" s="1">
        <v>15</v>
      </c>
      <c r="B17" s="1">
        <v>21</v>
      </c>
      <c r="C17" s="1">
        <v>17.5</v>
      </c>
      <c r="D17" s="1">
        <v>11.2</v>
      </c>
      <c r="E17" s="1">
        <v>0</v>
      </c>
      <c r="F17" s="1">
        <v>0</v>
      </c>
      <c r="G17" s="1">
        <f t="shared" si="0"/>
        <v>19.441988066666728</v>
      </c>
      <c r="H17" s="1" t="s">
        <v>67</v>
      </c>
      <c r="I17" s="1">
        <v>1</v>
      </c>
      <c r="J17" s="1">
        <v>16</v>
      </c>
      <c r="K17" t="s">
        <v>91</v>
      </c>
    </row>
    <row r="18" spans="1:11" x14ac:dyDescent="0.2">
      <c r="A18" s="1">
        <v>16</v>
      </c>
      <c r="B18" s="1">
        <v>23</v>
      </c>
      <c r="C18" s="1">
        <v>3.2</v>
      </c>
      <c r="D18" s="1">
        <v>1.6</v>
      </c>
      <c r="E18" s="1">
        <v>0</v>
      </c>
      <c r="F18" s="1">
        <v>0</v>
      </c>
      <c r="G18" s="1">
        <f t="shared" si="0"/>
        <v>3.5551063893333446</v>
      </c>
      <c r="H18" s="1" t="s">
        <v>68</v>
      </c>
      <c r="I18" s="1">
        <v>1</v>
      </c>
      <c r="J18" s="1">
        <v>17</v>
      </c>
      <c r="K18" t="s">
        <v>92</v>
      </c>
    </row>
    <row r="19" spans="1:11" x14ac:dyDescent="0.2">
      <c r="A19" s="1">
        <v>17</v>
      </c>
      <c r="B19" s="1">
        <v>24</v>
      </c>
      <c r="C19" s="1">
        <v>8.6999999999999993</v>
      </c>
      <c r="D19" s="1">
        <v>6.7</v>
      </c>
      <c r="E19" s="1">
        <v>0</v>
      </c>
      <c r="F19" s="1">
        <v>0</v>
      </c>
      <c r="G19" s="1">
        <f t="shared" si="0"/>
        <v>9.6654454960000287</v>
      </c>
      <c r="H19" s="1" t="s">
        <v>69</v>
      </c>
      <c r="I19" s="1">
        <v>1</v>
      </c>
      <c r="J19" s="1">
        <v>18</v>
      </c>
      <c r="K19" t="s">
        <v>93</v>
      </c>
    </row>
    <row r="20" spans="1:11" x14ac:dyDescent="0.2">
      <c r="A20" s="1">
        <v>18</v>
      </c>
      <c r="B20" s="1">
        <v>26</v>
      </c>
      <c r="C20" s="1">
        <v>3.5</v>
      </c>
      <c r="D20" s="1">
        <v>2.2999999999999998</v>
      </c>
      <c r="E20" s="1">
        <v>0</v>
      </c>
      <c r="F20" s="1">
        <v>0</v>
      </c>
      <c r="G20" s="1">
        <f t="shared" si="0"/>
        <v>3.8883976133333453</v>
      </c>
      <c r="H20" s="1" t="s">
        <v>70</v>
      </c>
      <c r="I20" s="1">
        <v>1</v>
      </c>
      <c r="J20" s="1">
        <v>19</v>
      </c>
      <c r="K20" t="s">
        <v>94</v>
      </c>
    </row>
    <row r="21" spans="1:11" x14ac:dyDescent="0.2">
      <c r="A21" s="1">
        <v>19</v>
      </c>
      <c r="B21">
        <v>29</v>
      </c>
      <c r="C21" s="1">
        <v>2.4</v>
      </c>
      <c r="D21" s="1">
        <v>0.9</v>
      </c>
      <c r="E21" s="1">
        <v>0</v>
      </c>
      <c r="F21" s="1">
        <v>0</v>
      </c>
      <c r="G21" s="1">
        <f t="shared" si="0"/>
        <v>2.666329792000008</v>
      </c>
      <c r="H21" s="1" t="s">
        <v>71</v>
      </c>
      <c r="I21" s="1">
        <v>1</v>
      </c>
      <c r="J21" s="1">
        <v>20</v>
      </c>
      <c r="K21" t="s">
        <v>95</v>
      </c>
    </row>
    <row r="22" spans="1:11" x14ac:dyDescent="0.2">
      <c r="A22" s="1">
        <v>20</v>
      </c>
      <c r="B22">
        <v>30</v>
      </c>
      <c r="C22" s="1">
        <v>10.6</v>
      </c>
      <c r="D22" s="1">
        <v>1.9</v>
      </c>
      <c r="E22" s="1">
        <v>0</v>
      </c>
      <c r="F22" s="1">
        <v>0</v>
      </c>
      <c r="G22" s="1">
        <f t="shared" si="0"/>
        <v>11.776289914666702</v>
      </c>
      <c r="H22" s="1" t="s">
        <v>72</v>
      </c>
      <c r="I22" s="1">
        <v>1</v>
      </c>
      <c r="J22" s="1">
        <v>21</v>
      </c>
      <c r="K2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sheetPr codeName="Sheet7"/>
  <dimension ref="A1:N71"/>
  <sheetViews>
    <sheetView tabSelected="1" topLeftCell="A7" workbookViewId="0">
      <selection activeCell="O29" sqref="O29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3" x14ac:dyDescent="0.2">
      <c r="A1" s="2" t="s">
        <v>51</v>
      </c>
      <c r="B1" s="3" t="s">
        <v>39</v>
      </c>
      <c r="C1" s="3" t="s">
        <v>38</v>
      </c>
      <c r="D1" s="3" t="s">
        <v>36</v>
      </c>
      <c r="E1" s="3" t="s">
        <v>37</v>
      </c>
      <c r="F1" s="2" t="s">
        <v>48</v>
      </c>
      <c r="G1" s="3" t="s">
        <v>33</v>
      </c>
      <c r="H1" s="3" t="s">
        <v>50</v>
      </c>
      <c r="I1" s="3" t="s">
        <v>35</v>
      </c>
      <c r="J1" s="2" t="s">
        <v>49</v>
      </c>
      <c r="K1" t="s">
        <v>40</v>
      </c>
    </row>
    <row r="2" spans="1:13" x14ac:dyDescent="0.2">
      <c r="B2" s="1">
        <v>2</v>
      </c>
      <c r="C2">
        <v>200</v>
      </c>
      <c r="D2">
        <v>10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L2">
        <v>4913.3285059782802</v>
      </c>
      <c r="M2" s="1"/>
    </row>
    <row r="3" spans="1:13" x14ac:dyDescent="0.2">
      <c r="B3" s="1">
        <v>2</v>
      </c>
      <c r="C3">
        <v>250</v>
      </c>
      <c r="D3">
        <v>10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M3" s="1">
        <f>C3/200</f>
        <v>1.25</v>
      </c>
    </row>
    <row r="4" spans="1:13" x14ac:dyDescent="0.2">
      <c r="B4" s="1">
        <v>3</v>
      </c>
      <c r="C4">
        <v>250</v>
      </c>
      <c r="D4">
        <v>1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L4">
        <v>543.40960434782801</v>
      </c>
      <c r="M4" s="1"/>
    </row>
    <row r="5" spans="1:13" x14ac:dyDescent="0.2">
      <c r="B5" s="1">
        <v>3</v>
      </c>
      <c r="C5">
        <v>200</v>
      </c>
      <c r="D5">
        <v>2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M5" s="1"/>
    </row>
    <row r="6" spans="1:13" x14ac:dyDescent="0.2">
      <c r="B6" s="1">
        <v>4</v>
      </c>
      <c r="C6">
        <v>300</v>
      </c>
      <c r="D6">
        <v>2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M6" s="1"/>
    </row>
    <row r="7" spans="1:13" x14ac:dyDescent="0.2">
      <c r="B7" s="1">
        <v>4</v>
      </c>
      <c r="C7">
        <v>250</v>
      </c>
      <c r="D7">
        <v>2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M7" s="1"/>
    </row>
    <row r="8" spans="1:13" x14ac:dyDescent="0.2">
      <c r="B8" s="1">
        <v>4</v>
      </c>
      <c r="C8">
        <v>200</v>
      </c>
      <c r="D8">
        <v>3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L8">
        <v>1720.7970804347881</v>
      </c>
      <c r="M8" s="1"/>
    </row>
    <row r="9" spans="1:13" x14ac:dyDescent="0.2">
      <c r="B9" s="1">
        <v>5</v>
      </c>
      <c r="C9">
        <v>800</v>
      </c>
      <c r="D9">
        <v>2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M9" s="1">
        <f t="shared" ref="M9:M11" si="0">C9*D9</f>
        <v>1600</v>
      </c>
    </row>
    <row r="10" spans="1:13" x14ac:dyDescent="0.2">
      <c r="B10" s="1">
        <v>5</v>
      </c>
      <c r="C10">
        <v>700</v>
      </c>
      <c r="D10">
        <v>2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M10" s="1">
        <f t="shared" si="0"/>
        <v>1400</v>
      </c>
    </row>
    <row r="11" spans="1:13" x14ac:dyDescent="0.2">
      <c r="B11" s="1">
        <v>5</v>
      </c>
      <c r="C11">
        <v>650</v>
      </c>
      <c r="D11">
        <v>3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M11" s="1">
        <f t="shared" si="0"/>
        <v>1950</v>
      </c>
    </row>
    <row r="12" spans="1:13" x14ac:dyDescent="0.2">
      <c r="B12" s="1">
        <v>5</v>
      </c>
      <c r="C12">
        <v>600</v>
      </c>
      <c r="D12">
        <v>2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M12" s="1">
        <f>C12*D12</f>
        <v>1200</v>
      </c>
    </row>
    <row r="13" spans="1:13" x14ac:dyDescent="0.2">
      <c r="B13" s="1">
        <v>5</v>
      </c>
      <c r="C13">
        <v>550</v>
      </c>
      <c r="D13">
        <v>3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M13" s="1">
        <f>C13*D13</f>
        <v>1650</v>
      </c>
    </row>
    <row r="14" spans="1:13" x14ac:dyDescent="0.2">
      <c r="B14" s="1">
        <v>5</v>
      </c>
      <c r="C14">
        <v>500</v>
      </c>
      <c r="D14">
        <v>3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M14" s="1">
        <f t="shared" ref="M14:M17" si="1">C14*D14</f>
        <v>1500</v>
      </c>
    </row>
    <row r="15" spans="1:13" x14ac:dyDescent="0.2">
      <c r="B15" s="1">
        <v>5</v>
      </c>
      <c r="C15">
        <v>450</v>
      </c>
      <c r="D15">
        <v>4</v>
      </c>
      <c r="E15">
        <v>4</v>
      </c>
      <c r="F15">
        <v>28.15</v>
      </c>
      <c r="G15">
        <v>0.9</v>
      </c>
      <c r="H15">
        <v>0.85</v>
      </c>
      <c r="I15">
        <v>0.2</v>
      </c>
      <c r="J15">
        <v>168.9</v>
      </c>
      <c r="M15" s="1">
        <f t="shared" si="1"/>
        <v>1800</v>
      </c>
    </row>
    <row r="16" spans="1:13" x14ac:dyDescent="0.2">
      <c r="B16" s="1">
        <v>5</v>
      </c>
      <c r="C16">
        <v>400</v>
      </c>
      <c r="D16">
        <v>5</v>
      </c>
      <c r="E16">
        <v>4</v>
      </c>
      <c r="F16">
        <v>28.15</v>
      </c>
      <c r="G16">
        <v>0.9</v>
      </c>
      <c r="H16">
        <v>0.85</v>
      </c>
      <c r="I16">
        <v>0.2</v>
      </c>
      <c r="J16">
        <v>168.9</v>
      </c>
      <c r="M16" s="1">
        <f t="shared" si="1"/>
        <v>2000</v>
      </c>
    </row>
    <row r="17" spans="2:14" x14ac:dyDescent="0.2">
      <c r="B17" s="1">
        <v>5</v>
      </c>
      <c r="C17">
        <v>350</v>
      </c>
      <c r="D17">
        <v>6</v>
      </c>
      <c r="E17">
        <v>4</v>
      </c>
      <c r="F17">
        <v>28.15</v>
      </c>
      <c r="G17">
        <v>0.9</v>
      </c>
      <c r="H17">
        <v>0.85</v>
      </c>
      <c r="I17">
        <v>0.2</v>
      </c>
      <c r="J17">
        <v>168.9</v>
      </c>
      <c r="M17" s="1">
        <f t="shared" si="1"/>
        <v>2100</v>
      </c>
    </row>
    <row r="18" spans="2:14" x14ac:dyDescent="0.2">
      <c r="B18" s="1">
        <v>5</v>
      </c>
      <c r="C18">
        <v>300</v>
      </c>
      <c r="D18">
        <v>6</v>
      </c>
      <c r="E18">
        <v>4</v>
      </c>
      <c r="F18">
        <v>28.15</v>
      </c>
      <c r="G18">
        <v>0.9</v>
      </c>
      <c r="H18">
        <v>0.85</v>
      </c>
      <c r="I18">
        <v>0.2</v>
      </c>
      <c r="J18">
        <v>168.9</v>
      </c>
      <c r="M18" s="1">
        <f t="shared" ref="M18:M31" si="2">C18*D18</f>
        <v>1800</v>
      </c>
    </row>
    <row r="19" spans="2:14" x14ac:dyDescent="0.2">
      <c r="B19" s="1">
        <v>5</v>
      </c>
      <c r="C19">
        <v>250</v>
      </c>
      <c r="D19">
        <v>10</v>
      </c>
      <c r="E19">
        <v>4</v>
      </c>
      <c r="F19">
        <v>28.15</v>
      </c>
      <c r="G19">
        <v>0.9</v>
      </c>
      <c r="H19">
        <v>0.85</v>
      </c>
      <c r="I19">
        <v>0.2</v>
      </c>
      <c r="J19">
        <v>168.9</v>
      </c>
      <c r="M19" s="1">
        <f t="shared" si="2"/>
        <v>2500</v>
      </c>
    </row>
    <row r="20" spans="2:14" x14ac:dyDescent="0.2">
      <c r="B20" s="1">
        <v>5</v>
      </c>
      <c r="C20">
        <v>200</v>
      </c>
      <c r="D20">
        <v>10</v>
      </c>
      <c r="E20">
        <v>4</v>
      </c>
      <c r="F20">
        <v>28.15</v>
      </c>
      <c r="G20">
        <v>0.9</v>
      </c>
      <c r="H20">
        <v>0.85</v>
      </c>
      <c r="I20">
        <v>0.2</v>
      </c>
      <c r="J20">
        <v>168.9</v>
      </c>
      <c r="L20">
        <v>21328.826970652241</v>
      </c>
      <c r="M20" s="1">
        <f t="shared" si="2"/>
        <v>2000</v>
      </c>
      <c r="N20">
        <f>SUM(M9:M20)</f>
        <v>21500</v>
      </c>
    </row>
    <row r="21" spans="2:14" x14ac:dyDescent="0.2">
      <c r="B21" s="1">
        <v>7</v>
      </c>
      <c r="C21">
        <v>400</v>
      </c>
      <c r="D21">
        <v>3</v>
      </c>
      <c r="E21">
        <v>4</v>
      </c>
      <c r="F21">
        <v>28.15</v>
      </c>
      <c r="G21">
        <v>0.9</v>
      </c>
      <c r="H21">
        <v>0.85</v>
      </c>
      <c r="I21">
        <v>0.2</v>
      </c>
      <c r="J21">
        <v>168.9</v>
      </c>
      <c r="M21" s="1">
        <f t="shared" si="2"/>
        <v>1200</v>
      </c>
    </row>
    <row r="22" spans="2:14" x14ac:dyDescent="0.2">
      <c r="B22" s="1">
        <v>7</v>
      </c>
      <c r="C22">
        <v>350</v>
      </c>
      <c r="D22">
        <v>4</v>
      </c>
      <c r="E22">
        <v>4</v>
      </c>
      <c r="F22">
        <v>28.15</v>
      </c>
      <c r="G22">
        <v>0.9</v>
      </c>
      <c r="H22">
        <v>0.85</v>
      </c>
      <c r="I22">
        <v>0.2</v>
      </c>
      <c r="J22">
        <v>168.9</v>
      </c>
      <c r="M22" s="1">
        <f t="shared" si="2"/>
        <v>1400</v>
      </c>
    </row>
    <row r="23" spans="2:14" x14ac:dyDescent="0.2">
      <c r="B23" s="1">
        <v>7</v>
      </c>
      <c r="C23">
        <v>300</v>
      </c>
      <c r="D23">
        <v>4</v>
      </c>
      <c r="E23">
        <v>4</v>
      </c>
      <c r="F23">
        <v>28.15</v>
      </c>
      <c r="G23">
        <v>0.9</v>
      </c>
      <c r="H23">
        <v>0.85</v>
      </c>
      <c r="I23">
        <v>0.2</v>
      </c>
      <c r="J23">
        <v>168.9</v>
      </c>
      <c r="M23" s="1">
        <f t="shared" si="2"/>
        <v>1200</v>
      </c>
    </row>
    <row r="24" spans="2:14" x14ac:dyDescent="0.2">
      <c r="B24" s="1">
        <v>7</v>
      </c>
      <c r="C24">
        <v>250</v>
      </c>
      <c r="D24">
        <v>3</v>
      </c>
      <c r="E24">
        <v>4</v>
      </c>
      <c r="F24">
        <v>28.15</v>
      </c>
      <c r="G24">
        <v>0.9</v>
      </c>
      <c r="H24">
        <v>0.85</v>
      </c>
      <c r="I24">
        <v>0.2</v>
      </c>
      <c r="J24">
        <v>168.9</v>
      </c>
      <c r="M24" s="1">
        <f t="shared" si="2"/>
        <v>750</v>
      </c>
    </row>
    <row r="25" spans="2:14" x14ac:dyDescent="0.2">
      <c r="B25" s="1">
        <v>7</v>
      </c>
      <c r="C25">
        <v>200</v>
      </c>
      <c r="D25">
        <v>3</v>
      </c>
      <c r="E25">
        <v>4</v>
      </c>
      <c r="F25">
        <v>28.15</v>
      </c>
      <c r="G25">
        <v>0.9</v>
      </c>
      <c r="H25">
        <v>0.85</v>
      </c>
      <c r="I25">
        <v>0.2</v>
      </c>
      <c r="J25">
        <v>168.9</v>
      </c>
      <c r="L25">
        <v>5162.3912413043636</v>
      </c>
      <c r="M25" s="1">
        <f t="shared" si="2"/>
        <v>600</v>
      </c>
      <c r="N25">
        <f>SUM(M21:M25)</f>
        <v>5150</v>
      </c>
    </row>
    <row r="26" spans="2:14" x14ac:dyDescent="0.2">
      <c r="B26" s="1">
        <v>8</v>
      </c>
      <c r="C26">
        <v>500</v>
      </c>
      <c r="D26">
        <v>4</v>
      </c>
      <c r="E26">
        <v>4</v>
      </c>
      <c r="F26">
        <v>28.15</v>
      </c>
      <c r="G26">
        <v>0.9</v>
      </c>
      <c r="H26">
        <v>0.85</v>
      </c>
      <c r="I26">
        <v>0.2</v>
      </c>
      <c r="J26">
        <v>168.9</v>
      </c>
      <c r="M26" s="1">
        <f t="shared" si="2"/>
        <v>2000</v>
      </c>
      <c r="N26">
        <f t="shared" ref="N26:N30" si="3">SUM(M22:M26)</f>
        <v>5950</v>
      </c>
    </row>
    <row r="27" spans="2:14" x14ac:dyDescent="0.2">
      <c r="B27" s="1">
        <v>8</v>
      </c>
      <c r="C27">
        <v>400</v>
      </c>
      <c r="D27">
        <v>4</v>
      </c>
      <c r="E27">
        <v>4</v>
      </c>
      <c r="F27">
        <v>28.15</v>
      </c>
      <c r="G27">
        <v>0.9</v>
      </c>
      <c r="H27">
        <v>0.85</v>
      </c>
      <c r="I27">
        <v>0.2</v>
      </c>
      <c r="J27">
        <v>168.9</v>
      </c>
      <c r="M27" s="1">
        <f t="shared" si="2"/>
        <v>1600</v>
      </c>
      <c r="N27">
        <f t="shared" si="3"/>
        <v>6150</v>
      </c>
    </row>
    <row r="28" spans="2:14" x14ac:dyDescent="0.2">
      <c r="B28" s="1">
        <v>8</v>
      </c>
      <c r="C28">
        <v>300</v>
      </c>
      <c r="D28">
        <v>4</v>
      </c>
      <c r="E28">
        <v>4</v>
      </c>
      <c r="F28">
        <v>28.15</v>
      </c>
      <c r="G28">
        <v>0.9</v>
      </c>
      <c r="H28">
        <v>0.85</v>
      </c>
      <c r="I28">
        <v>0.2</v>
      </c>
      <c r="J28">
        <v>168.9</v>
      </c>
      <c r="M28" s="1">
        <f t="shared" si="2"/>
        <v>1200</v>
      </c>
      <c r="N28">
        <f t="shared" si="3"/>
        <v>6150</v>
      </c>
    </row>
    <row r="29" spans="2:14" x14ac:dyDescent="0.2">
      <c r="B29" s="1">
        <v>8</v>
      </c>
      <c r="C29">
        <v>250</v>
      </c>
      <c r="D29">
        <v>4</v>
      </c>
      <c r="E29">
        <v>4</v>
      </c>
      <c r="F29">
        <v>28.15</v>
      </c>
      <c r="G29">
        <v>0.9</v>
      </c>
      <c r="H29">
        <v>0.85</v>
      </c>
      <c r="I29">
        <v>0.2</v>
      </c>
      <c r="J29">
        <v>168.9</v>
      </c>
      <c r="M29" s="1">
        <f t="shared" si="2"/>
        <v>1000</v>
      </c>
      <c r="N29">
        <f t="shared" si="3"/>
        <v>6400</v>
      </c>
    </row>
    <row r="30" spans="2:14" x14ac:dyDescent="0.2">
      <c r="B30" s="1">
        <v>8</v>
      </c>
      <c r="C30">
        <v>200</v>
      </c>
      <c r="D30">
        <v>4</v>
      </c>
      <c r="E30">
        <v>4</v>
      </c>
      <c r="F30">
        <v>28.15</v>
      </c>
      <c r="G30">
        <v>0.9</v>
      </c>
      <c r="H30">
        <v>0.85</v>
      </c>
      <c r="I30">
        <v>0.2</v>
      </c>
      <c r="J30">
        <v>168.9</v>
      </c>
      <c r="L30">
        <v>6792.6200543478462</v>
      </c>
      <c r="M30" s="1">
        <f t="shared" si="2"/>
        <v>800</v>
      </c>
      <c r="N30">
        <f t="shared" si="3"/>
        <v>6600</v>
      </c>
    </row>
    <row r="31" spans="2:14" x14ac:dyDescent="0.2">
      <c r="B31" s="1">
        <v>10</v>
      </c>
      <c r="C31">
        <v>300</v>
      </c>
      <c r="D31">
        <v>4</v>
      </c>
      <c r="E31">
        <v>4</v>
      </c>
      <c r="F31">
        <v>28.15</v>
      </c>
      <c r="G31">
        <v>0.9</v>
      </c>
      <c r="H31">
        <v>0.85</v>
      </c>
      <c r="I31">
        <v>0.2</v>
      </c>
      <c r="J31">
        <v>168.9</v>
      </c>
      <c r="M31" s="1">
        <f t="shared" si="2"/>
        <v>1200</v>
      </c>
    </row>
    <row r="32" spans="2:14" x14ac:dyDescent="0.2">
      <c r="B32" s="1">
        <v>10</v>
      </c>
      <c r="C32">
        <v>250</v>
      </c>
      <c r="D32">
        <v>4</v>
      </c>
      <c r="E32">
        <v>4</v>
      </c>
      <c r="F32">
        <v>28.15</v>
      </c>
      <c r="G32">
        <v>0.9</v>
      </c>
      <c r="H32">
        <v>0.85</v>
      </c>
      <c r="I32">
        <v>0.2</v>
      </c>
      <c r="J32">
        <v>168.9</v>
      </c>
      <c r="M32" s="1"/>
    </row>
    <row r="33" spans="2:13" x14ac:dyDescent="0.2">
      <c r="B33" s="1">
        <v>10</v>
      </c>
      <c r="C33">
        <v>200</v>
      </c>
      <c r="D33">
        <v>4</v>
      </c>
      <c r="E33">
        <v>4</v>
      </c>
      <c r="F33">
        <v>28.15</v>
      </c>
      <c r="G33">
        <v>0.9</v>
      </c>
      <c r="H33">
        <v>0.85</v>
      </c>
      <c r="I33">
        <v>0.2</v>
      </c>
      <c r="J33">
        <v>168.9</v>
      </c>
      <c r="L33">
        <v>1313.239877173917</v>
      </c>
      <c r="M33" s="1"/>
    </row>
    <row r="34" spans="2:13" x14ac:dyDescent="0.2">
      <c r="B34" s="1">
        <v>12</v>
      </c>
      <c r="C34">
        <v>400</v>
      </c>
      <c r="D34">
        <v>4</v>
      </c>
      <c r="E34">
        <v>4</v>
      </c>
      <c r="F34">
        <v>28.15</v>
      </c>
      <c r="G34">
        <v>0.9</v>
      </c>
      <c r="H34">
        <v>0.85</v>
      </c>
      <c r="I34">
        <v>0.2</v>
      </c>
      <c r="J34">
        <v>168.9</v>
      </c>
      <c r="M34" s="1"/>
    </row>
    <row r="35" spans="2:13" x14ac:dyDescent="0.2">
      <c r="B35" s="1">
        <v>12</v>
      </c>
      <c r="C35">
        <v>300</v>
      </c>
      <c r="D35">
        <v>4</v>
      </c>
      <c r="E35">
        <v>4</v>
      </c>
      <c r="F35">
        <v>28.15</v>
      </c>
      <c r="G35">
        <v>0.9</v>
      </c>
      <c r="H35">
        <v>0.85</v>
      </c>
      <c r="I35">
        <v>0.2</v>
      </c>
      <c r="J35">
        <v>168.9</v>
      </c>
      <c r="M35" s="1"/>
    </row>
    <row r="36" spans="2:13" x14ac:dyDescent="0.2">
      <c r="B36" s="1">
        <v>12</v>
      </c>
      <c r="C36">
        <v>250</v>
      </c>
      <c r="D36">
        <v>4</v>
      </c>
      <c r="E36">
        <v>4</v>
      </c>
      <c r="F36">
        <v>28.15</v>
      </c>
      <c r="G36">
        <v>0.9</v>
      </c>
      <c r="H36">
        <v>0.85</v>
      </c>
      <c r="I36">
        <v>0.2</v>
      </c>
      <c r="J36">
        <v>168.9</v>
      </c>
      <c r="M36" s="1"/>
    </row>
    <row r="37" spans="2:13" x14ac:dyDescent="0.2">
      <c r="B37" s="1">
        <v>12</v>
      </c>
      <c r="C37">
        <v>200</v>
      </c>
      <c r="D37">
        <v>3</v>
      </c>
      <c r="E37">
        <v>4</v>
      </c>
      <c r="F37">
        <v>28.15</v>
      </c>
      <c r="G37">
        <v>0.9</v>
      </c>
      <c r="H37">
        <v>0.85</v>
      </c>
      <c r="I37">
        <v>0.2</v>
      </c>
      <c r="J37">
        <v>168.9</v>
      </c>
      <c r="L37">
        <v>2535.9114869565292</v>
      </c>
      <c r="M37" s="1"/>
    </row>
    <row r="38" spans="2:13" x14ac:dyDescent="0.2">
      <c r="B38" s="1">
        <v>14</v>
      </c>
      <c r="C38">
        <v>200</v>
      </c>
      <c r="D38">
        <v>7</v>
      </c>
      <c r="E38">
        <v>4</v>
      </c>
      <c r="F38">
        <v>28.15</v>
      </c>
      <c r="G38">
        <v>0.9</v>
      </c>
      <c r="H38">
        <v>0.85</v>
      </c>
      <c r="I38">
        <v>0.2</v>
      </c>
      <c r="J38">
        <v>168.9</v>
      </c>
      <c r="L38">
        <v>1403.8081445652219</v>
      </c>
      <c r="M38" s="1"/>
    </row>
    <row r="39" spans="2:13" x14ac:dyDescent="0.2">
      <c r="B39" s="1">
        <v>15</v>
      </c>
      <c r="C39">
        <v>300</v>
      </c>
      <c r="D39">
        <v>2</v>
      </c>
      <c r="E39">
        <v>4</v>
      </c>
      <c r="F39">
        <v>28.15</v>
      </c>
      <c r="G39">
        <v>0.9</v>
      </c>
      <c r="H39">
        <v>0.85</v>
      </c>
      <c r="I39">
        <v>0.2</v>
      </c>
      <c r="J39">
        <v>168.9</v>
      </c>
      <c r="M39" s="1"/>
    </row>
    <row r="40" spans="2:13" x14ac:dyDescent="0.2">
      <c r="B40" s="1">
        <v>15</v>
      </c>
      <c r="C40">
        <v>250</v>
      </c>
      <c r="D40">
        <v>3</v>
      </c>
      <c r="E40">
        <v>4</v>
      </c>
      <c r="F40">
        <v>28.15</v>
      </c>
      <c r="G40">
        <v>0.9</v>
      </c>
      <c r="H40">
        <v>0.85</v>
      </c>
      <c r="I40">
        <v>0.2</v>
      </c>
      <c r="J40">
        <v>168.9</v>
      </c>
      <c r="M40" s="1"/>
    </row>
    <row r="41" spans="2:13" x14ac:dyDescent="0.2">
      <c r="B41" s="1">
        <v>15</v>
      </c>
      <c r="C41">
        <v>200</v>
      </c>
      <c r="D41">
        <v>3</v>
      </c>
      <c r="E41">
        <v>4</v>
      </c>
      <c r="F41">
        <v>28.15</v>
      </c>
      <c r="G41">
        <v>0.9</v>
      </c>
      <c r="H41">
        <v>0.85</v>
      </c>
      <c r="I41">
        <v>0.2</v>
      </c>
      <c r="J41">
        <v>168.9</v>
      </c>
      <c r="L41">
        <v>1856.6494815217447</v>
      </c>
      <c r="M41" s="1"/>
    </row>
    <row r="42" spans="2:13" x14ac:dyDescent="0.2">
      <c r="B42" s="1">
        <v>16</v>
      </c>
      <c r="C42">
        <v>200</v>
      </c>
      <c r="D42">
        <v>4</v>
      </c>
      <c r="E42">
        <v>4</v>
      </c>
      <c r="F42">
        <v>28.15</v>
      </c>
      <c r="G42">
        <v>0.9</v>
      </c>
      <c r="H42">
        <v>0.85</v>
      </c>
      <c r="I42">
        <v>0.2</v>
      </c>
      <c r="J42">
        <v>168.9</v>
      </c>
      <c r="L42">
        <v>792.47233967391549</v>
      </c>
      <c r="M42" s="1"/>
    </row>
    <row r="43" spans="2:13" x14ac:dyDescent="0.2">
      <c r="B43" s="1">
        <v>17</v>
      </c>
      <c r="C43">
        <v>400</v>
      </c>
      <c r="D43">
        <v>2</v>
      </c>
      <c r="E43">
        <v>4</v>
      </c>
      <c r="F43">
        <v>28.15</v>
      </c>
      <c r="G43">
        <v>0.9</v>
      </c>
      <c r="H43">
        <v>0.85</v>
      </c>
      <c r="I43">
        <v>0.2</v>
      </c>
      <c r="J43">
        <v>168.9</v>
      </c>
      <c r="M43" s="1"/>
    </row>
    <row r="44" spans="2:13" x14ac:dyDescent="0.2">
      <c r="B44" s="1">
        <v>17</v>
      </c>
      <c r="C44">
        <v>300</v>
      </c>
      <c r="D44">
        <v>2</v>
      </c>
      <c r="E44">
        <v>4</v>
      </c>
      <c r="F44">
        <v>28.15</v>
      </c>
      <c r="G44">
        <v>0.9</v>
      </c>
      <c r="H44">
        <v>0.85</v>
      </c>
      <c r="I44">
        <v>0.2</v>
      </c>
      <c r="J44">
        <v>168.9</v>
      </c>
      <c r="M44" s="1"/>
    </row>
    <row r="45" spans="2:13" x14ac:dyDescent="0.2">
      <c r="B45" s="1">
        <v>17</v>
      </c>
      <c r="C45">
        <v>250</v>
      </c>
      <c r="D45">
        <v>2</v>
      </c>
      <c r="E45">
        <v>4</v>
      </c>
      <c r="F45">
        <v>28.15</v>
      </c>
      <c r="G45">
        <v>0.9</v>
      </c>
      <c r="H45">
        <v>0.85</v>
      </c>
      <c r="I45">
        <v>0.2</v>
      </c>
      <c r="J45">
        <v>168.9</v>
      </c>
      <c r="M45" s="1"/>
    </row>
    <row r="46" spans="2:13" x14ac:dyDescent="0.2">
      <c r="B46" s="1">
        <v>17</v>
      </c>
      <c r="C46">
        <v>200</v>
      </c>
      <c r="D46">
        <v>2</v>
      </c>
      <c r="E46">
        <v>4</v>
      </c>
      <c r="F46">
        <v>28.15</v>
      </c>
      <c r="G46">
        <v>0.9</v>
      </c>
      <c r="H46">
        <v>0.85</v>
      </c>
      <c r="I46">
        <v>0.2</v>
      </c>
      <c r="J46">
        <v>168.9</v>
      </c>
      <c r="L46">
        <v>2037.786016304354</v>
      </c>
      <c r="M46" s="1"/>
    </row>
    <row r="47" spans="2:13" x14ac:dyDescent="0.2">
      <c r="B47" s="1">
        <v>18</v>
      </c>
      <c r="C47">
        <v>200</v>
      </c>
      <c r="D47">
        <v>4</v>
      </c>
      <c r="E47">
        <v>4</v>
      </c>
      <c r="F47">
        <v>28.15</v>
      </c>
      <c r="G47">
        <v>0.9</v>
      </c>
      <c r="H47">
        <v>0.85</v>
      </c>
      <c r="I47">
        <v>0.2</v>
      </c>
      <c r="J47">
        <v>168.9</v>
      </c>
      <c r="L47">
        <v>724.54613913043704</v>
      </c>
      <c r="M47" s="1"/>
    </row>
    <row r="48" spans="2:13" x14ac:dyDescent="0.2">
      <c r="B48" s="1">
        <v>19</v>
      </c>
      <c r="C48">
        <v>400</v>
      </c>
      <c r="D48">
        <v>2</v>
      </c>
      <c r="E48">
        <v>4</v>
      </c>
      <c r="F48">
        <v>28.15</v>
      </c>
      <c r="G48">
        <v>0.9</v>
      </c>
      <c r="H48">
        <v>0.85</v>
      </c>
      <c r="I48">
        <v>0.2</v>
      </c>
      <c r="J48">
        <v>168.9</v>
      </c>
      <c r="M48" s="1"/>
    </row>
    <row r="49" spans="2:13" x14ac:dyDescent="0.2">
      <c r="B49" s="1">
        <v>19</v>
      </c>
      <c r="C49">
        <v>350</v>
      </c>
      <c r="D49">
        <v>2</v>
      </c>
      <c r="E49">
        <v>4</v>
      </c>
      <c r="F49">
        <v>28.15</v>
      </c>
      <c r="G49">
        <v>0.9</v>
      </c>
      <c r="H49">
        <v>0.85</v>
      </c>
      <c r="I49">
        <v>0.2</v>
      </c>
      <c r="J49">
        <v>168.9</v>
      </c>
      <c r="M49" s="1"/>
    </row>
    <row r="50" spans="2:13" x14ac:dyDescent="0.2">
      <c r="B50" s="1">
        <v>19</v>
      </c>
      <c r="C50">
        <v>300</v>
      </c>
      <c r="D50">
        <v>2</v>
      </c>
      <c r="E50">
        <v>4</v>
      </c>
      <c r="F50">
        <v>28.15</v>
      </c>
      <c r="G50">
        <v>0.9</v>
      </c>
      <c r="H50">
        <v>0.85</v>
      </c>
      <c r="I50">
        <v>0.2</v>
      </c>
      <c r="J50">
        <v>168.9</v>
      </c>
      <c r="M50" s="1"/>
    </row>
    <row r="51" spans="2:13" x14ac:dyDescent="0.2">
      <c r="B51" s="1">
        <v>19</v>
      </c>
      <c r="C51">
        <v>250</v>
      </c>
      <c r="D51">
        <v>2</v>
      </c>
      <c r="E51">
        <v>4</v>
      </c>
      <c r="F51">
        <v>28.15</v>
      </c>
      <c r="G51">
        <v>0.9</v>
      </c>
      <c r="H51">
        <v>0.85</v>
      </c>
      <c r="I51">
        <v>0.2</v>
      </c>
      <c r="J51">
        <v>168.9</v>
      </c>
      <c r="M51" s="1"/>
    </row>
    <row r="52" spans="2:13" x14ac:dyDescent="0.2">
      <c r="B52" s="1">
        <v>19</v>
      </c>
      <c r="C52">
        <v>200</v>
      </c>
      <c r="D52">
        <v>2</v>
      </c>
      <c r="E52">
        <v>4</v>
      </c>
      <c r="F52">
        <v>28.15</v>
      </c>
      <c r="G52">
        <v>0.9</v>
      </c>
      <c r="H52">
        <v>0.85</v>
      </c>
      <c r="I52">
        <v>0.2</v>
      </c>
      <c r="J52">
        <v>168.9</v>
      </c>
      <c r="L52">
        <v>2150.9963505434848</v>
      </c>
      <c r="M52" s="1"/>
    </row>
    <row r="53" spans="2:13" x14ac:dyDescent="0.2">
      <c r="B53" s="1">
        <v>20</v>
      </c>
      <c r="C53">
        <v>200</v>
      </c>
      <c r="D53">
        <v>3</v>
      </c>
      <c r="E53">
        <v>4</v>
      </c>
      <c r="F53">
        <v>28.15</v>
      </c>
      <c r="G53">
        <v>0.9</v>
      </c>
      <c r="H53">
        <v>0.85</v>
      </c>
      <c r="I53">
        <v>0.2</v>
      </c>
      <c r="J53">
        <v>168.9</v>
      </c>
      <c r="L53">
        <v>498.12547065217547</v>
      </c>
      <c r="M53" s="1"/>
    </row>
    <row r="54" spans="2:13" x14ac:dyDescent="0.2">
      <c r="B54" s="1">
        <v>21</v>
      </c>
      <c r="C54">
        <v>400</v>
      </c>
      <c r="D54">
        <v>3</v>
      </c>
      <c r="E54">
        <v>4</v>
      </c>
      <c r="F54">
        <v>28.15</v>
      </c>
      <c r="G54">
        <v>0.9</v>
      </c>
      <c r="H54">
        <v>0.85</v>
      </c>
      <c r="I54">
        <v>0.2</v>
      </c>
      <c r="J54">
        <v>168.9</v>
      </c>
      <c r="M54" s="1"/>
    </row>
    <row r="55" spans="2:13" x14ac:dyDescent="0.2">
      <c r="B55" s="1">
        <v>21</v>
      </c>
      <c r="C55">
        <v>350</v>
      </c>
      <c r="D55">
        <v>3</v>
      </c>
      <c r="E55">
        <v>4</v>
      </c>
      <c r="F55">
        <v>28.15</v>
      </c>
      <c r="G55">
        <v>0.9</v>
      </c>
      <c r="H55">
        <v>0.85</v>
      </c>
      <c r="I55">
        <v>0.2</v>
      </c>
      <c r="J55">
        <v>168.9</v>
      </c>
      <c r="M55" s="1"/>
    </row>
    <row r="56" spans="2:13" x14ac:dyDescent="0.2">
      <c r="B56" s="1">
        <v>21</v>
      </c>
      <c r="C56">
        <v>300</v>
      </c>
      <c r="D56">
        <v>3</v>
      </c>
      <c r="E56">
        <v>4</v>
      </c>
      <c r="F56">
        <v>28.15</v>
      </c>
      <c r="G56">
        <v>0.9</v>
      </c>
      <c r="H56">
        <v>0.85</v>
      </c>
      <c r="I56">
        <v>0.2</v>
      </c>
      <c r="J56">
        <v>168.9</v>
      </c>
      <c r="M56" s="1"/>
    </row>
    <row r="57" spans="2:13" x14ac:dyDescent="0.2">
      <c r="B57" s="1">
        <v>21</v>
      </c>
      <c r="C57">
        <v>250</v>
      </c>
      <c r="D57">
        <v>3</v>
      </c>
      <c r="E57">
        <v>4</v>
      </c>
      <c r="F57">
        <v>28.15</v>
      </c>
      <c r="G57">
        <v>0.9</v>
      </c>
      <c r="H57">
        <v>0.85</v>
      </c>
      <c r="I57">
        <v>0.2</v>
      </c>
      <c r="J57">
        <v>168.9</v>
      </c>
      <c r="M57" s="1"/>
    </row>
    <row r="58" spans="2:13" x14ac:dyDescent="0.2">
      <c r="B58" s="1">
        <v>21</v>
      </c>
      <c r="C58">
        <v>200</v>
      </c>
      <c r="D58">
        <v>4</v>
      </c>
      <c r="E58">
        <v>4</v>
      </c>
      <c r="F58">
        <v>28.15</v>
      </c>
      <c r="G58">
        <v>0.9</v>
      </c>
      <c r="H58">
        <v>0.85</v>
      </c>
      <c r="I58">
        <v>0.2</v>
      </c>
      <c r="J58">
        <v>168.9</v>
      </c>
      <c r="L58">
        <v>3962.3616983695774</v>
      </c>
      <c r="M58" s="1"/>
    </row>
    <row r="59" spans="2:13" x14ac:dyDescent="0.2">
      <c r="B59" s="1">
        <v>23</v>
      </c>
      <c r="C59">
        <v>200</v>
      </c>
      <c r="D59">
        <v>4</v>
      </c>
      <c r="E59">
        <v>4</v>
      </c>
      <c r="F59">
        <v>28.15</v>
      </c>
      <c r="G59">
        <v>0.9</v>
      </c>
      <c r="H59">
        <v>0.85</v>
      </c>
      <c r="I59">
        <v>0.2</v>
      </c>
      <c r="J59">
        <v>168.9</v>
      </c>
      <c r="L59">
        <v>724.54613913043704</v>
      </c>
      <c r="M59" s="1"/>
    </row>
    <row r="60" spans="2:13" x14ac:dyDescent="0.2">
      <c r="B60" s="1">
        <v>24</v>
      </c>
      <c r="C60">
        <v>400</v>
      </c>
      <c r="D60">
        <v>1</v>
      </c>
      <c r="E60">
        <v>4</v>
      </c>
      <c r="F60">
        <v>28.15</v>
      </c>
      <c r="G60">
        <v>0.9</v>
      </c>
      <c r="H60">
        <v>0.85</v>
      </c>
      <c r="I60">
        <v>0.2</v>
      </c>
      <c r="J60">
        <v>168.9</v>
      </c>
      <c r="M60" s="1"/>
    </row>
    <row r="61" spans="2:13" x14ac:dyDescent="0.2">
      <c r="B61" s="1">
        <v>24</v>
      </c>
      <c r="C61">
        <v>350</v>
      </c>
      <c r="D61">
        <v>1</v>
      </c>
      <c r="E61">
        <v>4</v>
      </c>
      <c r="F61">
        <v>28.15</v>
      </c>
      <c r="G61">
        <v>0.9</v>
      </c>
      <c r="H61">
        <v>0.85</v>
      </c>
      <c r="I61">
        <v>0.2</v>
      </c>
      <c r="J61">
        <v>168.9</v>
      </c>
      <c r="M61" s="1"/>
    </row>
    <row r="62" spans="2:13" x14ac:dyDescent="0.2">
      <c r="B62" s="1">
        <v>24</v>
      </c>
      <c r="C62">
        <v>300</v>
      </c>
      <c r="D62">
        <v>2</v>
      </c>
      <c r="E62">
        <v>4</v>
      </c>
      <c r="F62">
        <v>28.15</v>
      </c>
      <c r="G62">
        <v>0.9</v>
      </c>
      <c r="H62">
        <v>0.85</v>
      </c>
      <c r="I62">
        <v>0.2</v>
      </c>
      <c r="J62">
        <v>168.9</v>
      </c>
      <c r="M62" s="1"/>
    </row>
    <row r="63" spans="2:13" x14ac:dyDescent="0.2">
      <c r="B63" s="1">
        <v>24</v>
      </c>
      <c r="C63">
        <v>250</v>
      </c>
      <c r="D63">
        <v>2</v>
      </c>
      <c r="E63">
        <v>4</v>
      </c>
      <c r="F63">
        <v>28.15</v>
      </c>
      <c r="G63">
        <v>0.9</v>
      </c>
      <c r="H63">
        <v>0.85</v>
      </c>
      <c r="I63">
        <v>0.2</v>
      </c>
      <c r="J63">
        <v>168.9</v>
      </c>
      <c r="M63" s="1"/>
    </row>
    <row r="64" spans="2:13" x14ac:dyDescent="0.2">
      <c r="B64" s="1">
        <v>24</v>
      </c>
      <c r="C64">
        <v>200</v>
      </c>
      <c r="D64">
        <v>2</v>
      </c>
      <c r="E64">
        <v>4</v>
      </c>
      <c r="F64">
        <v>28.15</v>
      </c>
      <c r="G64">
        <v>0.9</v>
      </c>
      <c r="H64">
        <v>0.85</v>
      </c>
      <c r="I64">
        <v>0.2</v>
      </c>
      <c r="J64">
        <v>168.9</v>
      </c>
      <c r="L64">
        <v>1969.8598157608753</v>
      </c>
      <c r="M64" s="1"/>
    </row>
    <row r="65" spans="2:13" x14ac:dyDescent="0.2">
      <c r="B65" s="1">
        <v>26</v>
      </c>
      <c r="C65">
        <v>200</v>
      </c>
      <c r="D65">
        <v>4</v>
      </c>
      <c r="E65">
        <v>4</v>
      </c>
      <c r="F65">
        <v>28.15</v>
      </c>
      <c r="G65">
        <v>0.9</v>
      </c>
      <c r="H65">
        <v>0.85</v>
      </c>
      <c r="I65">
        <v>0.2</v>
      </c>
      <c r="J65">
        <v>168.9</v>
      </c>
      <c r="L65">
        <v>792.47233967391549</v>
      </c>
      <c r="M65" s="1"/>
    </row>
    <row r="66" spans="2:13" x14ac:dyDescent="0.2">
      <c r="B66">
        <v>29</v>
      </c>
      <c r="C66">
        <v>200</v>
      </c>
      <c r="D66">
        <v>3</v>
      </c>
      <c r="E66">
        <v>4</v>
      </c>
      <c r="F66">
        <v>28.15</v>
      </c>
      <c r="G66">
        <v>0.9</v>
      </c>
      <c r="H66">
        <v>0.85</v>
      </c>
      <c r="I66">
        <v>0.2</v>
      </c>
      <c r="J66">
        <v>168.9</v>
      </c>
      <c r="L66">
        <v>543.40960434782778</v>
      </c>
    </row>
    <row r="67" spans="2:13" x14ac:dyDescent="0.2">
      <c r="B67">
        <v>30</v>
      </c>
      <c r="C67">
        <v>400</v>
      </c>
      <c r="D67">
        <v>1</v>
      </c>
      <c r="E67">
        <v>4</v>
      </c>
      <c r="F67">
        <v>28.15</v>
      </c>
      <c r="G67">
        <v>0.9</v>
      </c>
      <c r="H67">
        <v>0.85</v>
      </c>
      <c r="I67">
        <v>0.2</v>
      </c>
      <c r="J67">
        <v>168.9</v>
      </c>
    </row>
    <row r="68" spans="2:13" x14ac:dyDescent="0.2">
      <c r="B68">
        <v>30</v>
      </c>
      <c r="C68">
        <v>350</v>
      </c>
      <c r="D68">
        <v>2</v>
      </c>
      <c r="E68">
        <v>4</v>
      </c>
      <c r="F68">
        <v>28.15</v>
      </c>
      <c r="G68">
        <v>0.9</v>
      </c>
      <c r="H68">
        <v>0.85</v>
      </c>
      <c r="I68">
        <v>0.2</v>
      </c>
      <c r="J68">
        <v>168.9</v>
      </c>
    </row>
    <row r="69" spans="2:13" x14ac:dyDescent="0.2">
      <c r="B69">
        <v>30</v>
      </c>
      <c r="C69">
        <v>300</v>
      </c>
      <c r="D69">
        <v>2</v>
      </c>
      <c r="E69">
        <v>4</v>
      </c>
      <c r="F69">
        <v>28.15</v>
      </c>
      <c r="G69">
        <v>0.9</v>
      </c>
      <c r="H69">
        <v>0.85</v>
      </c>
      <c r="I69">
        <v>0.2</v>
      </c>
      <c r="J69">
        <v>168.9</v>
      </c>
    </row>
    <row r="70" spans="2:13" x14ac:dyDescent="0.2">
      <c r="B70">
        <v>30</v>
      </c>
      <c r="C70">
        <v>250</v>
      </c>
      <c r="D70">
        <v>2</v>
      </c>
      <c r="E70">
        <v>4</v>
      </c>
      <c r="F70">
        <v>28.15</v>
      </c>
      <c r="G70">
        <v>0.9</v>
      </c>
      <c r="H70">
        <v>0.85</v>
      </c>
      <c r="I70">
        <v>0.2</v>
      </c>
      <c r="J70">
        <v>168.9</v>
      </c>
    </row>
    <row r="71" spans="2:13" x14ac:dyDescent="0.2">
      <c r="B71">
        <v>30</v>
      </c>
      <c r="C71">
        <v>200</v>
      </c>
      <c r="D71">
        <v>2</v>
      </c>
      <c r="E71">
        <v>4</v>
      </c>
      <c r="F71">
        <v>28.15</v>
      </c>
      <c r="G71">
        <v>0.9</v>
      </c>
      <c r="H71">
        <v>0.85</v>
      </c>
      <c r="I71">
        <v>0.2</v>
      </c>
      <c r="J71">
        <v>168.9</v>
      </c>
      <c r="L71">
        <v>2400.05908586957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generator</vt:lpstr>
      <vt:lpstr>line</vt:lpstr>
      <vt:lpstr>transformer</vt:lpstr>
      <vt:lpstr>bus</vt:lpstr>
      <vt:lpstr>externalgrid</vt:lpstr>
      <vt:lpstr>load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2021-10-28T08:24:07Z</dcterms:modified>
</cp:coreProperties>
</file>