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130"/>
  </bookViews>
  <sheets>
    <sheet name="Heigh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7" i="1" l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O6" i="1"/>
  <c r="M10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O9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40" i="1"/>
  <c r="A41" i="1" s="1"/>
  <c r="A34" i="1"/>
  <c r="A35" i="1" s="1"/>
  <c r="A36" i="1" s="1"/>
  <c r="A37" i="1" s="1"/>
  <c r="A38" i="1" s="1"/>
  <c r="A3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O10" i="1" l="1"/>
  <c r="O11" i="1" l="1"/>
  <c r="P10" i="1" l="1"/>
  <c r="O12" i="1"/>
  <c r="O13" i="1" l="1"/>
  <c r="P12" i="1" l="1"/>
  <c r="O14" i="1"/>
  <c r="O15" i="1" l="1"/>
  <c r="P14" i="1" l="1"/>
  <c r="O16" i="1"/>
  <c r="O17" i="1" l="1"/>
  <c r="P16" i="1" l="1"/>
  <c r="O18" i="1"/>
  <c r="O19" i="1" l="1"/>
  <c r="P18" i="1" l="1"/>
  <c r="O20" i="1"/>
  <c r="O21" i="1" l="1"/>
  <c r="P20" i="1" l="1"/>
  <c r="O22" i="1"/>
  <c r="O23" i="1" l="1"/>
  <c r="P22" i="1" l="1"/>
  <c r="O24" i="1"/>
  <c r="O25" i="1" l="1"/>
  <c r="P24" i="1" l="1"/>
  <c r="O26" i="1"/>
  <c r="O27" i="1" l="1"/>
  <c r="P26" i="1" l="1"/>
  <c r="O28" i="1"/>
  <c r="O29" i="1" l="1"/>
  <c r="P28" i="1" l="1"/>
  <c r="O30" i="1"/>
  <c r="O31" i="1" l="1"/>
  <c r="P30" i="1" l="1"/>
  <c r="O32" i="1"/>
  <c r="O33" i="1" l="1"/>
  <c r="P32" i="1" l="1"/>
  <c r="O34" i="1"/>
  <c r="O35" i="1" l="1"/>
  <c r="P34" i="1" l="1"/>
  <c r="O36" i="1"/>
  <c r="O37" i="1" l="1"/>
  <c r="P36" i="1" l="1"/>
  <c r="O38" i="1"/>
  <c r="O39" i="1" l="1"/>
  <c r="P38" i="1" l="1"/>
  <c r="O40" i="1"/>
  <c r="O41" i="1" l="1"/>
  <c r="P40" i="1" l="1"/>
  <c r="O42" i="1"/>
  <c r="O43" i="1" l="1"/>
  <c r="P42" i="1" l="1"/>
  <c r="O44" i="1"/>
  <c r="O45" i="1" l="1"/>
  <c r="P44" i="1" l="1"/>
  <c r="O46" i="1"/>
  <c r="O47" i="1" l="1"/>
  <c r="P46" i="1" l="1"/>
  <c r="O48" i="1"/>
  <c r="O49" i="1" l="1"/>
  <c r="P48" i="1" l="1"/>
  <c r="O50" i="1"/>
  <c r="O51" i="1" l="1"/>
  <c r="P50" i="1" l="1"/>
  <c r="O52" i="1"/>
  <c r="O53" i="1" l="1"/>
  <c r="P52" i="1" l="1"/>
  <c r="O54" i="1"/>
  <c r="O55" i="1" l="1"/>
  <c r="P54" i="1" l="1"/>
  <c r="O56" i="1"/>
  <c r="O57" i="1" l="1"/>
  <c r="P56" i="1" l="1"/>
  <c r="O59" i="1"/>
  <c r="O58" i="1"/>
  <c r="P58" i="1" s="1"/>
  <c r="P61" i="1" l="1"/>
</calcChain>
</file>

<file path=xl/sharedStrings.xml><?xml version="1.0" encoding="utf-8"?>
<sst xmlns="http://schemas.openxmlformats.org/spreadsheetml/2006/main" count="19" uniqueCount="18">
  <si>
    <t>R</t>
  </si>
  <si>
    <t>"b="</t>
  </si>
  <si>
    <t>b/R</t>
  </si>
  <si>
    <t>ln(R+b/R</t>
  </si>
  <si>
    <t>u</t>
  </si>
  <si>
    <t>u^2/r</t>
  </si>
  <si>
    <t>Avg V</t>
  </si>
  <si>
    <t>Lin V</t>
  </si>
  <si>
    <t>1/R V</t>
  </si>
  <si>
    <t>Const R</t>
  </si>
  <si>
    <t>Vin</t>
  </si>
  <si>
    <t>Vout</t>
  </si>
  <si>
    <t>dV/dR</t>
  </si>
  <si>
    <t>Simpson</t>
  </si>
  <si>
    <t>Integ</t>
  </si>
  <si>
    <t>R in Int</t>
  </si>
  <si>
    <t>Anal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</si>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</sst>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Height!$A$3:$A$41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Height!$B$3:$B$41</c:f>
              <c:numCache>
                <c:formatCode>General</c:formatCode>
                <c:ptCount val="39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  <c:pt idx="20">
                  <c:v>4.5454545454545456E-2</c:v>
                </c:pt>
                <c:pt idx="21">
                  <c:v>4.3478260869565216E-2</c:v>
                </c:pt>
                <c:pt idx="22">
                  <c:v>4.1666666666666664E-2</c:v>
                </c:pt>
                <c:pt idx="23">
                  <c:v>0.04</c:v>
                </c:pt>
                <c:pt idx="24">
                  <c:v>3.8461538461538464E-2</c:v>
                </c:pt>
                <c:pt idx="25">
                  <c:v>3.7037037037037035E-2</c:v>
                </c:pt>
                <c:pt idx="26">
                  <c:v>3.5714285714285712E-2</c:v>
                </c:pt>
                <c:pt idx="27">
                  <c:v>3.4482758620689655E-2</c:v>
                </c:pt>
                <c:pt idx="28">
                  <c:v>3.3333333333333333E-2</c:v>
                </c:pt>
                <c:pt idx="29">
                  <c:v>3.2258064516129031E-2</c:v>
                </c:pt>
                <c:pt idx="30">
                  <c:v>3.125E-2</c:v>
                </c:pt>
                <c:pt idx="31">
                  <c:v>3.0303030303030304E-2</c:v>
                </c:pt>
                <c:pt idx="32">
                  <c:v>2.9411764705882353E-2</c:v>
                </c:pt>
                <c:pt idx="33">
                  <c:v>2.8571428571428571E-2</c:v>
                </c:pt>
                <c:pt idx="34">
                  <c:v>2.7777777777777776E-2</c:v>
                </c:pt>
                <c:pt idx="35">
                  <c:v>2.7027027027027029E-2</c:v>
                </c:pt>
                <c:pt idx="36">
                  <c:v>2.6315789473684209E-2</c:v>
                </c:pt>
                <c:pt idx="37">
                  <c:v>2.564102564102564E-2</c:v>
                </c:pt>
                <c:pt idx="38">
                  <c:v>2.5000000000000001E-2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Height!$A$3:$A$41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Height!$C$3:$C$41</c:f>
              <c:numCache>
                <c:formatCode>General</c:formatCode>
                <c:ptCount val="39"/>
                <c:pt idx="0">
                  <c:v>0.40546510810816438</c:v>
                </c:pt>
                <c:pt idx="1">
                  <c:v>0.28768207245178085</c:v>
                </c:pt>
                <c:pt idx="2">
                  <c:v>0.22314355131420976</c:v>
                </c:pt>
                <c:pt idx="3">
                  <c:v>0.18232155679395459</c:v>
                </c:pt>
                <c:pt idx="4">
                  <c:v>0.15415067982725836</c:v>
                </c:pt>
                <c:pt idx="5">
                  <c:v>0.13353139262452257</c:v>
                </c:pt>
                <c:pt idx="6">
                  <c:v>0.11778303565638346</c:v>
                </c:pt>
                <c:pt idx="7">
                  <c:v>0.10536051565782635</c:v>
                </c:pt>
                <c:pt idx="8">
                  <c:v>9.5310179804324935E-2</c:v>
                </c:pt>
                <c:pt idx="9">
                  <c:v>8.7011376989629699E-2</c:v>
                </c:pt>
                <c:pt idx="10">
                  <c:v>8.0042707673536356E-2</c:v>
                </c:pt>
                <c:pt idx="11">
                  <c:v>7.4107972153721835E-2</c:v>
                </c:pt>
                <c:pt idx="12">
                  <c:v>6.8992871486951421E-2</c:v>
                </c:pt>
                <c:pt idx="13">
                  <c:v>6.4538521137571164E-2</c:v>
                </c:pt>
                <c:pt idx="14">
                  <c:v>6.062462181643484E-2</c:v>
                </c:pt>
                <c:pt idx="15">
                  <c:v>5.7158413839948623E-2</c:v>
                </c:pt>
                <c:pt idx="16">
                  <c:v>5.4067221270275793E-2</c:v>
                </c:pt>
                <c:pt idx="17">
                  <c:v>5.1293294387550481E-2</c:v>
                </c:pt>
                <c:pt idx="18">
                  <c:v>4.8790164169432049E-2</c:v>
                </c:pt>
                <c:pt idx="19">
                  <c:v>4.6520015634892907E-2</c:v>
                </c:pt>
                <c:pt idx="20">
                  <c:v>4.4451762570833796E-2</c:v>
                </c:pt>
                <c:pt idx="21">
                  <c:v>4.2559614418795903E-2</c:v>
                </c:pt>
                <c:pt idx="22">
                  <c:v>4.08219945202552E-2</c:v>
                </c:pt>
                <c:pt idx="23">
                  <c:v>3.9220713153281329E-2</c:v>
                </c:pt>
                <c:pt idx="24">
                  <c:v>3.7740327982847113E-2</c:v>
                </c:pt>
                <c:pt idx="25">
                  <c:v>3.6367644170874791E-2</c:v>
                </c:pt>
                <c:pt idx="26">
                  <c:v>3.5091319811270193E-2</c:v>
                </c:pt>
                <c:pt idx="27">
                  <c:v>3.3901551675681416E-2</c:v>
                </c:pt>
                <c:pt idx="28">
                  <c:v>3.278982282299097E-2</c:v>
                </c:pt>
                <c:pt idx="29">
                  <c:v>3.174869831458027E-2</c:v>
                </c:pt>
                <c:pt idx="30">
                  <c:v>3.0771658666753687E-2</c:v>
                </c:pt>
                <c:pt idx="31">
                  <c:v>2.9852963149681128E-2</c:v>
                </c:pt>
                <c:pt idx="32">
                  <c:v>2.8987536873252187E-2</c:v>
                </c:pt>
                <c:pt idx="33">
                  <c:v>2.8170876966696224E-2</c:v>
                </c:pt>
                <c:pt idx="34">
                  <c:v>2.7398974188114347E-2</c:v>
                </c:pt>
                <c:pt idx="35">
                  <c:v>2.6668247082161273E-2</c:v>
                </c:pt>
                <c:pt idx="36">
                  <c:v>2.5975486403260736E-2</c:v>
                </c:pt>
                <c:pt idx="37">
                  <c:v>2.5317807984289786E-2</c:v>
                </c:pt>
                <c:pt idx="38">
                  <c:v>2.4692612590371414E-2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4352"/>
        <c:axId val="76002816"/>
      </c:scatterChart>
      <c:valAx>
        <c:axId val="7600435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6002816"/>
        <c:crosses val="autoZero"/>
        <c:crossBetween val="midCat"/>
      </c:valAx>
      <c:valAx>
        <c:axId val="760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Height!$M$9:$M$59</c:f>
              <c:numCache>
                <c:formatCode>General</c:formatCode>
                <c:ptCount val="5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10.049999999999999</c:v>
                </c:pt>
                <c:pt idx="6">
                  <c:v>10.059999999999999</c:v>
                </c:pt>
                <c:pt idx="7">
                  <c:v>10.069999999999999</c:v>
                </c:pt>
                <c:pt idx="8">
                  <c:v>10.079999999999998</c:v>
                </c:pt>
                <c:pt idx="9">
                  <c:v>10.089999999999998</c:v>
                </c:pt>
                <c:pt idx="10">
                  <c:v>10.099999999999998</c:v>
                </c:pt>
                <c:pt idx="11">
                  <c:v>10.109999999999998</c:v>
                </c:pt>
                <c:pt idx="12">
                  <c:v>10.119999999999997</c:v>
                </c:pt>
                <c:pt idx="13">
                  <c:v>10.129999999999997</c:v>
                </c:pt>
                <c:pt idx="14">
                  <c:v>10.139999999999997</c:v>
                </c:pt>
                <c:pt idx="15">
                  <c:v>10.149999999999997</c:v>
                </c:pt>
                <c:pt idx="16">
                  <c:v>10.159999999999997</c:v>
                </c:pt>
                <c:pt idx="17">
                  <c:v>10.169999999999996</c:v>
                </c:pt>
                <c:pt idx="18">
                  <c:v>10.179999999999996</c:v>
                </c:pt>
                <c:pt idx="19">
                  <c:v>10.189999999999996</c:v>
                </c:pt>
                <c:pt idx="20">
                  <c:v>10.199999999999996</c:v>
                </c:pt>
                <c:pt idx="21">
                  <c:v>10.209999999999996</c:v>
                </c:pt>
                <c:pt idx="22">
                  <c:v>10.219999999999995</c:v>
                </c:pt>
                <c:pt idx="23">
                  <c:v>10.229999999999995</c:v>
                </c:pt>
                <c:pt idx="24">
                  <c:v>10.239999999999995</c:v>
                </c:pt>
                <c:pt idx="25">
                  <c:v>10.249999999999995</c:v>
                </c:pt>
                <c:pt idx="26">
                  <c:v>10.259999999999994</c:v>
                </c:pt>
                <c:pt idx="27">
                  <c:v>10.269999999999994</c:v>
                </c:pt>
                <c:pt idx="28">
                  <c:v>10.279999999999994</c:v>
                </c:pt>
                <c:pt idx="29">
                  <c:v>10.289999999999994</c:v>
                </c:pt>
                <c:pt idx="30">
                  <c:v>10.299999999999994</c:v>
                </c:pt>
                <c:pt idx="31">
                  <c:v>10.309999999999993</c:v>
                </c:pt>
                <c:pt idx="32">
                  <c:v>10.319999999999993</c:v>
                </c:pt>
                <c:pt idx="33">
                  <c:v>10.329999999999993</c:v>
                </c:pt>
                <c:pt idx="34">
                  <c:v>10.339999999999993</c:v>
                </c:pt>
                <c:pt idx="35">
                  <c:v>10.349999999999993</c:v>
                </c:pt>
                <c:pt idx="36">
                  <c:v>10.359999999999992</c:v>
                </c:pt>
                <c:pt idx="37">
                  <c:v>10.369999999999992</c:v>
                </c:pt>
                <c:pt idx="38">
                  <c:v>10.379999999999992</c:v>
                </c:pt>
                <c:pt idx="39">
                  <c:v>10.389999999999992</c:v>
                </c:pt>
                <c:pt idx="40">
                  <c:v>10.399999999999991</c:v>
                </c:pt>
                <c:pt idx="41">
                  <c:v>10.409999999999991</c:v>
                </c:pt>
                <c:pt idx="42">
                  <c:v>10.419999999999991</c:v>
                </c:pt>
                <c:pt idx="43">
                  <c:v>10.429999999999991</c:v>
                </c:pt>
                <c:pt idx="44">
                  <c:v>10.439999999999991</c:v>
                </c:pt>
                <c:pt idx="45">
                  <c:v>10.44999999999999</c:v>
                </c:pt>
                <c:pt idx="46">
                  <c:v>10.45999999999999</c:v>
                </c:pt>
                <c:pt idx="47">
                  <c:v>10.46999999999999</c:v>
                </c:pt>
                <c:pt idx="48">
                  <c:v>10.47999999999999</c:v>
                </c:pt>
                <c:pt idx="49">
                  <c:v>10.48999999999999</c:v>
                </c:pt>
                <c:pt idx="50">
                  <c:v>10.499999999999989</c:v>
                </c:pt>
              </c:numCache>
            </c:numRef>
          </c:xVal>
          <c:yVal>
            <c:numRef>
              <c:f>Height!$N$9:$N$59</c:f>
              <c:numCache>
                <c:formatCode>General</c:formatCode>
                <c:ptCount val="51"/>
                <c:pt idx="0">
                  <c:v>2.0487804878048785</c:v>
                </c:pt>
                <c:pt idx="1">
                  <c:v>2.0467337540508277</c:v>
                </c:pt>
                <c:pt idx="2">
                  <c:v>2.0446911055936909</c:v>
                </c:pt>
                <c:pt idx="3">
                  <c:v>2.042652530214236</c:v>
                </c:pt>
                <c:pt idx="4">
                  <c:v>2.0406180157419112</c:v>
                </c:pt>
                <c:pt idx="5">
                  <c:v>2.0385875500546056</c:v>
                </c:pt>
                <c:pt idx="6">
                  <c:v>2.0365611210784085</c:v>
                </c:pt>
                <c:pt idx="7">
                  <c:v>2.0345387167873672</c:v>
                </c:pt>
                <c:pt idx="8">
                  <c:v>2.0325203252032527</c:v>
                </c:pt>
                <c:pt idx="9">
                  <c:v>2.0305059343953209</c:v>
                </c:pt>
                <c:pt idx="10">
                  <c:v>2.0284955324800782</c:v>
                </c:pt>
                <c:pt idx="11">
                  <c:v>2.0264891076210474</c:v>
                </c:pt>
                <c:pt idx="12">
                  <c:v>2.0244866480285366</c:v>
                </c:pt>
                <c:pt idx="13">
                  <c:v>2.0224881419594065</c:v>
                </c:pt>
                <c:pt idx="14">
                  <c:v>2.0204935777168433</c:v>
                </c:pt>
                <c:pt idx="15">
                  <c:v>2.0185029436501272</c:v>
                </c:pt>
                <c:pt idx="16">
                  <c:v>2.0165162281544085</c:v>
                </c:pt>
                <c:pt idx="17">
                  <c:v>2.0145334196704812</c:v>
                </c:pt>
                <c:pt idx="18">
                  <c:v>2.0125545066845572</c:v>
                </c:pt>
                <c:pt idx="19">
                  <c:v>2.0105794777280463</c:v>
                </c:pt>
                <c:pt idx="20">
                  <c:v>2.0086083213773325</c:v>
                </c:pt>
                <c:pt idx="21">
                  <c:v>2.0066410262535546</c:v>
                </c:pt>
                <c:pt idx="22">
                  <c:v>2.0046775810223867</c:v>
                </c:pt>
                <c:pt idx="23">
                  <c:v>2.0027179743938217</c:v>
                </c:pt>
                <c:pt idx="24">
                  <c:v>2.0007621951219527</c:v>
                </c:pt>
                <c:pt idx="25">
                  <c:v>1.9988102320047605</c:v>
                </c:pt>
                <c:pt idx="26">
                  <c:v>1.9968620738838982</c:v>
                </c:pt>
                <c:pt idx="27">
                  <c:v>1.9949177096444786</c:v>
                </c:pt>
                <c:pt idx="28">
                  <c:v>1.9929771282148634</c:v>
                </c:pt>
                <c:pt idx="29">
                  <c:v>1.9910403185664525</c:v>
                </c:pt>
                <c:pt idx="30">
                  <c:v>1.9891072697134755</c:v>
                </c:pt>
                <c:pt idx="31">
                  <c:v>1.9871779707127835</c:v>
                </c:pt>
                <c:pt idx="32">
                  <c:v>1.9852524106636431</c:v>
                </c:pt>
                <c:pt idx="33">
                  <c:v>1.9833305787075313</c:v>
                </c:pt>
                <c:pt idx="34">
                  <c:v>1.9814124640279303</c:v>
                </c:pt>
                <c:pt idx="35">
                  <c:v>1.9794980558501256</c:v>
                </c:pt>
                <c:pt idx="36">
                  <c:v>1.9775873434410038</c:v>
                </c:pt>
                <c:pt idx="37">
                  <c:v>1.9756803161088525</c:v>
                </c:pt>
                <c:pt idx="38">
                  <c:v>1.9737769632031599</c:v>
                </c:pt>
                <c:pt idx="39">
                  <c:v>1.9718772741144177</c:v>
                </c:pt>
                <c:pt idx="40">
                  <c:v>1.9699812382739232</c:v>
                </c:pt>
                <c:pt idx="41">
                  <c:v>1.9680888451535832</c:v>
                </c:pt>
                <c:pt idx="42">
                  <c:v>1.9662000842657199</c:v>
                </c:pt>
                <c:pt idx="43">
                  <c:v>1.9643149451628765</c:v>
                </c:pt>
                <c:pt idx="44">
                  <c:v>1.9624334174376248</c:v>
                </c:pt>
                <c:pt idx="45">
                  <c:v>1.9605554907223735</c:v>
                </c:pt>
                <c:pt idx="46">
                  <c:v>1.9586811546891782</c:v>
                </c:pt>
                <c:pt idx="47">
                  <c:v>1.9568103990495516</c:v>
                </c:pt>
                <c:pt idx="48">
                  <c:v>1.9549432135542752</c:v>
                </c:pt>
                <c:pt idx="49">
                  <c:v>1.953079587993213</c:v>
                </c:pt>
                <c:pt idx="50">
                  <c:v>1.9512195121951244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0144"/>
        <c:axId val="160948608"/>
      </c:scatterChart>
      <c:valAx>
        <c:axId val="1609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48608"/>
        <c:crosses val="autoZero"/>
        <c:crossBetween val="midCat"/>
      </c:valAx>
      <c:valAx>
        <c:axId val="160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5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2</xdr:row>
      <xdr:rowOff>33337</xdr:rowOff>
    </xdr:from>
    <xdr:to>
      <xdr:col>11</xdr:col>
      <xdr:colOff>157162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17</xdr:row>
      <xdr:rowOff>138112</xdr:rowOff>
    </xdr:from>
    <xdr:to>
      <xdr:col>11</xdr:col>
      <xdr:colOff>452437</xdr:colOff>
      <xdr:row>32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40" workbookViewId="0">
      <selection activeCell="R65" sqref="R65"/>
    </sheetView>
  </sheetViews>
  <sheetFormatPr defaultRowHeight="15" x14ac:dyDescent="0.25"/>
  <sheetData>
    <row r="1" spans="1:16" x14ac:dyDescent="0.25">
      <c r="B1" t="s">
        <v>1</v>
      </c>
      <c r="C1">
        <v>0.5</v>
      </c>
    </row>
    <row r="2" spans="1:16" x14ac:dyDescent="0.25">
      <c r="A2" t="s">
        <v>0</v>
      </c>
      <c r="B2" t="s">
        <v>2</v>
      </c>
      <c r="C2" t="s">
        <v>3</v>
      </c>
    </row>
    <row r="3" spans="1:16" x14ac:dyDescent="0.25">
      <c r="A3">
        <v>1</v>
      </c>
      <c r="B3">
        <f>$C$1/A3</f>
        <v>0.5</v>
      </c>
      <c r="C3">
        <f>LN(($C$1+A3)/(A3))</f>
        <v>0.40546510810816438</v>
      </c>
    </row>
    <row r="4" spans="1:16" x14ac:dyDescent="0.25">
      <c r="A4">
        <f>A3+0.5</f>
        <v>1.5</v>
      </c>
      <c r="B4">
        <f>$C$1/A4</f>
        <v>0.33333333333333331</v>
      </c>
      <c r="C4">
        <f>LN(($C$1+A4)/(A4))</f>
        <v>0.28768207245178085</v>
      </c>
      <c r="M4" t="s">
        <v>10</v>
      </c>
      <c r="N4" t="s">
        <v>11</v>
      </c>
    </row>
    <row r="5" spans="1:16" x14ac:dyDescent="0.25">
      <c r="A5">
        <f t="shared" ref="A5:A41" si="0">A4+0.5</f>
        <v>2</v>
      </c>
      <c r="B5">
        <f>$C$1/A5</f>
        <v>0.25</v>
      </c>
      <c r="C5">
        <f>LN(($C$1+A5)/(A5))</f>
        <v>0.22314355131420976</v>
      </c>
      <c r="M5">
        <v>2.0487804878048785</v>
      </c>
      <c r="N5">
        <v>1.9512195121951224</v>
      </c>
      <c r="O5" t="s">
        <v>12</v>
      </c>
    </row>
    <row r="6" spans="1:16" x14ac:dyDescent="0.25">
      <c r="A6">
        <f t="shared" si="0"/>
        <v>2.5</v>
      </c>
      <c r="B6">
        <f>$C$1/A6</f>
        <v>0.2</v>
      </c>
      <c r="C6">
        <f>LN(($C$1+A6)/(A6))</f>
        <v>0.18232155679395459</v>
      </c>
      <c r="O6">
        <f>(M5-N5)/50</f>
        <v>1.9512195121951237E-3</v>
      </c>
    </row>
    <row r="7" spans="1:16" x14ac:dyDescent="0.25">
      <c r="A7">
        <f t="shared" si="0"/>
        <v>3</v>
      </c>
      <c r="B7">
        <f>$C$1/A7</f>
        <v>0.16666666666666666</v>
      </c>
      <c r="C7">
        <f>LN(($C$1+A7)/(A7))</f>
        <v>0.15415067982725836</v>
      </c>
    </row>
    <row r="8" spans="1:16" x14ac:dyDescent="0.25">
      <c r="A8">
        <f t="shared" si="0"/>
        <v>3.5</v>
      </c>
      <c r="B8">
        <f>$C$1/A8</f>
        <v>0.14285714285714285</v>
      </c>
      <c r="C8">
        <f>LN(($C$1+A8)/(A8))</f>
        <v>0.13353139262452257</v>
      </c>
      <c r="M8" t="s">
        <v>0</v>
      </c>
      <c r="N8" t="s">
        <v>4</v>
      </c>
      <c r="O8" t="s">
        <v>5</v>
      </c>
      <c r="P8" t="s">
        <v>13</v>
      </c>
    </row>
    <row r="9" spans="1:16" x14ac:dyDescent="0.25">
      <c r="A9">
        <f t="shared" si="0"/>
        <v>4</v>
      </c>
      <c r="B9">
        <f>$C$1/A9</f>
        <v>0.125</v>
      </c>
      <c r="C9">
        <f>LN(($C$1+A9)/(A9))</f>
        <v>0.11778303565638346</v>
      </c>
      <c r="M9">
        <v>10</v>
      </c>
      <c r="N9">
        <f>($M$5*10)/M9</f>
        <v>2.0487804878048785</v>
      </c>
      <c r="O9">
        <f>(N9^2)/M9</f>
        <v>0.41975014872099958</v>
      </c>
    </row>
    <row r="10" spans="1:16" x14ac:dyDescent="0.25">
      <c r="A10">
        <f t="shared" si="0"/>
        <v>4.5</v>
      </c>
      <c r="B10">
        <f>$C$1/A10</f>
        <v>0.1111111111111111</v>
      </c>
      <c r="C10">
        <f>LN(($C$1+A10)/(A10))</f>
        <v>0.10536051565782635</v>
      </c>
      <c r="M10">
        <f>M9+0.01</f>
        <v>10.01</v>
      </c>
      <c r="N10">
        <f t="shared" ref="N10:N59" si="1">($M$5*10)/M10</f>
        <v>2.0467337540508277</v>
      </c>
      <c r="O10">
        <f t="shared" ref="O10:O59" si="2">(N10^2)/M10</f>
        <v>0.41849341258451489</v>
      </c>
      <c r="P10">
        <f>((M11-M9)/6)*(O9+(4*O10)+O11)</f>
        <v>8.3698849580389843E-3</v>
      </c>
    </row>
    <row r="11" spans="1:16" x14ac:dyDescent="0.25">
      <c r="A11">
        <f t="shared" si="0"/>
        <v>5</v>
      </c>
      <c r="B11">
        <f>$C$1/A11</f>
        <v>0.1</v>
      </c>
      <c r="C11">
        <f>LN(($C$1+A11)/(A11))</f>
        <v>9.5310179804324935E-2</v>
      </c>
      <c r="M11">
        <f t="shared" ref="M11:M58" si="3">M10+0.01</f>
        <v>10.02</v>
      </c>
      <c r="N11">
        <f t="shared" si="1"/>
        <v>2.0446911055936909</v>
      </c>
      <c r="O11">
        <f t="shared" si="2"/>
        <v>0.41724168835268965</v>
      </c>
    </row>
    <row r="12" spans="1:16" x14ac:dyDescent="0.25">
      <c r="A12">
        <f t="shared" si="0"/>
        <v>5.5</v>
      </c>
      <c r="B12">
        <f>$C$1/A12</f>
        <v>9.0909090909090912E-2</v>
      </c>
      <c r="C12">
        <f>LN(($C$1+A12)/(A12))</f>
        <v>8.7011376989629699E-2</v>
      </c>
      <c r="M12">
        <f t="shared" si="3"/>
        <v>10.029999999999999</v>
      </c>
      <c r="N12">
        <f t="shared" si="1"/>
        <v>2.042652530214236</v>
      </c>
      <c r="O12">
        <f t="shared" si="2"/>
        <v>0.41599495106586448</v>
      </c>
      <c r="P12">
        <f>((M13-M11)/6)*(O11+(4*O12)+O13)</f>
        <v>8.3199155617649546E-3</v>
      </c>
    </row>
    <row r="13" spans="1:16" x14ac:dyDescent="0.25">
      <c r="A13">
        <f t="shared" si="0"/>
        <v>6</v>
      </c>
      <c r="B13">
        <f>$C$1/A13</f>
        <v>8.3333333333333329E-2</v>
      </c>
      <c r="C13">
        <f>LN(($C$1+A13)/(A13))</f>
        <v>8.0042707673536356E-2</v>
      </c>
      <c r="M13">
        <f t="shared" si="3"/>
        <v>10.039999999999999</v>
      </c>
      <c r="N13">
        <f t="shared" si="1"/>
        <v>2.0406180157419112</v>
      </c>
      <c r="O13">
        <f t="shared" si="2"/>
        <v>0.41475317591339195</v>
      </c>
    </row>
    <row r="14" spans="1:16" x14ac:dyDescent="0.25">
      <c r="A14">
        <f t="shared" si="0"/>
        <v>6.5</v>
      </c>
      <c r="B14">
        <f>$C$1/A14</f>
        <v>7.6923076923076927E-2</v>
      </c>
      <c r="C14">
        <f>LN(($C$1+A14)/(A14))</f>
        <v>7.4107972153721835E-2</v>
      </c>
      <c r="M14">
        <f t="shared" si="3"/>
        <v>10.049999999999999</v>
      </c>
      <c r="N14">
        <f t="shared" si="1"/>
        <v>2.0385875500546056</v>
      </c>
      <c r="O14">
        <f t="shared" si="2"/>
        <v>0.41351633823260098</v>
      </c>
      <c r="P14">
        <f>((M15-M13)/6)*(O13+(4*O14)+O15)</f>
        <v>8.2703431411717022E-3</v>
      </c>
    </row>
    <row r="15" spans="1:16" x14ac:dyDescent="0.25">
      <c r="A15">
        <f t="shared" si="0"/>
        <v>7</v>
      </c>
      <c r="B15">
        <f>$C$1/A15</f>
        <v>7.1428571428571425E-2</v>
      </c>
      <c r="C15">
        <f>LN(($C$1+A15)/(A15))</f>
        <v>6.8992871486951421E-2</v>
      </c>
      <c r="M15">
        <f t="shared" si="3"/>
        <v>10.059999999999999</v>
      </c>
      <c r="N15">
        <f t="shared" si="1"/>
        <v>2.0365611210784085</v>
      </c>
      <c r="O15">
        <f t="shared" si="2"/>
        <v>0.41228441350776784</v>
      </c>
    </row>
    <row r="16" spans="1:16" x14ac:dyDescent="0.25">
      <c r="A16">
        <f t="shared" si="0"/>
        <v>7.5</v>
      </c>
      <c r="B16">
        <f>$C$1/A16</f>
        <v>6.6666666666666666E-2</v>
      </c>
      <c r="C16">
        <f>LN(($C$1+A16)/(A16))</f>
        <v>6.4538521137571164E-2</v>
      </c>
      <c r="M16">
        <f t="shared" si="3"/>
        <v>10.069999999999999</v>
      </c>
      <c r="N16">
        <f t="shared" si="1"/>
        <v>2.0345387167873672</v>
      </c>
      <c r="O16">
        <f t="shared" si="2"/>
        <v>0.41105737736909509</v>
      </c>
      <c r="P16">
        <f>((M17-M15)/6)*(O15+(4*O16)+O17)</f>
        <v>8.2211637619193194E-3</v>
      </c>
    </row>
    <row r="17" spans="1:16" x14ac:dyDescent="0.25">
      <c r="A17">
        <f t="shared" si="0"/>
        <v>8</v>
      </c>
      <c r="B17">
        <f>$C$1/A17</f>
        <v>6.25E-2</v>
      </c>
      <c r="C17">
        <f>LN(($C$1+A17)/(A17))</f>
        <v>6.062462181643484E-2</v>
      </c>
      <c r="M17">
        <f t="shared" si="3"/>
        <v>10.079999999999998</v>
      </c>
      <c r="N17">
        <f t="shared" si="1"/>
        <v>2.0325203252032527</v>
      </c>
      <c r="O17">
        <f t="shared" si="2"/>
        <v>0.40983520559170011</v>
      </c>
    </row>
    <row r="18" spans="1:16" x14ac:dyDescent="0.25">
      <c r="A18">
        <f t="shared" si="0"/>
        <v>8.5</v>
      </c>
      <c r="B18">
        <f>$C$1/A18</f>
        <v>5.8823529411764705E-2</v>
      </c>
      <c r="C18">
        <f>LN(($C$1+A18)/(A18))</f>
        <v>5.7158413839948623E-2</v>
      </c>
      <c r="M18">
        <f t="shared" si="3"/>
        <v>10.089999999999998</v>
      </c>
      <c r="N18">
        <f t="shared" si="1"/>
        <v>2.0305059343953209</v>
      </c>
      <c r="O18">
        <f t="shared" si="2"/>
        <v>0.40861787409461015</v>
      </c>
      <c r="P18">
        <f>((M19-M17)/6)*(O17+(4*O18)+O19)</f>
        <v>8.1723735363661825E-3</v>
      </c>
    </row>
    <row r="19" spans="1:16" x14ac:dyDescent="0.25">
      <c r="A19">
        <f t="shared" si="0"/>
        <v>9</v>
      </c>
      <c r="B19">
        <f>$C$1/A19</f>
        <v>5.5555555555555552E-2</v>
      </c>
      <c r="C19">
        <f>LN(($C$1+A19)/(A19))</f>
        <v>5.4067221270275793E-2</v>
      </c>
      <c r="M19">
        <f t="shared" si="3"/>
        <v>10.099999999999998</v>
      </c>
      <c r="N19">
        <f t="shared" si="1"/>
        <v>2.0284955324800782</v>
      </c>
      <c r="O19">
        <f t="shared" si="2"/>
        <v>0.40740535893976598</v>
      </c>
    </row>
    <row r="20" spans="1:16" x14ac:dyDescent="0.25">
      <c r="A20">
        <f t="shared" si="0"/>
        <v>9.5</v>
      </c>
      <c r="B20">
        <f>$C$1/A20</f>
        <v>5.2631578947368418E-2</v>
      </c>
      <c r="C20">
        <f>LN(($C$1+A20)/(A20))</f>
        <v>5.1293294387550481E-2</v>
      </c>
      <c r="M20">
        <f t="shared" si="3"/>
        <v>10.109999999999998</v>
      </c>
      <c r="N20">
        <f t="shared" si="1"/>
        <v>2.0264891076210474</v>
      </c>
      <c r="O20">
        <f t="shared" si="2"/>
        <v>0.40619763633103367</v>
      </c>
      <c r="P20">
        <f>((M21-M19)/6)*(O19+(4*O20)+O21)</f>
        <v>8.1239686229235743E-3</v>
      </c>
    </row>
    <row r="21" spans="1:16" x14ac:dyDescent="0.25">
      <c r="A21">
        <f t="shared" si="0"/>
        <v>10</v>
      </c>
      <c r="B21">
        <f>$C$1/A21</f>
        <v>0.05</v>
      </c>
      <c r="C21">
        <f>LN(($C$1+A21)/(A21))</f>
        <v>4.8790164169432049E-2</v>
      </c>
      <c r="M21">
        <f t="shared" si="3"/>
        <v>10.119999999999997</v>
      </c>
      <c r="N21">
        <f t="shared" si="1"/>
        <v>2.0244866480285366</v>
      </c>
      <c r="O21">
        <f t="shared" si="2"/>
        <v>0.40499468261322336</v>
      </c>
    </row>
    <row r="22" spans="1:16" x14ac:dyDescent="0.25">
      <c r="A22">
        <f t="shared" si="0"/>
        <v>10.5</v>
      </c>
      <c r="B22">
        <f>$C$1/A22</f>
        <v>4.7619047619047616E-2</v>
      </c>
      <c r="C22">
        <f>LN(($C$1+A22)/(A22))</f>
        <v>4.6520015634892907E-2</v>
      </c>
      <c r="M22">
        <f t="shared" si="3"/>
        <v>10.129999999999997</v>
      </c>
      <c r="N22">
        <f t="shared" si="1"/>
        <v>2.0224881419594065</v>
      </c>
      <c r="O22">
        <f t="shared" si="2"/>
        <v>0.40379647427111681</v>
      </c>
      <c r="P22">
        <f>((M23-M21)/6)*(O21+(4*O22)+O23)</f>
        <v>8.0759452254204698E-3</v>
      </c>
    </row>
    <row r="23" spans="1:16" x14ac:dyDescent="0.25">
      <c r="A23">
        <f t="shared" si="0"/>
        <v>11</v>
      </c>
      <c r="B23">
        <f>$C$1/A23</f>
        <v>4.5454545454545456E-2</v>
      </c>
      <c r="C23">
        <f>LN(($C$1+A23)/(A23))</f>
        <v>4.4451762570833796E-2</v>
      </c>
      <c r="M23">
        <f t="shared" si="3"/>
        <v>10.139999999999997</v>
      </c>
      <c r="N23">
        <f t="shared" si="1"/>
        <v>2.0204935777168433</v>
      </c>
      <c r="O23">
        <f t="shared" si="2"/>
        <v>0.40260298792850208</v>
      </c>
    </row>
    <row r="24" spans="1:16" x14ac:dyDescent="0.25">
      <c r="A24">
        <f t="shared" si="0"/>
        <v>11.5</v>
      </c>
      <c r="B24">
        <f>$C$1/A24</f>
        <v>4.3478260869565216E-2</v>
      </c>
      <c r="C24">
        <f>LN(($C$1+A24)/(A24))</f>
        <v>4.2559614418795903E-2</v>
      </c>
      <c r="M24">
        <f t="shared" si="3"/>
        <v>10.149999999999997</v>
      </c>
      <c r="N24">
        <f t="shared" si="1"/>
        <v>2.0185029436501272</v>
      </c>
      <c r="O24">
        <f t="shared" si="2"/>
        <v>0.40141420034721476</v>
      </c>
      <c r="P24">
        <f>((M25-M23)/6)*(O23+(4*O24)+O25)</f>
        <v>8.0282995924783294E-3</v>
      </c>
    </row>
    <row r="25" spans="1:16" x14ac:dyDescent="0.25">
      <c r="A25">
        <f t="shared" si="0"/>
        <v>12</v>
      </c>
      <c r="B25">
        <f>$C$1/A25</f>
        <v>4.1666666666666664E-2</v>
      </c>
      <c r="C25">
        <f>LN(($C$1+A25)/(A25))</f>
        <v>4.08219945202552E-2</v>
      </c>
      <c r="M25">
        <f t="shared" si="3"/>
        <v>10.159999999999997</v>
      </c>
      <c r="N25">
        <f t="shared" si="1"/>
        <v>2.0165162281544085</v>
      </c>
      <c r="O25">
        <f t="shared" si="2"/>
        <v>0.40023008842618935</v>
      </c>
    </row>
    <row r="26" spans="1:16" x14ac:dyDescent="0.25">
      <c r="A26">
        <f t="shared" si="0"/>
        <v>12.5</v>
      </c>
      <c r="B26">
        <f>$C$1/A26</f>
        <v>0.04</v>
      </c>
      <c r="C26">
        <f>LN(($C$1+A26)/(A26))</f>
        <v>3.9220713153281329E-2</v>
      </c>
      <c r="M26">
        <f t="shared" si="3"/>
        <v>10.169999999999996</v>
      </c>
      <c r="N26">
        <f t="shared" si="1"/>
        <v>2.0145334196704812</v>
      </c>
      <c r="O26">
        <f t="shared" si="2"/>
        <v>0.39905062920051571</v>
      </c>
      <c r="P26">
        <f>((M27-M25)/6)*(O25+(4*O26)+O27)</f>
        <v>7.9810280168956822E-3</v>
      </c>
    </row>
    <row r="27" spans="1:16" x14ac:dyDescent="0.25">
      <c r="A27">
        <f t="shared" si="0"/>
        <v>13</v>
      </c>
      <c r="B27">
        <f>$C$1/A27</f>
        <v>3.8461538461538464E-2</v>
      </c>
      <c r="C27">
        <f>LN(($C$1+A27)/(A27))</f>
        <v>3.7740327982847113E-2</v>
      </c>
      <c r="M27">
        <f t="shared" si="3"/>
        <v>10.179999999999996</v>
      </c>
      <c r="N27">
        <f t="shared" si="1"/>
        <v>2.0125545066845572</v>
      </c>
      <c r="O27">
        <f t="shared" si="2"/>
        <v>0.3978757998405032</v>
      </c>
    </row>
    <row r="28" spans="1:16" x14ac:dyDescent="0.25">
      <c r="A28">
        <f t="shared" si="0"/>
        <v>13.5</v>
      </c>
      <c r="B28">
        <f>$C$1/A28</f>
        <v>3.7037037037037035E-2</v>
      </c>
      <c r="C28">
        <f>LN(($C$1+A28)/(A28))</f>
        <v>3.6367644170874791E-2</v>
      </c>
      <c r="M28">
        <f t="shared" si="3"/>
        <v>10.189999999999996</v>
      </c>
      <c r="N28">
        <f t="shared" si="1"/>
        <v>2.0105794777280463</v>
      </c>
      <c r="O28">
        <f t="shared" si="2"/>
        <v>0.39670557765075415</v>
      </c>
      <c r="P28">
        <f>((M29-M27)/6)*(O27+(4*O28)+O29)</f>
        <v>7.93412683504237E-3</v>
      </c>
    </row>
    <row r="29" spans="1:16" x14ac:dyDescent="0.25">
      <c r="A29">
        <f t="shared" si="0"/>
        <v>14</v>
      </c>
      <c r="B29">
        <f>$C$1/A29</f>
        <v>3.5714285714285712E-2</v>
      </c>
      <c r="C29">
        <f>LN(($C$1+A29)/(A29))</f>
        <v>3.5091319811270193E-2</v>
      </c>
      <c r="M29">
        <f t="shared" si="3"/>
        <v>10.199999999999996</v>
      </c>
      <c r="N29">
        <f t="shared" si="1"/>
        <v>2.0086083213773325</v>
      </c>
      <c r="O29">
        <f t="shared" si="2"/>
        <v>0.39553994006924181</v>
      </c>
    </row>
    <row r="30" spans="1:16" x14ac:dyDescent="0.25">
      <c r="A30">
        <f t="shared" si="0"/>
        <v>14.5</v>
      </c>
      <c r="B30">
        <f>$C$1/A30</f>
        <v>3.4482758620689655E-2</v>
      </c>
      <c r="C30">
        <f>LN(($C$1+A30)/(A30))</f>
        <v>3.3901551675681416E-2</v>
      </c>
      <c r="M30">
        <f t="shared" si="3"/>
        <v>10.209999999999996</v>
      </c>
      <c r="N30">
        <f t="shared" si="1"/>
        <v>2.0066410262535546</v>
      </c>
      <c r="O30">
        <f t="shared" si="2"/>
        <v>0.39437886466639765</v>
      </c>
      <c r="P30">
        <f>((M31-M29)/6)*(O29+(4*O30)+O31)</f>
        <v>7.8875924262632874E-3</v>
      </c>
    </row>
    <row r="31" spans="1:16" x14ac:dyDescent="0.25">
      <c r="A31">
        <f t="shared" si="0"/>
        <v>15</v>
      </c>
      <c r="B31">
        <f>$C$1/A31</f>
        <v>3.3333333333333333E-2</v>
      </c>
      <c r="C31">
        <f>LN(($C$1+A31)/(A31))</f>
        <v>3.278982282299097E-2</v>
      </c>
      <c r="M31">
        <f t="shared" si="3"/>
        <v>10.219999999999995</v>
      </c>
      <c r="N31">
        <f t="shared" si="1"/>
        <v>2.0046775810223867</v>
      </c>
      <c r="O31">
        <f t="shared" si="2"/>
        <v>0.39322232914420446</v>
      </c>
    </row>
    <row r="32" spans="1:16" x14ac:dyDescent="0.25">
      <c r="A32">
        <f t="shared" si="0"/>
        <v>15.5</v>
      </c>
      <c r="B32">
        <f>$C$1/A32</f>
        <v>3.2258064516129031E-2</v>
      </c>
      <c r="C32">
        <f>LN(($C$1+A32)/(A32))</f>
        <v>3.174869831458027E-2</v>
      </c>
      <c r="M32">
        <f t="shared" si="3"/>
        <v>10.229999999999995</v>
      </c>
      <c r="N32">
        <f t="shared" si="1"/>
        <v>2.0027179743938217</v>
      </c>
      <c r="O32">
        <f t="shared" si="2"/>
        <v>0.39207031133529757</v>
      </c>
      <c r="P32">
        <f>((M33-M31)/6)*(O31+(4*O32)+O33)</f>
        <v>7.8414212122913888E-3</v>
      </c>
    </row>
    <row r="33" spans="1:16" x14ac:dyDescent="0.25">
      <c r="A33">
        <f t="shared" si="0"/>
        <v>16</v>
      </c>
      <c r="B33">
        <f>$C$1/A33</f>
        <v>3.125E-2</v>
      </c>
      <c r="C33">
        <f>LN(($C$1+A33)/(A33))</f>
        <v>3.0771658666753687E-2</v>
      </c>
      <c r="M33">
        <f t="shared" si="3"/>
        <v>10.239999999999995</v>
      </c>
      <c r="N33">
        <f t="shared" si="1"/>
        <v>2.0007621951219527</v>
      </c>
      <c r="O33">
        <f t="shared" si="2"/>
        <v>0.39092278920207202</v>
      </c>
    </row>
    <row r="34" spans="1:16" x14ac:dyDescent="0.25">
      <c r="A34">
        <f t="shared" si="0"/>
        <v>16.5</v>
      </c>
      <c r="B34">
        <f>$C$1/A34</f>
        <v>3.0303030303030304E-2</v>
      </c>
      <c r="C34">
        <f>LN(($C$1+A34)/(A34))</f>
        <v>2.9852963149681128E-2</v>
      </c>
      <c r="M34">
        <f t="shared" si="3"/>
        <v>10.249999999999995</v>
      </c>
      <c r="N34">
        <f t="shared" si="1"/>
        <v>1.9988102320047605</v>
      </c>
      <c r="O34">
        <f t="shared" si="2"/>
        <v>0.38977974083579769</v>
      </c>
      <c r="P34">
        <f>((M35-M33)/6)*(O33+(4*O34)+O35)</f>
        <v>7.7956096566698481E-3</v>
      </c>
    </row>
    <row r="35" spans="1:16" x14ac:dyDescent="0.25">
      <c r="A35">
        <f t="shared" si="0"/>
        <v>17</v>
      </c>
      <c r="B35">
        <f>$C$1/A35</f>
        <v>2.9411764705882353E-2</v>
      </c>
      <c r="C35">
        <f>LN(($C$1+A35)/(A35))</f>
        <v>2.8987536873252187E-2</v>
      </c>
      <c r="M35">
        <f t="shared" si="3"/>
        <v>10.259999999999994</v>
      </c>
      <c r="N35">
        <f t="shared" si="1"/>
        <v>1.9968620738838982</v>
      </c>
      <c r="O35">
        <f t="shared" si="2"/>
        <v>0.38864114445574127</v>
      </c>
    </row>
    <row r="36" spans="1:16" x14ac:dyDescent="0.25">
      <c r="A36">
        <f t="shared" si="0"/>
        <v>17.5</v>
      </c>
      <c r="B36">
        <f>$C$1/A36</f>
        <v>2.8571428571428571E-2</v>
      </c>
      <c r="C36">
        <f>LN(($C$1+A36)/(A36))</f>
        <v>2.8170876966696224E-2</v>
      </c>
      <c r="M36">
        <f t="shared" si="3"/>
        <v>10.269999999999994</v>
      </c>
      <c r="N36">
        <f t="shared" si="1"/>
        <v>1.9949177096444786</v>
      </c>
      <c r="O36">
        <f t="shared" si="2"/>
        <v>0.38750697840829351</v>
      </c>
      <c r="P36">
        <f>((M37-M35)/6)*(O35+(4*O36)+O37)</f>
        <v>7.7501542641832391E-3</v>
      </c>
    </row>
    <row r="37" spans="1:16" x14ac:dyDescent="0.25">
      <c r="A37">
        <f t="shared" si="0"/>
        <v>18</v>
      </c>
      <c r="B37">
        <f>$C$1/A37</f>
        <v>2.7777777777777776E-2</v>
      </c>
      <c r="C37">
        <f>LN(($C$1+A37)/(A37))</f>
        <v>2.7398974188114347E-2</v>
      </c>
      <c r="M37">
        <f t="shared" si="3"/>
        <v>10.279999999999994</v>
      </c>
      <c r="N37">
        <f t="shared" si="1"/>
        <v>1.9929771282148634</v>
      </c>
      <c r="O37">
        <f t="shared" si="2"/>
        <v>0.38637722116610568</v>
      </c>
    </row>
    <row r="38" spans="1:16" x14ac:dyDescent="0.25">
      <c r="A38">
        <f t="shared" si="0"/>
        <v>18.5</v>
      </c>
      <c r="B38">
        <f>$C$1/A38</f>
        <v>2.7027027027027029E-2</v>
      </c>
      <c r="C38">
        <f>LN(($C$1+A38)/(A38))</f>
        <v>2.6668247082161273E-2</v>
      </c>
      <c r="M38">
        <f t="shared" si="3"/>
        <v>10.289999999999994</v>
      </c>
      <c r="N38">
        <f t="shared" si="1"/>
        <v>1.9910403185664525</v>
      </c>
      <c r="O38">
        <f t="shared" si="2"/>
        <v>0.38525185132723061</v>
      </c>
      <c r="P38">
        <f>((M39-M37)/6)*(O37+(4*O38)+O39)</f>
        <v>7.705051580297502E-3</v>
      </c>
    </row>
    <row r="39" spans="1:16" x14ac:dyDescent="0.25">
      <c r="A39">
        <f t="shared" si="0"/>
        <v>19</v>
      </c>
      <c r="B39">
        <f>$C$1/A39</f>
        <v>2.6315789473684209E-2</v>
      </c>
      <c r="C39">
        <f>LN(($C$1+A39)/(A39))</f>
        <v>2.5975486403260736E-2</v>
      </c>
      <c r="M39">
        <f t="shared" si="3"/>
        <v>10.299999999999994</v>
      </c>
      <c r="N39">
        <f t="shared" si="1"/>
        <v>1.9891072697134755</v>
      </c>
      <c r="O39">
        <f t="shared" si="2"/>
        <v>0.3841308476142718</v>
      </c>
    </row>
    <row r="40" spans="1:16" x14ac:dyDescent="0.25">
      <c r="A40">
        <f t="shared" si="0"/>
        <v>19.5</v>
      </c>
      <c r="B40">
        <f>$C$1/A40</f>
        <v>2.564102564102564E-2</v>
      </c>
      <c r="C40">
        <f>LN(($C$1+A40)/(A40))</f>
        <v>2.5317807984289786E-2</v>
      </c>
      <c r="M40">
        <f t="shared" si="3"/>
        <v>10.309999999999993</v>
      </c>
      <c r="N40">
        <f t="shared" si="1"/>
        <v>1.9871779707127835</v>
      </c>
      <c r="O40">
        <f t="shared" si="2"/>
        <v>0.38301418887353816</v>
      </c>
      <c r="P40">
        <f>((M41-M39)/6)*(O39+(4*O40)+O41)</f>
        <v>7.6602981906086056E-3</v>
      </c>
    </row>
    <row r="41" spans="1:16" x14ac:dyDescent="0.25">
      <c r="A41">
        <f t="shared" si="0"/>
        <v>20</v>
      </c>
      <c r="B41">
        <f>$C$1/A41</f>
        <v>2.5000000000000001E-2</v>
      </c>
      <c r="C41">
        <f>LN(($C$1+A41)/(A41))</f>
        <v>2.4692612590371414E-2</v>
      </c>
      <c r="M41">
        <f t="shared" si="3"/>
        <v>10.319999999999993</v>
      </c>
      <c r="N41">
        <f t="shared" si="1"/>
        <v>1.9852524106636431</v>
      </c>
      <c r="O41">
        <f t="shared" si="2"/>
        <v>0.38190185407420624</v>
      </c>
    </row>
    <row r="42" spans="1:16" x14ac:dyDescent="0.25">
      <c r="M42">
        <f t="shared" si="3"/>
        <v>10.329999999999993</v>
      </c>
      <c r="N42">
        <f t="shared" si="1"/>
        <v>1.9833305787075313</v>
      </c>
      <c r="O42">
        <f t="shared" si="2"/>
        <v>0.38079382230748826</v>
      </c>
      <c r="P42">
        <f>((M43-M41)/6)*(O41+(4*O42)+O43)</f>
        <v>7.6158907202997228E-3</v>
      </c>
    </row>
    <row r="43" spans="1:16" x14ac:dyDescent="0.25">
      <c r="M43">
        <f t="shared" si="3"/>
        <v>10.339999999999993</v>
      </c>
      <c r="N43">
        <f t="shared" si="1"/>
        <v>1.9814124640279303</v>
      </c>
      <c r="O43">
        <f t="shared" si="2"/>
        <v>0.37969007278580624</v>
      </c>
    </row>
    <row r="44" spans="1:16" x14ac:dyDescent="0.25">
      <c r="M44">
        <f t="shared" si="3"/>
        <v>10.349999999999993</v>
      </c>
      <c r="N44">
        <f t="shared" si="1"/>
        <v>1.9794980558501256</v>
      </c>
      <c r="O44">
        <f t="shared" si="2"/>
        <v>0.37859058484197389</v>
      </c>
      <c r="P44">
        <f>((M45-M43)/6)*(O43+(4*O44)+O45)</f>
        <v>7.5718258336067885E-3</v>
      </c>
    </row>
    <row r="45" spans="1:16" x14ac:dyDescent="0.25">
      <c r="M45">
        <f t="shared" si="3"/>
        <v>10.359999999999992</v>
      </c>
      <c r="N45">
        <f t="shared" si="1"/>
        <v>1.9775873434410038</v>
      </c>
      <c r="O45">
        <f t="shared" si="2"/>
        <v>0.37749533792838319</v>
      </c>
    </row>
    <row r="46" spans="1:16" x14ac:dyDescent="0.25">
      <c r="M46">
        <f t="shared" si="3"/>
        <v>10.369999999999992</v>
      </c>
      <c r="N46">
        <f t="shared" si="1"/>
        <v>1.9756803161088525</v>
      </c>
      <c r="O46">
        <f t="shared" si="2"/>
        <v>0.37640431161619853</v>
      </c>
      <c r="P46">
        <f>((M47-M45)/6)*(O45+(4*O46)+O47)</f>
        <v>7.5281002332922833E-3</v>
      </c>
    </row>
    <row r="47" spans="1:16" x14ac:dyDescent="0.25">
      <c r="M47">
        <f t="shared" si="3"/>
        <v>10.379999999999992</v>
      </c>
      <c r="N47">
        <f t="shared" si="1"/>
        <v>1.9737769632031599</v>
      </c>
      <c r="O47">
        <f t="shared" si="2"/>
        <v>0.37531748559455597</v>
      </c>
    </row>
    <row r="48" spans="1:16" x14ac:dyDescent="0.25">
      <c r="M48">
        <f t="shared" si="3"/>
        <v>10.389999999999992</v>
      </c>
      <c r="N48">
        <f t="shared" si="1"/>
        <v>1.9718772741144177</v>
      </c>
      <c r="O48">
        <f t="shared" si="2"/>
        <v>0.37423483966976989</v>
      </c>
      <c r="P48">
        <f>((M49-M47)/6)*(O47+(4*O48)+O49)</f>
        <v>7.4847106601271078E-3</v>
      </c>
    </row>
    <row r="49" spans="13:16" x14ac:dyDescent="0.25">
      <c r="M49">
        <f t="shared" si="3"/>
        <v>10.399999999999991</v>
      </c>
      <c r="N49">
        <f t="shared" si="1"/>
        <v>1.9699812382739232</v>
      </c>
      <c r="O49">
        <f t="shared" si="2"/>
        <v>0.37315635376454453</v>
      </c>
    </row>
    <row r="50" spans="13:16" x14ac:dyDescent="0.25">
      <c r="M50">
        <f t="shared" si="3"/>
        <v>10.409999999999991</v>
      </c>
      <c r="N50">
        <f t="shared" si="1"/>
        <v>1.9680888451535832</v>
      </c>
      <c r="O50">
        <f t="shared" si="2"/>
        <v>0.37208200791719193</v>
      </c>
      <c r="P50">
        <f>((M51-M49)/6)*(O49+(4*O50)+O51)</f>
        <v>7.4416538923804051E-3</v>
      </c>
    </row>
    <row r="51" spans="13:16" x14ac:dyDescent="0.25">
      <c r="M51">
        <f t="shared" si="3"/>
        <v>10.419999999999991</v>
      </c>
      <c r="N51">
        <f t="shared" si="1"/>
        <v>1.9662000842657199</v>
      </c>
      <c r="O51">
        <f t="shared" si="2"/>
        <v>0.37101178228085674</v>
      </c>
    </row>
    <row r="52" spans="13:16" x14ac:dyDescent="0.25">
      <c r="M52">
        <f t="shared" si="3"/>
        <v>10.429999999999991</v>
      </c>
      <c r="N52">
        <f t="shared" si="1"/>
        <v>1.9643149451628765</v>
      </c>
      <c r="O52">
        <f t="shared" si="2"/>
        <v>0.36994565712274574</v>
      </c>
      <c r="P52">
        <f>((M53-M51)/6)*(O51+(4*O52)+O53)</f>
        <v>7.3989267453171883E-3</v>
      </c>
    </row>
    <row r="53" spans="13:16" x14ac:dyDescent="0.25">
      <c r="M53">
        <f t="shared" si="3"/>
        <v>10.439999999999991</v>
      </c>
      <c r="N53">
        <f t="shared" si="1"/>
        <v>1.9624334174376248</v>
      </c>
      <c r="O53">
        <f t="shared" si="2"/>
        <v>0.36888361282336385</v>
      </c>
    </row>
    <row r="54" spans="13:16" x14ac:dyDescent="0.25">
      <c r="M54">
        <f t="shared" si="3"/>
        <v>10.44999999999999</v>
      </c>
      <c r="N54">
        <f t="shared" si="1"/>
        <v>1.9605554907223735</v>
      </c>
      <c r="O54">
        <f t="shared" si="2"/>
        <v>0.36782562987575596</v>
      </c>
      <c r="P54">
        <f>((M55-M53)/6)*(O53+(4*O54)+O55)</f>
        <v>7.3565260707036525E-3</v>
      </c>
    </row>
    <row r="55" spans="13:16" x14ac:dyDescent="0.25">
      <c r="M55">
        <f t="shared" si="3"/>
        <v>10.45999999999999</v>
      </c>
      <c r="N55">
        <f t="shared" si="1"/>
        <v>1.9586811546891782</v>
      </c>
      <c r="O55">
        <f t="shared" si="2"/>
        <v>0.36677168888475492</v>
      </c>
    </row>
    <row r="56" spans="13:16" x14ac:dyDescent="0.25">
      <c r="M56">
        <f t="shared" si="3"/>
        <v>10.46999999999999</v>
      </c>
      <c r="N56">
        <f t="shared" si="1"/>
        <v>1.9568103990495516</v>
      </c>
      <c r="O56">
        <f t="shared" si="2"/>
        <v>0.36572177056623389</v>
      </c>
      <c r="P56">
        <f>((M57-M55)/6)*(O55+(4*O56)+O57)</f>
        <v>7.3144487563200338E-3</v>
      </c>
    </row>
    <row r="57" spans="13:16" x14ac:dyDescent="0.25">
      <c r="M57">
        <f t="shared" si="3"/>
        <v>10.47999999999999</v>
      </c>
      <c r="N57">
        <f t="shared" si="1"/>
        <v>1.9549432135542752</v>
      </c>
      <c r="O57">
        <f t="shared" si="2"/>
        <v>0.36467585574636646</v>
      </c>
    </row>
    <row r="58" spans="13:16" x14ac:dyDescent="0.25">
      <c r="M58">
        <f t="shared" si="3"/>
        <v>10.48999999999999</v>
      </c>
      <c r="N58">
        <f t="shared" si="1"/>
        <v>1.953079587993213</v>
      </c>
      <c r="O58">
        <f t="shared" si="2"/>
        <v>0.36363392536089062</v>
      </c>
      <c r="P58">
        <f>((M59-M57)/6)*(O57+(4*O58)+O59)</f>
        <v>7.2726917254808728E-3</v>
      </c>
    </row>
    <row r="59" spans="13:16" x14ac:dyDescent="0.25">
      <c r="M59">
        <f>M58+0.01</f>
        <v>10.499999999999989</v>
      </c>
      <c r="N59">
        <f t="shared" si="1"/>
        <v>1.9512195121951244</v>
      </c>
      <c r="O59">
        <f t="shared" si="2"/>
        <v>0.36259596045437931</v>
      </c>
    </row>
    <row r="61" spans="13:16" x14ac:dyDescent="0.25">
      <c r="O61" t="s">
        <v>14</v>
      </c>
      <c r="P61">
        <f>SUM(P10:P59)</f>
        <v>0.1951219512198635</v>
      </c>
    </row>
    <row r="64" spans="13:16" x14ac:dyDescent="0.25">
      <c r="M64" t="s">
        <v>7</v>
      </c>
      <c r="N64">
        <v>0.1948960820050209</v>
      </c>
    </row>
    <row r="65" spans="13:15" x14ac:dyDescent="0.25">
      <c r="M65" t="s">
        <v>8</v>
      </c>
      <c r="N65">
        <v>0.19512195121986289</v>
      </c>
    </row>
    <row r="66" spans="13:15" x14ac:dyDescent="0.25">
      <c r="M66" t="s">
        <v>6</v>
      </c>
      <c r="N66">
        <v>0.19516065667774762</v>
      </c>
      <c r="O66" t="s">
        <v>17</v>
      </c>
    </row>
    <row r="67" spans="13:15" x14ac:dyDescent="0.25">
      <c r="M67" t="s">
        <v>15</v>
      </c>
      <c r="N67">
        <f>4*LN((10.5)/10)</f>
        <v>0.19516065667772819</v>
      </c>
      <c r="O67" t="s">
        <v>16</v>
      </c>
    </row>
    <row r="68" spans="13:15" x14ac:dyDescent="0.25">
      <c r="M68" t="s">
        <v>9</v>
      </c>
      <c r="N68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dcterms:created xsi:type="dcterms:W3CDTF">2013-10-25T16:46:09Z</dcterms:created>
  <dcterms:modified xsi:type="dcterms:W3CDTF">2013-10-25T20:04:54Z</dcterms:modified>
</cp:coreProperties>
</file>