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오동근\Desktop\　 　　\빅데이터응용 학생회\빅데이터응용 MT\"/>
    </mc:Choice>
  </mc:AlternateContent>
  <xr:revisionPtr revIDLastSave="0" documentId="13_ncr:1_{461EF2F0-2E93-4B1A-8176-6B44709EC279}" xr6:coauthVersionLast="47" xr6:coauthVersionMax="47" xr10:uidLastSave="{00000000-0000-0000-0000-000000000000}"/>
  <bookViews>
    <workbookView xWindow="-110" yWindow="-110" windowWidth="19420" windowHeight="10300" xr2:uid="{1551C654-AB17-4724-81D1-A55093421CD1}"/>
  </bookViews>
  <sheets>
    <sheet name="교비 제외 결산 " sheetId="1" r:id="rId1"/>
    <sheet name="영수증 및 결제 내역" sheetId="3" r:id="rId2"/>
    <sheet name="교비 결산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3" i="1" l="1"/>
  <c r="E28" i="1"/>
  <c r="E31" i="1"/>
  <c r="F32" i="1" s="1"/>
  <c r="B5" i="2"/>
  <c r="E29" i="1"/>
  <c r="E25" i="1"/>
  <c r="F24" i="1"/>
  <c r="E13" i="1"/>
  <c r="E14" i="1"/>
  <c r="E15" i="1"/>
  <c r="E16" i="1"/>
  <c r="E17" i="1"/>
  <c r="E18" i="1"/>
  <c r="E19" i="1"/>
  <c r="E20" i="1"/>
  <c r="E21" i="1"/>
  <c r="E22" i="1"/>
  <c r="E23" i="1"/>
  <c r="E12" i="1"/>
  <c r="E4" i="1"/>
  <c r="E5" i="1"/>
  <c r="E6" i="1"/>
  <c r="E7" i="1"/>
  <c r="E8" i="1"/>
  <c r="E9" i="1"/>
  <c r="E10" i="1"/>
  <c r="E3" i="1"/>
  <c r="F11" i="1" s="1"/>
  <c r="F30" i="1" l="1"/>
  <c r="F33" i="1"/>
</calcChain>
</file>

<file path=xl/sharedStrings.xml><?xml version="1.0" encoding="utf-8"?>
<sst xmlns="http://schemas.openxmlformats.org/spreadsheetml/2006/main" count="40" uniqueCount="39">
  <si>
    <t>품목</t>
    <phoneticPr fontId="2" type="noConversion"/>
  </si>
  <si>
    <t xml:space="preserve">단가 </t>
    <phoneticPr fontId="2" type="noConversion"/>
  </si>
  <si>
    <t xml:space="preserve">수량 </t>
    <phoneticPr fontId="2" type="noConversion"/>
  </si>
  <si>
    <t>테라피쳐 1.6L</t>
    <phoneticPr fontId="2" type="noConversion"/>
  </si>
  <si>
    <t>좋은데이(석류) 360ml</t>
    <phoneticPr fontId="2" type="noConversion"/>
  </si>
  <si>
    <t>자몽에이슬 360ml</t>
    <phoneticPr fontId="2" type="noConversion"/>
  </si>
  <si>
    <t>청포도에이슬 360ml</t>
    <phoneticPr fontId="2" type="noConversion"/>
  </si>
  <si>
    <t>트로피칼 톡소다 360ml</t>
    <phoneticPr fontId="2" type="noConversion"/>
  </si>
  <si>
    <t>연태고량주 250ml</t>
    <phoneticPr fontId="2" type="noConversion"/>
  </si>
  <si>
    <t>참이슬 후레쉬 360*20</t>
    <phoneticPr fontId="2" type="noConversion"/>
  </si>
  <si>
    <t>에브리워터 2L*6</t>
    <phoneticPr fontId="2" type="noConversion"/>
  </si>
  <si>
    <t>수입돈 삼겹살</t>
    <phoneticPr fontId="2" type="noConversion"/>
  </si>
  <si>
    <t>포카리 스웨트</t>
    <phoneticPr fontId="2" type="noConversion"/>
  </si>
  <si>
    <t xml:space="preserve">토레타 </t>
    <phoneticPr fontId="2" type="noConversion"/>
  </si>
  <si>
    <t>콘칩</t>
    <phoneticPr fontId="2" type="noConversion"/>
  </si>
  <si>
    <t>망고 주스</t>
    <phoneticPr fontId="2" type="noConversion"/>
  </si>
  <si>
    <t>알로에 주스</t>
    <phoneticPr fontId="2" type="noConversion"/>
  </si>
  <si>
    <t>두루마리 휴지 6입</t>
    <phoneticPr fontId="2" type="noConversion"/>
  </si>
  <si>
    <t>생수 2L*6입</t>
    <phoneticPr fontId="2" type="noConversion"/>
  </si>
  <si>
    <t xml:space="preserve">상추 </t>
    <phoneticPr fontId="2" type="noConversion"/>
  </si>
  <si>
    <t xml:space="preserve">깐마늘 </t>
    <phoneticPr fontId="2" type="noConversion"/>
  </si>
  <si>
    <t xml:space="preserve">깻잎 </t>
    <phoneticPr fontId="2" type="noConversion"/>
  </si>
  <si>
    <t>콜라</t>
    <phoneticPr fontId="2" type="noConversion"/>
  </si>
  <si>
    <t>물품 구입(대성공판장)</t>
    <phoneticPr fontId="2" type="noConversion"/>
  </si>
  <si>
    <t>주류비(두꺼비 할인마트)</t>
    <phoneticPr fontId="2" type="noConversion"/>
  </si>
  <si>
    <t xml:space="preserve">일반,음식물 쓰레기 봉투 </t>
    <phoneticPr fontId="2" type="noConversion"/>
  </si>
  <si>
    <t>종이컵 * 50</t>
    <phoneticPr fontId="2" type="noConversion"/>
  </si>
  <si>
    <t>힐링캠프 펜션</t>
    <phoneticPr fontId="2" type="noConversion"/>
  </si>
  <si>
    <t>참이슬 후레쉬 및 배달료(시골야식)</t>
    <phoneticPr fontId="2" type="noConversion"/>
  </si>
  <si>
    <t xml:space="preserve">펜션 추가 비용 </t>
    <phoneticPr fontId="2" type="noConversion"/>
  </si>
  <si>
    <t xml:space="preserve">음료 구매 </t>
    <phoneticPr fontId="2" type="noConversion"/>
  </si>
  <si>
    <t>회기 두꺼비왕식자재</t>
    <phoneticPr fontId="2" type="noConversion"/>
  </si>
  <si>
    <t>대성공판장</t>
    <phoneticPr fontId="2" type="noConversion"/>
  </si>
  <si>
    <t xml:space="preserve">아이비스문구센터 </t>
    <phoneticPr fontId="2" type="noConversion"/>
  </si>
  <si>
    <t>총계</t>
    <phoneticPr fontId="2" type="noConversion"/>
  </si>
  <si>
    <t xml:space="preserve">장기자랑상품 (기프티콘 구매) </t>
    <phoneticPr fontId="2" type="noConversion"/>
  </si>
  <si>
    <t>싸이버거 상품</t>
    <phoneticPr fontId="2" type="noConversion"/>
  </si>
  <si>
    <t xml:space="preserve">두꺼비왕식자재마트 </t>
    <phoneticPr fontId="2" type="noConversion"/>
  </si>
  <si>
    <t xml:space="preserve">대성 공판장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</si>
</sst>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</numFmts>
  <fonts count="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41" fontId="0" fillId="0" borderId="0" xfId="1" applyFont="1">
      <alignment vertical="center"/>
    </xf>
    <xf numFmtId="42" fontId="0" fillId="0" borderId="0" xfId="2" applyFont="1">
      <alignment vertical="center"/>
    </xf>
    <xf numFmtId="42" fontId="0" fillId="0" borderId="0" xfId="0" applyNumberFormat="1">
      <alignment vertical="center"/>
    </xf>
    <xf numFmtId="41" fontId="3" fillId="0" borderId="0" xfId="1" applyFont="1">
      <alignment vertical="center"/>
    </xf>
    <xf numFmtId="0" fontId="0" fillId="0" borderId="0" xfId="0" applyAlignment="1">
      <alignment horizontal="center" vertical="center"/>
    </xf>
    <xf numFmtId="44" fontId="0" fillId="0" borderId="0" xfId="0" applyNumberFormat="1">
      <alignment vertical="center"/>
    </xf>
  </cellXfs>
  <cellStyles count="3">
    <cellStyle name="쉼표 [0]" xfId="1" builtinId="6"/>
    <cellStyle name="통화 [0]" xfId="2" builtinId="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1</xdr:row>
      <xdr:rowOff>1</xdr:rowOff>
    </xdr:from>
    <xdr:to>
      <xdr:col>12</xdr:col>
      <xdr:colOff>330201</xdr:colOff>
      <xdr:row>21</xdr:row>
      <xdr:rowOff>92365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632F084-12C1-9D61-69E1-1C61C8E7AC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5723"/>
        <a:stretch/>
      </xdr:blipFill>
      <xdr:spPr>
        <a:xfrm>
          <a:off x="7215910" y="219365"/>
          <a:ext cx="3816927" cy="4479636"/>
        </a:xfrm>
        <a:prstGeom prst="rect">
          <a:avLst/>
        </a:prstGeom>
      </xdr:spPr>
    </xdr:pic>
    <xdr:clientData/>
  </xdr:twoCellAnchor>
  <xdr:twoCellAnchor editAs="oneCell">
    <xdr:from>
      <xdr:col>7</xdr:col>
      <xdr:colOff>634999</xdr:colOff>
      <xdr:row>22</xdr:row>
      <xdr:rowOff>11546</xdr:rowOff>
    </xdr:from>
    <xdr:to>
      <xdr:col>16</xdr:col>
      <xdr:colOff>531090</xdr:colOff>
      <xdr:row>25</xdr:row>
      <xdr:rowOff>170989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7D038FF-4C0A-C5D8-B3B8-F12CBE53E2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42" t="39895" r="8200" b="-1"/>
        <a:stretch/>
      </xdr:blipFill>
      <xdr:spPr>
        <a:xfrm>
          <a:off x="7192817" y="4837546"/>
          <a:ext cx="6673273" cy="817534"/>
        </a:xfrm>
        <a:prstGeom prst="rect">
          <a:avLst/>
        </a:prstGeom>
      </xdr:spPr>
    </xdr:pic>
    <xdr:clientData/>
  </xdr:twoCellAnchor>
  <xdr:twoCellAnchor editAs="oneCell">
    <xdr:from>
      <xdr:col>7</xdr:col>
      <xdr:colOff>507134</xdr:colOff>
      <xdr:row>27</xdr:row>
      <xdr:rowOff>50800</xdr:rowOff>
    </xdr:from>
    <xdr:to>
      <xdr:col>10</xdr:col>
      <xdr:colOff>554182</xdr:colOff>
      <xdr:row>44</xdr:row>
      <xdr:rowOff>35630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AEAF91E7-0F0F-7362-EC91-7B27E91464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098" t="26831" r="26978" b="19981"/>
        <a:stretch/>
      </xdr:blipFill>
      <xdr:spPr>
        <a:xfrm>
          <a:off x="7085734" y="6223000"/>
          <a:ext cx="2891848" cy="387103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15876</xdr:rowOff>
    </xdr:from>
    <xdr:to>
      <xdr:col>17</xdr:col>
      <xdr:colOff>228600</xdr:colOff>
      <xdr:row>45</xdr:row>
      <xdr:rowOff>142876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75730BF-7884-9EE3-3DD4-D2DF73EA5B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11" b="41320"/>
        <a:stretch/>
      </xdr:blipFill>
      <xdr:spPr>
        <a:xfrm>
          <a:off x="10096500" y="5794376"/>
          <a:ext cx="4229100" cy="4349750"/>
        </a:xfrm>
        <a:prstGeom prst="rect">
          <a:avLst/>
        </a:prstGeom>
      </xdr:spPr>
    </xdr:pic>
    <xdr:clientData/>
  </xdr:twoCellAnchor>
  <xdr:twoCellAnchor editAs="oneCell">
    <xdr:from>
      <xdr:col>7</xdr:col>
      <xdr:colOff>349250</xdr:colOff>
      <xdr:row>45</xdr:row>
      <xdr:rowOff>31750</xdr:rowOff>
    </xdr:from>
    <xdr:to>
      <xdr:col>12</xdr:col>
      <xdr:colOff>648447</xdr:colOff>
      <xdr:row>63</xdr:row>
      <xdr:rowOff>111125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429C0B11-855D-CCAD-1F20-A3C455859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7375" y="10033000"/>
          <a:ext cx="4474322" cy="407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31749</xdr:rowOff>
    </xdr:from>
    <xdr:to>
      <xdr:col>1</xdr:col>
      <xdr:colOff>603250</xdr:colOff>
      <xdr:row>38</xdr:row>
      <xdr:rowOff>158750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A7A3244-61E6-E4E1-7E91-B832A1BEB0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130" t="10892" r="34641" b="6076"/>
        <a:stretch/>
      </xdr:blipFill>
      <xdr:spPr>
        <a:xfrm>
          <a:off x="0" y="253999"/>
          <a:ext cx="2349500" cy="8350251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1</xdr:row>
      <xdr:rowOff>79375</xdr:rowOff>
    </xdr:from>
    <xdr:to>
      <xdr:col>7</xdr:col>
      <xdr:colOff>142875</xdr:colOff>
      <xdr:row>39</xdr:row>
      <xdr:rowOff>158750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D54F3B18-BB90-D861-A295-AD27176583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552" t="8367" r="29535" b="6854"/>
        <a:stretch/>
      </xdr:blipFill>
      <xdr:spPr>
        <a:xfrm>
          <a:off x="3317875" y="301625"/>
          <a:ext cx="3413125" cy="8524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F5675-6310-4347-8B03-9497B5E011C5}">
  <dimension ref="A2:H33"/>
  <sheetViews>
    <sheetView tabSelected="1" topLeftCell="A16" zoomScale="55" zoomScaleNormal="55" workbookViewId="0">
      <selection activeCell="H34" sqref="H34"/>
    </sheetView>
  </sheetViews>
  <sheetFormatPr defaultRowHeight="17" x14ac:dyDescent="0.45"/>
  <cols>
    <col min="1" max="1" width="25.6640625" customWidth="1"/>
    <col min="2" max="2" width="33.33203125" customWidth="1"/>
    <col min="3" max="3" width="10.4140625" bestFit="1" customWidth="1"/>
    <col min="5" max="5" width="10.4140625" bestFit="1" customWidth="1"/>
    <col min="6" max="6" width="15.83203125" customWidth="1"/>
    <col min="8" max="8" width="13.25" bestFit="1" customWidth="1"/>
  </cols>
  <sheetData>
    <row r="2" spans="1:6" x14ac:dyDescent="0.45">
      <c r="B2" t="s">
        <v>0</v>
      </c>
      <c r="C2" t="s">
        <v>1</v>
      </c>
      <c r="D2" t="s">
        <v>2</v>
      </c>
      <c r="F2" s="1" t="s">
        <v>34</v>
      </c>
    </row>
    <row r="3" spans="1:6" x14ac:dyDescent="0.45">
      <c r="A3" s="5" t="s">
        <v>24</v>
      </c>
      <c r="B3" t="s">
        <v>3</v>
      </c>
      <c r="C3" s="2">
        <v>5800</v>
      </c>
      <c r="D3" s="1">
        <v>6</v>
      </c>
      <c r="E3" s="2">
        <f>C3*D3</f>
        <v>34800</v>
      </c>
      <c r="F3" s="1"/>
    </row>
    <row r="4" spans="1:6" x14ac:dyDescent="0.45">
      <c r="A4" s="5"/>
      <c r="B4" t="s">
        <v>4</v>
      </c>
      <c r="C4" s="2">
        <v>1700</v>
      </c>
      <c r="D4" s="1">
        <v>4</v>
      </c>
      <c r="E4" s="2">
        <f t="shared" ref="E4:E10" si="0">C4*D4</f>
        <v>6800</v>
      </c>
      <c r="F4" s="1"/>
    </row>
    <row r="5" spans="1:6" x14ac:dyDescent="0.45">
      <c r="A5" s="5"/>
      <c r="B5" t="s">
        <v>5</v>
      </c>
      <c r="C5" s="2">
        <v>1750</v>
      </c>
      <c r="D5" s="1">
        <v>4</v>
      </c>
      <c r="E5" s="2">
        <f t="shared" si="0"/>
        <v>7000</v>
      </c>
      <c r="F5" s="1"/>
    </row>
    <row r="6" spans="1:6" x14ac:dyDescent="0.45">
      <c r="A6" s="5"/>
      <c r="B6" t="s">
        <v>6</v>
      </c>
      <c r="C6" s="2">
        <v>1750</v>
      </c>
      <c r="D6" s="1">
        <v>6</v>
      </c>
      <c r="E6" s="2">
        <f t="shared" si="0"/>
        <v>10500</v>
      </c>
      <c r="F6" s="1"/>
    </row>
    <row r="7" spans="1:6" x14ac:dyDescent="0.45">
      <c r="A7" s="5"/>
      <c r="B7" t="s">
        <v>7</v>
      </c>
      <c r="C7" s="2">
        <v>1650</v>
      </c>
      <c r="D7" s="1">
        <v>6</v>
      </c>
      <c r="E7" s="2">
        <f t="shared" si="0"/>
        <v>9900</v>
      </c>
      <c r="F7" s="1"/>
    </row>
    <row r="8" spans="1:6" x14ac:dyDescent="0.45">
      <c r="A8" s="5"/>
      <c r="B8" t="s">
        <v>8</v>
      </c>
      <c r="C8" s="2">
        <v>8840</v>
      </c>
      <c r="D8" s="1">
        <v>1</v>
      </c>
      <c r="E8" s="2">
        <f t="shared" si="0"/>
        <v>8840</v>
      </c>
      <c r="F8" s="1"/>
    </row>
    <row r="9" spans="1:6" x14ac:dyDescent="0.45">
      <c r="A9" s="5"/>
      <c r="B9" t="s">
        <v>9</v>
      </c>
      <c r="C9" s="2">
        <v>32000</v>
      </c>
      <c r="D9" s="1">
        <v>2</v>
      </c>
      <c r="E9" s="2">
        <f t="shared" si="0"/>
        <v>64000</v>
      </c>
      <c r="F9" s="1"/>
    </row>
    <row r="10" spans="1:6" x14ac:dyDescent="0.45">
      <c r="A10" s="5"/>
      <c r="B10" t="s">
        <v>10</v>
      </c>
      <c r="C10" s="2">
        <v>2980</v>
      </c>
      <c r="D10" s="1">
        <v>2</v>
      </c>
      <c r="E10" s="2">
        <f t="shared" si="0"/>
        <v>5960</v>
      </c>
      <c r="F10" s="1"/>
    </row>
    <row r="11" spans="1:6" x14ac:dyDescent="0.45">
      <c r="A11" s="5"/>
      <c r="C11" s="2"/>
      <c r="D11" s="1"/>
      <c r="E11" s="2"/>
      <c r="F11" s="2">
        <f>SUM(E3:E10)</f>
        <v>147800</v>
      </c>
    </row>
    <row r="12" spans="1:6" x14ac:dyDescent="0.45">
      <c r="A12" s="5" t="s">
        <v>23</v>
      </c>
      <c r="B12" t="s">
        <v>11</v>
      </c>
      <c r="C12" s="2">
        <v>22830</v>
      </c>
      <c r="D12" s="1">
        <v>1</v>
      </c>
      <c r="E12" s="2">
        <f>C12*D12</f>
        <v>22830</v>
      </c>
      <c r="F12" s="2"/>
    </row>
    <row r="13" spans="1:6" x14ac:dyDescent="0.45">
      <c r="A13" s="5"/>
      <c r="B13" t="s">
        <v>12</v>
      </c>
      <c r="C13" s="2">
        <v>3150</v>
      </c>
      <c r="D13" s="1">
        <v>1</v>
      </c>
      <c r="E13" s="2">
        <f t="shared" ref="E13:E23" si="1">C13*D13</f>
        <v>3150</v>
      </c>
      <c r="F13" s="2"/>
    </row>
    <row r="14" spans="1:6" x14ac:dyDescent="0.45">
      <c r="A14" s="5"/>
      <c r="B14" t="s">
        <v>13</v>
      </c>
      <c r="C14" s="2">
        <v>2500</v>
      </c>
      <c r="D14" s="1">
        <v>2</v>
      </c>
      <c r="E14" s="2">
        <f t="shared" si="1"/>
        <v>5000</v>
      </c>
      <c r="F14" s="2"/>
    </row>
    <row r="15" spans="1:6" x14ac:dyDescent="0.45">
      <c r="A15" s="5"/>
      <c r="B15" t="s">
        <v>15</v>
      </c>
      <c r="C15" s="2">
        <v>3700</v>
      </c>
      <c r="D15" s="1">
        <v>2</v>
      </c>
      <c r="E15" s="2">
        <f t="shared" si="1"/>
        <v>7400</v>
      </c>
      <c r="F15" s="2"/>
    </row>
    <row r="16" spans="1:6" x14ac:dyDescent="0.45">
      <c r="A16" s="5"/>
      <c r="B16" t="s">
        <v>14</v>
      </c>
      <c r="C16" s="2">
        <v>2500</v>
      </c>
      <c r="D16" s="1">
        <v>1</v>
      </c>
      <c r="E16" s="2">
        <f t="shared" si="1"/>
        <v>2500</v>
      </c>
      <c r="F16" s="2"/>
    </row>
    <row r="17" spans="1:6" x14ac:dyDescent="0.45">
      <c r="A17" s="5"/>
      <c r="B17" t="s">
        <v>16</v>
      </c>
      <c r="C17" s="2">
        <v>3200</v>
      </c>
      <c r="D17" s="1">
        <v>1</v>
      </c>
      <c r="E17" s="2">
        <f t="shared" si="1"/>
        <v>3200</v>
      </c>
      <c r="F17" s="2"/>
    </row>
    <row r="18" spans="1:6" x14ac:dyDescent="0.45">
      <c r="A18" s="5"/>
      <c r="B18" t="s">
        <v>17</v>
      </c>
      <c r="C18" s="2">
        <v>6000</v>
      </c>
      <c r="D18" s="1">
        <v>1</v>
      </c>
      <c r="E18" s="2">
        <f t="shared" si="1"/>
        <v>6000</v>
      </c>
      <c r="F18" s="2"/>
    </row>
    <row r="19" spans="1:6" x14ac:dyDescent="0.45">
      <c r="A19" s="5"/>
      <c r="B19" t="s">
        <v>22</v>
      </c>
      <c r="C19" s="2">
        <v>3750</v>
      </c>
      <c r="D19" s="1">
        <v>1</v>
      </c>
      <c r="E19" s="2">
        <f t="shared" si="1"/>
        <v>3750</v>
      </c>
      <c r="F19" s="2"/>
    </row>
    <row r="20" spans="1:6" x14ac:dyDescent="0.45">
      <c r="A20" s="5"/>
      <c r="B20" t="s">
        <v>18</v>
      </c>
      <c r="C20" s="2">
        <v>4500</v>
      </c>
      <c r="D20" s="1">
        <v>2</v>
      </c>
      <c r="E20" s="2">
        <f t="shared" si="1"/>
        <v>9000</v>
      </c>
      <c r="F20" s="2"/>
    </row>
    <row r="21" spans="1:6" x14ac:dyDescent="0.45">
      <c r="A21" s="5"/>
      <c r="B21" t="s">
        <v>19</v>
      </c>
      <c r="C21" s="2">
        <v>2000</v>
      </c>
      <c r="D21" s="1">
        <v>2</v>
      </c>
      <c r="E21" s="2">
        <f t="shared" si="1"/>
        <v>4000</v>
      </c>
      <c r="F21" s="2"/>
    </row>
    <row r="22" spans="1:6" x14ac:dyDescent="0.45">
      <c r="A22" s="5"/>
      <c r="B22" t="s">
        <v>20</v>
      </c>
      <c r="C22" s="2">
        <v>2624</v>
      </c>
      <c r="D22" s="1">
        <v>1</v>
      </c>
      <c r="E22" s="2">
        <f t="shared" si="1"/>
        <v>2624</v>
      </c>
      <c r="F22" s="2"/>
    </row>
    <row r="23" spans="1:6" x14ac:dyDescent="0.45">
      <c r="A23" s="5"/>
      <c r="B23" t="s">
        <v>21</v>
      </c>
      <c r="C23" s="2">
        <v>2000</v>
      </c>
      <c r="D23" s="1">
        <v>1</v>
      </c>
      <c r="E23" s="2">
        <f t="shared" si="1"/>
        <v>2000</v>
      </c>
      <c r="F23" s="2"/>
    </row>
    <row r="24" spans="1:6" x14ac:dyDescent="0.45">
      <c r="A24" s="5"/>
      <c r="C24" s="2"/>
      <c r="D24" s="1"/>
      <c r="E24" s="2"/>
      <c r="F24" s="2">
        <f>ROUND(SUM(E12:E23),-1)</f>
        <v>71450</v>
      </c>
    </row>
    <row r="25" spans="1:6" x14ac:dyDescent="0.45">
      <c r="A25" s="5" t="s">
        <v>27</v>
      </c>
      <c r="B25" t="s">
        <v>25</v>
      </c>
      <c r="C25" s="2">
        <v>5000</v>
      </c>
      <c r="D25" s="1">
        <v>2</v>
      </c>
      <c r="E25" s="2">
        <f>C25*D25</f>
        <v>10000</v>
      </c>
      <c r="F25" s="2"/>
    </row>
    <row r="26" spans="1:6" x14ac:dyDescent="0.45">
      <c r="A26" s="5"/>
      <c r="B26" t="s">
        <v>28</v>
      </c>
      <c r="C26" s="2">
        <v>4000</v>
      </c>
      <c r="D26" s="1"/>
      <c r="E26" s="2">
        <v>96000</v>
      </c>
      <c r="F26" s="2"/>
    </row>
    <row r="27" spans="1:6" x14ac:dyDescent="0.45">
      <c r="A27" s="5"/>
      <c r="B27" t="s">
        <v>26</v>
      </c>
      <c r="C27" s="2">
        <v>2000</v>
      </c>
      <c r="D27" s="1">
        <v>1</v>
      </c>
      <c r="E27" s="2">
        <v>2000</v>
      </c>
      <c r="F27" s="2"/>
    </row>
    <row r="28" spans="1:6" x14ac:dyDescent="0.45">
      <c r="A28" s="5"/>
      <c r="B28" t="s">
        <v>29</v>
      </c>
      <c r="C28" s="2"/>
      <c r="D28" s="1"/>
      <c r="E28" s="2">
        <f>70000+14722</f>
        <v>84722</v>
      </c>
      <c r="F28" s="2"/>
    </row>
    <row r="29" spans="1:6" x14ac:dyDescent="0.45">
      <c r="A29" s="5"/>
      <c r="B29" t="s">
        <v>30</v>
      </c>
      <c r="C29" s="2">
        <v>16000</v>
      </c>
      <c r="D29" s="4">
        <v>1</v>
      </c>
      <c r="E29" s="2">
        <f>C29*D29</f>
        <v>16000</v>
      </c>
      <c r="F29" s="2"/>
    </row>
    <row r="30" spans="1:6" x14ac:dyDescent="0.45">
      <c r="A30" s="5"/>
      <c r="C30" s="1"/>
      <c r="D30" s="1"/>
      <c r="E30" s="1"/>
      <c r="F30" s="2">
        <f>SUM(E25:E29)</f>
        <v>208722</v>
      </c>
    </row>
    <row r="31" spans="1:6" x14ac:dyDescent="0.45">
      <c r="A31" t="s">
        <v>35</v>
      </c>
      <c r="B31" t="s">
        <v>36</v>
      </c>
      <c r="C31" s="2">
        <v>6200</v>
      </c>
      <c r="D31">
        <v>4</v>
      </c>
      <c r="E31" s="3">
        <f>C31*D31</f>
        <v>24800</v>
      </c>
    </row>
    <row r="32" spans="1:6" x14ac:dyDescent="0.45">
      <c r="F32" s="3">
        <f>SUM(E31)</f>
        <v>24800</v>
      </c>
    </row>
    <row r="33" spans="6:8" x14ac:dyDescent="0.45">
      <c r="F33" s="2">
        <f>SUM(F3:F32)</f>
        <v>452772</v>
      </c>
      <c r="H33" s="6">
        <f>F33/34</f>
        <v>13316.823529411764</v>
      </c>
    </row>
  </sheetData>
  <mergeCells count="3">
    <mergeCell ref="A3:A11"/>
    <mergeCell ref="A12:A24"/>
    <mergeCell ref="A25:A30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F5FFF-E864-4BC7-88EA-78501592FC12}">
  <dimension ref="A1:I1"/>
  <sheetViews>
    <sheetView zoomScale="55" zoomScaleNormal="55" workbookViewId="0">
      <selection activeCell="X9" sqref="X9"/>
    </sheetView>
  </sheetViews>
  <sheetFormatPr defaultRowHeight="17" x14ac:dyDescent="0.45"/>
  <cols>
    <col min="1" max="1" width="23" customWidth="1"/>
    <col min="2" max="2" width="8.08203125" customWidth="1"/>
    <col min="5" max="5" width="20.5" customWidth="1"/>
    <col min="9" max="9" width="19.83203125" customWidth="1"/>
  </cols>
  <sheetData>
    <row r="1" spans="1:9" x14ac:dyDescent="0.45">
      <c r="A1" t="s">
        <v>37</v>
      </c>
      <c r="E1" t="s">
        <v>38</v>
      </c>
      <c r="I1" t="s">
        <v>27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59E2B-8C40-4FEE-AA18-A9FF8C14C792}">
  <dimension ref="A2:B5"/>
  <sheetViews>
    <sheetView workbookViewId="0">
      <selection activeCell="D16" sqref="D16"/>
    </sheetView>
  </sheetViews>
  <sheetFormatPr defaultRowHeight="17" x14ac:dyDescent="0.45"/>
  <cols>
    <col min="1" max="1" width="22.25" customWidth="1"/>
    <col min="2" max="2" width="15.83203125" customWidth="1"/>
  </cols>
  <sheetData>
    <row r="2" spans="1:2" x14ac:dyDescent="0.45">
      <c r="A2" t="s">
        <v>31</v>
      </c>
      <c r="B2" s="2">
        <v>218300</v>
      </c>
    </row>
    <row r="3" spans="1:2" x14ac:dyDescent="0.45">
      <c r="A3" t="s">
        <v>32</v>
      </c>
      <c r="B3" s="2">
        <v>176670</v>
      </c>
    </row>
    <row r="4" spans="1:2" x14ac:dyDescent="0.45">
      <c r="A4" t="s">
        <v>33</v>
      </c>
      <c r="B4" s="2">
        <v>3000</v>
      </c>
    </row>
    <row r="5" spans="1:2" x14ac:dyDescent="0.45">
      <c r="B5" s="2">
        <f>SUM(B2:B4)</f>
        <v>397970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교비 제외 결산 </vt:lpstr>
      <vt:lpstr>영수증 및 결제 내역</vt:lpstr>
      <vt:lpstr>교비 결산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오동근</dc:creator>
  <cp:lastModifiedBy>오동근</cp:lastModifiedBy>
  <dcterms:created xsi:type="dcterms:W3CDTF">2022-05-22T13:46:18Z</dcterms:created>
  <dcterms:modified xsi:type="dcterms:W3CDTF">2022-05-23T09:02:44Z</dcterms:modified>
</cp:coreProperties>
</file>