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InternTester\Project\Dự án cây xanh\"/>
    </mc:Choice>
  </mc:AlternateContent>
  <xr:revisionPtr revIDLastSave="0" documentId="13_ncr:1_{12500B2A-0B9A-4CBF-8D98-96658A45D6FF}" xr6:coauthVersionLast="47" xr6:coauthVersionMax="47" xr10:uidLastSave="{00000000-0000-0000-0000-000000000000}"/>
  <bookViews>
    <workbookView xWindow="-110" yWindow="-110" windowWidth="19420" windowHeight="10300" xr2:uid="{00000000-000D-0000-FFFF-FFFF00000000}"/>
  </bookViews>
  <sheets>
    <sheet name="GanttChart" sheetId="1" r:id="rId1"/>
  </sheets>
  <definedNames>
    <definedName name="prevWBS" localSheetId="0">GanttChart!#REF!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2" i="1" l="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31" i="1"/>
  <c r="I108" i="1"/>
  <c r="I109" i="1"/>
  <c r="I110" i="1"/>
  <c r="I111" i="1"/>
  <c r="I112" i="1"/>
  <c r="I113" i="1"/>
  <c r="I114" i="1"/>
  <c r="I115" i="1"/>
  <c r="I116" i="1"/>
  <c r="I117" i="1"/>
  <c r="I118" i="1"/>
  <c r="I119" i="1"/>
  <c r="I120" i="1"/>
  <c r="I121" i="1"/>
  <c r="I122" i="1"/>
  <c r="I123" i="1"/>
  <c r="I124" i="1"/>
  <c r="I125" i="1"/>
  <c r="I126" i="1"/>
  <c r="I127" i="1"/>
  <c r="I128" i="1"/>
  <c r="I129" i="1"/>
  <c r="I107"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60" i="1"/>
  <c r="I37" i="1"/>
  <c r="I38" i="1"/>
  <c r="I39" i="1"/>
  <c r="I40" i="1"/>
  <c r="I41" i="1"/>
  <c r="I42" i="1"/>
  <c r="I43" i="1"/>
  <c r="I44" i="1"/>
  <c r="I45" i="1"/>
  <c r="I46" i="1"/>
  <c r="I47" i="1"/>
  <c r="I48" i="1"/>
  <c r="I49" i="1"/>
  <c r="I50" i="1"/>
  <c r="I51" i="1"/>
  <c r="I52" i="1"/>
  <c r="I53" i="1"/>
  <c r="I54" i="1"/>
  <c r="I55" i="1"/>
  <c r="I56" i="1"/>
  <c r="I57" i="1"/>
  <c r="I58" i="1"/>
  <c r="I36" i="1"/>
  <c r="F92" i="1"/>
  <c r="I92" i="1" s="1"/>
  <c r="I169" i="1"/>
  <c r="F168" i="1"/>
  <c r="I168" i="1" s="1"/>
  <c r="I167" i="1"/>
  <c r="I166" i="1"/>
  <c r="F165" i="1"/>
  <c r="I165" i="1" s="1"/>
  <c r="I164" i="1"/>
  <c r="F163" i="1"/>
  <c r="I163" i="1" s="1"/>
  <c r="I16" i="1"/>
  <c r="I12" i="1"/>
  <c r="I13" i="1"/>
  <c r="I14" i="1"/>
  <c r="I15" i="1"/>
  <c r="I17" i="1"/>
  <c r="I18" i="1"/>
  <c r="I19" i="1"/>
  <c r="I20" i="1"/>
  <c r="I24" i="1"/>
  <c r="I25" i="1"/>
  <c r="I26" i="1"/>
  <c r="I27" i="1"/>
  <c r="I28" i="1"/>
  <c r="I29" i="1"/>
  <c r="I30" i="1"/>
  <c r="I31" i="1"/>
  <c r="I32" i="1"/>
  <c r="I33" i="1"/>
  <c r="I34" i="1"/>
  <c r="I95" i="1"/>
  <c r="I96" i="1"/>
  <c r="I97" i="1"/>
  <c r="I98" i="1"/>
  <c r="I99" i="1"/>
  <c r="I100" i="1"/>
  <c r="I101" i="1"/>
  <c r="I102" i="1"/>
  <c r="I103" i="1"/>
  <c r="I104" i="1"/>
  <c r="I105" i="1"/>
  <c r="A10" i="1" a="1"/>
  <c r="A10" i="1" s="1"/>
  <c r="A21" i="1" s="1"/>
  <c r="A92" i="1" s="1"/>
  <c r="A163" i="1" s="1"/>
  <c r="A164" i="1" s="1"/>
  <c r="A9" i="1" a="1"/>
  <c r="A9" i="1" s="1"/>
  <c r="I170" i="1"/>
  <c r="I11" i="1"/>
  <c r="I9" i="1"/>
  <c r="I94" i="1"/>
  <c r="I23" i="1"/>
  <c r="F21" i="1"/>
  <c r="I21" i="1" s="1"/>
  <c r="F10" i="1"/>
  <c r="I10" i="1" s="1"/>
  <c r="F8" i="1"/>
  <c r="I8" i="1" s="1"/>
  <c r="K6" i="1"/>
  <c r="L6" i="1" s="1"/>
  <c r="A11" i="1" l="1"/>
  <c r="A12" i="1" s="1"/>
  <c r="A13" i="1" s="1"/>
  <c r="A14" i="1" s="1"/>
  <c r="A15" i="1" s="1"/>
  <c r="A16" i="1" s="1"/>
  <c r="A17" i="1" s="1"/>
  <c r="A18" i="1" s="1"/>
  <c r="A19" i="1" s="1"/>
  <c r="A20" i="1" s="1"/>
  <c r="A165" i="1"/>
  <c r="K4" i="1"/>
  <c r="K5" i="1"/>
  <c r="A23" i="1"/>
  <c r="A24" i="1" s="1"/>
  <c r="A25" i="1" s="1"/>
  <c r="A26" i="1" s="1"/>
  <c r="A27" i="1" s="1"/>
  <c r="A28" i="1" s="1"/>
  <c r="A29" i="1" s="1"/>
  <c r="A30" i="1" s="1"/>
  <c r="A31" i="1" s="1"/>
  <c r="A32" i="1" s="1"/>
  <c r="A33" i="1" s="1"/>
  <c r="A34"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K7" i="1"/>
  <c r="M6" i="1"/>
  <c r="L7" i="1"/>
  <c r="A166" i="1" l="1"/>
  <c r="A167" i="1" s="1"/>
  <c r="A168" i="1"/>
  <c r="A169" i="1" s="1"/>
  <c r="A94" i="1"/>
  <c r="A95" i="1" s="1"/>
  <c r="A96" i="1" s="1"/>
  <c r="A97" i="1" s="1"/>
  <c r="A98" i="1" s="1"/>
  <c r="A99" i="1" s="1"/>
  <c r="A100" i="1" s="1"/>
  <c r="A101" i="1" s="1"/>
  <c r="A102" i="1" s="1"/>
  <c r="A103" i="1" s="1"/>
  <c r="A104" i="1" s="1"/>
  <c r="A105"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N6" i="1"/>
  <c r="M7" i="1"/>
  <c r="A153" i="1" l="1"/>
  <c r="A154" i="1" s="1"/>
  <c r="A155" i="1" s="1"/>
  <c r="A156" i="1" s="1"/>
  <c r="A157" i="1" s="1"/>
  <c r="A158" i="1" s="1"/>
  <c r="A159" i="1" s="1"/>
  <c r="A160" i="1" s="1"/>
  <c r="A161" i="1" s="1"/>
  <c r="A162" i="1" s="1"/>
  <c r="O6" i="1"/>
  <c r="N7" i="1"/>
  <c r="A170" i="1" l="1"/>
  <c r="P6" i="1"/>
  <c r="O7" i="1"/>
  <c r="Q6" i="1" l="1"/>
  <c r="P7" i="1"/>
  <c r="Q7" i="1" l="1"/>
  <c r="R6" i="1"/>
  <c r="R5" i="1" l="1"/>
  <c r="R4" i="1"/>
  <c r="S6" i="1"/>
  <c r="R7" i="1"/>
  <c r="S7" i="1" l="1"/>
  <c r="T6" i="1"/>
  <c r="T7" i="1" l="1"/>
  <c r="U6" i="1"/>
  <c r="V6" i="1" l="1"/>
  <c r="U7" i="1"/>
  <c r="W6" i="1" l="1"/>
  <c r="V7" i="1"/>
  <c r="X6" i="1" l="1"/>
  <c r="W7" i="1"/>
  <c r="Y6" i="1" l="1"/>
  <c r="X7" i="1"/>
  <c r="Z6" i="1" l="1"/>
  <c r="Y4" i="1"/>
  <c r="Y5" i="1"/>
  <c r="Y7" i="1"/>
  <c r="AA6" i="1" l="1"/>
  <c r="Z7" i="1"/>
  <c r="AB6" i="1" l="1"/>
  <c r="AA7" i="1"/>
  <c r="AB7" i="1" l="1"/>
  <c r="AC6" i="1"/>
  <c r="AC7" i="1" l="1"/>
  <c r="AD6" i="1"/>
  <c r="AD7" i="1" l="1"/>
  <c r="AE6" i="1"/>
  <c r="AE7" i="1" l="1"/>
  <c r="AF6" i="1"/>
  <c r="AF7" i="1" l="1"/>
  <c r="AG6" i="1"/>
  <c r="AF5" i="1"/>
  <c r="AF4" i="1"/>
  <c r="AH6" i="1" l="1"/>
  <c r="AG7" i="1"/>
  <c r="AI6" i="1" l="1"/>
  <c r="AH7" i="1"/>
  <c r="AJ6" i="1" l="1"/>
  <c r="AI7" i="1"/>
  <c r="AK6" i="1" l="1"/>
  <c r="AJ7" i="1"/>
  <c r="AK7" i="1" l="1"/>
  <c r="AL6" i="1"/>
  <c r="AL7" i="1" l="1"/>
  <c r="AM6" i="1"/>
  <c r="AN6" i="1" l="1"/>
  <c r="AM4" i="1"/>
  <c r="AM5" i="1"/>
  <c r="AM7" i="1"/>
  <c r="AO6" i="1" l="1"/>
  <c r="AN7" i="1"/>
  <c r="AO7" i="1" l="1"/>
  <c r="AP6" i="1"/>
  <c r="AP7" i="1" l="1"/>
  <c r="AQ6" i="1"/>
  <c r="AQ7" i="1" l="1"/>
  <c r="AR6" i="1"/>
  <c r="AR7" i="1" l="1"/>
  <c r="AS6" i="1"/>
  <c r="AS7" i="1" l="1"/>
  <c r="AT6" i="1"/>
  <c r="AT4" i="1" l="1"/>
  <c r="AT5" i="1"/>
  <c r="AT7" i="1"/>
  <c r="AU6" i="1"/>
  <c r="AV6" i="1" l="1"/>
  <c r="AU7" i="1"/>
  <c r="AV7" i="1" l="1"/>
  <c r="AW6" i="1"/>
  <c r="AX6" i="1" l="1"/>
  <c r="AW7" i="1"/>
  <c r="AY6" i="1" l="1"/>
  <c r="AX7" i="1"/>
  <c r="AZ6" i="1" l="1"/>
  <c r="AY7" i="1"/>
  <c r="AZ7" i="1" l="1"/>
  <c r="BA6" i="1"/>
  <c r="BA7" i="1" l="1"/>
  <c r="BA5" i="1"/>
  <c r="BB6" i="1"/>
  <c r="BA4" i="1"/>
  <c r="BC6" i="1" l="1"/>
  <c r="BB7" i="1"/>
  <c r="BD6" i="1" l="1"/>
  <c r="BC7" i="1"/>
  <c r="BD7" i="1" l="1"/>
  <c r="BE6" i="1"/>
  <c r="BF6" i="1" l="1"/>
  <c r="BE7" i="1"/>
  <c r="BF7" i="1" l="1"/>
  <c r="BG6" i="1"/>
  <c r="BH6" i="1" l="1"/>
  <c r="BG7" i="1"/>
  <c r="BI6" i="1" l="1"/>
  <c r="BH7" i="1"/>
  <c r="BH4" i="1"/>
  <c r="BH5" i="1"/>
  <c r="BI7" i="1" l="1"/>
  <c r="BJ6" i="1"/>
  <c r="BJ7" i="1" l="1"/>
  <c r="BK6" i="1"/>
  <c r="BL6" i="1" l="1"/>
  <c r="BK7" i="1"/>
  <c r="BM6" i="1" l="1"/>
  <c r="BL7" i="1"/>
  <c r="BN6" i="1" l="1"/>
  <c r="BN7" i="1" s="1"/>
  <c r="BM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000-000001000000}">
      <text>
        <r>
          <rPr>
            <sz val="10"/>
            <color rgb="FF000000"/>
            <rFont val="Arial"/>
            <family val="2"/>
            <scheme val="minor"/>
          </rPr>
          <t>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sz val="10"/>
            <color rgb="FF000000"/>
            <rFont val="Arial"/>
            <family val="2"/>
            <scheme val="minor"/>
          </rPr>
          <t>Task Description
Enter the name of each task and sub-task. Use indents for sub-tasks.</t>
        </r>
      </text>
    </comment>
    <comment ref="C7" authorId="0" shapeId="0" xr:uid="{00000000-0006-0000-0000-000003000000}">
      <text>
        <r>
          <rPr>
            <sz val="10"/>
            <color rgb="FF000000"/>
            <rFont val="Arial"/>
            <family val="2"/>
            <scheme val="minor"/>
          </rPr>
          <t>Task Lead
Enter the name of the Task Lead in this column.</t>
        </r>
      </text>
    </comment>
    <comment ref="D7" authorId="0" shapeId="0" xr:uid="{00000000-0006-0000-0000-000004000000}">
      <text>
        <r>
          <rPr>
            <sz val="10"/>
            <color rgb="FF000000"/>
            <rFont val="Arial"/>
            <family val="2"/>
            <scheme val="minor"/>
          </rPr>
          <t>Predecessor Tasks:
You can use this column to enter the WBS of a predecessor for reference. The PRO version uses formulas to automatically calculate the Start Date based on the Predecessor.</t>
        </r>
      </text>
    </comment>
    <comment ref="E7" authorId="0" shapeId="0" xr:uid="{00000000-0006-0000-0000-000005000000}">
      <text>
        <r>
          <rPr>
            <sz val="10"/>
            <color rgb="FF000000"/>
            <rFont val="Arial"/>
            <family val="2"/>
            <scheme val="minor"/>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0" shapeId="0" xr:uid="{00000000-0006-0000-0000-000006000000}">
      <text>
        <r>
          <rPr>
            <sz val="10"/>
            <color rgb="FF000000"/>
            <rFont val="Arial"/>
            <family val="2"/>
            <scheme val="minor"/>
          </rPr>
          <t>End Date:
The End Date is calculated based on the Start Date and the Calendar Days columns.</t>
        </r>
      </text>
    </comment>
    <comment ref="G7" authorId="0" shapeId="0" xr:uid="{00000000-0006-0000-0000-000007000000}">
      <text>
        <r>
          <rPr>
            <sz val="10"/>
            <color rgb="FF000000"/>
            <rFont val="Arial"/>
            <family val="2"/>
            <scheme val="minor"/>
          </rPr>
          <t>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shapeId="0" xr:uid="{00000000-0006-0000-0000-000008000000}">
      <text>
        <r>
          <rPr>
            <sz val="10"/>
            <color rgb="FF000000"/>
            <rFont val="Arial"/>
            <family val="2"/>
            <scheme val="minor"/>
          </rPr>
          <t>Percent Complete
Update the status of this task by entering the percent complete (between 0% and 100%).</t>
        </r>
      </text>
    </comment>
    <comment ref="I7" authorId="0" shapeId="0" xr:uid="{00000000-0006-0000-0000-000009000000}">
      <text>
        <r>
          <rPr>
            <sz val="10"/>
            <color rgb="FF000000"/>
            <rFont val="Arial"/>
            <family val="2"/>
            <scheme val="minor"/>
          </rPr>
          <t>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<sst xmlns="http://schemas.openxmlformats.org/spreadsheetml/2006/main" count="334" uniqueCount="177">
  <si>
    <t xml:space="preserve">Project Start Date </t>
  </si>
  <si>
    <t xml:space="preserve">Display Week </t>
  </si>
  <si>
    <t xml:space="preserve">Project Lead </t>
  </si>
  <si>
    <t>WBS</t>
  </si>
  <si>
    <t>TASK</t>
  </si>
  <si>
    <t>LEAD</t>
  </si>
  <si>
    <t>PREDECESSOR</t>
  </si>
  <si>
    <t>START</t>
  </si>
  <si>
    <t>END</t>
  </si>
  <si>
    <t>DAYS</t>
  </si>
  <si>
    <t>% DONE</t>
  </si>
  <si>
    <t>WORK DAYS</t>
  </si>
  <si>
    <t>[Đọc tài liệu và tìm hiểu hệ thống]</t>
  </si>
  <si>
    <t>Đọc tìm hiểu hệ thống</t>
  </si>
  <si>
    <t>[HueCIT]</t>
  </si>
  <si>
    <t>[Báo cáo trạng thái kiểm thử]</t>
  </si>
  <si>
    <t>[P2315] Xây dựng hệ thống phần mềm quản lý cây xanh, cảnh quan và mặt nước trên GIS, số hóa tạo lập cơ sở dữ liệu về cây xanh</t>
  </si>
  <si>
    <t>[Lập kế hoạch kiểm thử]</t>
  </si>
  <si>
    <t>[Thiết kế test case]</t>
  </si>
  <si>
    <t>[Kiểm thử lần đầu]</t>
  </si>
  <si>
    <t>[Kiểm thử các lần còn lại]</t>
  </si>
  <si>
    <t xml:space="preserve">Xác định phạm vi kiểm thử </t>
  </si>
  <si>
    <t>[Báo cáo tổng kết trạng thái kiểm thử]</t>
  </si>
  <si>
    <t>Xác định các tiêu chuẩn, phạm vi kiểm thử</t>
  </si>
  <si>
    <t>Xác định mốc kiểm soát và tiến độ thực hiện</t>
  </si>
  <si>
    <t>Xác định chi phí nhân lực</t>
  </si>
  <si>
    <t>Xác định điều kiện dừng kiểm thử</t>
  </si>
  <si>
    <t>Xác định yêu cầu trang thiết bị</t>
  </si>
  <si>
    <t>Xác định công cụ kiểm thử</t>
  </si>
  <si>
    <t>Xác định nhân sự</t>
  </si>
  <si>
    <t>Xác định kết quả dự kiến</t>
  </si>
  <si>
    <t>Đề xuất kiến nghị ( nếu có )</t>
  </si>
  <si>
    <t>Thiết kế test case cho chức năng Định vị GPS</t>
  </si>
  <si>
    <t>Thiết kế test case cho chức năng Đăng nhập bằng SSO-VNeID</t>
  </si>
  <si>
    <t>Thiết kế test case cho chức năng Thống kê</t>
  </si>
  <si>
    <t>Thiết kế test case cho chức năng Trình diễn bản đồ tổng hợp (cây xanh, thảm xanh, mặt nước)</t>
  </si>
  <si>
    <t>Thiết kế test case cho chức năng Tìm kiếm địa chỉ trên bản đồ</t>
  </si>
  <si>
    <t>Thiết kế test case cho chức năng Tìm kiếm cây xanh trên bản đồ</t>
  </si>
  <si>
    <t>Thiết kế test case cho chức năng Tìm kiếm thảm xanh trên bản đồ</t>
  </si>
  <si>
    <t>Thiết kế test case cho chức năng Tìm kiếm mặt nước trên bản đồ</t>
  </si>
  <si>
    <t>Thiết kế test case cho chức năng Công cụ đo khoảng cách</t>
  </si>
  <si>
    <t>Thiết kế test case cho chức năng Chỉ dẫn đường đi</t>
  </si>
  <si>
    <t>Thiết kế test case cho chức năng Xuất mã QR</t>
  </si>
  <si>
    <t>Tiến hành kiểm thử chức năng Định vị GPS</t>
  </si>
  <si>
    <t>Tiến hành kiểm thử chức năng Đăng nhập bằng SSO-VNeID</t>
  </si>
  <si>
    <t>Tiến hành kiểm thử chức năng Thống kê</t>
  </si>
  <si>
    <t>Tiến hành kiểm thử chức năng Phân quyền người dùng</t>
  </si>
  <si>
    <t>Thiết kế test case cho chức năng Phân quyền người dùng</t>
  </si>
  <si>
    <t>Tiến hành kiểm thử chức năng Trình diễn bản đồ tổng hợp (cây xanh, thảm xanh, mặt nước)</t>
  </si>
  <si>
    <t>Tiến hành kiểm thử chức năng Tìm kiếm địa chỉ trên bản đồ</t>
  </si>
  <si>
    <t>Tiến hành kiểm thử chức năng Tìm kiếm cây xanh trên bản đồ</t>
  </si>
  <si>
    <t>Tiến hành kiểm thử chức năng Tìm kiếm thảm xanh trên bản đồ</t>
  </si>
  <si>
    <t>Tiến hành kiểm thử chức năng Tìm kiếm mặt nước trên bản đồ</t>
  </si>
  <si>
    <t>Tiến hành kiểm thử  chức năng Công cụ đo khoảng cách</t>
  </si>
  <si>
    <t>Tiến hành kiểm thử  chức năng Chỉ dẫn đường đi</t>
  </si>
  <si>
    <t>Tiến hành kiểm thử chức năng Xuất mã QR</t>
  </si>
  <si>
    <t xml:space="preserve">Kiểm thử lại các chức năng đang bị sai sót hoặc thiếu được phát hiện ở lần kiểm thử trước </t>
  </si>
  <si>
    <t>Báo cáo trạng thái kiểm thử lần 1</t>
  </si>
  <si>
    <t>Báo cáo trạng thái kiểm thử lần 2</t>
  </si>
  <si>
    <t xml:space="preserve">Báo cáo tổng kết trạng thái kiểm thử lần 2 </t>
  </si>
  <si>
    <t>TungVPH</t>
  </si>
  <si>
    <t xml:space="preserve">Phân hệ web </t>
  </si>
  <si>
    <t>I</t>
  </si>
  <si>
    <t>Phân hệ APP</t>
  </si>
  <si>
    <t>Thiết kế test case cho chức năng Xem bản đồ tổng hợp trên bản đồ ứng dụng di động</t>
  </si>
  <si>
    <t>Thiết kế test case cho chức năng Trình diễn dữ liệu cây xanh trên bản đồ ứng dụng di động</t>
  </si>
  <si>
    <t>Thiết kế test case cho chức năng Trình diễn dữ liệu thảm xanh trên bản đồ ứng dụng di động</t>
  </si>
  <si>
    <t>Thiết kế test case cho chức năng Trình diễn dữ liệu mặt nước trên bản đồ ứng dụng di động</t>
  </si>
  <si>
    <t>Thiết kế test case cho chức năng Tìm kiếm địa chỉ trên bản đồ ứng dụng di động</t>
  </si>
  <si>
    <t>Thiết kế test case cho chức năng Tìm kiếm cây xanh trên ứng dụng di động</t>
  </si>
  <si>
    <t>Thiết kế test case cho chức năng Tìm kiếm thảm xanh trên ứng dụng di động</t>
  </si>
  <si>
    <t>Thiết kế test case cho chức năng Tìm kiếm mặt nước trên ứng dụng di động</t>
  </si>
  <si>
    <t>Thiết kế test case cho chức năng Cập nhật thông tin cây xanh trên ứng dụng di động</t>
  </si>
  <si>
    <t>Thiết kế test case cho chức năng Cập nhật thông tin thảm xanh trên ứng dụng di động</t>
  </si>
  <si>
    <t>Thiết kế test case cho chức năng Cập nhật thông tin mặt nước trên ứng dụng di động</t>
  </si>
  <si>
    <t>Thiết kế test case cho chức năng Cập nhập thông tin sâu bệnh của cây xanh trên ứng dụng di động</t>
  </si>
  <si>
    <t>Thiết kế test case cho chức năng Xem góp ý, phản ánh của công dân về cây xanh qua ứng dụng di động</t>
  </si>
  <si>
    <t>Thiết kế test case cho chức năng Xem lịch chăm sóc cây xanh đã giao</t>
  </si>
  <si>
    <t>Thiết kế test case cho chức năng Xem lịch thực hiện nghiệp vụ chăm sóc cây xanh được giao</t>
  </si>
  <si>
    <t>Thiết kế test case cho chức năng Xem thông tin chi tiết nội dung chăm sóc cây trên ứng dụng di động</t>
  </si>
  <si>
    <t>Thiết kế test case cho chức năng Báo cáo tình hình chăm sóc cây xanh</t>
  </si>
  <si>
    <t>Thiết kế test case cho chức năng Xem nội dung báo cáo chăm sóc cây xanh</t>
  </si>
  <si>
    <t>Thiết kế test case cho chức năng Tìm kiếm lịch sử chăm sóc cây xanh đã hoàn thành</t>
  </si>
  <si>
    <t>Thiết kế test case cho chức năng Tìm kiếm lịch sử chăm sóc cây xanh đã giao</t>
  </si>
  <si>
    <t>Thiết kế test case cho chức năng Định vị người dùng</t>
  </si>
  <si>
    <t>Thiết kế test case cho chức năng Quét mã QR</t>
  </si>
  <si>
    <t>II</t>
  </si>
  <si>
    <t>III</t>
  </si>
  <si>
    <t>Phân hệ API</t>
  </si>
  <si>
    <t>Thiết kế test case cho chức năng Dịch vụ lấy danh sách cây cấm trồng</t>
  </si>
  <si>
    <t>Thiết kế test case cho chức năng Dịch vụ lấy thông tin danh sách chủng loại cây</t>
  </si>
  <si>
    <t>Thiết kế test case cho chức năng Dịch vụ lấy thông tin danh sách điều kiện chặt hạ</t>
  </si>
  <si>
    <t>Thiết kế test case cho chức năng Dịch vụ lấy thông tin danh sách nhóm cây xanh</t>
  </si>
  <si>
    <t>Thiết kế test case cho chức năng Dịch vụ lấy thông tin danh sách tuyến cây xanh</t>
  </si>
  <si>
    <t>Thiết kế test case cho chức năng Dịch vụ lấy thông tin danh sách công việc</t>
  </si>
  <si>
    <t>Thiết kế test case cho chức năng Dịch vụ lấy thông tin danh sách loại công việc</t>
  </si>
  <si>
    <t>Thiết kế test case cho chức năng Dịch vụ lấy thông tin lịch chăm sóc định kì</t>
  </si>
  <si>
    <t>Thiết kế test case cho chức năng Dịch vụ lấy thông tin loại nhiệm vụ</t>
  </si>
  <si>
    <t>Thiết kế test case cho chức năng Dịch vụ lấy thông tin danh sách tài khoản</t>
  </si>
  <si>
    <t>Thiết kế test case cho chức năng Dịch vụ thực hiện báo cáo công việc</t>
  </si>
  <si>
    <t>Thiết kế test case cho chức năng Dịch vụ lấy thông tin góp ý, phản ánh</t>
  </si>
  <si>
    <t>Thiết kế test case cho chức năng Dịch vụ cung cấp thông tin thuộc tính của cây xanh</t>
  </si>
  <si>
    <t>Thiết kế test case cho chức năng Dịch vụ thêm mới cây xanh</t>
  </si>
  <si>
    <t>Thiết kế test case cho chức năng Dịch vụ chỉnh sửa thông tin cây xanh</t>
  </si>
  <si>
    <t>Thiết kế test case cho chức năng Dịch vụ xóa cây xanh</t>
  </si>
  <si>
    <t>Thiết kế test case cho chức năng Dịch vụ cung cấp thông tin thuộc tính của cây di sản</t>
  </si>
  <si>
    <t>Thiết kế test case cho chức năng Dịch vụ cung cấp thông tin thuộc tính thảm xanh</t>
  </si>
  <si>
    <t>Thiết kế test case cho chức năng Dịch vụ cung cấp thông tin thuộc tính mặt nước</t>
  </si>
  <si>
    <t>Thiết kế test case cho chức năng Dịch vụ chỉnh sửa thông tin thuộc tính mặt nước</t>
  </si>
  <si>
    <t>Thiết kế test case cho chức năng Dịch vụ cung cấp thông tin chất lượng mặt nước</t>
  </si>
  <si>
    <t>Thiết kế test case cho chức năng Dịch vụ chỉnh sửa thông tin chất lượng mặt nước</t>
  </si>
  <si>
    <t>Thiết kế test case cho chức năng Dịch vụ cung cấp danh mục loại sâu bệnh</t>
  </si>
  <si>
    <t>Thiết kế test case cho chức năng Dịch vụ cung cấp thông tin sâu bệnh cây xanh</t>
  </si>
  <si>
    <t>Thiết kế test case cho chức năng Dịch vụ thêm mới sâu bệnh cây xanh</t>
  </si>
  <si>
    <t>Thiết kế test case cho chức năng Dịch vụ chỉnh sửa sâu bệnh cây xanh</t>
  </si>
  <si>
    <t>Thiết kế test case cho chức năng Dịch vụ cập nhật tình trạng xử lý sâu bệnh cây xanh</t>
  </si>
  <si>
    <t>Thiết kế test case cho chức năng Dịch vụ cung cấp thông tin hồ sơ cấp phép</t>
  </si>
  <si>
    <t>Thiết kế test case cho chức năng Dịch vụ cung cấp thông tin cây cấm trồng, hạn chế trồng</t>
  </si>
  <si>
    <t>Thiết kế test case cho chức năng Dịch vụ cung cấp danh sách nhân viên</t>
  </si>
  <si>
    <t>Thiết kế test case cho chức năng Dịch vụ cung cấp danh sách nhóm nhân viên</t>
  </si>
  <si>
    <t xml:space="preserve">Phân hệ APP </t>
  </si>
  <si>
    <t>API</t>
  </si>
  <si>
    <t>Tiến hành kiểm thử chức năng Xem bản đồ tổng hợp trên bản đồ ứng dụng di động</t>
  </si>
  <si>
    <t>Tiến hành kiểm thử chức năng Trình diễn dữ liệu cây xanh trên bản đồ ứng dụng di động</t>
  </si>
  <si>
    <t>Tiến hành kiểm thử chức năng Trình diễn dữ liệu mặt nước trên bản đồ ứng dụng di động</t>
  </si>
  <si>
    <t>Tiến hành kiểm thử chức năng Tìm kiếm địa chỉ trên bản đồ ứng dụng di động</t>
  </si>
  <si>
    <t>Tiến hành kiểm thử chức năng Tìm kiếm cây xanh trên ứng dụng di động</t>
  </si>
  <si>
    <t>Tiến hành kiểm thử chức năng Tìm kiếm thảm xanh trên ứng dụng di động</t>
  </si>
  <si>
    <t>Tiến hành kiểm thử chức năng Tìm kiếm mặt nước trên ứng dụng di động</t>
  </si>
  <si>
    <t>Tiến hành kiểm thử chức năng Cập nhật thông tin cây xanh trên ứng dụng di động</t>
  </si>
  <si>
    <t>Tiến hành kiểm thử chức năng Cập nhật thông tin thảm xanh trên ứng dụng di động</t>
  </si>
  <si>
    <t>Tiến hành kiểm thử chức năng Cập nhật thông tin mặt nước trên ứng dụng di động</t>
  </si>
  <si>
    <t>Tiến hành kiểm thử chức năng Cập nhập thông tin sâu bệnh của cây xanh trên ứng dụng di động</t>
  </si>
  <si>
    <t>Tiến hành kiểm thử chức năng Xem góp ý, phản ánh của công dân về cây xanh qua ứng dụng di động</t>
  </si>
  <si>
    <t>Tiến hành kiểm thử chức năng Cập nhật quá trình sinh trưởng cây xanh trên ứng dụng di động</t>
  </si>
  <si>
    <t>Tiến hành kiểm thử chức năng Xem lịch chăm sóc cây xanh đã giao</t>
  </si>
  <si>
    <t>Tiến hành kiểm thử chức năng Xem lịch thực hiện nghiệp vụ chăm sóc cây xanh được giao</t>
  </si>
  <si>
    <t>Tiến hành kiểm thử chức năng Xem thông tin chi tiết nội dung chăm sóc cây trên ứng dụng di động</t>
  </si>
  <si>
    <t>Tiến hành kiểm thử chức năng Báo cáo tình hình chăm sóc cây xanh</t>
  </si>
  <si>
    <t>Tiến hành kiểm thử chức năng Xem nội dung báo cáo chăm sóc cây xanh</t>
  </si>
  <si>
    <t>Tiến hành kiểm thử chức năng Tìm kiếm lịch sử chăm sóc cây xanh đã hoàn thành</t>
  </si>
  <si>
    <t>Tiến hành kiểm thử chức năng Tìm kiếm lịch sử chăm sóc cây xanh đã giao</t>
  </si>
  <si>
    <t>Tiến hành kiểm thử chức năng Định vị người dùng</t>
  </si>
  <si>
    <t>Tiến hành kiểm thử chức năng Quét mã QR</t>
  </si>
  <si>
    <t>Tiến hành kiểm thử chức năng Dịch vụ lấy danh sách cây cấm trồng</t>
  </si>
  <si>
    <t>Tiến hành kiểm thử chức năng Dịch vụ lấy thông tin danh sách chủng loại cây</t>
  </si>
  <si>
    <t>Tiến hành kiểm thử chức năng Dịch vụ lấy thông tin danh sách điều kiện chặt hạ</t>
  </si>
  <si>
    <t>Tiến hành kiểm thử chức năng Dịch vụ lấy thông tin danh sách nhóm cây xanh</t>
  </si>
  <si>
    <t>Tiến hành kiểm thử chức năng Dịch vụ lấy thông tin danh sách tuyến cây xanh</t>
  </si>
  <si>
    <t>Tiến hành kiểm thử chức năng Dịch vụ lấy thông tin danh sách công việc</t>
  </si>
  <si>
    <t>Tiến hành kiểm thử chức năng Dịch vụ lấy thông tin danh sách loại công việc</t>
  </si>
  <si>
    <t>Tiến hành kiểm thử chức năng Dịch vụ lấy thông tin lịch chăm sóc định kì</t>
  </si>
  <si>
    <t>Tiến hành kiểm thử chức năng Dịch vụ lấy thông tin loại nhiệm vụ</t>
  </si>
  <si>
    <t>Tiến hành kiểm thử chức năng Dịch vụ lấy thông tin danh sách tài khoản</t>
  </si>
  <si>
    <t>Tiến hành kiểm thử chức năng Dịch vụ thực hiện báo cáo công việc</t>
  </si>
  <si>
    <t>Tiến hành kiểm thử chức năng Dịch vụ lấy thông tin góp ý, phản ánh</t>
  </si>
  <si>
    <t>Tiến hành kiểm thử chức năng Dịch vụ cung cấp thông tin thuộc tính của cây xanh</t>
  </si>
  <si>
    <t>Tiến hành kiểm thử chức năng Dịch vụ thêm mới cây xanh</t>
  </si>
  <si>
    <t>Tiến hành kiểm thử chức năng Dịch vụ chỉnh sửa thông tin cây xanh</t>
  </si>
  <si>
    <t>Tiến hành kiểm thử chức năng Dịch vụ xóa cây xanh</t>
  </si>
  <si>
    <t>Tiến hành kiểm thử chức năng Dịch vụ cung cấp thông tin thuộc tính của cây di sản</t>
  </si>
  <si>
    <t>Tiến hành kiểm thử chức năng Dịch vụ cung cấp thông tin thuộc tính thảm xanh</t>
  </si>
  <si>
    <t>Tiến hành kiểm thử chức năng Dịch vụ cung cấp thông tin thuộc tính mặt nước</t>
  </si>
  <si>
    <t>Tiến hành kiểm thử chức năng Dịch vụ chỉnh sửa thông tin thuộc tính mặt nước</t>
  </si>
  <si>
    <t>Tiến hành kiểm thử chức năng Dịch vụ cung cấp thông tin chất lượng mặt nước</t>
  </si>
  <si>
    <t>Tiến hành kiểm thử chức năng Dịch vụ chỉnh sửa thông tin chất lượng mặt nước</t>
  </si>
  <si>
    <t>Tiến hành kiểm thử chức năngDịch vụ cung cấp thông tin sâu bệnh cây xanh</t>
  </si>
  <si>
    <t>Tiến hành kiểm thử chức năng Dịch vụ thêm mới sâu bệnh cây xanh</t>
  </si>
  <si>
    <t>Tiến hành kiểm thử chức năng Dịch vụ chỉnh sửa sâu bệnh cây xanh</t>
  </si>
  <si>
    <t>Tiến hành kiểm thử chức năng Dịch vụ cập nhật tình trạng xử lý sâu bệnh cây xanh</t>
  </si>
  <si>
    <t>Tiến hành kiểm thử chức năng Dịch vụ cung cấp thông tin hồ sơ cấp phép</t>
  </si>
  <si>
    <t>Tiến hành kiểm thử chức năng Dịch vụ cung cấp thông tin cây cấm trồng, hạn chế trồng</t>
  </si>
  <si>
    <t>Tiến hành kiểm thử chức năng Dịch vụ cung cấp danh sách nhân viên</t>
  </si>
  <si>
    <t>Tiến hành kiểm thử chức năng Dịch vụ cung cấp danh sách nhóm nhân viên</t>
  </si>
  <si>
    <t xml:space="preserve">Thiết kế test case cho chức năng Cập nhật quá trình sinh trưởng cây xanh trên ứng dụng di động </t>
  </si>
  <si>
    <t>Báo cáo tổng kết trạng thái kiểm thử lần 1</t>
  </si>
  <si>
    <t>TungHT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</si>
</sst>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 mmm\ yyyy"/>
    <numFmt numFmtId="166" formatCode="d"/>
    <numFmt numFmtId="167" formatCode="ddd\ m/dd/yy"/>
    <numFmt numFmtId="168" formatCode="[$-409]d/mmm/yyyy;@"/>
  </numFmts>
  <fonts count="30" x14ac:knownFonts="1">
    <font>
      <sz val="10"/>
      <color rgb="FF000000"/>
      <name val="Arial"/>
      <scheme val="minor"/>
    </font>
    <font>
      <sz val="14"/>
      <color rgb="FF003366"/>
      <name val="Arial"/>
      <family val="2"/>
    </font>
    <font>
      <sz val="10"/>
      <color theme="1"/>
      <name val="Arial"/>
      <family val="2"/>
    </font>
    <font>
      <b/>
      <i/>
      <u/>
      <sz val="10"/>
      <color rgb="FF000000"/>
      <name val="Arial"/>
      <family val="2"/>
    </font>
    <font>
      <sz val="11"/>
      <color theme="1"/>
      <name val="Arial"/>
      <family val="2"/>
    </font>
    <font>
      <sz val="9"/>
      <color theme="1"/>
      <name val="Arial"/>
      <family val="2"/>
    </font>
    <font>
      <u/>
      <sz val="8"/>
      <color rgb="FF0000FF"/>
      <name val="Arial"/>
      <family val="2"/>
    </font>
    <font>
      <sz val="7"/>
      <color rgb="FFC0C0C0"/>
      <name val="Arial"/>
      <family val="2"/>
    </font>
    <font>
      <u/>
      <sz val="10"/>
      <color rgb="FF0000FF"/>
      <name val="Arial"/>
      <family val="2"/>
    </font>
    <font>
      <sz val="10"/>
      <color theme="1"/>
      <name val="Arial"/>
      <family val="2"/>
      <scheme val="minor"/>
    </font>
    <font>
      <sz val="10"/>
      <name val="Arial"/>
      <family val="2"/>
    </font>
    <font>
      <sz val="11"/>
      <color theme="1"/>
      <name val="Arial"/>
      <family val="2"/>
      <scheme val="minor"/>
    </font>
    <font>
      <sz val="8"/>
      <color theme="1"/>
      <name val="Arial"/>
      <family val="2"/>
    </font>
    <font>
      <b/>
      <sz val="9"/>
      <color theme="1"/>
      <name val="Arial"/>
      <family val="2"/>
    </font>
    <font>
      <b/>
      <sz val="8"/>
      <color theme="1"/>
      <name val="Arial"/>
      <family val="2"/>
    </font>
    <font>
      <sz val="9"/>
      <color theme="1"/>
      <name val="Arial"/>
      <family val="2"/>
      <scheme val="minor"/>
    </font>
    <font>
      <b/>
      <sz val="11"/>
      <color theme="1"/>
      <name val="Arial"/>
      <family val="2"/>
      <scheme val="minor"/>
    </font>
    <font>
      <sz val="14"/>
      <color theme="1"/>
      <name val="Arial"/>
      <family val="2"/>
      <scheme val="minor"/>
    </font>
    <font>
      <sz val="9"/>
      <color rgb="FF000000"/>
      <name val="Arial"/>
      <family val="2"/>
      <scheme val="minor"/>
    </font>
    <font>
      <sz val="14"/>
      <color rgb="FF000000"/>
      <name val="Arial"/>
      <family val="2"/>
      <scheme val="minor"/>
    </font>
    <font>
      <b/>
      <sz val="11"/>
      <color theme="1"/>
      <name val="Arial"/>
      <family val="2"/>
      <scheme val="minor"/>
    </font>
    <font>
      <sz val="9"/>
      <color theme="1"/>
      <name val="Arial"/>
      <family val="2"/>
      <scheme val="minor"/>
    </font>
    <font>
      <sz val="16"/>
      <color rgb="FF366092"/>
      <name val="Arial"/>
      <family val="2"/>
    </font>
    <font>
      <sz val="11"/>
      <color theme="1"/>
      <name val="Arial"/>
      <family val="2"/>
    </font>
    <font>
      <sz val="10"/>
      <color rgb="FF000000"/>
      <name val="Arial"/>
      <family val="2"/>
      <scheme val="minor"/>
    </font>
    <font>
      <sz val="10"/>
      <color rgb="FFA1A1A1"/>
      <name val="Arial"/>
      <family val="2"/>
      <scheme val="minor"/>
    </font>
    <font>
      <b/>
      <sz val="9"/>
      <color theme="1"/>
      <name val="Arial"/>
      <family val="2"/>
      <scheme val="minor"/>
    </font>
    <font>
      <b/>
      <sz val="9"/>
      <color rgb="FF000000"/>
      <name val="Arial"/>
      <family val="2"/>
      <scheme val="minor"/>
    </font>
    <font>
      <b/>
      <sz val="14"/>
      <color rgb="FF000000"/>
      <name val="Arial"/>
      <family val="2"/>
      <scheme val="minor"/>
    </font>
    <font>
      <b/>
      <sz val="10"/>
      <color rgb="FF000000"/>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theme="0"/>
        <bgColor rgb="FFFCE5CD"/>
      </patternFill>
    </fill>
    <fill>
      <patternFill patternType="solid">
        <fgColor theme="0"/>
        <bgColor indexed="64"/>
      </patternFill>
    </fill>
    <fill>
      <patternFill patternType="solid">
        <fgColor rgb="FFB2B2B2"/>
        <bgColor indexed="64"/>
      </patternFill>
    </fill>
    <fill>
      <patternFill patternType="solid">
        <fgColor rgb="FFD4D4D4"/>
        <bgColor indexed="64"/>
      </patternFill>
    </fill>
    <fill>
      <patternFill patternType="solid">
        <fgColor theme="0"/>
        <bgColor rgb="FFD8D8D8"/>
      </patternFill>
    </fill>
    <fill>
      <patternFill patternType="solid">
        <fgColor theme="0" tint="-0.14999847407452621"/>
        <bgColor indexed="64"/>
      </patternFill>
    </fill>
    <fill>
      <patternFill patternType="solid">
        <fgColor theme="0" tint="-0.14999847407452621"/>
        <bgColor rgb="FFD3EBD4"/>
      </patternFill>
    </fill>
  </fills>
  <borders count="19">
    <border>
      <left/>
      <right/>
      <top/>
      <bottom/>
      <diagonal/>
    </border>
    <border>
      <left/>
      <right/>
      <top/>
      <bottom/>
      <diagonal/>
    </border>
    <border>
      <left/>
      <right/>
      <top/>
      <bottom style="thin">
        <color rgb="FFBFBFBF"/>
      </bottom>
      <diagonal/>
    </border>
    <border>
      <left style="medium">
        <color rgb="FFBFBFBF"/>
      </left>
      <right/>
      <top/>
      <bottom/>
      <diagonal/>
    </border>
    <border>
      <left/>
      <right style="medium">
        <color rgb="FFBFBFBF"/>
      </right>
      <top/>
      <bottom/>
      <diagonal/>
    </border>
    <border>
      <left/>
      <right/>
      <top style="thin">
        <color rgb="FFBFBFBF"/>
      </top>
      <bottom style="thin">
        <color rgb="FFBFBFBF"/>
      </bottom>
      <diagonal/>
    </border>
    <border>
      <left style="medium">
        <color rgb="FFBFBFBF"/>
      </left>
      <right style="thin">
        <color rgb="FFBFBFBF"/>
      </right>
      <top/>
      <bottom/>
      <diagonal/>
    </border>
    <border>
      <left style="thin">
        <color rgb="FFBFBFBF"/>
      </left>
      <right style="thin">
        <color rgb="FFBFBFBF"/>
      </right>
      <top/>
      <bottom/>
      <diagonal/>
    </border>
    <border>
      <left style="thin">
        <color rgb="FFBFBFBF"/>
      </left>
      <right style="medium">
        <color rgb="FFBFBFBF"/>
      </right>
      <top/>
      <bottom/>
      <diagonal/>
    </border>
    <border>
      <left/>
      <right/>
      <top/>
      <bottom style="medium">
        <color rgb="FFA5A5A5"/>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style="thin">
        <color rgb="FFBFBFBF"/>
      </left>
      <right style="medium">
        <color rgb="FFBFBFBF"/>
      </right>
      <top/>
      <bottom style="medium">
        <color rgb="FFA5A5A5"/>
      </bottom>
      <diagonal/>
    </border>
    <border>
      <left/>
      <right/>
      <top/>
      <bottom style="thin">
        <color rgb="FFEAEAEA"/>
      </bottom>
      <diagonal/>
    </border>
    <border>
      <left/>
      <right/>
      <top style="thin">
        <color rgb="FFEAEAEA"/>
      </top>
      <bottom style="thin">
        <color rgb="FFEAEAEA"/>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AEAEA"/>
      </top>
      <bottom style="thin">
        <color rgb="FFEAEAEA"/>
      </bottom>
      <diagonal/>
    </border>
    <border>
      <left/>
      <right/>
      <top style="thin">
        <color rgb="FFEAEAEA"/>
      </top>
      <bottom/>
      <diagonal/>
    </border>
  </borders>
  <cellStyleXfs count="1">
    <xf numFmtId="0" fontId="0" fillId="0" borderId="0"/>
  </cellStyleXfs>
  <cellXfs count="111">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right" vertical="center"/>
    </xf>
    <xf numFmtId="0" fontId="4" fillId="0" borderId="0" xfId="0" applyFont="1" applyAlignment="1">
      <alignment vertical="center"/>
    </xf>
    <xf numFmtId="0" fontId="5" fillId="0" borderId="0" xfId="0" applyFont="1"/>
    <xf numFmtId="0" fontId="6" fillId="2" borderId="1" xfId="0" applyFont="1" applyFill="1" applyBorder="1" applyAlignment="1">
      <alignment horizontal="right"/>
    </xf>
    <xf numFmtId="0" fontId="7" fillId="0" borderId="0" xfId="0" applyFont="1"/>
    <xf numFmtId="0" fontId="2" fillId="2" borderId="1" xfId="0" applyFont="1" applyFill="1" applyBorder="1"/>
    <xf numFmtId="0" fontId="8" fillId="0" borderId="0" xfId="0" applyFont="1" applyAlignment="1">
      <alignment horizontal="left"/>
    </xf>
    <xf numFmtId="0" fontId="9" fillId="0" borderId="2" xfId="0" applyFont="1" applyBorder="1" applyAlignment="1">
      <alignment horizontal="center" vertical="center"/>
    </xf>
    <xf numFmtId="166" fontId="12" fillId="0" borderId="6" xfId="0" applyNumberFormat="1" applyFont="1" applyBorder="1" applyAlignment="1">
      <alignment horizontal="center" vertical="center" shrinkToFit="1"/>
    </xf>
    <xf numFmtId="166" fontId="12" fillId="0" borderId="7" xfId="0" applyNumberFormat="1" applyFont="1" applyBorder="1" applyAlignment="1">
      <alignment horizontal="center" vertical="center" shrinkToFit="1"/>
    </xf>
    <xf numFmtId="166" fontId="12" fillId="0" borderId="8" xfId="0" applyNumberFormat="1" applyFont="1" applyBorder="1" applyAlignment="1">
      <alignment horizontal="center" vertical="center" shrinkToFit="1"/>
    </xf>
    <xf numFmtId="0" fontId="13" fillId="0" borderId="9" xfId="0" applyFont="1" applyBorder="1" applyAlignment="1">
      <alignment horizontal="left" vertical="center"/>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0" fontId="13" fillId="0" borderId="9" xfId="0" applyFont="1" applyBorder="1" applyAlignment="1">
      <alignment horizontal="center" vertical="center"/>
    </xf>
    <xf numFmtId="0" fontId="15" fillId="0" borderId="10" xfId="0" applyFont="1" applyBorder="1" applyAlignment="1">
      <alignment horizontal="center" vertical="center" shrinkToFit="1"/>
    </xf>
    <xf numFmtId="0" fontId="15" fillId="0" borderId="11" xfId="0" applyFont="1" applyBorder="1" applyAlignment="1">
      <alignment horizontal="center" vertical="center" shrinkToFit="1"/>
    </xf>
    <xf numFmtId="0" fontId="15" fillId="0" borderId="12" xfId="0" applyFont="1" applyBorder="1" applyAlignment="1">
      <alignment horizontal="center" vertical="center" shrinkToFit="1"/>
    </xf>
    <xf numFmtId="0" fontId="16" fillId="3" borderId="13" xfId="0" applyFont="1" applyFill="1" applyBorder="1" applyAlignment="1">
      <alignment horizontal="left" vertical="center"/>
    </xf>
    <xf numFmtId="0" fontId="15" fillId="3" borderId="13" xfId="0" applyFont="1" applyFill="1" applyBorder="1" applyAlignment="1">
      <alignment vertical="center"/>
    </xf>
    <xf numFmtId="0" fontId="15" fillId="3" borderId="13" xfId="0" applyFont="1" applyFill="1" applyBorder="1" applyAlignment="1">
      <alignment horizontal="center" vertical="center"/>
    </xf>
    <xf numFmtId="167" fontId="15" fillId="3" borderId="13" xfId="0" applyNumberFormat="1" applyFont="1" applyFill="1" applyBorder="1" applyAlignment="1">
      <alignment horizontal="right" vertical="center"/>
    </xf>
    <xf numFmtId="167" fontId="15" fillId="3" borderId="13" xfId="0" applyNumberFormat="1" applyFont="1" applyFill="1" applyBorder="1" applyAlignment="1">
      <alignment horizontal="center" vertical="center"/>
    </xf>
    <xf numFmtId="1" fontId="15" fillId="3" borderId="13" xfId="0" applyNumberFormat="1" applyFont="1" applyFill="1" applyBorder="1" applyAlignment="1">
      <alignment horizontal="center" vertical="center"/>
    </xf>
    <xf numFmtId="9" fontId="15" fillId="3" borderId="13" xfId="0" applyNumberFormat="1" applyFont="1" applyFill="1" applyBorder="1" applyAlignment="1">
      <alignment horizontal="center" vertical="center"/>
    </xf>
    <xf numFmtId="1" fontId="17" fillId="3" borderId="13" xfId="0" applyNumberFormat="1" applyFont="1" applyFill="1" applyBorder="1" applyAlignment="1">
      <alignment horizontal="center" vertical="center"/>
    </xf>
    <xf numFmtId="0" fontId="15" fillId="3" borderId="13" xfId="0" applyFont="1" applyFill="1" applyBorder="1" applyAlignment="1">
      <alignment horizontal="left" vertical="center"/>
    </xf>
    <xf numFmtId="0" fontId="15" fillId="0" borderId="14" xfId="0" applyFont="1" applyBorder="1" applyAlignment="1">
      <alignment horizontal="left" vertical="center"/>
    </xf>
    <xf numFmtId="0" fontId="15" fillId="0" borderId="14" xfId="0" applyFont="1" applyBorder="1" applyAlignment="1">
      <alignment vertical="center" wrapText="1"/>
    </xf>
    <xf numFmtId="0" fontId="18" fillId="0" borderId="15" xfId="0" applyFont="1" applyBorder="1" applyAlignment="1">
      <alignment horizontal="center" vertical="center"/>
    </xf>
    <xf numFmtId="167" fontId="18" fillId="4" borderId="16" xfId="0" applyNumberFormat="1" applyFont="1" applyFill="1" applyBorder="1" applyAlignment="1">
      <alignment horizontal="center" vertical="center"/>
    </xf>
    <xf numFmtId="167" fontId="18" fillId="0" borderId="15" xfId="0" applyNumberFormat="1" applyFont="1" applyBorder="1" applyAlignment="1">
      <alignment horizontal="center" vertical="center"/>
    </xf>
    <xf numFmtId="1" fontId="18" fillId="4" borderId="16" xfId="0" applyNumberFormat="1" applyFont="1" applyFill="1" applyBorder="1" applyAlignment="1">
      <alignment horizontal="center" vertical="center"/>
    </xf>
    <xf numFmtId="9" fontId="18" fillId="4" borderId="16" xfId="0" applyNumberFormat="1" applyFont="1" applyFill="1" applyBorder="1" applyAlignment="1">
      <alignment horizontal="center" vertical="center"/>
    </xf>
    <xf numFmtId="1" fontId="18" fillId="0" borderId="15" xfId="0" applyNumberFormat="1" applyFont="1" applyBorder="1" applyAlignment="1">
      <alignment horizontal="center" vertical="center"/>
    </xf>
    <xf numFmtId="1" fontId="19" fillId="0" borderId="15" xfId="0" applyNumberFormat="1" applyFont="1" applyBorder="1" applyAlignment="1">
      <alignment horizontal="center" vertical="center"/>
    </xf>
    <xf numFmtId="0" fontId="16" fillId="3" borderId="17" xfId="0" applyFont="1" applyFill="1" applyBorder="1" applyAlignment="1">
      <alignment horizontal="left" vertical="center"/>
    </xf>
    <xf numFmtId="0" fontId="15" fillId="3" borderId="17" xfId="0" applyFont="1" applyFill="1" applyBorder="1" applyAlignment="1">
      <alignment vertical="center"/>
    </xf>
    <xf numFmtId="0" fontId="15" fillId="3" borderId="17" xfId="0" applyFont="1" applyFill="1" applyBorder="1" applyAlignment="1">
      <alignment horizontal="center" vertical="center"/>
    </xf>
    <xf numFmtId="167" fontId="15" fillId="3" borderId="17" xfId="0" applyNumberFormat="1" applyFont="1" applyFill="1" applyBorder="1" applyAlignment="1">
      <alignment horizontal="center" vertical="center"/>
    </xf>
    <xf numFmtId="1" fontId="15" fillId="3" borderId="17" xfId="0" applyNumberFormat="1" applyFont="1" applyFill="1" applyBorder="1" applyAlignment="1">
      <alignment horizontal="center" vertical="center"/>
    </xf>
    <xf numFmtId="9" fontId="15" fillId="3" borderId="17" xfId="0" applyNumberFormat="1" applyFont="1" applyFill="1" applyBorder="1" applyAlignment="1">
      <alignment horizontal="center" vertical="center"/>
    </xf>
    <xf numFmtId="1" fontId="17" fillId="3" borderId="17" xfId="0" applyNumberFormat="1" applyFont="1" applyFill="1" applyBorder="1" applyAlignment="1">
      <alignment horizontal="center" vertical="center"/>
    </xf>
    <xf numFmtId="0" fontId="15" fillId="3" borderId="17" xfId="0" applyFont="1" applyFill="1" applyBorder="1" applyAlignment="1">
      <alignment horizontal="left" vertical="center"/>
    </xf>
    <xf numFmtId="0" fontId="3" fillId="5" borderId="0" xfId="0" applyFont="1" applyFill="1" applyAlignment="1">
      <alignment vertical="center" wrapText="1"/>
    </xf>
    <xf numFmtId="0" fontId="0" fillId="6" borderId="0" xfId="0" applyFill="1"/>
    <xf numFmtId="0" fontId="20" fillId="3" borderId="13" xfId="0" applyFont="1" applyFill="1" applyBorder="1" applyAlignment="1">
      <alignment vertical="center"/>
    </xf>
    <xf numFmtId="0" fontId="21" fillId="0" borderId="14" xfId="0" applyFont="1" applyBorder="1" applyAlignment="1">
      <alignment vertical="center" wrapText="1"/>
    </xf>
    <xf numFmtId="0" fontId="22" fillId="0" borderId="0" xfId="0" applyFont="1" applyAlignment="1">
      <alignment vertical="center"/>
    </xf>
    <xf numFmtId="0" fontId="23" fillId="0" borderId="0" xfId="0" applyFont="1" applyAlignment="1">
      <alignment vertical="center"/>
    </xf>
    <xf numFmtId="0" fontId="15" fillId="0" borderId="14" xfId="0" applyFont="1" applyBorder="1" applyAlignment="1">
      <alignment horizontal="left" vertical="top" wrapText="1"/>
    </xf>
    <xf numFmtId="0" fontId="16" fillId="3" borderId="17" xfId="0" applyFont="1" applyFill="1" applyBorder="1" applyAlignment="1">
      <alignment vertical="center"/>
    </xf>
    <xf numFmtId="0" fontId="15" fillId="0" borderId="14" xfId="0" applyFont="1" applyBorder="1" applyAlignment="1">
      <alignment vertical="center"/>
    </xf>
    <xf numFmtId="0" fontId="16" fillId="3" borderId="18" xfId="0" applyFont="1" applyFill="1" applyBorder="1" applyAlignment="1">
      <alignment horizontal="left" vertical="center"/>
    </xf>
    <xf numFmtId="0" fontId="16" fillId="3" borderId="18" xfId="0" applyFont="1" applyFill="1" applyBorder="1" applyAlignment="1">
      <alignment vertical="center"/>
    </xf>
    <xf numFmtId="0" fontId="15" fillId="3" borderId="18" xfId="0" applyFont="1" applyFill="1" applyBorder="1" applyAlignment="1">
      <alignment vertical="center"/>
    </xf>
    <xf numFmtId="0" fontId="15" fillId="3" borderId="18" xfId="0" applyFont="1" applyFill="1" applyBorder="1" applyAlignment="1">
      <alignment horizontal="center" vertical="center"/>
    </xf>
    <xf numFmtId="167" fontId="15" fillId="3" borderId="18" xfId="0" applyNumberFormat="1" applyFont="1" applyFill="1" applyBorder="1" applyAlignment="1">
      <alignment horizontal="center" vertical="center"/>
    </xf>
    <xf numFmtId="1" fontId="15" fillId="3" borderId="18" xfId="0" applyNumberFormat="1" applyFont="1" applyFill="1" applyBorder="1" applyAlignment="1">
      <alignment horizontal="center" vertical="center"/>
    </xf>
    <xf numFmtId="9" fontId="15" fillId="3" borderId="18" xfId="0" applyNumberFormat="1" applyFont="1" applyFill="1" applyBorder="1" applyAlignment="1">
      <alignment horizontal="center" vertical="center"/>
    </xf>
    <xf numFmtId="1" fontId="17" fillId="3" borderId="18" xfId="0" applyNumberFormat="1" applyFont="1" applyFill="1" applyBorder="1" applyAlignment="1">
      <alignment horizontal="center" vertical="center"/>
    </xf>
    <xf numFmtId="0" fontId="15" fillId="3" borderId="18" xfId="0" applyFont="1" applyFill="1" applyBorder="1" applyAlignment="1">
      <alignment horizontal="left" vertical="center"/>
    </xf>
    <xf numFmtId="0" fontId="0" fillId="0" borderId="1" xfId="0" applyBorder="1"/>
    <xf numFmtId="0" fontId="15" fillId="0" borderId="17" xfId="0" applyFont="1" applyBorder="1" applyAlignment="1">
      <alignment horizontal="left" vertical="center"/>
    </xf>
    <xf numFmtId="0" fontId="15" fillId="0" borderId="17" xfId="0" applyFont="1" applyBorder="1" applyAlignment="1">
      <alignment horizontal="left" vertical="top" wrapText="1"/>
    </xf>
    <xf numFmtId="0" fontId="18" fillId="0" borderId="16" xfId="0" applyFont="1" applyBorder="1" applyAlignment="1">
      <alignment horizontal="center" vertical="center"/>
    </xf>
    <xf numFmtId="1" fontId="19" fillId="0" borderId="16" xfId="0" applyNumberFormat="1" applyFont="1" applyBorder="1" applyAlignment="1">
      <alignment horizontal="center" vertical="center"/>
    </xf>
    <xf numFmtId="0" fontId="15" fillId="0" borderId="17" xfId="0" applyFont="1" applyBorder="1" applyAlignment="1">
      <alignment vertical="center" wrapText="1"/>
    </xf>
    <xf numFmtId="0" fontId="25" fillId="7" borderId="0" xfId="0" applyFont="1" applyFill="1"/>
    <xf numFmtId="0" fontId="0" fillId="7" borderId="0" xfId="0" applyFill="1"/>
    <xf numFmtId="0" fontId="15" fillId="7" borderId="17" xfId="0" applyFont="1" applyFill="1" applyBorder="1" applyAlignment="1">
      <alignment horizontal="left" vertical="center"/>
    </xf>
    <xf numFmtId="0" fontId="15" fillId="7" borderId="14" xfId="0" applyFont="1" applyFill="1" applyBorder="1" applyAlignment="1">
      <alignment horizontal="left" vertical="center"/>
    </xf>
    <xf numFmtId="0" fontId="15" fillId="6" borderId="17" xfId="0" applyFont="1" applyFill="1" applyBorder="1" applyAlignment="1">
      <alignment horizontal="left" vertical="center"/>
    </xf>
    <xf numFmtId="0" fontId="15" fillId="8" borderId="14" xfId="0" applyFont="1" applyFill="1" applyBorder="1" applyAlignment="1">
      <alignment horizontal="left" vertical="center"/>
    </xf>
    <xf numFmtId="0" fontId="15" fillId="9" borderId="17" xfId="0" applyFont="1" applyFill="1" applyBorder="1" applyAlignment="1">
      <alignment horizontal="left" vertical="center"/>
    </xf>
    <xf numFmtId="0" fontId="15" fillId="9" borderId="18" xfId="0" applyFont="1" applyFill="1" applyBorder="1" applyAlignment="1">
      <alignment horizontal="left" vertical="center"/>
    </xf>
    <xf numFmtId="0" fontId="15" fillId="3" borderId="1" xfId="0" applyFont="1" applyFill="1" applyBorder="1" applyAlignment="1">
      <alignment horizontal="center" vertical="center"/>
    </xf>
    <xf numFmtId="167" fontId="15" fillId="3" borderId="1" xfId="0" applyNumberFormat="1"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1" fontId="17" fillId="3" borderId="1" xfId="0" applyNumberFormat="1" applyFont="1" applyFill="1" applyBorder="1" applyAlignment="1">
      <alignment horizontal="center" vertical="center"/>
    </xf>
    <xf numFmtId="0" fontId="18" fillId="0" borderId="1" xfId="0" applyFont="1" applyBorder="1" applyAlignment="1">
      <alignment horizontal="center" vertical="center"/>
    </xf>
    <xf numFmtId="167" fontId="18" fillId="4" borderId="1" xfId="0" applyNumberFormat="1" applyFont="1" applyFill="1" applyBorder="1" applyAlignment="1">
      <alignment horizontal="center" vertical="center"/>
    </xf>
    <xf numFmtId="1" fontId="18" fillId="4" borderId="1" xfId="0" applyNumberFormat="1" applyFont="1" applyFill="1" applyBorder="1" applyAlignment="1">
      <alignment horizontal="center" vertical="center"/>
    </xf>
    <xf numFmtId="9" fontId="18" fillId="4" borderId="1" xfId="0" applyNumberFormat="1" applyFont="1" applyFill="1" applyBorder="1" applyAlignment="1">
      <alignment horizontal="center" vertical="center"/>
    </xf>
    <xf numFmtId="1" fontId="18" fillId="0" borderId="1" xfId="0" applyNumberFormat="1" applyFont="1" applyBorder="1" applyAlignment="1">
      <alignment horizontal="center" vertical="center"/>
    </xf>
    <xf numFmtId="1" fontId="19" fillId="0" borderId="1" xfId="0" applyNumberFormat="1" applyFont="1" applyBorder="1" applyAlignment="1">
      <alignment horizontal="center" vertical="center"/>
    </xf>
    <xf numFmtId="0" fontId="15" fillId="3" borderId="1" xfId="0" applyFont="1" applyFill="1" applyBorder="1" applyAlignment="1">
      <alignment horizontal="left" vertical="center"/>
    </xf>
    <xf numFmtId="0" fontId="26" fillId="10" borderId="17" xfId="0" applyFont="1" applyFill="1" applyBorder="1" applyAlignment="1">
      <alignment horizontal="left" vertical="center"/>
    </xf>
    <xf numFmtId="0" fontId="26" fillId="10" borderId="14" xfId="0" applyFont="1" applyFill="1" applyBorder="1" applyAlignment="1">
      <alignment vertical="center"/>
    </xf>
    <xf numFmtId="0" fontId="27" fillId="10" borderId="1" xfId="0" applyFont="1" applyFill="1" applyBorder="1" applyAlignment="1">
      <alignment horizontal="center" vertical="center"/>
    </xf>
    <xf numFmtId="167" fontId="27" fillId="11" borderId="1" xfId="0" applyNumberFormat="1" applyFont="1" applyFill="1" applyBorder="1" applyAlignment="1">
      <alignment horizontal="center" vertical="center"/>
    </xf>
    <xf numFmtId="1" fontId="27" fillId="11" borderId="1" xfId="0" applyNumberFormat="1" applyFont="1" applyFill="1" applyBorder="1" applyAlignment="1">
      <alignment horizontal="center" vertical="center"/>
    </xf>
    <xf numFmtId="9" fontId="27" fillId="11" borderId="1" xfId="0" applyNumberFormat="1" applyFont="1" applyFill="1" applyBorder="1" applyAlignment="1">
      <alignment horizontal="center" vertical="center"/>
    </xf>
    <xf numFmtId="1" fontId="27" fillId="10" borderId="1" xfId="0" applyNumberFormat="1" applyFont="1" applyFill="1" applyBorder="1" applyAlignment="1">
      <alignment horizontal="center" vertical="center"/>
    </xf>
    <xf numFmtId="1" fontId="28" fillId="10" borderId="1" xfId="0" applyNumberFormat="1" applyFont="1" applyFill="1" applyBorder="1" applyAlignment="1">
      <alignment horizontal="center" vertical="center"/>
    </xf>
    <xf numFmtId="0" fontId="29" fillId="10" borderId="0" xfId="0" applyFont="1" applyFill="1"/>
    <xf numFmtId="0" fontId="26" fillId="10" borderId="17" xfId="0" applyFont="1" applyFill="1" applyBorder="1" applyAlignment="1">
      <alignment vertical="center"/>
    </xf>
    <xf numFmtId="167" fontId="27" fillId="11" borderId="16" xfId="0" applyNumberFormat="1" applyFont="1" applyFill="1" applyBorder="1" applyAlignment="1">
      <alignment horizontal="center" vertical="center"/>
    </xf>
    <xf numFmtId="0" fontId="16" fillId="10" borderId="17" xfId="0" applyFont="1" applyFill="1" applyBorder="1" applyAlignment="1">
      <alignment vertical="center" wrapText="1"/>
    </xf>
    <xf numFmtId="0" fontId="11" fillId="0" borderId="3" xfId="0" applyFont="1" applyBorder="1" applyAlignment="1">
      <alignment horizontal="center" vertical="center"/>
    </xf>
    <xf numFmtId="0" fontId="0" fillId="0" borderId="0" xfId="0"/>
    <xf numFmtId="0" fontId="10" fillId="0" borderId="4" xfId="0" applyFont="1" applyBorder="1"/>
    <xf numFmtId="165" fontId="9" fillId="0" borderId="3" xfId="0" applyNumberFormat="1" applyFont="1" applyBorder="1" applyAlignment="1">
      <alignment horizontal="center" vertical="center"/>
    </xf>
    <xf numFmtId="168" fontId="9" fillId="0" borderId="2" xfId="0" applyNumberFormat="1" applyFont="1" applyBorder="1" applyAlignment="1">
      <alignment horizontal="center" vertical="center" shrinkToFit="1"/>
    </xf>
    <xf numFmtId="168" fontId="10" fillId="0" borderId="2" xfId="0" applyNumberFormat="1" applyFont="1" applyBorder="1"/>
    <xf numFmtId="164" fontId="9" fillId="0" borderId="5" xfId="0" applyNumberFormat="1" applyFont="1" applyBorder="1" applyAlignment="1">
      <alignment horizontal="center" vertical="center" shrinkToFit="1"/>
    </xf>
    <xf numFmtId="0" fontId="10" fillId="0" borderId="5" xfId="0" applyFont="1" applyBorder="1"/>
  </cellXfs>
  <cellStyles count="1">
    <cellStyle name="Normal" xfId="0" builtinId="0"/>
  </cellStyles>
  <dxfs count="179">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7F7F7F"/>
          <bgColor rgb="FF7F7F7F"/>
        </patternFill>
      </fill>
    </dxf>
    <dxf>
      <fill>
        <patternFill patternType="solid">
          <fgColor rgb="FF0070C0"/>
          <bgColor rgb="FF0070C0"/>
        </patternFill>
      </fill>
    </dxf>
    <dxf>
      <fill>
        <patternFill>
          <bgColor theme="0" tint="-0.24994659260841701"/>
        </patternFill>
      </fill>
    </dxf>
    <dxf>
      <fill>
        <patternFill patternType="none"/>
      </fill>
      <border>
        <left style="thin">
          <color rgb="FFC00000"/>
        </left>
        <right style="thin">
          <color rgb="FFC00000"/>
        </right>
      </border>
    </dxf>
    <dxf>
      <font>
        <color theme="0"/>
      </font>
      <fill>
        <patternFill patternType="solid">
          <fgColor theme="5"/>
          <bgColor theme="5"/>
        </patternFill>
      </fill>
    </dxf>
  </dxfs>
  <tableStyles count="0" defaultTableStyle="TableStyleMedium2" defaultPivotStyle="PivotStyleLight16"/>
  <colors>
    <mruColors>
      <color rgb="FFB2B2B2"/>
      <color rgb="FFA1A1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N170"/>
  <sheetViews>
    <sheetView showGridLines="0" tabSelected="1" zoomScale="70" zoomScaleNormal="70" workbookViewId="0">
      <pane ySplit="7" topLeftCell="A11" activePane="bottomLeft" state="frozen"/>
      <selection pane="bottomLeft" activeCell="H20" sqref="H20"/>
    </sheetView>
  </sheetViews>
  <sheetFormatPr defaultColWidth="12.54296875" defaultRowHeight="15" customHeight="1" x14ac:dyDescent="0.25"/>
  <cols>
    <col min="1" max="1" width="6" customWidth="1"/>
    <col min="2" max="2" width="69.90625" customWidth="1"/>
    <col min="3" max="3" width="8.453125" bestFit="1" customWidth="1"/>
    <col min="4" max="4" width="6" hidden="1" customWidth="1"/>
    <col min="5" max="6" width="11.08984375" bestFit="1" customWidth="1"/>
    <col min="7" max="7" width="5.36328125" customWidth="1"/>
    <col min="8" max="8" width="5.90625" customWidth="1"/>
    <col min="9" max="9" width="7.81640625" customWidth="1"/>
    <col min="10" max="10" width="1.54296875" customWidth="1"/>
    <col min="11" max="66" width="2.08984375" customWidth="1"/>
  </cols>
  <sheetData>
    <row r="1" spans="1:66" ht="20" x14ac:dyDescent="0.25">
      <c r="A1" s="51" t="s">
        <v>16</v>
      </c>
      <c r="B1" s="1"/>
      <c r="C1" s="1"/>
      <c r="D1" s="1"/>
      <c r="E1" s="1"/>
      <c r="F1" s="1"/>
      <c r="G1" s="2"/>
      <c r="H1" s="2"/>
      <c r="I1" s="3"/>
      <c r="J1" s="2"/>
      <c r="K1" s="47"/>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ht="18" customHeight="1" x14ac:dyDescent="0.25">
      <c r="A2" s="52" t="s">
        <v>14</v>
      </c>
      <c r="B2" s="5"/>
      <c r="C2" s="5"/>
      <c r="D2" s="6"/>
      <c r="E2" s="7"/>
      <c r="F2" s="7"/>
      <c r="G2" s="2"/>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ht="12.75" customHeight="1" x14ac:dyDescent="0.25">
      <c r="A3" s="4"/>
      <c r="B3" s="2"/>
      <c r="C3" s="2"/>
      <c r="D3" s="2"/>
      <c r="E3" s="2"/>
      <c r="F3" s="2"/>
      <c r="G3" s="2"/>
      <c r="H3" s="8"/>
      <c r="I3" s="2"/>
      <c r="J3" s="2"/>
      <c r="K3" s="9"/>
      <c r="L3" s="9"/>
      <c r="M3" s="9"/>
      <c r="N3" s="9"/>
      <c r="O3" s="9"/>
      <c r="P3" s="9"/>
      <c r="Q3" s="9"/>
      <c r="R3" s="9"/>
      <c r="S3" s="9"/>
      <c r="T3" s="9"/>
      <c r="U3" s="9"/>
      <c r="V3" s="9"/>
      <c r="W3" s="9"/>
      <c r="X3" s="9"/>
      <c r="Y3" s="9"/>
      <c r="Z3" s="9"/>
      <c r="AA3" s="9"/>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spans="1:66" ht="17.25" customHeight="1" x14ac:dyDescent="0.25">
      <c r="A4" s="2"/>
      <c r="B4" s="3" t="s">
        <v>0</v>
      </c>
      <c r="C4" s="107">
        <v>45770</v>
      </c>
      <c r="D4" s="108"/>
      <c r="E4" s="108"/>
      <c r="F4" s="2"/>
      <c r="G4" s="3" t="s">
        <v>1</v>
      </c>
      <c r="H4" s="10">
        <v>2</v>
      </c>
      <c r="I4" s="2"/>
      <c r="J4" s="2"/>
      <c r="K4" s="103" t="str">
        <f>"Week "&amp;(K6-($C$4-WEEKDAY($C$4,1)+2))/7+1</f>
        <v>Week 2</v>
      </c>
      <c r="L4" s="104"/>
      <c r="M4" s="104"/>
      <c r="N4" s="104"/>
      <c r="O4" s="104"/>
      <c r="P4" s="104"/>
      <c r="Q4" s="105"/>
      <c r="R4" s="103" t="str">
        <f>"Week "&amp;(R6-($C$4-WEEKDAY($C$4,1)+2))/7+1</f>
        <v>Week 3</v>
      </c>
      <c r="S4" s="104"/>
      <c r="T4" s="104"/>
      <c r="U4" s="104"/>
      <c r="V4" s="104"/>
      <c r="W4" s="104"/>
      <c r="X4" s="105"/>
      <c r="Y4" s="103" t="str">
        <f>"Week "&amp;(Y6-($C$4-WEEKDAY($C$4,1)+2))/7+1</f>
        <v>Week 4</v>
      </c>
      <c r="Z4" s="104"/>
      <c r="AA4" s="104"/>
      <c r="AB4" s="104"/>
      <c r="AC4" s="104"/>
      <c r="AD4" s="104"/>
      <c r="AE4" s="105"/>
      <c r="AF4" s="103" t="str">
        <f>"Week "&amp;(AF6-($C$4-WEEKDAY($C$4,1)+2))/7+1</f>
        <v>Week 5</v>
      </c>
      <c r="AG4" s="104"/>
      <c r="AH4" s="104"/>
      <c r="AI4" s="104"/>
      <c r="AJ4" s="104"/>
      <c r="AK4" s="104"/>
      <c r="AL4" s="105"/>
      <c r="AM4" s="103" t="str">
        <f>"Week "&amp;(AM6-($C$4-WEEKDAY($C$4,1)+2))/7+1</f>
        <v>Week 6</v>
      </c>
      <c r="AN4" s="104"/>
      <c r="AO4" s="104"/>
      <c r="AP4" s="104"/>
      <c r="AQ4" s="104"/>
      <c r="AR4" s="104"/>
      <c r="AS4" s="105"/>
      <c r="AT4" s="103" t="str">
        <f>"Week "&amp;(AT6-($C$4-WEEKDAY($C$4,1)+2))/7+1</f>
        <v>Week 7</v>
      </c>
      <c r="AU4" s="104"/>
      <c r="AV4" s="104"/>
      <c r="AW4" s="104"/>
      <c r="AX4" s="104"/>
      <c r="AY4" s="104"/>
      <c r="AZ4" s="105"/>
      <c r="BA4" s="103" t="str">
        <f>"Week "&amp;(BA6-($C$4-WEEKDAY($C$4,1)+2))/7+1</f>
        <v>Week 8</v>
      </c>
      <c r="BB4" s="104"/>
      <c r="BC4" s="104"/>
      <c r="BD4" s="104"/>
      <c r="BE4" s="104"/>
      <c r="BF4" s="104"/>
      <c r="BG4" s="105"/>
      <c r="BH4" s="103" t="str">
        <f>"Week "&amp;(BH6-($C$4-WEEKDAY($C$4,1)+2))/7+1</f>
        <v>Week 9</v>
      </c>
      <c r="BI4" s="104"/>
      <c r="BJ4" s="104"/>
      <c r="BK4" s="104"/>
      <c r="BL4" s="104"/>
      <c r="BM4" s="104"/>
      <c r="BN4" s="105"/>
    </row>
    <row r="5" spans="1:66" ht="12.5" x14ac:dyDescent="0.25">
      <c r="A5" s="2"/>
      <c r="B5" s="3" t="s">
        <v>2</v>
      </c>
      <c r="C5" s="109" t="s">
        <v>60</v>
      </c>
      <c r="D5" s="110"/>
      <c r="E5" s="110"/>
      <c r="F5" s="2"/>
      <c r="G5" s="2"/>
      <c r="H5" s="2"/>
      <c r="I5" s="2"/>
      <c r="J5" s="2"/>
      <c r="K5" s="106">
        <f>K6</f>
        <v>45775</v>
      </c>
      <c r="L5" s="104"/>
      <c r="M5" s="104"/>
      <c r="N5" s="104"/>
      <c r="O5" s="104"/>
      <c r="P5" s="104"/>
      <c r="Q5" s="105"/>
      <c r="R5" s="106">
        <f>R6</f>
        <v>45782</v>
      </c>
      <c r="S5" s="104"/>
      <c r="T5" s="104"/>
      <c r="U5" s="104"/>
      <c r="V5" s="104"/>
      <c r="W5" s="104"/>
      <c r="X5" s="105"/>
      <c r="Y5" s="106">
        <f>Y6</f>
        <v>45789</v>
      </c>
      <c r="Z5" s="104"/>
      <c r="AA5" s="104"/>
      <c r="AB5" s="104"/>
      <c r="AC5" s="104"/>
      <c r="AD5" s="104"/>
      <c r="AE5" s="105"/>
      <c r="AF5" s="106">
        <f>AF6</f>
        <v>45796</v>
      </c>
      <c r="AG5" s="104"/>
      <c r="AH5" s="104"/>
      <c r="AI5" s="104"/>
      <c r="AJ5" s="104"/>
      <c r="AK5" s="104"/>
      <c r="AL5" s="105"/>
      <c r="AM5" s="106">
        <f>AM6</f>
        <v>45803</v>
      </c>
      <c r="AN5" s="104"/>
      <c r="AO5" s="104"/>
      <c r="AP5" s="104"/>
      <c r="AQ5" s="104"/>
      <c r="AR5" s="104"/>
      <c r="AS5" s="105"/>
      <c r="AT5" s="106">
        <f>AT6</f>
        <v>45810</v>
      </c>
      <c r="AU5" s="104"/>
      <c r="AV5" s="104"/>
      <c r="AW5" s="104"/>
      <c r="AX5" s="104"/>
      <c r="AY5" s="104"/>
      <c r="AZ5" s="105"/>
      <c r="BA5" s="106">
        <f>BA6</f>
        <v>45817</v>
      </c>
      <c r="BB5" s="104"/>
      <c r="BC5" s="104"/>
      <c r="BD5" s="104"/>
      <c r="BE5" s="104"/>
      <c r="BF5" s="104"/>
      <c r="BG5" s="105"/>
      <c r="BH5" s="106">
        <f>BH6</f>
        <v>45824</v>
      </c>
      <c r="BI5" s="104"/>
      <c r="BJ5" s="104"/>
      <c r="BK5" s="104"/>
      <c r="BL5" s="104"/>
      <c r="BM5" s="104"/>
      <c r="BN5" s="105"/>
    </row>
    <row r="6" spans="1:66" ht="12.5" x14ac:dyDescent="0.25">
      <c r="A6" s="2"/>
      <c r="B6" s="2"/>
      <c r="C6" s="2"/>
      <c r="D6" s="2"/>
      <c r="E6" s="2"/>
      <c r="F6" s="2"/>
      <c r="G6" s="2"/>
      <c r="H6" s="2"/>
      <c r="I6" s="2"/>
      <c r="J6" s="2"/>
      <c r="K6" s="11">
        <f>C4-WEEKDAY(C4,1)+2+7*(H4-1)</f>
        <v>45775</v>
      </c>
      <c r="L6" s="12">
        <f t="shared" ref="L6:BN6" si="0">K6+1</f>
        <v>45776</v>
      </c>
      <c r="M6" s="12">
        <f t="shared" si="0"/>
        <v>45777</v>
      </c>
      <c r="N6" s="12">
        <f t="shared" si="0"/>
        <v>45778</v>
      </c>
      <c r="O6" s="12">
        <f t="shared" si="0"/>
        <v>45779</v>
      </c>
      <c r="P6" s="12">
        <f t="shared" si="0"/>
        <v>45780</v>
      </c>
      <c r="Q6" s="13">
        <f t="shared" si="0"/>
        <v>45781</v>
      </c>
      <c r="R6" s="11">
        <f t="shared" si="0"/>
        <v>45782</v>
      </c>
      <c r="S6" s="12">
        <f t="shared" si="0"/>
        <v>45783</v>
      </c>
      <c r="T6" s="12">
        <f t="shared" si="0"/>
        <v>45784</v>
      </c>
      <c r="U6" s="12">
        <f t="shared" si="0"/>
        <v>45785</v>
      </c>
      <c r="V6" s="12">
        <f t="shared" si="0"/>
        <v>45786</v>
      </c>
      <c r="W6" s="12">
        <f t="shared" si="0"/>
        <v>45787</v>
      </c>
      <c r="X6" s="13">
        <f t="shared" si="0"/>
        <v>45788</v>
      </c>
      <c r="Y6" s="11">
        <f t="shared" si="0"/>
        <v>45789</v>
      </c>
      <c r="Z6" s="12">
        <f t="shared" si="0"/>
        <v>45790</v>
      </c>
      <c r="AA6" s="12">
        <f t="shared" si="0"/>
        <v>45791</v>
      </c>
      <c r="AB6" s="12">
        <f t="shared" si="0"/>
        <v>45792</v>
      </c>
      <c r="AC6" s="12">
        <f t="shared" si="0"/>
        <v>45793</v>
      </c>
      <c r="AD6" s="12">
        <f t="shared" si="0"/>
        <v>45794</v>
      </c>
      <c r="AE6" s="13">
        <f t="shared" si="0"/>
        <v>45795</v>
      </c>
      <c r="AF6" s="11">
        <f t="shared" si="0"/>
        <v>45796</v>
      </c>
      <c r="AG6" s="12">
        <f t="shared" si="0"/>
        <v>45797</v>
      </c>
      <c r="AH6" s="12">
        <f t="shared" si="0"/>
        <v>45798</v>
      </c>
      <c r="AI6" s="12">
        <f t="shared" si="0"/>
        <v>45799</v>
      </c>
      <c r="AJ6" s="12">
        <f t="shared" si="0"/>
        <v>45800</v>
      </c>
      <c r="AK6" s="12">
        <f t="shared" si="0"/>
        <v>45801</v>
      </c>
      <c r="AL6" s="13">
        <f t="shared" si="0"/>
        <v>45802</v>
      </c>
      <c r="AM6" s="11">
        <f t="shared" si="0"/>
        <v>45803</v>
      </c>
      <c r="AN6" s="12">
        <f t="shared" si="0"/>
        <v>45804</v>
      </c>
      <c r="AO6" s="12">
        <f t="shared" si="0"/>
        <v>45805</v>
      </c>
      <c r="AP6" s="12">
        <f t="shared" si="0"/>
        <v>45806</v>
      </c>
      <c r="AQ6" s="12">
        <f t="shared" si="0"/>
        <v>45807</v>
      </c>
      <c r="AR6" s="12">
        <f t="shared" si="0"/>
        <v>45808</v>
      </c>
      <c r="AS6" s="13">
        <f t="shared" si="0"/>
        <v>45809</v>
      </c>
      <c r="AT6" s="11">
        <f t="shared" si="0"/>
        <v>45810</v>
      </c>
      <c r="AU6" s="12">
        <f t="shared" si="0"/>
        <v>45811</v>
      </c>
      <c r="AV6" s="12">
        <f t="shared" si="0"/>
        <v>45812</v>
      </c>
      <c r="AW6" s="12">
        <f t="shared" si="0"/>
        <v>45813</v>
      </c>
      <c r="AX6" s="12">
        <f t="shared" si="0"/>
        <v>45814</v>
      </c>
      <c r="AY6" s="12">
        <f t="shared" si="0"/>
        <v>45815</v>
      </c>
      <c r="AZ6" s="13">
        <f t="shared" si="0"/>
        <v>45816</v>
      </c>
      <c r="BA6" s="11">
        <f t="shared" si="0"/>
        <v>45817</v>
      </c>
      <c r="BB6" s="12">
        <f t="shared" si="0"/>
        <v>45818</v>
      </c>
      <c r="BC6" s="12">
        <f t="shared" si="0"/>
        <v>45819</v>
      </c>
      <c r="BD6" s="12">
        <f t="shared" si="0"/>
        <v>45820</v>
      </c>
      <c r="BE6" s="12">
        <f t="shared" si="0"/>
        <v>45821</v>
      </c>
      <c r="BF6" s="12">
        <f t="shared" si="0"/>
        <v>45822</v>
      </c>
      <c r="BG6" s="13">
        <f t="shared" si="0"/>
        <v>45823</v>
      </c>
      <c r="BH6" s="11">
        <f t="shared" si="0"/>
        <v>45824</v>
      </c>
      <c r="BI6" s="12">
        <f t="shared" si="0"/>
        <v>45825</v>
      </c>
      <c r="BJ6" s="12">
        <f t="shared" si="0"/>
        <v>45826</v>
      </c>
      <c r="BK6" s="12">
        <f t="shared" si="0"/>
        <v>45827</v>
      </c>
      <c r="BL6" s="12">
        <f t="shared" si="0"/>
        <v>45828</v>
      </c>
      <c r="BM6" s="12">
        <f t="shared" si="0"/>
        <v>45829</v>
      </c>
      <c r="BN6" s="13">
        <f t="shared" si="0"/>
        <v>45830</v>
      </c>
    </row>
    <row r="7" spans="1:66" ht="31.5" x14ac:dyDescent="0.25">
      <c r="A7" s="14" t="s">
        <v>3</v>
      </c>
      <c r="B7" s="14" t="s">
        <v>4</v>
      </c>
      <c r="C7" s="15" t="s">
        <v>5</v>
      </c>
      <c r="D7" s="16" t="s">
        <v>6</v>
      </c>
      <c r="E7" s="17" t="s">
        <v>7</v>
      </c>
      <c r="F7" s="17" t="s">
        <v>8</v>
      </c>
      <c r="G7" s="15" t="s">
        <v>9</v>
      </c>
      <c r="H7" s="15" t="s">
        <v>10</v>
      </c>
      <c r="I7" s="15" t="s">
        <v>11</v>
      </c>
      <c r="J7" s="15"/>
      <c r="K7" s="18" t="str">
        <f t="shared" ref="K7:BN7" si="1">CHOOSE(WEEKDAY(K6,1),"S","M","T","W","T","F","S")</f>
        <v>M</v>
      </c>
      <c r="L7" s="19" t="str">
        <f t="shared" si="1"/>
        <v>T</v>
      </c>
      <c r="M7" s="19" t="str">
        <f t="shared" si="1"/>
        <v>W</v>
      </c>
      <c r="N7" s="19" t="str">
        <f t="shared" si="1"/>
        <v>T</v>
      </c>
      <c r="O7" s="19" t="str">
        <f t="shared" si="1"/>
        <v>F</v>
      </c>
      <c r="P7" s="19" t="str">
        <f t="shared" si="1"/>
        <v>S</v>
      </c>
      <c r="Q7" s="20" t="str">
        <f t="shared" si="1"/>
        <v>S</v>
      </c>
      <c r="R7" s="18" t="str">
        <f t="shared" si="1"/>
        <v>M</v>
      </c>
      <c r="S7" s="19" t="str">
        <f t="shared" si="1"/>
        <v>T</v>
      </c>
      <c r="T7" s="19" t="str">
        <f t="shared" si="1"/>
        <v>W</v>
      </c>
      <c r="U7" s="19" t="str">
        <f t="shared" si="1"/>
        <v>T</v>
      </c>
      <c r="V7" s="19" t="str">
        <f t="shared" si="1"/>
        <v>F</v>
      </c>
      <c r="W7" s="19" t="str">
        <f t="shared" si="1"/>
        <v>S</v>
      </c>
      <c r="X7" s="20" t="str">
        <f t="shared" si="1"/>
        <v>S</v>
      </c>
      <c r="Y7" s="18" t="str">
        <f t="shared" si="1"/>
        <v>M</v>
      </c>
      <c r="Z7" s="19" t="str">
        <f t="shared" si="1"/>
        <v>T</v>
      </c>
      <c r="AA7" s="19" t="str">
        <f t="shared" si="1"/>
        <v>W</v>
      </c>
      <c r="AB7" s="19" t="str">
        <f t="shared" si="1"/>
        <v>T</v>
      </c>
      <c r="AC7" s="19" t="str">
        <f t="shared" si="1"/>
        <v>F</v>
      </c>
      <c r="AD7" s="19" t="str">
        <f t="shared" si="1"/>
        <v>S</v>
      </c>
      <c r="AE7" s="20" t="str">
        <f t="shared" si="1"/>
        <v>S</v>
      </c>
      <c r="AF7" s="18" t="str">
        <f t="shared" si="1"/>
        <v>M</v>
      </c>
      <c r="AG7" s="19" t="str">
        <f t="shared" si="1"/>
        <v>T</v>
      </c>
      <c r="AH7" s="19" t="str">
        <f t="shared" si="1"/>
        <v>W</v>
      </c>
      <c r="AI7" s="19" t="str">
        <f t="shared" si="1"/>
        <v>T</v>
      </c>
      <c r="AJ7" s="19" t="str">
        <f t="shared" si="1"/>
        <v>F</v>
      </c>
      <c r="AK7" s="19" t="str">
        <f t="shared" si="1"/>
        <v>S</v>
      </c>
      <c r="AL7" s="20" t="str">
        <f t="shared" si="1"/>
        <v>S</v>
      </c>
      <c r="AM7" s="18" t="str">
        <f t="shared" si="1"/>
        <v>M</v>
      </c>
      <c r="AN7" s="19" t="str">
        <f t="shared" si="1"/>
        <v>T</v>
      </c>
      <c r="AO7" s="19" t="str">
        <f t="shared" si="1"/>
        <v>W</v>
      </c>
      <c r="AP7" s="19" t="str">
        <f t="shared" si="1"/>
        <v>T</v>
      </c>
      <c r="AQ7" s="19" t="str">
        <f t="shared" si="1"/>
        <v>F</v>
      </c>
      <c r="AR7" s="19" t="str">
        <f t="shared" si="1"/>
        <v>S</v>
      </c>
      <c r="AS7" s="20" t="str">
        <f t="shared" si="1"/>
        <v>S</v>
      </c>
      <c r="AT7" s="18" t="str">
        <f t="shared" si="1"/>
        <v>M</v>
      </c>
      <c r="AU7" s="19" t="str">
        <f t="shared" si="1"/>
        <v>T</v>
      </c>
      <c r="AV7" s="19" t="str">
        <f t="shared" si="1"/>
        <v>W</v>
      </c>
      <c r="AW7" s="19" t="str">
        <f t="shared" si="1"/>
        <v>T</v>
      </c>
      <c r="AX7" s="19" t="str">
        <f t="shared" si="1"/>
        <v>F</v>
      </c>
      <c r="AY7" s="19" t="str">
        <f t="shared" si="1"/>
        <v>S</v>
      </c>
      <c r="AZ7" s="20" t="str">
        <f t="shared" si="1"/>
        <v>S</v>
      </c>
      <c r="BA7" s="18" t="str">
        <f t="shared" si="1"/>
        <v>M</v>
      </c>
      <c r="BB7" s="19" t="str">
        <f t="shared" si="1"/>
        <v>T</v>
      </c>
      <c r="BC7" s="19" t="str">
        <f t="shared" si="1"/>
        <v>W</v>
      </c>
      <c r="BD7" s="19" t="str">
        <f t="shared" si="1"/>
        <v>T</v>
      </c>
      <c r="BE7" s="19" t="str">
        <f t="shared" si="1"/>
        <v>F</v>
      </c>
      <c r="BF7" s="19" t="str">
        <f t="shared" si="1"/>
        <v>S</v>
      </c>
      <c r="BG7" s="20" t="str">
        <f t="shared" si="1"/>
        <v>S</v>
      </c>
      <c r="BH7" s="18" t="str">
        <f t="shared" si="1"/>
        <v>M</v>
      </c>
      <c r="BI7" s="19" t="str">
        <f t="shared" si="1"/>
        <v>T</v>
      </c>
      <c r="BJ7" s="19" t="str">
        <f t="shared" si="1"/>
        <v>W</v>
      </c>
      <c r="BK7" s="19" t="str">
        <f t="shared" si="1"/>
        <v>T</v>
      </c>
      <c r="BL7" s="19" t="str">
        <f t="shared" si="1"/>
        <v>F</v>
      </c>
      <c r="BM7" s="19" t="str">
        <f t="shared" si="1"/>
        <v>S</v>
      </c>
      <c r="BN7" s="20" t="str">
        <f t="shared" si="1"/>
        <v>S</v>
      </c>
    </row>
    <row r="8" spans="1:66" ht="12.75" customHeight="1" x14ac:dyDescent="0.25">
      <c r="A8" s="21">
        <v>0</v>
      </c>
      <c r="B8" s="49" t="s">
        <v>12</v>
      </c>
      <c r="C8" s="22"/>
      <c r="D8" s="23"/>
      <c r="E8" s="24"/>
      <c r="F8" s="25" t="str">
        <f t="shared" ref="F8:F21" si="2">IF(ISBLANK(E8)," - ",IF(G8=0,E8,E8+G8-1))</f>
        <v xml:space="preserve"> - </v>
      </c>
      <c r="G8" s="26"/>
      <c r="H8" s="27"/>
      <c r="I8" s="26" t="str">
        <f t="shared" ref="I8:I34" si="3">IF(OR(F8=0,E8=0)," - ",NETWORKDAYS(E8,F8))</f>
        <v xml:space="preserve"> - </v>
      </c>
      <c r="J8" s="28"/>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row>
    <row r="9" spans="1:66" ht="12.75" customHeight="1" x14ac:dyDescent="0.25">
      <c r="A9" s="30" t="str" cm="1">
        <f t="array" ref="A9">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9" s="50" t="s">
        <v>13</v>
      </c>
      <c r="C9" s="55" t="s">
        <v>176</v>
      </c>
      <c r="D9" s="32"/>
      <c r="E9" s="33">
        <v>45770</v>
      </c>
      <c r="F9" s="34">
        <v>45772</v>
      </c>
      <c r="G9" s="35">
        <v>3</v>
      </c>
      <c r="H9" s="36">
        <v>1</v>
      </c>
      <c r="I9" s="37">
        <f>IF(OR(F9=0,E9=0)," - ",NETWORKDAYS(E9,F9))</f>
        <v>3</v>
      </c>
      <c r="J9" s="38"/>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row>
    <row r="10" spans="1:66" ht="12.75" customHeight="1" x14ac:dyDescent="0.25">
      <c r="A10" s="39" t="str" cm="1">
        <f t="array" ref="A10">IF(ISNUMBER(VALUE(SUBSTITUTE(GanttChart!prevWBS,".",""))),
    TEXT(VALUE(SUBSTITUTE(GanttChart!prevWBS,".","")) + 1, "#"),
    TEXT(1, "#"))</f>
        <v>1</v>
      </c>
      <c r="B10" s="54" t="s">
        <v>17</v>
      </c>
      <c r="C10" s="40"/>
      <c r="D10" s="41"/>
      <c r="E10" s="42"/>
      <c r="F10" s="42" t="str">
        <f t="shared" si="2"/>
        <v xml:space="preserve"> - </v>
      </c>
      <c r="G10" s="43"/>
      <c r="H10" s="44"/>
      <c r="I10" s="43" t="str">
        <f t="shared" si="3"/>
        <v xml:space="preserve"> - </v>
      </c>
      <c r="J10" s="45"/>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row>
    <row r="11" spans="1:66" ht="12.75" customHeight="1" x14ac:dyDescent="0.25">
      <c r="A11" s="30" t="str">
        <f>IF(LEFT(A10,FIND(".",A10&amp;".")-1)="1", "1."&amp;COUNTIF(A$10:A10,"1.*")+1, A10&amp;".1")</f>
        <v>1.1</v>
      </c>
      <c r="B11" s="53" t="s">
        <v>21</v>
      </c>
      <c r="C11" s="55" t="s">
        <v>176</v>
      </c>
      <c r="D11" s="32"/>
      <c r="E11" s="33">
        <v>45775</v>
      </c>
      <c r="F11" s="33">
        <v>45775</v>
      </c>
      <c r="G11" s="35">
        <v>1</v>
      </c>
      <c r="H11" s="36">
        <v>1</v>
      </c>
      <c r="I11" s="37">
        <f t="shared" si="3"/>
        <v>1</v>
      </c>
      <c r="J11" s="38"/>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row>
    <row r="12" spans="1:66" ht="12.75" customHeight="1" x14ac:dyDescent="0.25">
      <c r="A12" s="30" t="str">
        <f>IF(LEFT(A11,FIND(".",A11&amp;".")-1)="1", "1."&amp;COUNTIF(A$10:A11,"1.*")+1, A11&amp;".1")</f>
        <v>1.2</v>
      </c>
      <c r="B12" s="53" t="s">
        <v>23</v>
      </c>
      <c r="C12" s="55" t="s">
        <v>176</v>
      </c>
      <c r="D12" s="32"/>
      <c r="E12" s="33">
        <v>45775</v>
      </c>
      <c r="F12" s="33">
        <v>45775</v>
      </c>
      <c r="G12" s="35">
        <v>1</v>
      </c>
      <c r="H12" s="36">
        <v>1</v>
      </c>
      <c r="I12" s="37">
        <f t="shared" si="3"/>
        <v>1</v>
      </c>
      <c r="J12" s="38"/>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row>
    <row r="13" spans="1:66" ht="12.75" customHeight="1" x14ac:dyDescent="0.25">
      <c r="A13" s="30" t="str">
        <f>IF(LEFT(A12,FIND(".",A12&amp;".")-1)="1", "1."&amp;COUNTIF(A$10:A12,"1.*")+1, A12&amp;".1")</f>
        <v>1.3</v>
      </c>
      <c r="B13" s="53" t="s">
        <v>24</v>
      </c>
      <c r="C13" s="55" t="s">
        <v>176</v>
      </c>
      <c r="D13" s="32"/>
      <c r="E13" s="33">
        <v>45775</v>
      </c>
      <c r="F13" s="33">
        <v>45775</v>
      </c>
      <c r="G13" s="35">
        <v>1</v>
      </c>
      <c r="H13" s="36">
        <v>1</v>
      </c>
      <c r="I13" s="37">
        <f t="shared" si="3"/>
        <v>1</v>
      </c>
      <c r="J13" s="38"/>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row>
    <row r="14" spans="1:66" ht="12.75" customHeight="1" x14ac:dyDescent="0.25">
      <c r="A14" s="30" t="str">
        <f>IF(LEFT(A13,FIND(".",A13&amp;".")-1)="1", "1."&amp;COUNTIF(A$10:A13,"1.*")+1, A13&amp;".1")</f>
        <v>1.4</v>
      </c>
      <c r="B14" s="67" t="s">
        <v>25</v>
      </c>
      <c r="C14" s="55" t="s">
        <v>176</v>
      </c>
      <c r="D14" s="68"/>
      <c r="E14" s="33">
        <v>45775</v>
      </c>
      <c r="F14" s="33">
        <v>45775</v>
      </c>
      <c r="G14" s="35">
        <v>1</v>
      </c>
      <c r="H14" s="36">
        <v>1</v>
      </c>
      <c r="I14" s="37">
        <f t="shared" si="3"/>
        <v>1</v>
      </c>
      <c r="J14" s="69"/>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row>
    <row r="15" spans="1:66" ht="12.75" customHeight="1" x14ac:dyDescent="0.25">
      <c r="A15" s="30" t="str">
        <f>IF(LEFT(A14,FIND(".",A14&amp;".")-1)="1", "1."&amp;COUNTIF(A$10:A14,"1.*")+1, A14&amp;".1")</f>
        <v>1.5</v>
      </c>
      <c r="B15" s="67" t="s">
        <v>26</v>
      </c>
      <c r="C15" s="55" t="s">
        <v>176</v>
      </c>
      <c r="D15" s="68"/>
      <c r="E15" s="33">
        <v>45775</v>
      </c>
      <c r="F15" s="33">
        <v>45775</v>
      </c>
      <c r="G15" s="35">
        <v>1</v>
      </c>
      <c r="H15" s="36">
        <v>0.9</v>
      </c>
      <c r="I15" s="37">
        <f t="shared" si="3"/>
        <v>1</v>
      </c>
      <c r="J15" s="69"/>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row>
    <row r="16" spans="1:66" ht="12.75" customHeight="1" x14ac:dyDescent="0.25">
      <c r="A16" s="30" t="str">
        <f>IF(LEFT(A15,FIND(".",A15&amp;".")-1)="1", "1."&amp;COUNTIF(A$10:A15,"1.*")+1, A15&amp;".1")</f>
        <v>1.6</v>
      </c>
      <c r="B16" s="67" t="s">
        <v>27</v>
      </c>
      <c r="C16" s="55" t="s">
        <v>176</v>
      </c>
      <c r="D16" s="68"/>
      <c r="E16" s="33">
        <v>45776</v>
      </c>
      <c r="F16" s="33">
        <v>45776</v>
      </c>
      <c r="G16" s="35">
        <v>1</v>
      </c>
      <c r="H16" s="36">
        <v>0.95</v>
      </c>
      <c r="I16" s="37">
        <f>IF(OR(F16=0,E16=0)," - ",NETWORKDAYS(E16,F16))</f>
        <v>1</v>
      </c>
      <c r="J16" s="69"/>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row>
    <row r="17" spans="1:66" ht="12.75" customHeight="1" x14ac:dyDescent="0.25">
      <c r="A17" s="30" t="str">
        <f>IF(LEFT(A16,FIND(".",A16&amp;".")-1)="1", "1."&amp;COUNTIF(A$10:A16,"1.*")+1, A16&amp;".1")</f>
        <v>1.7</v>
      </c>
      <c r="B17" s="67" t="s">
        <v>28</v>
      </c>
      <c r="C17" s="55" t="s">
        <v>176</v>
      </c>
      <c r="D17" s="68"/>
      <c r="E17" s="33">
        <v>45776</v>
      </c>
      <c r="F17" s="33">
        <v>45776</v>
      </c>
      <c r="G17" s="35">
        <v>1</v>
      </c>
      <c r="H17" s="36">
        <v>0.95</v>
      </c>
      <c r="I17" s="37">
        <f t="shared" si="3"/>
        <v>1</v>
      </c>
      <c r="J17" s="69"/>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row>
    <row r="18" spans="1:66" ht="12.75" customHeight="1" x14ac:dyDescent="0.25">
      <c r="A18" s="30" t="str">
        <f>IF(LEFT(A17,FIND(".",A17&amp;".")-1)="1", "1."&amp;COUNTIF(A$10:A17,"1.*")+1, A17&amp;".1")</f>
        <v>1.8</v>
      </c>
      <c r="B18" s="67" t="s">
        <v>29</v>
      </c>
      <c r="C18" s="55" t="s">
        <v>176</v>
      </c>
      <c r="D18" s="68"/>
      <c r="E18" s="33">
        <v>45776</v>
      </c>
      <c r="F18" s="33">
        <v>45776</v>
      </c>
      <c r="G18" s="35">
        <v>1</v>
      </c>
      <c r="H18" s="36">
        <v>0.9</v>
      </c>
      <c r="I18" s="37">
        <f t="shared" si="3"/>
        <v>1</v>
      </c>
      <c r="J18" s="69"/>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row>
    <row r="19" spans="1:66" ht="12.75" customHeight="1" x14ac:dyDescent="0.25">
      <c r="A19" s="30" t="str">
        <f>IF(LEFT(A18,FIND(".",A18&amp;".")-1)="1", "1."&amp;COUNTIF(A$10:A18,"1.*")+1, A18&amp;".1")</f>
        <v>1.9</v>
      </c>
      <c r="B19" s="67" t="s">
        <v>30</v>
      </c>
      <c r="C19" s="55" t="s">
        <v>176</v>
      </c>
      <c r="D19" s="68"/>
      <c r="E19" s="33">
        <v>45776</v>
      </c>
      <c r="F19" s="33">
        <v>45776</v>
      </c>
      <c r="G19" s="35">
        <v>1</v>
      </c>
      <c r="H19" s="36">
        <v>1</v>
      </c>
      <c r="I19" s="37">
        <f t="shared" si="3"/>
        <v>1</v>
      </c>
      <c r="J19" s="69"/>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row>
    <row r="20" spans="1:66" ht="12.75" customHeight="1" x14ac:dyDescent="0.25">
      <c r="A20" s="30" t="str">
        <f>IF(LEFT(A19,FIND(".",A19&amp;".")-1)="1", "1."&amp;COUNTIF(A$10:A19,"1.*")+1, A19&amp;".1")</f>
        <v>1.10</v>
      </c>
      <c r="B20" s="53" t="s">
        <v>31</v>
      </c>
      <c r="C20" s="55" t="s">
        <v>176</v>
      </c>
      <c r="D20" s="32"/>
      <c r="E20" s="33">
        <v>45776</v>
      </c>
      <c r="F20" s="33">
        <v>45776</v>
      </c>
      <c r="G20" s="35">
        <v>1</v>
      </c>
      <c r="H20" s="36"/>
      <c r="I20" s="37">
        <f t="shared" si="3"/>
        <v>1</v>
      </c>
      <c r="J20" s="38"/>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row>
    <row r="21" spans="1:66" ht="17.5" x14ac:dyDescent="0.25">
      <c r="A21" s="39" t="str">
        <f>TEXT(VALUE(A10)+1, "#")</f>
        <v>2</v>
      </c>
      <c r="B21" s="54" t="s">
        <v>18</v>
      </c>
      <c r="C21" s="40"/>
      <c r="D21" s="41"/>
      <c r="E21" s="42"/>
      <c r="F21" s="42" t="str">
        <f t="shared" si="2"/>
        <v xml:space="preserve"> - </v>
      </c>
      <c r="G21" s="43"/>
      <c r="H21" s="44"/>
      <c r="I21" s="43" t="str">
        <f t="shared" si="3"/>
        <v xml:space="preserve"> - </v>
      </c>
      <c r="J21" s="45"/>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row>
    <row r="22" spans="1:66" ht="17.5" x14ac:dyDescent="0.25">
      <c r="A22" s="39" t="s">
        <v>62</v>
      </c>
      <c r="B22" s="54" t="s">
        <v>61</v>
      </c>
      <c r="C22" s="40"/>
      <c r="D22" s="79"/>
      <c r="E22" s="80"/>
      <c r="F22" s="80"/>
      <c r="G22" s="81"/>
      <c r="H22" s="82"/>
      <c r="I22" s="81"/>
      <c r="J22" s="83"/>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row>
    <row r="23" spans="1:66" ht="12.5" customHeight="1" x14ac:dyDescent="0.25">
      <c r="A23" s="30" t="str">
        <f>IF(LEFT(A21,FIND(".",A21&amp;".")-1)="2", "2."&amp;COUNTIF(A$21:A21,"2.*")+1, A21&amp;".1")</f>
        <v>2.1</v>
      </c>
      <c r="B23" s="31" t="s">
        <v>32</v>
      </c>
      <c r="C23" s="55" t="s">
        <v>176</v>
      </c>
      <c r="D23" s="32"/>
      <c r="E23" s="33">
        <v>45782</v>
      </c>
      <c r="F23" s="33">
        <v>45782</v>
      </c>
      <c r="G23" s="35">
        <v>1</v>
      </c>
      <c r="H23" s="36">
        <v>1</v>
      </c>
      <c r="I23" s="37">
        <f t="shared" si="3"/>
        <v>1</v>
      </c>
      <c r="J23" s="38"/>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row>
    <row r="24" spans="1:66" ht="17.5" x14ac:dyDescent="0.25">
      <c r="A24" s="30" t="str">
        <f>IF(LEFT(A23,FIND(".",A23&amp;".")-1)="2", "2."&amp;COUNTIF(A$21:A23,"2.*")+1, A23&amp;".1")</f>
        <v>2.2</v>
      </c>
      <c r="B24" s="31" t="s">
        <v>33</v>
      </c>
      <c r="C24" s="55" t="s">
        <v>176</v>
      </c>
      <c r="D24" s="32"/>
      <c r="E24" s="33">
        <v>45782</v>
      </c>
      <c r="F24" s="33">
        <v>45782</v>
      </c>
      <c r="G24" s="35">
        <v>1</v>
      </c>
      <c r="H24" s="36">
        <v>1</v>
      </c>
      <c r="I24" s="37">
        <f t="shared" si="3"/>
        <v>1</v>
      </c>
      <c r="J24" s="38"/>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row>
    <row r="25" spans="1:66" ht="14" customHeight="1" x14ac:dyDescent="0.25">
      <c r="A25" s="30" t="str">
        <f>IF(LEFT(A24,FIND(".",A24&amp;".")-1)="2", "2."&amp;COUNTIF(A$21:A24,"2.*")+1, A24&amp;".1")</f>
        <v>2.3</v>
      </c>
      <c r="B25" s="31" t="s">
        <v>34</v>
      </c>
      <c r="C25" s="55" t="s">
        <v>176</v>
      </c>
      <c r="D25" s="32"/>
      <c r="E25" s="33">
        <v>45782</v>
      </c>
      <c r="F25" s="33">
        <v>45782</v>
      </c>
      <c r="G25" s="35">
        <v>1</v>
      </c>
      <c r="H25" s="36">
        <v>0.8</v>
      </c>
      <c r="I25" s="37">
        <f t="shared" si="3"/>
        <v>1</v>
      </c>
      <c r="J25" s="38"/>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row>
    <row r="26" spans="1:66" ht="17.5" x14ac:dyDescent="0.25">
      <c r="A26" s="30" t="str">
        <f>IF(LEFT(A25,FIND(".",A25&amp;".")-1)="2", "2."&amp;COUNTIF(A$21:A25,"2.*")+1, A25&amp;".1")</f>
        <v>2.4</v>
      </c>
      <c r="B26" s="31" t="s">
        <v>47</v>
      </c>
      <c r="C26" s="55" t="s">
        <v>176</v>
      </c>
      <c r="D26" s="32"/>
      <c r="E26" s="33">
        <v>45782</v>
      </c>
      <c r="F26" s="33">
        <v>45782</v>
      </c>
      <c r="G26" s="35">
        <v>1</v>
      </c>
      <c r="H26" s="36">
        <v>1</v>
      </c>
      <c r="I26" s="37">
        <f t="shared" si="3"/>
        <v>1</v>
      </c>
      <c r="J26" s="38"/>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row>
    <row r="27" spans="1:66" ht="23" x14ac:dyDescent="0.25">
      <c r="A27" s="30" t="str">
        <f>IF(LEFT(A26,FIND(".",A26&amp;".")-1)="2", "2."&amp;COUNTIF(A$21:A26,"2.*")+1, A26&amp;".1")</f>
        <v>2.5</v>
      </c>
      <c r="B27" s="31" t="s">
        <v>35</v>
      </c>
      <c r="C27" s="55" t="s">
        <v>176</v>
      </c>
      <c r="D27" s="32"/>
      <c r="E27" s="33">
        <v>45783</v>
      </c>
      <c r="F27" s="33">
        <v>45783</v>
      </c>
      <c r="G27" s="35">
        <v>1</v>
      </c>
      <c r="H27" s="36">
        <v>1</v>
      </c>
      <c r="I27" s="37">
        <f t="shared" si="3"/>
        <v>1</v>
      </c>
      <c r="J27" s="38"/>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row>
    <row r="28" spans="1:66" ht="12.5" x14ac:dyDescent="0.25">
      <c r="A28" s="30" t="str">
        <f>IF(LEFT(A27,FIND(".",A27&amp;".")-1)="2", "2."&amp;COUNTIF(A$21:A27,"2.*")+1, A27&amp;".1")</f>
        <v>2.6</v>
      </c>
      <c r="B28" s="31" t="s">
        <v>36</v>
      </c>
      <c r="C28" s="55" t="s">
        <v>176</v>
      </c>
      <c r="D28" s="32"/>
      <c r="E28" s="33">
        <v>45783</v>
      </c>
      <c r="F28" s="33">
        <v>45783</v>
      </c>
      <c r="G28" s="35">
        <v>1</v>
      </c>
      <c r="H28" s="36">
        <v>1</v>
      </c>
      <c r="I28" s="37">
        <f t="shared" si="3"/>
        <v>1</v>
      </c>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row>
    <row r="29" spans="1:66" ht="17.5" x14ac:dyDescent="0.25">
      <c r="A29" s="30" t="str">
        <f>IF(LEFT(A28,FIND(".",A28&amp;".")-1)="2", "2."&amp;COUNTIF(A$21:A28,"2.*")+1, A28&amp;".1")</f>
        <v>2.7</v>
      </c>
      <c r="B29" s="70" t="s">
        <v>37</v>
      </c>
      <c r="C29" s="55" t="s">
        <v>176</v>
      </c>
      <c r="D29" s="68"/>
      <c r="E29" s="33">
        <v>45783</v>
      </c>
      <c r="F29" s="33">
        <v>45783</v>
      </c>
      <c r="G29" s="35">
        <v>1</v>
      </c>
      <c r="H29" s="36">
        <v>1</v>
      </c>
      <c r="I29" s="37">
        <f t="shared" si="3"/>
        <v>1</v>
      </c>
      <c r="J29" s="69"/>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row>
    <row r="30" spans="1:66" ht="17.5" x14ac:dyDescent="0.25">
      <c r="A30" s="30" t="str">
        <f>IF(LEFT(A29,FIND(".",A29&amp;".")-1)="2", "2."&amp;COUNTIF(A$21:A29,"2.*")+1, A29&amp;".1")</f>
        <v>2.8</v>
      </c>
      <c r="B30" s="70" t="s">
        <v>38</v>
      </c>
      <c r="C30" s="55" t="s">
        <v>176</v>
      </c>
      <c r="D30" s="68"/>
      <c r="E30" s="33">
        <v>45783</v>
      </c>
      <c r="F30" s="33">
        <v>45783</v>
      </c>
      <c r="G30" s="35">
        <v>1</v>
      </c>
      <c r="H30" s="36">
        <v>1</v>
      </c>
      <c r="I30" s="37">
        <f t="shared" si="3"/>
        <v>1</v>
      </c>
      <c r="J30" s="69"/>
      <c r="K30" s="66"/>
      <c r="L30" s="66"/>
      <c r="M30" s="66"/>
      <c r="N30" s="66"/>
      <c r="O30" s="66"/>
      <c r="P30" s="66"/>
      <c r="Q30" s="66"/>
      <c r="R30" s="66"/>
      <c r="S30" s="66"/>
      <c r="T30" s="66"/>
      <c r="U30" s="66"/>
      <c r="V30" s="66"/>
      <c r="W30" s="71"/>
      <c r="X30" s="72"/>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row>
    <row r="31" spans="1:66" ht="17.5" x14ac:dyDescent="0.25">
      <c r="A31" s="30" t="str">
        <f>IF(LEFT(A30,FIND(".",A30&amp;".")-1)="2", "2."&amp;COUNTIF(A$21:A30,"2.*")+1, A30&amp;".1")</f>
        <v>2.9</v>
      </c>
      <c r="B31" s="70" t="s">
        <v>39</v>
      </c>
      <c r="C31" s="55" t="s">
        <v>176</v>
      </c>
      <c r="D31" s="68"/>
      <c r="E31" s="33">
        <v>45784</v>
      </c>
      <c r="F31" s="33">
        <v>45784</v>
      </c>
      <c r="G31" s="35">
        <v>1</v>
      </c>
      <c r="H31" s="36"/>
      <c r="I31" s="37">
        <f t="shared" si="3"/>
        <v>1</v>
      </c>
      <c r="J31" s="69"/>
      <c r="K31" s="66"/>
      <c r="L31" s="66"/>
      <c r="M31" s="66"/>
      <c r="N31" s="66"/>
      <c r="O31" s="66"/>
      <c r="P31" s="66"/>
      <c r="Q31" s="66"/>
      <c r="R31" s="66"/>
      <c r="S31" s="66"/>
      <c r="T31" s="66"/>
      <c r="U31" s="66"/>
      <c r="V31" s="66"/>
      <c r="W31" s="72"/>
      <c r="X31" s="73"/>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row>
    <row r="32" spans="1:66" ht="17.5" x14ac:dyDescent="0.25">
      <c r="A32" s="30" t="str">
        <f>IF(LEFT(A31,FIND(".",A31&amp;".")-1)="2", "2."&amp;COUNTIF(A$21:A31,"2.*")+1, A31&amp;".1")</f>
        <v>2.10</v>
      </c>
      <c r="B32" s="70" t="s">
        <v>40</v>
      </c>
      <c r="C32" s="55" t="s">
        <v>176</v>
      </c>
      <c r="D32" s="68"/>
      <c r="E32" s="33">
        <v>45784</v>
      </c>
      <c r="F32" s="33">
        <v>45784</v>
      </c>
      <c r="G32" s="35">
        <v>1</v>
      </c>
      <c r="H32" s="36"/>
      <c r="I32" s="37">
        <f t="shared" si="3"/>
        <v>1</v>
      </c>
      <c r="J32" s="69"/>
      <c r="K32" s="66"/>
      <c r="L32" s="66"/>
      <c r="M32" s="66"/>
      <c r="N32" s="66"/>
      <c r="O32" s="66"/>
      <c r="P32" s="66"/>
      <c r="Q32" s="66"/>
      <c r="R32" s="66"/>
      <c r="S32" s="66"/>
      <c r="T32" s="66"/>
      <c r="U32" s="66"/>
      <c r="V32" s="66"/>
      <c r="W32" s="73"/>
      <c r="X32" s="73"/>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row>
    <row r="33" spans="1:66" ht="17.5" x14ac:dyDescent="0.25">
      <c r="A33" s="30" t="str">
        <f>IF(LEFT(A32,FIND(".",A32&amp;".")-1)="2", "2."&amp;COUNTIF(A$21:A32,"2.*")+1, A32&amp;".1")</f>
        <v>2.11</v>
      </c>
      <c r="B33" s="70" t="s">
        <v>41</v>
      </c>
      <c r="C33" s="55" t="s">
        <v>176</v>
      </c>
      <c r="D33" s="68"/>
      <c r="E33" s="33">
        <v>45784</v>
      </c>
      <c r="F33" s="33">
        <v>45784</v>
      </c>
      <c r="G33" s="35">
        <v>1</v>
      </c>
      <c r="H33" s="36"/>
      <c r="I33" s="37">
        <f t="shared" si="3"/>
        <v>1</v>
      </c>
      <c r="J33" s="69"/>
      <c r="K33" s="66"/>
      <c r="L33" s="66"/>
      <c r="M33" s="66"/>
      <c r="N33" s="66"/>
      <c r="O33" s="66"/>
      <c r="P33" s="66"/>
      <c r="Q33" s="66"/>
      <c r="R33" s="66"/>
      <c r="S33" s="66"/>
      <c r="T33" s="66"/>
      <c r="U33" s="66"/>
      <c r="V33" s="66"/>
      <c r="W33" s="73"/>
      <c r="X33" s="73"/>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row>
    <row r="34" spans="1:66" ht="17.5" x14ac:dyDescent="0.25">
      <c r="A34" s="30" t="str">
        <f>IF(LEFT(A33,FIND(".",A33&amp;".")-1)="2", "2."&amp;COUNTIF(A$21:A33,"2.*")+1, A33&amp;".1")</f>
        <v>2.12</v>
      </c>
      <c r="B34" s="31" t="s">
        <v>42</v>
      </c>
      <c r="C34" s="55" t="s">
        <v>176</v>
      </c>
      <c r="D34" s="32"/>
      <c r="E34" s="33">
        <v>45784</v>
      </c>
      <c r="F34" s="33">
        <v>45784</v>
      </c>
      <c r="G34" s="35">
        <v>1</v>
      </c>
      <c r="H34" s="36"/>
      <c r="I34" s="37">
        <f t="shared" si="3"/>
        <v>1</v>
      </c>
      <c r="J34" s="38"/>
      <c r="K34" s="30"/>
      <c r="L34" s="30"/>
      <c r="M34" s="30"/>
      <c r="N34" s="30"/>
      <c r="O34" s="30"/>
      <c r="P34" s="30"/>
      <c r="Q34" s="30"/>
      <c r="R34" s="30"/>
      <c r="S34" s="30"/>
      <c r="T34" s="30"/>
      <c r="U34" s="30"/>
      <c r="V34" s="30"/>
      <c r="W34" s="73"/>
      <c r="X34" s="74"/>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row>
    <row r="35" spans="1:66" ht="17.5" x14ac:dyDescent="0.25">
      <c r="A35" s="39" t="s">
        <v>86</v>
      </c>
      <c r="B35" s="54" t="s">
        <v>63</v>
      </c>
      <c r="C35" s="40"/>
      <c r="D35" s="79"/>
      <c r="E35" s="80"/>
      <c r="F35" s="80"/>
      <c r="G35" s="81"/>
      <c r="H35" s="82"/>
      <c r="I35" s="81"/>
      <c r="J35" s="83"/>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row>
    <row r="36" spans="1:66" ht="17.5" x14ac:dyDescent="0.25">
      <c r="A36" s="66" t="str">
        <f>IF(LEFT(A34,FIND(".",A34&amp;".")-1)="2", "2."&amp;COUNTIF(A$21:A34,"2.*")+1, A34&amp;".1")</f>
        <v>2.13</v>
      </c>
      <c r="B36" s="70" t="s">
        <v>64</v>
      </c>
      <c r="C36" s="55" t="s">
        <v>176</v>
      </c>
      <c r="D36" s="84"/>
      <c r="E36" s="85">
        <v>45785</v>
      </c>
      <c r="F36" s="85">
        <v>45785</v>
      </c>
      <c r="G36" s="86">
        <v>1</v>
      </c>
      <c r="H36" s="87"/>
      <c r="I36" s="88">
        <f>IF(OR(F36=0,E36=0)," - ",NETWORKDAYS(E36,F36))</f>
        <v>1</v>
      </c>
      <c r="J36" s="89"/>
      <c r="K36" s="66"/>
      <c r="L36" s="66"/>
      <c r="M36" s="66"/>
      <c r="N36" s="66"/>
      <c r="O36" s="66"/>
      <c r="P36" s="66"/>
      <c r="Q36" s="66"/>
      <c r="R36" s="66"/>
      <c r="S36" s="66"/>
      <c r="T36" s="66"/>
      <c r="U36" s="66"/>
      <c r="V36" s="66"/>
      <c r="W36" s="73"/>
      <c r="X36" s="73"/>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row>
    <row r="37" spans="1:66" ht="17.5" x14ac:dyDescent="0.25">
      <c r="A37" s="66" t="str">
        <f>IF(LEFT(A36,FIND(".",A36&amp;".")-1)="2", "2."&amp;COUNTIF(A$21:A36,"2.*")+1, A36&amp;".1")</f>
        <v>2.14</v>
      </c>
      <c r="B37" s="70" t="s">
        <v>65</v>
      </c>
      <c r="C37" s="55" t="s">
        <v>176</v>
      </c>
      <c r="D37" s="84"/>
      <c r="E37" s="85">
        <v>45785</v>
      </c>
      <c r="F37" s="85">
        <v>45785</v>
      </c>
      <c r="G37" s="86">
        <v>1</v>
      </c>
      <c r="H37" s="87"/>
      <c r="I37" s="88">
        <f t="shared" ref="I37:I58" si="4">IF(OR(F37=0,E37=0)," - ",NETWORKDAYS(E37,F37))</f>
        <v>1</v>
      </c>
      <c r="J37" s="89"/>
      <c r="K37" s="66"/>
      <c r="L37" s="66"/>
      <c r="M37" s="66"/>
      <c r="N37" s="66"/>
      <c r="O37" s="66"/>
      <c r="P37" s="66"/>
      <c r="Q37" s="66"/>
      <c r="R37" s="66"/>
      <c r="S37" s="66"/>
      <c r="T37" s="66"/>
      <c r="U37" s="66"/>
      <c r="V37" s="66"/>
      <c r="W37" s="73"/>
      <c r="X37" s="73"/>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row>
    <row r="38" spans="1:66" ht="23" x14ac:dyDescent="0.25">
      <c r="A38" s="66" t="str">
        <f>IF(LEFT(A37,FIND(".",A37&amp;".")-1)="2", "2."&amp;COUNTIF(A$21:A37,"2.*")+1, A37&amp;".1")</f>
        <v>2.15</v>
      </c>
      <c r="B38" s="70" t="s">
        <v>66</v>
      </c>
      <c r="C38" s="55" t="s">
        <v>176</v>
      </c>
      <c r="D38" s="84"/>
      <c r="E38" s="85">
        <v>45785</v>
      </c>
      <c r="F38" s="85">
        <v>45785</v>
      </c>
      <c r="G38" s="86">
        <v>1</v>
      </c>
      <c r="H38" s="87"/>
      <c r="I38" s="88">
        <f t="shared" si="4"/>
        <v>1</v>
      </c>
      <c r="J38" s="89"/>
      <c r="K38" s="66"/>
      <c r="L38" s="66"/>
      <c r="M38" s="66"/>
      <c r="N38" s="66"/>
      <c r="O38" s="66"/>
      <c r="P38" s="66"/>
      <c r="Q38" s="66"/>
      <c r="R38" s="66"/>
      <c r="S38" s="66"/>
      <c r="T38" s="66"/>
      <c r="U38" s="66"/>
      <c r="V38" s="66"/>
      <c r="W38" s="73"/>
      <c r="X38" s="73"/>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row>
    <row r="39" spans="1:66" ht="28" customHeight="1" x14ac:dyDescent="0.25">
      <c r="A39" s="66" t="str">
        <f>IF(LEFT(A38,FIND(".",A38&amp;".")-1)="2", "2."&amp;COUNTIF(A$21:A38,"2.*")+1, A38&amp;".1")</f>
        <v>2.16</v>
      </c>
      <c r="B39" s="70" t="s">
        <v>67</v>
      </c>
      <c r="C39" s="55" t="s">
        <v>176</v>
      </c>
      <c r="D39" s="84"/>
      <c r="E39" s="85">
        <v>45785</v>
      </c>
      <c r="F39" s="85">
        <v>45785</v>
      </c>
      <c r="G39" s="86">
        <v>1</v>
      </c>
      <c r="H39" s="87"/>
      <c r="I39" s="88">
        <f t="shared" si="4"/>
        <v>1</v>
      </c>
      <c r="J39" s="89"/>
      <c r="K39" s="66"/>
      <c r="L39" s="66"/>
      <c r="M39" s="66"/>
      <c r="N39" s="66"/>
      <c r="O39" s="66"/>
      <c r="P39" s="66"/>
      <c r="Q39" s="66"/>
      <c r="R39" s="66"/>
      <c r="S39" s="66"/>
      <c r="T39" s="66"/>
      <c r="U39" s="66"/>
      <c r="V39" s="66"/>
      <c r="W39" s="73"/>
      <c r="X39" s="73"/>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row>
    <row r="40" spans="1:66" ht="17.5" x14ac:dyDescent="0.25">
      <c r="A40" s="66" t="str">
        <f>IF(LEFT(A39,FIND(".",A39&amp;".")-1)="2", "2."&amp;COUNTIF(A$21:A39,"2.*")+1, A39&amp;".1")</f>
        <v>2.17</v>
      </c>
      <c r="B40" s="70" t="s">
        <v>68</v>
      </c>
      <c r="C40" s="55" t="s">
        <v>176</v>
      </c>
      <c r="D40" s="84"/>
      <c r="E40" s="85">
        <v>45786</v>
      </c>
      <c r="F40" s="85">
        <v>45786</v>
      </c>
      <c r="G40" s="86">
        <v>1</v>
      </c>
      <c r="H40" s="87"/>
      <c r="I40" s="88">
        <f t="shared" si="4"/>
        <v>1</v>
      </c>
      <c r="J40" s="89"/>
      <c r="K40" s="66"/>
      <c r="L40" s="66"/>
      <c r="M40" s="66"/>
      <c r="N40" s="66"/>
      <c r="O40" s="66"/>
      <c r="P40" s="66"/>
      <c r="Q40" s="66"/>
      <c r="R40" s="66"/>
      <c r="S40" s="66"/>
      <c r="T40" s="66"/>
      <c r="U40" s="66"/>
      <c r="V40" s="66"/>
      <c r="W40" s="73"/>
      <c r="X40" s="73"/>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row>
    <row r="41" spans="1:66" ht="17.5" x14ac:dyDescent="0.25">
      <c r="A41" s="66" t="str">
        <f>IF(LEFT(A40,FIND(".",A40&amp;".")-1)="2", "2."&amp;COUNTIF(A$21:A40,"2.*")+1, A40&amp;".1")</f>
        <v>2.18</v>
      </c>
      <c r="B41" s="70" t="s">
        <v>69</v>
      </c>
      <c r="C41" s="55" t="s">
        <v>176</v>
      </c>
      <c r="D41" s="84"/>
      <c r="E41" s="85">
        <v>45786</v>
      </c>
      <c r="F41" s="85">
        <v>45786</v>
      </c>
      <c r="G41" s="86">
        <v>1</v>
      </c>
      <c r="H41" s="87"/>
      <c r="I41" s="88">
        <f t="shared" si="4"/>
        <v>1</v>
      </c>
      <c r="J41" s="89"/>
      <c r="K41" s="66"/>
      <c r="L41" s="66"/>
      <c r="M41" s="66"/>
      <c r="N41" s="66"/>
      <c r="O41" s="66"/>
      <c r="P41" s="66"/>
      <c r="Q41" s="66"/>
      <c r="R41" s="66"/>
      <c r="S41" s="66"/>
      <c r="T41" s="66"/>
      <c r="U41" s="66"/>
      <c r="V41" s="66"/>
      <c r="W41" s="73"/>
      <c r="X41" s="73"/>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row>
    <row r="42" spans="1:66" ht="17.5" x14ac:dyDescent="0.25">
      <c r="A42" s="66" t="str">
        <f>IF(LEFT(A41,FIND(".",A41&amp;".")-1)="2", "2."&amp;COUNTIF(A$21:A41,"2.*")+1, A41&amp;".1")</f>
        <v>2.19</v>
      </c>
      <c r="B42" s="70" t="s">
        <v>70</v>
      </c>
      <c r="C42" s="55" t="s">
        <v>176</v>
      </c>
      <c r="D42" s="84"/>
      <c r="E42" s="85">
        <v>45786</v>
      </c>
      <c r="F42" s="85">
        <v>45786</v>
      </c>
      <c r="G42" s="86">
        <v>1</v>
      </c>
      <c r="H42" s="87"/>
      <c r="I42" s="88">
        <f t="shared" si="4"/>
        <v>1</v>
      </c>
      <c r="J42" s="89"/>
      <c r="K42" s="66"/>
      <c r="L42" s="66"/>
      <c r="M42" s="66"/>
      <c r="N42" s="66"/>
      <c r="O42" s="66"/>
      <c r="P42" s="66"/>
      <c r="Q42" s="66"/>
      <c r="R42" s="66"/>
      <c r="S42" s="66"/>
      <c r="T42" s="66"/>
      <c r="U42" s="66"/>
      <c r="V42" s="66"/>
      <c r="W42" s="73"/>
      <c r="X42" s="73"/>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row>
    <row r="43" spans="1:66" ht="17.5" x14ac:dyDescent="0.25">
      <c r="A43" s="66" t="str">
        <f>IF(LEFT(A42,FIND(".",A42&amp;".")-1)="2", "2."&amp;COUNTIF(A$21:A42,"2.*")+1, A42&amp;".1")</f>
        <v>2.20</v>
      </c>
      <c r="B43" s="70" t="s">
        <v>71</v>
      </c>
      <c r="C43" s="55" t="s">
        <v>176</v>
      </c>
      <c r="D43" s="84"/>
      <c r="E43" s="85">
        <v>45786</v>
      </c>
      <c r="F43" s="85">
        <v>45786</v>
      </c>
      <c r="G43" s="86">
        <v>1</v>
      </c>
      <c r="H43" s="87"/>
      <c r="I43" s="88">
        <f t="shared" si="4"/>
        <v>1</v>
      </c>
      <c r="J43" s="89"/>
      <c r="K43" s="66"/>
      <c r="L43" s="66"/>
      <c r="M43" s="66"/>
      <c r="N43" s="66"/>
      <c r="O43" s="66"/>
      <c r="P43" s="66"/>
      <c r="Q43" s="66"/>
      <c r="R43" s="66"/>
      <c r="S43" s="66"/>
      <c r="T43" s="66"/>
      <c r="U43" s="66"/>
      <c r="V43" s="66"/>
      <c r="W43" s="73"/>
      <c r="X43" s="73"/>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row>
    <row r="44" spans="1:66" ht="17.5" x14ac:dyDescent="0.25">
      <c r="A44" s="66" t="str">
        <f>IF(LEFT(A43,FIND(".",A43&amp;".")-1)="2", "2."&amp;COUNTIF(A$21:A43,"2.*")+1, A43&amp;".1")</f>
        <v>2.21</v>
      </c>
      <c r="B44" s="70" t="s">
        <v>72</v>
      </c>
      <c r="C44" s="55" t="s">
        <v>176</v>
      </c>
      <c r="D44" s="84"/>
      <c r="E44" s="85">
        <v>45789</v>
      </c>
      <c r="F44" s="85">
        <v>45789</v>
      </c>
      <c r="G44" s="86">
        <v>1</v>
      </c>
      <c r="H44" s="87"/>
      <c r="I44" s="88">
        <f t="shared" si="4"/>
        <v>1</v>
      </c>
      <c r="J44" s="89"/>
      <c r="K44" s="66"/>
      <c r="L44" s="66"/>
      <c r="M44" s="66"/>
      <c r="N44" s="66"/>
      <c r="O44" s="66"/>
      <c r="P44" s="66"/>
      <c r="Q44" s="66"/>
      <c r="R44" s="66"/>
      <c r="S44" s="66"/>
      <c r="T44" s="66"/>
      <c r="U44" s="66"/>
      <c r="V44" s="66"/>
      <c r="W44" s="73"/>
      <c r="X44" s="73"/>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row>
    <row r="45" spans="1:66" ht="17.5" x14ac:dyDescent="0.25">
      <c r="A45" s="66" t="str">
        <f>IF(LEFT(A44,FIND(".",A44&amp;".")-1)="2", "2."&amp;COUNTIF(A$21:A44,"2.*")+1, A44&amp;".1")</f>
        <v>2.22</v>
      </c>
      <c r="B45" s="70" t="s">
        <v>73</v>
      </c>
      <c r="C45" s="55" t="s">
        <v>176</v>
      </c>
      <c r="D45" s="84"/>
      <c r="E45" s="85">
        <v>45789</v>
      </c>
      <c r="F45" s="85">
        <v>45789</v>
      </c>
      <c r="G45" s="86">
        <v>1</v>
      </c>
      <c r="H45" s="87"/>
      <c r="I45" s="88">
        <f t="shared" si="4"/>
        <v>1</v>
      </c>
      <c r="J45" s="89"/>
      <c r="K45" s="66"/>
      <c r="L45" s="66"/>
      <c r="M45" s="66"/>
      <c r="N45" s="66"/>
      <c r="O45" s="66"/>
      <c r="P45" s="66"/>
      <c r="Q45" s="66"/>
      <c r="R45" s="66"/>
      <c r="S45" s="66"/>
      <c r="T45" s="66"/>
      <c r="U45" s="66"/>
      <c r="V45" s="66"/>
      <c r="W45" s="73"/>
      <c r="X45" s="73"/>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row>
    <row r="46" spans="1:66" ht="17.5" x14ac:dyDescent="0.25">
      <c r="A46" s="66" t="str">
        <f>IF(LEFT(A45,FIND(".",A45&amp;".")-1)="2", "2."&amp;COUNTIF(A$21:A45,"2.*")+1, A45&amp;".1")</f>
        <v>2.23</v>
      </c>
      <c r="B46" s="70" t="s">
        <v>74</v>
      </c>
      <c r="C46" s="55" t="s">
        <v>176</v>
      </c>
      <c r="D46" s="84"/>
      <c r="E46" s="85">
        <v>45789</v>
      </c>
      <c r="F46" s="85">
        <v>45789</v>
      </c>
      <c r="G46" s="86">
        <v>1</v>
      </c>
      <c r="H46" s="87"/>
      <c r="I46" s="88">
        <f t="shared" si="4"/>
        <v>1</v>
      </c>
      <c r="J46" s="89"/>
      <c r="K46" s="66"/>
      <c r="L46" s="66"/>
      <c r="M46" s="66"/>
      <c r="N46" s="66"/>
      <c r="O46" s="66"/>
      <c r="P46" s="66"/>
      <c r="Q46" s="66"/>
      <c r="R46" s="66"/>
      <c r="S46" s="66"/>
      <c r="T46" s="66"/>
      <c r="U46" s="66"/>
      <c r="V46" s="66"/>
      <c r="W46" s="73"/>
      <c r="X46" s="73"/>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row>
    <row r="47" spans="1:66" ht="23" x14ac:dyDescent="0.25">
      <c r="A47" s="66" t="str">
        <f>IF(LEFT(A46,FIND(".",A46&amp;".")-1)="2", "2."&amp;COUNTIF(A$21:A46,"2.*")+1, A46&amp;".1")</f>
        <v>2.24</v>
      </c>
      <c r="B47" s="70" t="s">
        <v>75</v>
      </c>
      <c r="C47" s="55" t="s">
        <v>176</v>
      </c>
      <c r="D47" s="84"/>
      <c r="E47" s="85">
        <v>45789</v>
      </c>
      <c r="F47" s="85">
        <v>45789</v>
      </c>
      <c r="G47" s="86">
        <v>1</v>
      </c>
      <c r="H47" s="87"/>
      <c r="I47" s="88">
        <f t="shared" si="4"/>
        <v>1</v>
      </c>
      <c r="J47" s="89"/>
      <c r="K47" s="66"/>
      <c r="L47" s="66"/>
      <c r="M47" s="66"/>
      <c r="N47" s="66"/>
      <c r="O47" s="66"/>
      <c r="P47" s="66"/>
      <c r="Q47" s="66"/>
      <c r="R47" s="66"/>
      <c r="S47" s="66"/>
      <c r="T47" s="66"/>
      <c r="U47" s="66"/>
      <c r="V47" s="66"/>
      <c r="W47" s="73"/>
      <c r="X47" s="73"/>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row>
    <row r="48" spans="1:66" ht="24.5" customHeight="1" x14ac:dyDescent="0.25">
      <c r="A48" s="66" t="str">
        <f>IF(LEFT(A47,FIND(".",A47&amp;".")-1)="2", "2."&amp;COUNTIF(A$21:A47,"2.*")+1, A47&amp;".1")</f>
        <v>2.25</v>
      </c>
      <c r="B48" s="70" t="s">
        <v>174</v>
      </c>
      <c r="C48" s="55" t="s">
        <v>176</v>
      </c>
      <c r="D48" s="84"/>
      <c r="E48" s="85">
        <v>45789</v>
      </c>
      <c r="F48" s="85">
        <v>45789</v>
      </c>
      <c r="G48" s="86">
        <v>1</v>
      </c>
      <c r="H48" s="87"/>
      <c r="I48" s="88">
        <f t="shared" si="4"/>
        <v>1</v>
      </c>
      <c r="J48" s="89"/>
      <c r="K48" s="66"/>
      <c r="L48" s="66"/>
      <c r="M48" s="66"/>
      <c r="N48" s="66"/>
      <c r="O48" s="66"/>
      <c r="P48" s="66"/>
      <c r="Q48" s="66"/>
      <c r="R48" s="66"/>
      <c r="S48" s="66"/>
      <c r="T48" s="66"/>
      <c r="U48" s="66"/>
      <c r="V48" s="66"/>
      <c r="W48" s="73"/>
      <c r="X48" s="73"/>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row>
    <row r="49" spans="1:66" ht="23" x14ac:dyDescent="0.25">
      <c r="A49" s="66" t="str">
        <f>IF(LEFT(A48,FIND(".",A48&amp;".")-1)="2", "2."&amp;COUNTIF(A$21:A48,"2.*")+1, A48&amp;".1")</f>
        <v>2.26</v>
      </c>
      <c r="B49" s="70" t="s">
        <v>76</v>
      </c>
      <c r="C49" s="55" t="s">
        <v>176</v>
      </c>
      <c r="D49" s="84"/>
      <c r="E49" s="85">
        <v>45790</v>
      </c>
      <c r="F49" s="85">
        <v>45790</v>
      </c>
      <c r="G49" s="86">
        <v>1</v>
      </c>
      <c r="H49" s="87"/>
      <c r="I49" s="88">
        <f t="shared" si="4"/>
        <v>1</v>
      </c>
      <c r="J49" s="89"/>
      <c r="K49" s="66"/>
      <c r="L49" s="66"/>
      <c r="M49" s="66"/>
      <c r="N49" s="66"/>
      <c r="O49" s="66"/>
      <c r="P49" s="66"/>
      <c r="Q49" s="66"/>
      <c r="R49" s="66"/>
      <c r="S49" s="66"/>
      <c r="T49" s="66"/>
      <c r="U49" s="66"/>
      <c r="V49" s="66"/>
      <c r="W49" s="73"/>
      <c r="X49" s="73"/>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row>
    <row r="50" spans="1:66" ht="17.5" x14ac:dyDescent="0.25">
      <c r="A50" s="66" t="str">
        <f>IF(LEFT(A49,FIND(".",A49&amp;".")-1)="2", "2."&amp;COUNTIF(A$21:A49,"2.*")+1, A49&amp;".1")</f>
        <v>2.27</v>
      </c>
      <c r="B50" s="70" t="s">
        <v>77</v>
      </c>
      <c r="C50" s="55" t="s">
        <v>176</v>
      </c>
      <c r="D50" s="84"/>
      <c r="E50" s="85">
        <v>45790</v>
      </c>
      <c r="F50" s="85">
        <v>45790</v>
      </c>
      <c r="G50" s="86">
        <v>1</v>
      </c>
      <c r="H50" s="87"/>
      <c r="I50" s="88">
        <f t="shared" si="4"/>
        <v>1</v>
      </c>
      <c r="J50" s="89"/>
      <c r="K50" s="66"/>
      <c r="L50" s="66"/>
      <c r="M50" s="66"/>
      <c r="N50" s="66"/>
      <c r="O50" s="66"/>
      <c r="P50" s="66"/>
      <c r="Q50" s="66"/>
      <c r="R50" s="66"/>
      <c r="S50" s="66"/>
      <c r="T50" s="66"/>
      <c r="U50" s="66"/>
      <c r="V50" s="66"/>
      <c r="W50" s="73"/>
      <c r="X50" s="73"/>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row>
    <row r="51" spans="1:66" ht="23" x14ac:dyDescent="0.25">
      <c r="A51" s="66" t="str">
        <f>IF(LEFT(A50,FIND(".",A50&amp;".")-1)="2", "2."&amp;COUNTIF(A$21:A50,"2.*")+1, A50&amp;".1")</f>
        <v>2.28</v>
      </c>
      <c r="B51" s="70" t="s">
        <v>78</v>
      </c>
      <c r="C51" s="55" t="s">
        <v>176</v>
      </c>
      <c r="D51" s="84"/>
      <c r="E51" s="85">
        <v>45790</v>
      </c>
      <c r="F51" s="85">
        <v>45790</v>
      </c>
      <c r="G51" s="86">
        <v>1</v>
      </c>
      <c r="H51" s="87"/>
      <c r="I51" s="88">
        <f t="shared" si="4"/>
        <v>1</v>
      </c>
      <c r="J51" s="89"/>
      <c r="K51" s="66"/>
      <c r="L51" s="66"/>
      <c r="M51" s="66"/>
      <c r="N51" s="66"/>
      <c r="O51" s="66"/>
      <c r="P51" s="66"/>
      <c r="Q51" s="66"/>
      <c r="R51" s="66"/>
      <c r="S51" s="66"/>
      <c r="T51" s="66"/>
      <c r="U51" s="66"/>
      <c r="V51" s="66"/>
      <c r="W51" s="73"/>
      <c r="X51" s="73"/>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c r="BM51" s="66"/>
      <c r="BN51" s="66"/>
    </row>
    <row r="52" spans="1:66" ht="23" x14ac:dyDescent="0.25">
      <c r="A52" s="66" t="str">
        <f>IF(LEFT(A51,FIND(".",A51&amp;".")-1)="2", "2."&amp;COUNTIF(A$21:A51,"2.*")+1, A51&amp;".1")</f>
        <v>2.29</v>
      </c>
      <c r="B52" s="70" t="s">
        <v>79</v>
      </c>
      <c r="C52" s="55" t="s">
        <v>176</v>
      </c>
      <c r="D52" s="84"/>
      <c r="E52" s="85">
        <v>45790</v>
      </c>
      <c r="F52" s="85">
        <v>45790</v>
      </c>
      <c r="G52" s="86">
        <v>1</v>
      </c>
      <c r="H52" s="87"/>
      <c r="I52" s="88">
        <f t="shared" si="4"/>
        <v>1</v>
      </c>
      <c r="J52" s="89"/>
      <c r="K52" s="66"/>
      <c r="L52" s="66"/>
      <c r="M52" s="66"/>
      <c r="N52" s="66"/>
      <c r="O52" s="66"/>
      <c r="P52" s="66"/>
      <c r="Q52" s="66"/>
      <c r="R52" s="66"/>
      <c r="S52" s="66"/>
      <c r="T52" s="66"/>
      <c r="U52" s="66"/>
      <c r="V52" s="66"/>
      <c r="W52" s="73"/>
      <c r="X52" s="73"/>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c r="BM52" s="66"/>
      <c r="BN52" s="66"/>
    </row>
    <row r="53" spans="1:66" ht="17.5" x14ac:dyDescent="0.25">
      <c r="A53" s="66" t="str">
        <f>IF(LEFT(A52,FIND(".",A52&amp;".")-1)="2", "2."&amp;COUNTIF(A$21:A52,"2.*")+1, A52&amp;".1")</f>
        <v>2.30</v>
      </c>
      <c r="B53" s="70" t="s">
        <v>80</v>
      </c>
      <c r="C53" s="55" t="s">
        <v>176</v>
      </c>
      <c r="D53" s="84"/>
      <c r="E53" s="85">
        <v>45790</v>
      </c>
      <c r="F53" s="85">
        <v>45790</v>
      </c>
      <c r="G53" s="86">
        <v>1</v>
      </c>
      <c r="H53" s="87"/>
      <c r="I53" s="88">
        <f t="shared" si="4"/>
        <v>1</v>
      </c>
      <c r="J53" s="89"/>
      <c r="K53" s="66"/>
      <c r="L53" s="66"/>
      <c r="M53" s="66"/>
      <c r="N53" s="66"/>
      <c r="O53" s="66"/>
      <c r="P53" s="66"/>
      <c r="Q53" s="66"/>
      <c r="R53" s="66"/>
      <c r="S53" s="66"/>
      <c r="T53" s="66"/>
      <c r="U53" s="66"/>
      <c r="V53" s="66"/>
      <c r="W53" s="73"/>
      <c r="X53" s="73"/>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row>
    <row r="54" spans="1:66" ht="17.5" x14ac:dyDescent="0.25">
      <c r="A54" s="66" t="str">
        <f>IF(LEFT(A53,FIND(".",A53&amp;".")-1)="2", "2."&amp;COUNTIF(A$21:A53,"2.*")+1, A53&amp;".1")</f>
        <v>2.31</v>
      </c>
      <c r="B54" s="70" t="s">
        <v>81</v>
      </c>
      <c r="C54" s="55" t="s">
        <v>176</v>
      </c>
      <c r="D54" s="84"/>
      <c r="E54" s="85">
        <v>45791</v>
      </c>
      <c r="F54" s="85">
        <v>45791</v>
      </c>
      <c r="G54" s="86">
        <v>1</v>
      </c>
      <c r="H54" s="87"/>
      <c r="I54" s="88">
        <f t="shared" si="4"/>
        <v>1</v>
      </c>
      <c r="J54" s="89"/>
      <c r="K54" s="66"/>
      <c r="L54" s="66"/>
      <c r="M54" s="66"/>
      <c r="N54" s="66"/>
      <c r="O54" s="66"/>
      <c r="P54" s="66"/>
      <c r="Q54" s="66"/>
      <c r="R54" s="66"/>
      <c r="S54" s="66"/>
      <c r="T54" s="66"/>
      <c r="U54" s="66"/>
      <c r="V54" s="66"/>
      <c r="W54" s="73"/>
      <c r="X54" s="73"/>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row>
    <row r="55" spans="1:66" ht="17.5" x14ac:dyDescent="0.25">
      <c r="A55" s="66" t="str">
        <f>IF(LEFT(A54,FIND(".",A54&amp;".")-1)="2", "2."&amp;COUNTIF(A$21:A54,"2.*")+1, A54&amp;".1")</f>
        <v>2.32</v>
      </c>
      <c r="B55" s="70" t="s">
        <v>82</v>
      </c>
      <c r="C55" s="55" t="s">
        <v>176</v>
      </c>
      <c r="D55" s="84"/>
      <c r="E55" s="85">
        <v>45791</v>
      </c>
      <c r="F55" s="85">
        <v>45791</v>
      </c>
      <c r="G55" s="86">
        <v>1</v>
      </c>
      <c r="H55" s="87"/>
      <c r="I55" s="88">
        <f t="shared" si="4"/>
        <v>1</v>
      </c>
      <c r="J55" s="89"/>
      <c r="K55" s="66"/>
      <c r="L55" s="66"/>
      <c r="M55" s="66"/>
      <c r="N55" s="66"/>
      <c r="O55" s="66"/>
      <c r="P55" s="66"/>
      <c r="Q55" s="66"/>
      <c r="R55" s="66"/>
      <c r="S55" s="66"/>
      <c r="T55" s="66"/>
      <c r="U55" s="66"/>
      <c r="V55" s="66"/>
      <c r="W55" s="73"/>
      <c r="X55" s="73"/>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row>
    <row r="56" spans="1:66" ht="17.5" x14ac:dyDescent="0.25">
      <c r="A56" s="66" t="str">
        <f>IF(LEFT(A55,FIND(".",A55&amp;".")-1)="2", "2."&amp;COUNTIF(A$21:A55,"2.*")+1, A55&amp;".1")</f>
        <v>2.33</v>
      </c>
      <c r="B56" s="70" t="s">
        <v>83</v>
      </c>
      <c r="C56" s="55" t="s">
        <v>176</v>
      </c>
      <c r="D56" s="84"/>
      <c r="E56" s="85">
        <v>45791</v>
      </c>
      <c r="F56" s="85">
        <v>45791</v>
      </c>
      <c r="G56" s="86">
        <v>1</v>
      </c>
      <c r="H56" s="87"/>
      <c r="I56" s="88">
        <f t="shared" si="4"/>
        <v>1</v>
      </c>
      <c r="J56" s="89"/>
      <c r="K56" s="66"/>
      <c r="L56" s="66"/>
      <c r="M56" s="66"/>
      <c r="N56" s="66"/>
      <c r="O56" s="66"/>
      <c r="P56" s="66"/>
      <c r="Q56" s="66"/>
      <c r="R56" s="66"/>
      <c r="S56" s="66"/>
      <c r="T56" s="66"/>
      <c r="U56" s="66"/>
      <c r="V56" s="66"/>
      <c r="W56" s="73"/>
      <c r="X56" s="73"/>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row>
    <row r="57" spans="1:66" ht="17.5" x14ac:dyDescent="0.25">
      <c r="A57" s="66" t="str">
        <f>IF(LEFT(A56,FIND(".",A56&amp;".")-1)="2", "2."&amp;COUNTIF(A$21:A56,"2.*")+1, A56&amp;".1")</f>
        <v>2.34</v>
      </c>
      <c r="B57" s="70" t="s">
        <v>84</v>
      </c>
      <c r="C57" s="55" t="s">
        <v>176</v>
      </c>
      <c r="D57" s="84"/>
      <c r="E57" s="85">
        <v>45791</v>
      </c>
      <c r="F57" s="85">
        <v>45791</v>
      </c>
      <c r="G57" s="86">
        <v>1</v>
      </c>
      <c r="H57" s="87"/>
      <c r="I57" s="88">
        <f t="shared" si="4"/>
        <v>1</v>
      </c>
      <c r="J57" s="89"/>
      <c r="K57" s="66"/>
      <c r="L57" s="66"/>
      <c r="M57" s="66"/>
      <c r="N57" s="66"/>
      <c r="O57" s="66"/>
      <c r="P57" s="66"/>
      <c r="Q57" s="66"/>
      <c r="R57" s="66"/>
      <c r="S57" s="66"/>
      <c r="T57" s="66"/>
      <c r="U57" s="66"/>
      <c r="V57" s="66"/>
      <c r="W57" s="73"/>
      <c r="X57" s="73"/>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row>
    <row r="58" spans="1:66" ht="17.5" x14ac:dyDescent="0.25">
      <c r="A58" s="66" t="str">
        <f>IF(LEFT(A57,FIND(".",A57&amp;".")-1)="2", "2."&amp;COUNTIF(A$21:A57,"2.*")+1, A57&amp;".1")</f>
        <v>2.35</v>
      </c>
      <c r="B58" s="70" t="s">
        <v>85</v>
      </c>
      <c r="C58" s="55" t="s">
        <v>176</v>
      </c>
      <c r="D58" s="84"/>
      <c r="E58" s="85">
        <v>45791</v>
      </c>
      <c r="F58" s="85">
        <v>45791</v>
      </c>
      <c r="G58" s="86">
        <v>1</v>
      </c>
      <c r="H58" s="87"/>
      <c r="I58" s="88">
        <f t="shared" si="4"/>
        <v>1</v>
      </c>
      <c r="J58" s="89"/>
      <c r="K58" s="66"/>
      <c r="L58" s="66"/>
      <c r="M58" s="66"/>
      <c r="N58" s="66"/>
      <c r="O58" s="66"/>
      <c r="P58" s="66"/>
      <c r="Q58" s="66"/>
      <c r="R58" s="66"/>
      <c r="S58" s="66"/>
      <c r="T58" s="66"/>
      <c r="U58" s="66"/>
      <c r="V58" s="66"/>
      <c r="W58" s="73"/>
      <c r="X58" s="73"/>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row>
    <row r="59" spans="1:66" ht="17.5" x14ac:dyDescent="0.25">
      <c r="A59" s="39" t="s">
        <v>87</v>
      </c>
      <c r="B59" s="54" t="s">
        <v>88</v>
      </c>
      <c r="C59" s="40"/>
      <c r="D59" s="79"/>
      <c r="E59" s="80"/>
      <c r="F59" s="80"/>
      <c r="G59" s="81"/>
      <c r="H59" s="82"/>
      <c r="I59" s="81"/>
      <c r="J59" s="83"/>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row>
    <row r="60" spans="1:66" ht="17.5" x14ac:dyDescent="0.25">
      <c r="A60" s="66" t="str">
        <f>IF(LEFT(A58,FIND(".",A58&amp;".")-1)="2", "2."&amp;COUNTIF(A$21:A58,"2.*")+1, A58&amp;".1")</f>
        <v>2.36</v>
      </c>
      <c r="B60" s="70" t="s">
        <v>89</v>
      </c>
      <c r="C60" s="55" t="s">
        <v>176</v>
      </c>
      <c r="D60" s="84"/>
      <c r="E60" s="85">
        <v>45792</v>
      </c>
      <c r="F60" s="85">
        <v>45792</v>
      </c>
      <c r="G60" s="86">
        <v>1</v>
      </c>
      <c r="H60" s="87"/>
      <c r="I60" s="88">
        <f>IF(OR(F60=0,E60=0)," - ",NETWORKDAYS(E60,F60))</f>
        <v>1</v>
      </c>
      <c r="J60" s="89"/>
      <c r="K60" s="66"/>
      <c r="L60" s="66"/>
      <c r="M60" s="66"/>
      <c r="N60" s="66"/>
      <c r="O60" s="66"/>
      <c r="P60" s="66"/>
      <c r="Q60" s="66"/>
      <c r="R60" s="66"/>
      <c r="S60" s="66"/>
      <c r="T60" s="66"/>
      <c r="U60" s="66"/>
      <c r="V60" s="66"/>
      <c r="W60" s="73"/>
      <c r="X60" s="73"/>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row>
    <row r="61" spans="1:66" ht="17.5" x14ac:dyDescent="0.25">
      <c r="A61" s="66" t="str">
        <f>IF(LEFT(A60,FIND(".",A60&amp;".")-1)="2", "2."&amp;COUNTIF(A$21:A60,"2.*")+1, A60&amp;".1")</f>
        <v>2.37</v>
      </c>
      <c r="B61" s="70" t="s">
        <v>90</v>
      </c>
      <c r="C61" s="55" t="s">
        <v>176</v>
      </c>
      <c r="D61" s="84"/>
      <c r="E61" s="85">
        <v>45792</v>
      </c>
      <c r="F61" s="85">
        <v>45792</v>
      </c>
      <c r="G61" s="86">
        <v>1</v>
      </c>
      <c r="H61" s="87"/>
      <c r="I61" s="88">
        <f t="shared" ref="I61:I91" si="5">IF(OR(F61=0,E61=0)," - ",NETWORKDAYS(E61,F61))</f>
        <v>1</v>
      </c>
      <c r="J61" s="89"/>
      <c r="K61" s="66"/>
      <c r="L61" s="66"/>
      <c r="M61" s="66"/>
      <c r="N61" s="66"/>
      <c r="O61" s="66"/>
      <c r="P61" s="66"/>
      <c r="Q61" s="66"/>
      <c r="R61" s="66"/>
      <c r="S61" s="66"/>
      <c r="T61" s="66"/>
      <c r="U61" s="66"/>
      <c r="V61" s="66"/>
      <c r="W61" s="73"/>
      <c r="X61" s="73"/>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row>
    <row r="62" spans="1:66" ht="17.5" x14ac:dyDescent="0.25">
      <c r="A62" s="66" t="str">
        <f>IF(LEFT(A61,FIND(".",A61&amp;".")-1)="2", "2."&amp;COUNTIF(A$21:A61,"2.*")+1, A61&amp;".1")</f>
        <v>2.38</v>
      </c>
      <c r="B62" s="70" t="s">
        <v>91</v>
      </c>
      <c r="C62" s="55" t="s">
        <v>176</v>
      </c>
      <c r="D62" s="84"/>
      <c r="E62" s="85">
        <v>45792</v>
      </c>
      <c r="F62" s="85">
        <v>45792</v>
      </c>
      <c r="G62" s="86">
        <v>1</v>
      </c>
      <c r="H62" s="87"/>
      <c r="I62" s="88">
        <f t="shared" si="5"/>
        <v>1</v>
      </c>
      <c r="J62" s="89"/>
      <c r="K62" s="66"/>
      <c r="L62" s="66"/>
      <c r="M62" s="66"/>
      <c r="N62" s="66"/>
      <c r="O62" s="66"/>
      <c r="P62" s="66"/>
      <c r="Q62" s="66"/>
      <c r="R62" s="66"/>
      <c r="S62" s="66"/>
      <c r="T62" s="66"/>
      <c r="U62" s="66"/>
      <c r="V62" s="66"/>
      <c r="W62" s="73"/>
      <c r="X62" s="73"/>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row>
    <row r="63" spans="1:66" ht="17.5" x14ac:dyDescent="0.25">
      <c r="A63" s="66" t="str">
        <f>IF(LEFT(A62,FIND(".",A62&amp;".")-1)="2", "2."&amp;COUNTIF(A$21:A62,"2.*")+1, A62&amp;".1")</f>
        <v>2.39</v>
      </c>
      <c r="B63" s="70" t="s">
        <v>92</v>
      </c>
      <c r="C63" s="55" t="s">
        <v>176</v>
      </c>
      <c r="D63" s="84"/>
      <c r="E63" s="85">
        <v>45792</v>
      </c>
      <c r="F63" s="85">
        <v>45792</v>
      </c>
      <c r="G63" s="86">
        <v>1</v>
      </c>
      <c r="H63" s="87"/>
      <c r="I63" s="88">
        <f t="shared" si="5"/>
        <v>1</v>
      </c>
      <c r="J63" s="89"/>
      <c r="K63" s="66"/>
      <c r="L63" s="66"/>
      <c r="M63" s="66"/>
      <c r="N63" s="66"/>
      <c r="O63" s="66"/>
      <c r="P63" s="66"/>
      <c r="Q63" s="66"/>
      <c r="R63" s="66"/>
      <c r="S63" s="66"/>
      <c r="T63" s="66"/>
      <c r="U63" s="66"/>
      <c r="V63" s="66"/>
      <c r="W63" s="73"/>
      <c r="X63" s="73"/>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row>
    <row r="64" spans="1:66" ht="17.5" x14ac:dyDescent="0.25">
      <c r="A64" s="66" t="str">
        <f>IF(LEFT(A63,FIND(".",A63&amp;".")-1)="2", "2."&amp;COUNTIF(A$21:A63,"2.*")+1, A63&amp;".1")</f>
        <v>2.40</v>
      </c>
      <c r="B64" s="70" t="s">
        <v>93</v>
      </c>
      <c r="C64" s="55" t="s">
        <v>176</v>
      </c>
      <c r="D64" s="84"/>
      <c r="E64" s="85">
        <v>45792</v>
      </c>
      <c r="F64" s="85">
        <v>45792</v>
      </c>
      <c r="G64" s="86">
        <v>1</v>
      </c>
      <c r="H64" s="87"/>
      <c r="I64" s="88">
        <f t="shared" si="5"/>
        <v>1</v>
      </c>
      <c r="J64" s="89"/>
      <c r="K64" s="66"/>
      <c r="L64" s="66"/>
      <c r="M64" s="66"/>
      <c r="N64" s="66"/>
      <c r="O64" s="66"/>
      <c r="P64" s="66"/>
      <c r="Q64" s="66"/>
      <c r="R64" s="66"/>
      <c r="S64" s="66"/>
      <c r="T64" s="66"/>
      <c r="U64" s="66"/>
      <c r="V64" s="66"/>
      <c r="W64" s="73"/>
      <c r="X64" s="73"/>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row>
    <row r="65" spans="1:66" ht="17.5" x14ac:dyDescent="0.25">
      <c r="A65" s="66" t="str">
        <f>IF(LEFT(A64,FIND(".",A64&amp;".")-1)="2", "2."&amp;COUNTIF(A$21:A64,"2.*")+1, A64&amp;".1")</f>
        <v>2.41</v>
      </c>
      <c r="B65" s="70" t="s">
        <v>94</v>
      </c>
      <c r="C65" s="55" t="s">
        <v>176</v>
      </c>
      <c r="D65" s="84"/>
      <c r="E65" s="85">
        <v>45793</v>
      </c>
      <c r="F65" s="85">
        <v>45793</v>
      </c>
      <c r="G65" s="86">
        <v>1</v>
      </c>
      <c r="H65" s="87"/>
      <c r="I65" s="88">
        <f t="shared" si="5"/>
        <v>1</v>
      </c>
      <c r="J65" s="89"/>
      <c r="K65" s="66"/>
      <c r="L65" s="66"/>
      <c r="M65" s="66"/>
      <c r="N65" s="66"/>
      <c r="O65" s="66"/>
      <c r="P65" s="66"/>
      <c r="Q65" s="66"/>
      <c r="R65" s="66"/>
      <c r="S65" s="66"/>
      <c r="T65" s="66"/>
      <c r="U65" s="66"/>
      <c r="V65" s="66"/>
      <c r="W65" s="73"/>
      <c r="X65" s="73"/>
      <c r="Y65" s="66"/>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row>
    <row r="66" spans="1:66" ht="17.5" x14ac:dyDescent="0.25">
      <c r="A66" s="66" t="str">
        <f>IF(LEFT(A65,FIND(".",A65&amp;".")-1)="2", "2."&amp;COUNTIF(A$21:A65,"2.*")+1, A65&amp;".1")</f>
        <v>2.42</v>
      </c>
      <c r="B66" s="70" t="s">
        <v>95</v>
      </c>
      <c r="C66" s="55" t="s">
        <v>176</v>
      </c>
      <c r="D66" s="84"/>
      <c r="E66" s="85">
        <v>45793</v>
      </c>
      <c r="F66" s="85">
        <v>45793</v>
      </c>
      <c r="G66" s="86">
        <v>1</v>
      </c>
      <c r="H66" s="87"/>
      <c r="I66" s="88">
        <f t="shared" si="5"/>
        <v>1</v>
      </c>
      <c r="J66" s="89"/>
      <c r="K66" s="66"/>
      <c r="L66" s="66"/>
      <c r="M66" s="66"/>
      <c r="N66" s="66"/>
      <c r="O66" s="66"/>
      <c r="P66" s="66"/>
      <c r="Q66" s="66"/>
      <c r="R66" s="66"/>
      <c r="S66" s="66"/>
      <c r="T66" s="66"/>
      <c r="U66" s="66"/>
      <c r="V66" s="66"/>
      <c r="W66" s="73"/>
      <c r="X66" s="73"/>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row>
    <row r="67" spans="1:66" ht="17.5" x14ac:dyDescent="0.25">
      <c r="A67" s="66" t="str">
        <f>IF(LEFT(A66,FIND(".",A66&amp;".")-1)="2", "2."&amp;COUNTIF(A$21:A66,"2.*")+1, A66&amp;".1")</f>
        <v>2.43</v>
      </c>
      <c r="B67" s="70" t="s">
        <v>96</v>
      </c>
      <c r="C67" s="55" t="s">
        <v>176</v>
      </c>
      <c r="D67" s="84"/>
      <c r="E67" s="85">
        <v>45793</v>
      </c>
      <c r="F67" s="85">
        <v>45793</v>
      </c>
      <c r="G67" s="86">
        <v>1</v>
      </c>
      <c r="H67" s="87"/>
      <c r="I67" s="88">
        <f t="shared" si="5"/>
        <v>1</v>
      </c>
      <c r="J67" s="89"/>
      <c r="K67" s="66"/>
      <c r="L67" s="66"/>
      <c r="M67" s="66"/>
      <c r="N67" s="66"/>
      <c r="O67" s="66"/>
      <c r="P67" s="66"/>
      <c r="Q67" s="66"/>
      <c r="R67" s="66"/>
      <c r="S67" s="66"/>
      <c r="T67" s="66"/>
      <c r="U67" s="66"/>
      <c r="V67" s="66"/>
      <c r="W67" s="73"/>
      <c r="X67" s="73"/>
      <c r="Y67" s="66"/>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row>
    <row r="68" spans="1:66" ht="17.5" x14ac:dyDescent="0.25">
      <c r="A68" s="66" t="str">
        <f>IF(LEFT(A67,FIND(".",A67&amp;".")-1)="2", "2."&amp;COUNTIF(A$21:A67,"2.*")+1, A67&amp;".1")</f>
        <v>2.44</v>
      </c>
      <c r="B68" s="70" t="s">
        <v>97</v>
      </c>
      <c r="C68" s="55" t="s">
        <v>176</v>
      </c>
      <c r="D68" s="84"/>
      <c r="E68" s="85">
        <v>45793</v>
      </c>
      <c r="F68" s="85">
        <v>45793</v>
      </c>
      <c r="G68" s="86">
        <v>1</v>
      </c>
      <c r="H68" s="87"/>
      <c r="I68" s="88">
        <f t="shared" si="5"/>
        <v>1</v>
      </c>
      <c r="J68" s="89"/>
      <c r="K68" s="66"/>
      <c r="L68" s="66"/>
      <c r="M68" s="66"/>
      <c r="N68" s="66"/>
      <c r="O68" s="66"/>
      <c r="P68" s="66"/>
      <c r="Q68" s="66"/>
      <c r="R68" s="66"/>
      <c r="S68" s="66"/>
      <c r="T68" s="66"/>
      <c r="U68" s="66"/>
      <c r="V68" s="66"/>
      <c r="W68" s="73"/>
      <c r="X68" s="73"/>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row>
    <row r="69" spans="1:66" ht="17.5" x14ac:dyDescent="0.25">
      <c r="A69" s="66" t="str">
        <f>IF(LEFT(A68,FIND(".",A68&amp;".")-1)="2", "2."&amp;COUNTIF(A$21:A68,"2.*")+1, A68&amp;".1")</f>
        <v>2.45</v>
      </c>
      <c r="B69" s="70" t="s">
        <v>98</v>
      </c>
      <c r="C69" s="55" t="s">
        <v>176</v>
      </c>
      <c r="D69" s="84"/>
      <c r="E69" s="85">
        <v>45793</v>
      </c>
      <c r="F69" s="85">
        <v>45793</v>
      </c>
      <c r="G69" s="86">
        <v>1</v>
      </c>
      <c r="H69" s="87"/>
      <c r="I69" s="88">
        <f t="shared" si="5"/>
        <v>1</v>
      </c>
      <c r="J69" s="89"/>
      <c r="K69" s="66"/>
      <c r="L69" s="66"/>
      <c r="M69" s="66"/>
      <c r="N69" s="66"/>
      <c r="O69" s="66"/>
      <c r="P69" s="66"/>
      <c r="Q69" s="66"/>
      <c r="R69" s="66"/>
      <c r="S69" s="66"/>
      <c r="T69" s="66"/>
      <c r="U69" s="66"/>
      <c r="V69" s="66"/>
      <c r="W69" s="73"/>
      <c r="X69" s="73"/>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row>
    <row r="70" spans="1:66" ht="17.5" x14ac:dyDescent="0.25">
      <c r="A70" s="66" t="str">
        <f>IF(LEFT(A69,FIND(".",A69&amp;".")-1)="2", "2."&amp;COUNTIF(A$21:A69,"2.*")+1, A69&amp;".1")</f>
        <v>2.46</v>
      </c>
      <c r="B70" s="70" t="s">
        <v>99</v>
      </c>
      <c r="C70" s="55" t="s">
        <v>176</v>
      </c>
      <c r="D70" s="84"/>
      <c r="E70" s="85">
        <v>45796</v>
      </c>
      <c r="F70" s="85">
        <v>45796</v>
      </c>
      <c r="G70" s="86">
        <v>1</v>
      </c>
      <c r="H70" s="87"/>
      <c r="I70" s="88">
        <f t="shared" si="5"/>
        <v>1</v>
      </c>
      <c r="J70" s="89"/>
      <c r="K70" s="66"/>
      <c r="L70" s="66"/>
      <c r="M70" s="66"/>
      <c r="N70" s="66"/>
      <c r="O70" s="66"/>
      <c r="P70" s="66"/>
      <c r="Q70" s="66"/>
      <c r="R70" s="66"/>
      <c r="S70" s="66"/>
      <c r="T70" s="66"/>
      <c r="U70" s="66"/>
      <c r="V70" s="66"/>
      <c r="W70" s="73"/>
      <c r="X70" s="73"/>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c r="BD70" s="66"/>
      <c r="BE70" s="66"/>
      <c r="BF70" s="66"/>
      <c r="BG70" s="66"/>
      <c r="BH70" s="66"/>
      <c r="BI70" s="66"/>
      <c r="BJ70" s="66"/>
      <c r="BK70" s="66"/>
      <c r="BL70" s="66"/>
      <c r="BM70" s="66"/>
      <c r="BN70" s="66"/>
    </row>
    <row r="71" spans="1:66" ht="17.5" x14ac:dyDescent="0.25">
      <c r="A71" s="66" t="str">
        <f>IF(LEFT(A70,FIND(".",A70&amp;".")-1)="2", "2."&amp;COUNTIF(A$21:A70,"2.*")+1, A70&amp;".1")</f>
        <v>2.47</v>
      </c>
      <c r="B71" s="70" t="s">
        <v>100</v>
      </c>
      <c r="C71" s="55" t="s">
        <v>176</v>
      </c>
      <c r="D71" s="84"/>
      <c r="E71" s="85">
        <v>45796</v>
      </c>
      <c r="F71" s="85">
        <v>45796</v>
      </c>
      <c r="G71" s="86">
        <v>1</v>
      </c>
      <c r="H71" s="87"/>
      <c r="I71" s="88">
        <f t="shared" si="5"/>
        <v>1</v>
      </c>
      <c r="J71" s="89"/>
      <c r="K71" s="66"/>
      <c r="L71" s="66"/>
      <c r="M71" s="66"/>
      <c r="N71" s="66"/>
      <c r="O71" s="66"/>
      <c r="P71" s="66"/>
      <c r="Q71" s="66"/>
      <c r="R71" s="66"/>
      <c r="S71" s="66"/>
      <c r="T71" s="66"/>
      <c r="U71" s="66"/>
      <c r="V71" s="66"/>
      <c r="W71" s="73"/>
      <c r="X71" s="73"/>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row>
    <row r="72" spans="1:66" ht="17.5" x14ac:dyDescent="0.25">
      <c r="A72" s="66" t="str">
        <f>IF(LEFT(A71,FIND(".",A71&amp;".")-1)="2", "2."&amp;COUNTIF(A$21:A71,"2.*")+1, A71&amp;".1")</f>
        <v>2.48</v>
      </c>
      <c r="B72" s="70" t="s">
        <v>101</v>
      </c>
      <c r="C72" s="55" t="s">
        <v>176</v>
      </c>
      <c r="D72" s="84"/>
      <c r="E72" s="85">
        <v>45796</v>
      </c>
      <c r="F72" s="85">
        <v>45796</v>
      </c>
      <c r="G72" s="86">
        <v>1</v>
      </c>
      <c r="H72" s="87"/>
      <c r="I72" s="88">
        <f t="shared" si="5"/>
        <v>1</v>
      </c>
      <c r="J72" s="89"/>
      <c r="K72" s="66"/>
      <c r="L72" s="66"/>
      <c r="M72" s="66"/>
      <c r="N72" s="66"/>
      <c r="O72" s="66"/>
      <c r="P72" s="66"/>
      <c r="Q72" s="66"/>
      <c r="R72" s="66"/>
      <c r="S72" s="66"/>
      <c r="T72" s="66"/>
      <c r="U72" s="66"/>
      <c r="V72" s="66"/>
      <c r="W72" s="73"/>
      <c r="X72" s="73"/>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row>
    <row r="73" spans="1:66" ht="17.5" x14ac:dyDescent="0.25">
      <c r="A73" s="66" t="str">
        <f>IF(LEFT(A72,FIND(".",A72&amp;".")-1)="2", "2."&amp;COUNTIF(A$21:A72,"2.*")+1, A72&amp;".1")</f>
        <v>2.49</v>
      </c>
      <c r="B73" s="70" t="s">
        <v>102</v>
      </c>
      <c r="C73" s="55" t="s">
        <v>176</v>
      </c>
      <c r="D73" s="84"/>
      <c r="E73" s="85">
        <v>45796</v>
      </c>
      <c r="F73" s="85">
        <v>45796</v>
      </c>
      <c r="G73" s="86">
        <v>1</v>
      </c>
      <c r="H73" s="87"/>
      <c r="I73" s="88">
        <f t="shared" si="5"/>
        <v>1</v>
      </c>
      <c r="J73" s="89"/>
      <c r="K73" s="66"/>
      <c r="L73" s="66"/>
      <c r="M73" s="66"/>
      <c r="N73" s="66"/>
      <c r="O73" s="66"/>
      <c r="P73" s="66"/>
      <c r="Q73" s="66"/>
      <c r="R73" s="66"/>
      <c r="S73" s="66"/>
      <c r="T73" s="66"/>
      <c r="U73" s="66"/>
      <c r="V73" s="66"/>
      <c r="W73" s="73"/>
      <c r="X73" s="73"/>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row>
    <row r="74" spans="1:66" ht="17.5" x14ac:dyDescent="0.25">
      <c r="A74" s="66" t="str">
        <f>IF(LEFT(A73,FIND(".",A73&amp;".")-1)="2", "2."&amp;COUNTIF(A$21:A73,"2.*")+1, A73&amp;".1")</f>
        <v>2.50</v>
      </c>
      <c r="B74" s="70" t="s">
        <v>103</v>
      </c>
      <c r="C74" s="55" t="s">
        <v>176</v>
      </c>
      <c r="D74" s="84"/>
      <c r="E74" s="85">
        <v>45796</v>
      </c>
      <c r="F74" s="85">
        <v>45796</v>
      </c>
      <c r="G74" s="86">
        <v>1</v>
      </c>
      <c r="H74" s="87"/>
      <c r="I74" s="88">
        <f t="shared" si="5"/>
        <v>1</v>
      </c>
      <c r="J74" s="89"/>
      <c r="K74" s="66"/>
      <c r="L74" s="66"/>
      <c r="M74" s="66"/>
      <c r="N74" s="66"/>
      <c r="O74" s="66"/>
      <c r="P74" s="66"/>
      <c r="Q74" s="66"/>
      <c r="R74" s="66"/>
      <c r="S74" s="66"/>
      <c r="T74" s="66"/>
      <c r="U74" s="66"/>
      <c r="V74" s="66"/>
      <c r="W74" s="73"/>
      <c r="X74" s="73"/>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row>
    <row r="75" spans="1:66" ht="17.5" x14ac:dyDescent="0.25">
      <c r="A75" s="66" t="str">
        <f>IF(LEFT(A74,FIND(".",A74&amp;".")-1)="2", "2."&amp;COUNTIF(A$21:A74,"2.*")+1, A74&amp;".1")</f>
        <v>2.51</v>
      </c>
      <c r="B75" s="70" t="s">
        <v>104</v>
      </c>
      <c r="C75" s="55" t="s">
        <v>176</v>
      </c>
      <c r="D75" s="84"/>
      <c r="E75" s="85">
        <v>45796</v>
      </c>
      <c r="F75" s="85">
        <v>45796</v>
      </c>
      <c r="G75" s="86">
        <v>1</v>
      </c>
      <c r="H75" s="87"/>
      <c r="I75" s="88">
        <f t="shared" si="5"/>
        <v>1</v>
      </c>
      <c r="J75" s="89"/>
      <c r="K75" s="66"/>
      <c r="L75" s="66"/>
      <c r="M75" s="66"/>
      <c r="N75" s="66"/>
      <c r="O75" s="66"/>
      <c r="P75" s="66"/>
      <c r="Q75" s="66"/>
      <c r="R75" s="66"/>
      <c r="S75" s="66"/>
      <c r="T75" s="66"/>
      <c r="U75" s="66"/>
      <c r="V75" s="66"/>
      <c r="W75" s="73"/>
      <c r="X75" s="73"/>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row>
    <row r="76" spans="1:66" ht="17.5" x14ac:dyDescent="0.25">
      <c r="A76" s="66" t="str">
        <f>IF(LEFT(A75,FIND(".",A75&amp;".")-1)="2", "2."&amp;COUNTIF(A$21:A75,"2.*")+1, A75&amp;".1")</f>
        <v>2.52</v>
      </c>
      <c r="B76" s="70" t="s">
        <v>105</v>
      </c>
      <c r="C76" s="55" t="s">
        <v>176</v>
      </c>
      <c r="D76" s="84"/>
      <c r="E76" s="85">
        <v>45797</v>
      </c>
      <c r="F76" s="85">
        <v>45797</v>
      </c>
      <c r="G76" s="86">
        <v>1</v>
      </c>
      <c r="H76" s="87"/>
      <c r="I76" s="88">
        <f t="shared" si="5"/>
        <v>1</v>
      </c>
      <c r="J76" s="89"/>
      <c r="K76" s="66"/>
      <c r="L76" s="66"/>
      <c r="M76" s="66"/>
      <c r="N76" s="66"/>
      <c r="O76" s="66"/>
      <c r="P76" s="66"/>
      <c r="Q76" s="66"/>
      <c r="R76" s="66"/>
      <c r="S76" s="66"/>
      <c r="T76" s="66"/>
      <c r="U76" s="66"/>
      <c r="V76" s="66"/>
      <c r="W76" s="73"/>
      <c r="X76" s="73"/>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row>
    <row r="77" spans="1:66" ht="17.5" x14ac:dyDescent="0.25">
      <c r="A77" s="66" t="str">
        <f>IF(LEFT(A76,FIND(".",A76&amp;".")-1)="2", "2."&amp;COUNTIF(A$21:A76,"2.*")+1, A76&amp;".1")</f>
        <v>2.53</v>
      </c>
      <c r="B77" s="70" t="s">
        <v>106</v>
      </c>
      <c r="C77" s="55" t="s">
        <v>176</v>
      </c>
      <c r="D77" s="84"/>
      <c r="E77" s="85">
        <v>45797</v>
      </c>
      <c r="F77" s="85">
        <v>45797</v>
      </c>
      <c r="G77" s="86">
        <v>1</v>
      </c>
      <c r="H77" s="87"/>
      <c r="I77" s="88">
        <f t="shared" si="5"/>
        <v>1</v>
      </c>
      <c r="J77" s="89"/>
      <c r="K77" s="66"/>
      <c r="L77" s="66"/>
      <c r="M77" s="66"/>
      <c r="N77" s="66"/>
      <c r="O77" s="66"/>
      <c r="P77" s="66"/>
      <c r="Q77" s="66"/>
      <c r="R77" s="66"/>
      <c r="S77" s="66"/>
      <c r="T77" s="66"/>
      <c r="U77" s="66"/>
      <c r="V77" s="66"/>
      <c r="W77" s="73"/>
      <c r="X77" s="73"/>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c r="BD77" s="66"/>
      <c r="BE77" s="66"/>
      <c r="BF77" s="66"/>
      <c r="BG77" s="66"/>
      <c r="BH77" s="66"/>
      <c r="BI77" s="66"/>
      <c r="BJ77" s="66"/>
      <c r="BK77" s="66"/>
      <c r="BL77" s="66"/>
      <c r="BM77" s="66"/>
      <c r="BN77" s="66"/>
    </row>
    <row r="78" spans="1:66" ht="17.5" x14ac:dyDescent="0.25">
      <c r="A78" s="66" t="str">
        <f>IF(LEFT(A77,FIND(".",A77&amp;".")-1)="2", "2."&amp;COUNTIF(A$21:A77,"2.*")+1, A77&amp;".1")</f>
        <v>2.54</v>
      </c>
      <c r="B78" s="70" t="s">
        <v>106</v>
      </c>
      <c r="C78" s="55" t="s">
        <v>176</v>
      </c>
      <c r="D78" s="84"/>
      <c r="E78" s="85">
        <v>45797</v>
      </c>
      <c r="F78" s="85">
        <v>45797</v>
      </c>
      <c r="G78" s="86">
        <v>1</v>
      </c>
      <c r="H78" s="87"/>
      <c r="I78" s="88">
        <f t="shared" si="5"/>
        <v>1</v>
      </c>
      <c r="J78" s="89"/>
      <c r="K78" s="66"/>
      <c r="L78" s="66"/>
      <c r="M78" s="66"/>
      <c r="N78" s="66"/>
      <c r="O78" s="66"/>
      <c r="P78" s="66"/>
      <c r="Q78" s="66"/>
      <c r="R78" s="66"/>
      <c r="S78" s="66"/>
      <c r="T78" s="66"/>
      <c r="U78" s="66"/>
      <c r="V78" s="66"/>
      <c r="W78" s="73"/>
      <c r="X78" s="73"/>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c r="BD78" s="66"/>
      <c r="BE78" s="66"/>
      <c r="BF78" s="66"/>
      <c r="BG78" s="66"/>
      <c r="BH78" s="66"/>
      <c r="BI78" s="66"/>
      <c r="BJ78" s="66"/>
      <c r="BK78" s="66"/>
      <c r="BL78" s="66"/>
      <c r="BM78" s="66"/>
      <c r="BN78" s="66"/>
    </row>
    <row r="79" spans="1:66" ht="17.5" x14ac:dyDescent="0.25">
      <c r="A79" s="66" t="str">
        <f>IF(LEFT(A78,FIND(".",A78&amp;".")-1)="2", "2."&amp;COUNTIF(A$21:A78,"2.*")+1, A78&amp;".1")</f>
        <v>2.55</v>
      </c>
      <c r="B79" s="70" t="s">
        <v>107</v>
      </c>
      <c r="C79" s="55" t="s">
        <v>176</v>
      </c>
      <c r="D79" s="84"/>
      <c r="E79" s="85">
        <v>45797</v>
      </c>
      <c r="F79" s="85">
        <v>45797</v>
      </c>
      <c r="G79" s="86">
        <v>1</v>
      </c>
      <c r="H79" s="87"/>
      <c r="I79" s="88">
        <f t="shared" si="5"/>
        <v>1</v>
      </c>
      <c r="J79" s="89"/>
      <c r="K79" s="66"/>
      <c r="L79" s="66"/>
      <c r="M79" s="66"/>
      <c r="N79" s="66"/>
      <c r="O79" s="66"/>
      <c r="P79" s="66"/>
      <c r="Q79" s="66"/>
      <c r="R79" s="66"/>
      <c r="S79" s="66"/>
      <c r="T79" s="66"/>
      <c r="U79" s="66"/>
      <c r="V79" s="66"/>
      <c r="W79" s="73"/>
      <c r="X79" s="73"/>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row>
    <row r="80" spans="1:66" ht="17.5" x14ac:dyDescent="0.25">
      <c r="A80" s="66" t="str">
        <f>IF(LEFT(A79,FIND(".",A79&amp;".")-1)="2", "2."&amp;COUNTIF(A$21:A79,"2.*")+1, A79&amp;".1")</f>
        <v>2.56</v>
      </c>
      <c r="B80" s="70" t="s">
        <v>108</v>
      </c>
      <c r="C80" s="55" t="s">
        <v>176</v>
      </c>
      <c r="D80" s="84"/>
      <c r="E80" s="85">
        <v>45797</v>
      </c>
      <c r="F80" s="85">
        <v>45797</v>
      </c>
      <c r="G80" s="86">
        <v>1</v>
      </c>
      <c r="H80" s="87"/>
      <c r="I80" s="88">
        <f t="shared" si="5"/>
        <v>1</v>
      </c>
      <c r="J80" s="89"/>
      <c r="K80" s="66"/>
      <c r="L80" s="66"/>
      <c r="M80" s="66"/>
      <c r="N80" s="66"/>
      <c r="O80" s="66"/>
      <c r="P80" s="66"/>
      <c r="Q80" s="66"/>
      <c r="R80" s="66"/>
      <c r="S80" s="66"/>
      <c r="T80" s="66"/>
      <c r="U80" s="66"/>
      <c r="V80" s="66"/>
      <c r="W80" s="73"/>
      <c r="X80" s="73"/>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row>
    <row r="81" spans="1:66" ht="17.5" x14ac:dyDescent="0.25">
      <c r="A81" s="66" t="str">
        <f>IF(LEFT(A80,FIND(".",A80&amp;".")-1)="2", "2."&amp;COUNTIF(A$21:A80,"2.*")+1, A80&amp;".1")</f>
        <v>2.57</v>
      </c>
      <c r="B81" s="70" t="s">
        <v>109</v>
      </c>
      <c r="C81" s="55" t="s">
        <v>176</v>
      </c>
      <c r="D81" s="84"/>
      <c r="E81" s="85">
        <v>45797</v>
      </c>
      <c r="F81" s="85">
        <v>45797</v>
      </c>
      <c r="G81" s="86">
        <v>1</v>
      </c>
      <c r="H81" s="87"/>
      <c r="I81" s="88">
        <f t="shared" si="5"/>
        <v>1</v>
      </c>
      <c r="J81" s="89"/>
      <c r="K81" s="66"/>
      <c r="L81" s="66"/>
      <c r="M81" s="66"/>
      <c r="N81" s="66"/>
      <c r="O81" s="66"/>
      <c r="P81" s="66"/>
      <c r="Q81" s="66"/>
      <c r="R81" s="66"/>
      <c r="S81" s="66"/>
      <c r="T81" s="66"/>
      <c r="U81" s="66"/>
      <c r="V81" s="66"/>
      <c r="W81" s="73"/>
      <c r="X81" s="73"/>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c r="BD81" s="66"/>
      <c r="BE81" s="66"/>
      <c r="BF81" s="66"/>
      <c r="BG81" s="66"/>
      <c r="BH81" s="66"/>
      <c r="BI81" s="66"/>
      <c r="BJ81" s="66"/>
      <c r="BK81" s="66"/>
      <c r="BL81" s="66"/>
      <c r="BM81" s="66"/>
      <c r="BN81" s="66"/>
    </row>
    <row r="82" spans="1:66" ht="17.5" x14ac:dyDescent="0.25">
      <c r="A82" s="66" t="str">
        <f>IF(LEFT(A81,FIND(".",A81&amp;".")-1)="2", "2."&amp;COUNTIF(A$21:A81,"2.*")+1, A81&amp;".1")</f>
        <v>2.58</v>
      </c>
      <c r="B82" s="70" t="s">
        <v>110</v>
      </c>
      <c r="C82" s="55" t="s">
        <v>176</v>
      </c>
      <c r="D82" s="84"/>
      <c r="E82" s="85">
        <v>45798</v>
      </c>
      <c r="F82" s="85">
        <v>45798</v>
      </c>
      <c r="G82" s="86">
        <v>1</v>
      </c>
      <c r="H82" s="87"/>
      <c r="I82" s="88">
        <f t="shared" si="5"/>
        <v>1</v>
      </c>
      <c r="J82" s="89"/>
      <c r="K82" s="66"/>
      <c r="L82" s="66"/>
      <c r="M82" s="66"/>
      <c r="N82" s="66"/>
      <c r="O82" s="66"/>
      <c r="P82" s="66"/>
      <c r="Q82" s="66"/>
      <c r="R82" s="66"/>
      <c r="S82" s="66"/>
      <c r="T82" s="66"/>
      <c r="U82" s="66"/>
      <c r="V82" s="66"/>
      <c r="W82" s="73"/>
      <c r="X82" s="73"/>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row>
    <row r="83" spans="1:66" ht="17.5" x14ac:dyDescent="0.25">
      <c r="A83" s="66" t="str">
        <f>IF(LEFT(A82,FIND(".",A82&amp;".")-1)="2", "2."&amp;COUNTIF(A$21:A82,"2.*")+1, A82&amp;".1")</f>
        <v>2.59</v>
      </c>
      <c r="B83" s="70" t="s">
        <v>111</v>
      </c>
      <c r="C83" s="55" t="s">
        <v>176</v>
      </c>
      <c r="D83" s="84"/>
      <c r="E83" s="85">
        <v>45798</v>
      </c>
      <c r="F83" s="85">
        <v>45798</v>
      </c>
      <c r="G83" s="86">
        <v>1</v>
      </c>
      <c r="H83" s="87"/>
      <c r="I83" s="88">
        <f t="shared" si="5"/>
        <v>1</v>
      </c>
      <c r="J83" s="89"/>
      <c r="K83" s="66"/>
      <c r="L83" s="66"/>
      <c r="M83" s="66"/>
      <c r="N83" s="66"/>
      <c r="O83" s="66"/>
      <c r="P83" s="66"/>
      <c r="Q83" s="66"/>
      <c r="R83" s="66"/>
      <c r="S83" s="66"/>
      <c r="T83" s="66"/>
      <c r="U83" s="66"/>
      <c r="V83" s="66"/>
      <c r="W83" s="73"/>
      <c r="X83" s="73"/>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row>
    <row r="84" spans="1:66" ht="17.5" x14ac:dyDescent="0.25">
      <c r="A84" s="66" t="str">
        <f>IF(LEFT(A83,FIND(".",A83&amp;".")-1)="2", "2."&amp;COUNTIF(A$21:A83,"2.*")+1, A83&amp;".1")</f>
        <v>2.60</v>
      </c>
      <c r="B84" s="70" t="s">
        <v>112</v>
      </c>
      <c r="C84" s="55" t="s">
        <v>176</v>
      </c>
      <c r="D84" s="84"/>
      <c r="E84" s="85">
        <v>45798</v>
      </c>
      <c r="F84" s="85">
        <v>45798</v>
      </c>
      <c r="G84" s="86">
        <v>1</v>
      </c>
      <c r="H84" s="87"/>
      <c r="I84" s="88">
        <f t="shared" si="5"/>
        <v>1</v>
      </c>
      <c r="J84" s="89"/>
      <c r="K84" s="66"/>
      <c r="L84" s="66"/>
      <c r="M84" s="66"/>
      <c r="N84" s="66"/>
      <c r="O84" s="66"/>
      <c r="P84" s="66"/>
      <c r="Q84" s="66"/>
      <c r="R84" s="66"/>
      <c r="S84" s="66"/>
      <c r="T84" s="66"/>
      <c r="U84" s="66"/>
      <c r="V84" s="66"/>
      <c r="W84" s="73"/>
      <c r="X84" s="73"/>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row>
    <row r="85" spans="1:66" ht="17.5" x14ac:dyDescent="0.25">
      <c r="A85" s="66" t="str">
        <f>IF(LEFT(A84,FIND(".",A84&amp;".")-1)="2", "2."&amp;COUNTIF(A$21:A84,"2.*")+1, A84&amp;".1")</f>
        <v>2.61</v>
      </c>
      <c r="B85" s="70" t="s">
        <v>113</v>
      </c>
      <c r="C85" s="55" t="s">
        <v>176</v>
      </c>
      <c r="D85" s="84"/>
      <c r="E85" s="85">
        <v>45798</v>
      </c>
      <c r="F85" s="85">
        <v>45798</v>
      </c>
      <c r="G85" s="86">
        <v>1</v>
      </c>
      <c r="H85" s="87"/>
      <c r="I85" s="88">
        <f t="shared" si="5"/>
        <v>1</v>
      </c>
      <c r="J85" s="89"/>
      <c r="K85" s="66"/>
      <c r="L85" s="66"/>
      <c r="M85" s="66"/>
      <c r="N85" s="66"/>
      <c r="O85" s="66"/>
      <c r="P85" s="66"/>
      <c r="Q85" s="66"/>
      <c r="R85" s="66"/>
      <c r="S85" s="66"/>
      <c r="T85" s="66"/>
      <c r="U85" s="66"/>
      <c r="V85" s="66"/>
      <c r="W85" s="73"/>
      <c r="X85" s="73"/>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row>
    <row r="86" spans="1:66" ht="17" customHeight="1" x14ac:dyDescent="0.25">
      <c r="A86" s="66" t="str">
        <f>IF(LEFT(A85,FIND(".",A85&amp;".")-1)="2", "2."&amp;COUNTIF(A$21:A85,"2.*")+1, A85&amp;".1")</f>
        <v>2.62</v>
      </c>
      <c r="B86" s="70" t="s">
        <v>114</v>
      </c>
      <c r="C86" s="55" t="s">
        <v>176</v>
      </c>
      <c r="D86" s="84"/>
      <c r="E86" s="85">
        <v>45798</v>
      </c>
      <c r="F86" s="85">
        <v>45798</v>
      </c>
      <c r="G86" s="86">
        <v>1</v>
      </c>
      <c r="H86" s="87"/>
      <c r="I86" s="88">
        <f t="shared" si="5"/>
        <v>1</v>
      </c>
      <c r="J86" s="89"/>
      <c r="K86" s="66"/>
      <c r="L86" s="66"/>
      <c r="M86" s="66"/>
      <c r="N86" s="66"/>
      <c r="O86" s="66"/>
      <c r="P86" s="66"/>
      <c r="Q86" s="66"/>
      <c r="R86" s="66"/>
      <c r="S86" s="66"/>
      <c r="T86" s="66"/>
      <c r="U86" s="66"/>
      <c r="V86" s="66"/>
      <c r="W86" s="73"/>
      <c r="X86" s="73"/>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row>
    <row r="87" spans="1:66" ht="17.5" x14ac:dyDescent="0.25">
      <c r="A87" s="66" t="str">
        <f>IF(LEFT(A86,FIND(".",A86&amp;".")-1)="2", "2."&amp;COUNTIF(A$21:A86,"2.*")+1, A86&amp;".1")</f>
        <v>2.63</v>
      </c>
      <c r="B87" s="70" t="s">
        <v>115</v>
      </c>
      <c r="C87" s="55" t="s">
        <v>176</v>
      </c>
      <c r="D87" s="84"/>
      <c r="E87" s="85">
        <v>45800</v>
      </c>
      <c r="F87" s="85">
        <v>45800</v>
      </c>
      <c r="G87" s="86">
        <v>1</v>
      </c>
      <c r="H87" s="87"/>
      <c r="I87" s="88">
        <f t="shared" si="5"/>
        <v>1</v>
      </c>
      <c r="J87" s="89"/>
      <c r="K87" s="66"/>
      <c r="L87" s="66"/>
      <c r="M87" s="66"/>
      <c r="N87" s="66"/>
      <c r="O87" s="66"/>
      <c r="P87" s="66"/>
      <c r="Q87" s="66"/>
      <c r="R87" s="66"/>
      <c r="S87" s="66"/>
      <c r="T87" s="66"/>
      <c r="U87" s="66"/>
      <c r="V87" s="66"/>
      <c r="W87" s="73"/>
      <c r="X87" s="73"/>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row>
    <row r="88" spans="1:66" ht="17.5" x14ac:dyDescent="0.25">
      <c r="A88" s="66" t="str">
        <f>IF(LEFT(A87,FIND(".",A87&amp;".")-1)="2", "2."&amp;COUNTIF(A$21:A87,"2.*")+1, A87&amp;".1")</f>
        <v>2.64</v>
      </c>
      <c r="B88" s="70" t="s">
        <v>116</v>
      </c>
      <c r="C88" s="55" t="s">
        <v>176</v>
      </c>
      <c r="D88" s="84"/>
      <c r="E88" s="85">
        <v>45800</v>
      </c>
      <c r="F88" s="85">
        <v>45800</v>
      </c>
      <c r="G88" s="86">
        <v>1</v>
      </c>
      <c r="H88" s="87"/>
      <c r="I88" s="88">
        <f t="shared" si="5"/>
        <v>1</v>
      </c>
      <c r="J88" s="89"/>
      <c r="K88" s="66"/>
      <c r="L88" s="66"/>
      <c r="M88" s="66"/>
      <c r="N88" s="66"/>
      <c r="O88" s="66"/>
      <c r="P88" s="66"/>
      <c r="Q88" s="66"/>
      <c r="R88" s="66"/>
      <c r="S88" s="66"/>
      <c r="T88" s="66"/>
      <c r="U88" s="66"/>
      <c r="V88" s="66"/>
      <c r="W88" s="73"/>
      <c r="X88" s="73"/>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c r="BD88" s="66"/>
      <c r="BE88" s="66"/>
      <c r="BF88" s="66"/>
      <c r="BG88" s="66"/>
      <c r="BH88" s="66"/>
      <c r="BI88" s="66"/>
      <c r="BJ88" s="66"/>
      <c r="BK88" s="66"/>
      <c r="BL88" s="66"/>
      <c r="BM88" s="66"/>
      <c r="BN88" s="66"/>
    </row>
    <row r="89" spans="1:66" ht="17.5" x14ac:dyDescent="0.25">
      <c r="A89" s="66" t="str">
        <f>IF(LEFT(A88,FIND(".",A88&amp;".")-1)="2", "2."&amp;COUNTIF(A$21:A88,"2.*")+1, A88&amp;".1")</f>
        <v>2.65</v>
      </c>
      <c r="B89" s="70" t="s">
        <v>117</v>
      </c>
      <c r="C89" s="55" t="s">
        <v>176</v>
      </c>
      <c r="D89" s="84"/>
      <c r="E89" s="85">
        <v>45800</v>
      </c>
      <c r="F89" s="85">
        <v>45800</v>
      </c>
      <c r="G89" s="86">
        <v>1</v>
      </c>
      <c r="H89" s="87"/>
      <c r="I89" s="88">
        <f t="shared" si="5"/>
        <v>1</v>
      </c>
      <c r="J89" s="89"/>
      <c r="K89" s="66"/>
      <c r="L89" s="66"/>
      <c r="M89" s="66"/>
      <c r="N89" s="66"/>
      <c r="O89" s="66"/>
      <c r="P89" s="66"/>
      <c r="Q89" s="66"/>
      <c r="R89" s="66"/>
      <c r="S89" s="66"/>
      <c r="T89" s="66"/>
      <c r="U89" s="66"/>
      <c r="V89" s="66"/>
      <c r="W89" s="73"/>
      <c r="X89" s="73"/>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row>
    <row r="90" spans="1:66" ht="17.5" x14ac:dyDescent="0.25">
      <c r="A90" s="66" t="str">
        <f>IF(LEFT(A89,FIND(".",A89&amp;".")-1)="2", "2."&amp;COUNTIF(A$21:A89,"2.*")+1, A89&amp;".1")</f>
        <v>2.66</v>
      </c>
      <c r="B90" s="70" t="s">
        <v>118</v>
      </c>
      <c r="C90" s="55" t="s">
        <v>176</v>
      </c>
      <c r="D90" s="84"/>
      <c r="E90" s="85">
        <v>45800</v>
      </c>
      <c r="F90" s="85">
        <v>45800</v>
      </c>
      <c r="G90" s="86">
        <v>1</v>
      </c>
      <c r="H90" s="87"/>
      <c r="I90" s="88">
        <f t="shared" si="5"/>
        <v>1</v>
      </c>
      <c r="J90" s="89"/>
      <c r="K90" s="66"/>
      <c r="L90" s="66"/>
      <c r="M90" s="66"/>
      <c r="N90" s="66"/>
      <c r="O90" s="66"/>
      <c r="P90" s="66"/>
      <c r="Q90" s="66"/>
      <c r="R90" s="66"/>
      <c r="S90" s="66"/>
      <c r="T90" s="66"/>
      <c r="U90" s="66"/>
      <c r="V90" s="66"/>
      <c r="W90" s="73"/>
      <c r="X90" s="73"/>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row>
    <row r="91" spans="1:66" ht="17.5" x14ac:dyDescent="0.25">
      <c r="A91" s="66" t="str">
        <f>IF(LEFT(A90,FIND(".",A90&amp;".")-1)="2", "2."&amp;COUNTIF(A$21:A90,"2.*")+1, A90&amp;".1")</f>
        <v>2.67</v>
      </c>
      <c r="B91" s="70" t="s">
        <v>119</v>
      </c>
      <c r="C91" s="55" t="s">
        <v>176</v>
      </c>
      <c r="D91" s="84"/>
      <c r="E91" s="85">
        <v>45800</v>
      </c>
      <c r="F91" s="85">
        <v>45800</v>
      </c>
      <c r="G91" s="86">
        <v>1</v>
      </c>
      <c r="H91" s="87"/>
      <c r="I91" s="88">
        <f t="shared" si="5"/>
        <v>1</v>
      </c>
      <c r="J91" s="89"/>
      <c r="K91" s="66"/>
      <c r="L91" s="66"/>
      <c r="M91" s="66"/>
      <c r="N91" s="66"/>
      <c r="O91" s="66"/>
      <c r="P91" s="66"/>
      <c r="Q91" s="66"/>
      <c r="R91" s="66"/>
      <c r="S91" s="66"/>
      <c r="T91" s="66"/>
      <c r="U91" s="66"/>
      <c r="V91" s="66"/>
      <c r="W91" s="73"/>
      <c r="X91" s="73"/>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row>
    <row r="92" spans="1:66" ht="12.75" customHeight="1" x14ac:dyDescent="0.25">
      <c r="A92" s="39" t="str">
        <f>TEXT(VALUE(A21)+1, "#")</f>
        <v>3</v>
      </c>
      <c r="B92" s="54" t="s">
        <v>19</v>
      </c>
      <c r="C92" s="40"/>
      <c r="D92" s="41"/>
      <c r="E92" s="42"/>
      <c r="F92" s="42" t="str">
        <f t="shared" ref="F92" si="6">IF(ISBLANK(E92)," - ",IF(G92=0,E92,E92+G92-1))</f>
        <v xml:space="preserve"> - </v>
      </c>
      <c r="G92" s="43"/>
      <c r="H92" s="44"/>
      <c r="I92" s="43" t="str">
        <f t="shared" ref="I92:I105" si="7">IF(OR(F92=0,E92=0)," - ",NETWORKDAYS(E92,F92))</f>
        <v xml:space="preserve"> - </v>
      </c>
      <c r="J92" s="45"/>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row>
    <row r="93" spans="1:66" ht="12.75" customHeight="1" x14ac:dyDescent="0.25">
      <c r="A93" s="39" t="s">
        <v>62</v>
      </c>
      <c r="B93" s="54" t="s">
        <v>61</v>
      </c>
      <c r="C93" s="40"/>
      <c r="D93" s="79"/>
      <c r="E93" s="80"/>
      <c r="F93" s="80"/>
      <c r="G93" s="81"/>
      <c r="H93" s="82"/>
      <c r="I93" s="81"/>
      <c r="J93" s="83"/>
      <c r="K93" s="46"/>
      <c r="L93" s="46"/>
      <c r="M93" s="46"/>
      <c r="N93" s="46"/>
      <c r="O93" s="46"/>
      <c r="P93" s="46"/>
      <c r="Q93" s="46"/>
      <c r="R93" s="46"/>
      <c r="S93" s="46"/>
      <c r="T93" s="46"/>
      <c r="U93" s="46"/>
      <c r="V93" s="46"/>
      <c r="W93" s="90"/>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row>
    <row r="94" spans="1:66" ht="17.5" x14ac:dyDescent="0.25">
      <c r="A94" s="30" t="str">
        <f>IF(LEFT(A92,FIND(".",A92&amp;".")-1)="2", "2."&amp;COUNTIF(A$92:A92,"2.*")+1, A92&amp;".1")</f>
        <v>3.1</v>
      </c>
      <c r="B94" s="31" t="s">
        <v>43</v>
      </c>
      <c r="C94" s="55" t="s">
        <v>176</v>
      </c>
      <c r="D94" s="32"/>
      <c r="E94" s="33">
        <v>45803</v>
      </c>
      <c r="F94" s="33">
        <v>45803</v>
      </c>
      <c r="G94" s="35">
        <v>1</v>
      </c>
      <c r="H94" s="36"/>
      <c r="I94" s="37">
        <f t="shared" si="7"/>
        <v>1</v>
      </c>
      <c r="J94" s="38"/>
      <c r="K94" s="30"/>
      <c r="L94" s="30"/>
      <c r="M94" s="30"/>
      <c r="N94" s="30"/>
      <c r="O94" s="30"/>
      <c r="P94" s="30"/>
      <c r="Q94" s="30"/>
      <c r="R94" s="30"/>
      <c r="S94" s="30"/>
      <c r="T94" s="30"/>
      <c r="U94" s="30"/>
      <c r="V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row>
    <row r="95" spans="1:66" ht="17.5" x14ac:dyDescent="0.25">
      <c r="A95" s="30" t="str">
        <f>IF(ISNUMBER(FIND(".",A94)), LEFT(A94,FIND(".",A94)) &amp; (VALUE(RIGHT(A94,LEN(A94)-FIND(".",A94)))+1), A94&amp;".1")</f>
        <v>3.2</v>
      </c>
      <c r="B95" s="31" t="s">
        <v>44</v>
      </c>
      <c r="C95" s="55" t="s">
        <v>176</v>
      </c>
      <c r="D95" s="32"/>
      <c r="E95" s="33">
        <v>45803</v>
      </c>
      <c r="F95" s="33">
        <v>45803</v>
      </c>
      <c r="G95" s="35">
        <v>1</v>
      </c>
      <c r="H95" s="36"/>
      <c r="I95" s="37">
        <f t="shared" si="7"/>
        <v>1</v>
      </c>
      <c r="J95" s="38"/>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row>
    <row r="96" spans="1:66" ht="17.5" x14ac:dyDescent="0.25">
      <c r="A96" s="30" t="str">
        <f t="shared" ref="A96:A104" si="8">IF(ISNUMBER(FIND(".",A95)), LEFT(A95,FIND(".",A95)) &amp; (VALUE(RIGHT(A95,LEN(A95)-FIND(".",A95)))+1), A95&amp;".1")</f>
        <v>3.3</v>
      </c>
      <c r="B96" s="31" t="s">
        <v>45</v>
      </c>
      <c r="C96" s="55" t="s">
        <v>176</v>
      </c>
      <c r="D96" s="32"/>
      <c r="E96" s="33">
        <v>45803</v>
      </c>
      <c r="F96" s="33">
        <v>45803</v>
      </c>
      <c r="G96" s="35">
        <v>1</v>
      </c>
      <c r="H96" s="36"/>
      <c r="I96" s="37">
        <f t="shared" si="7"/>
        <v>1</v>
      </c>
      <c r="J96" s="38"/>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row>
    <row r="97" spans="1:66" ht="17.5" x14ac:dyDescent="0.25">
      <c r="A97" s="30" t="str">
        <f t="shared" si="8"/>
        <v>3.4</v>
      </c>
      <c r="B97" s="31" t="s">
        <v>46</v>
      </c>
      <c r="C97" s="55" t="s">
        <v>176</v>
      </c>
      <c r="D97" s="32"/>
      <c r="E97" s="33">
        <v>45803</v>
      </c>
      <c r="F97" s="33">
        <v>45803</v>
      </c>
      <c r="G97" s="35">
        <v>1</v>
      </c>
      <c r="H97" s="36"/>
      <c r="I97" s="37">
        <f t="shared" si="7"/>
        <v>1</v>
      </c>
      <c r="J97" s="38"/>
      <c r="K97" s="30"/>
      <c r="L97" s="30"/>
      <c r="M97" s="30"/>
      <c r="N97" s="30"/>
      <c r="O97" s="30"/>
      <c r="P97" s="30"/>
      <c r="Q97" s="30"/>
      <c r="R97" s="30"/>
      <c r="S97" s="30"/>
      <c r="T97" s="30"/>
      <c r="U97" s="30"/>
      <c r="V97" s="30"/>
      <c r="W97" s="30"/>
      <c r="X97" s="30"/>
      <c r="Y97" s="30"/>
      <c r="Z97" s="30"/>
      <c r="AA97" s="30"/>
      <c r="AB97" s="30"/>
      <c r="AC97" s="30"/>
      <c r="AD97" s="74"/>
      <c r="AE97" s="74"/>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row>
    <row r="98" spans="1:66" ht="17.5" x14ac:dyDescent="0.25">
      <c r="A98" s="30" t="str">
        <f t="shared" si="8"/>
        <v>3.5</v>
      </c>
      <c r="B98" s="31" t="s">
        <v>48</v>
      </c>
      <c r="C98" s="55" t="s">
        <v>176</v>
      </c>
      <c r="D98" s="32"/>
      <c r="E98" s="33">
        <v>45803</v>
      </c>
      <c r="F98" s="33">
        <v>45803</v>
      </c>
      <c r="G98" s="35">
        <v>1</v>
      </c>
      <c r="H98" s="36"/>
      <c r="I98" s="37">
        <f t="shared" si="7"/>
        <v>1</v>
      </c>
      <c r="J98" s="38"/>
      <c r="K98" s="30"/>
      <c r="L98" s="30"/>
      <c r="M98" s="30"/>
      <c r="N98" s="30"/>
      <c r="O98" s="30"/>
      <c r="P98" s="30"/>
      <c r="Q98" s="30"/>
      <c r="R98" s="30"/>
      <c r="S98" s="30"/>
      <c r="T98" s="30"/>
      <c r="U98" s="30"/>
      <c r="V98" s="30"/>
      <c r="W98" s="30"/>
      <c r="X98" s="30"/>
      <c r="Y98" s="30"/>
      <c r="Z98" s="30"/>
      <c r="AA98" s="30"/>
      <c r="AB98" s="30"/>
      <c r="AC98" s="30"/>
      <c r="AD98" s="74"/>
      <c r="AE98" s="74"/>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row>
    <row r="99" spans="1:66" ht="17.5" x14ac:dyDescent="0.25">
      <c r="A99" s="30" t="str">
        <f t="shared" si="8"/>
        <v>3.6</v>
      </c>
      <c r="B99" s="31" t="s">
        <v>49</v>
      </c>
      <c r="C99" s="55" t="s">
        <v>176</v>
      </c>
      <c r="D99" s="32"/>
      <c r="E99" s="33">
        <v>45804</v>
      </c>
      <c r="F99" s="33">
        <v>45804</v>
      </c>
      <c r="G99" s="35">
        <v>1</v>
      </c>
      <c r="H99" s="36"/>
      <c r="I99" s="37">
        <f t="shared" si="7"/>
        <v>1</v>
      </c>
      <c r="J99" s="38"/>
      <c r="K99" s="30"/>
      <c r="L99" s="30"/>
      <c r="M99" s="30"/>
      <c r="N99" s="30"/>
      <c r="O99" s="30"/>
      <c r="P99" s="30"/>
      <c r="Q99" s="30"/>
      <c r="R99" s="30"/>
      <c r="S99" s="30"/>
      <c r="T99" s="30"/>
      <c r="U99" s="30"/>
      <c r="V99" s="30"/>
      <c r="W99" s="30"/>
      <c r="X99" s="30"/>
      <c r="Y99" s="30"/>
      <c r="Z99" s="30"/>
      <c r="AA99" s="30"/>
      <c r="AB99" s="30"/>
      <c r="AC99" s="30"/>
      <c r="AD99" s="74"/>
      <c r="AE99" s="74"/>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row>
    <row r="100" spans="1:66" ht="17.5" x14ac:dyDescent="0.25">
      <c r="A100" s="30" t="str">
        <f t="shared" si="8"/>
        <v>3.7</v>
      </c>
      <c r="B100" s="70" t="s">
        <v>50</v>
      </c>
      <c r="C100" s="55" t="s">
        <v>176</v>
      </c>
      <c r="D100" s="32"/>
      <c r="E100" s="33">
        <v>45804</v>
      </c>
      <c r="F100" s="33">
        <v>45804</v>
      </c>
      <c r="G100" s="35">
        <v>1</v>
      </c>
      <c r="H100" s="36"/>
      <c r="I100" s="37">
        <f t="shared" si="7"/>
        <v>1</v>
      </c>
      <c r="J100" s="38"/>
      <c r="K100" s="30"/>
      <c r="L100" s="30"/>
      <c r="M100" s="30"/>
      <c r="N100" s="30"/>
      <c r="O100" s="30"/>
      <c r="P100" s="30"/>
      <c r="Q100" s="30"/>
      <c r="R100" s="30"/>
      <c r="S100" s="30"/>
      <c r="T100" s="30"/>
      <c r="U100" s="30"/>
      <c r="V100" s="30"/>
      <c r="W100" s="30"/>
      <c r="X100" s="30"/>
      <c r="Y100" s="30"/>
      <c r="Z100" s="30"/>
      <c r="AA100" s="30"/>
      <c r="AB100" s="30"/>
      <c r="AC100" s="30"/>
      <c r="AD100" s="74"/>
      <c r="AE100" s="74"/>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row>
    <row r="101" spans="1:66" ht="17.5" x14ac:dyDescent="0.25">
      <c r="A101" s="30" t="str">
        <f t="shared" si="8"/>
        <v>3.8</v>
      </c>
      <c r="B101" s="70" t="s">
        <v>51</v>
      </c>
      <c r="C101" s="55" t="s">
        <v>176</v>
      </c>
      <c r="D101" s="68"/>
      <c r="E101" s="33">
        <v>45804</v>
      </c>
      <c r="F101" s="33">
        <v>45804</v>
      </c>
      <c r="G101" s="35">
        <v>1</v>
      </c>
      <c r="H101" s="36"/>
      <c r="I101" s="37">
        <f t="shared" si="7"/>
        <v>1</v>
      </c>
      <c r="J101" s="69"/>
      <c r="K101" s="66"/>
      <c r="L101" s="66"/>
      <c r="M101" s="66"/>
      <c r="N101" s="66"/>
      <c r="O101" s="66"/>
      <c r="P101" s="66"/>
      <c r="Q101" s="66"/>
      <c r="R101" s="66"/>
      <c r="S101" s="66"/>
      <c r="T101" s="66"/>
      <c r="U101" s="66"/>
      <c r="V101" s="66"/>
      <c r="W101" s="30"/>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c r="BD101" s="66"/>
      <c r="BE101" s="66"/>
      <c r="BF101" s="66"/>
      <c r="BG101" s="66"/>
      <c r="BH101" s="66"/>
      <c r="BI101" s="66"/>
      <c r="BJ101" s="66"/>
      <c r="BK101" s="66"/>
      <c r="BL101" s="66"/>
      <c r="BM101" s="66"/>
      <c r="BN101" s="66"/>
    </row>
    <row r="102" spans="1:66" ht="17.5" x14ac:dyDescent="0.25">
      <c r="A102" s="30" t="str">
        <f t="shared" si="8"/>
        <v>3.9</v>
      </c>
      <c r="B102" s="70" t="s">
        <v>52</v>
      </c>
      <c r="C102" s="55" t="s">
        <v>176</v>
      </c>
      <c r="D102" s="68"/>
      <c r="E102" s="33">
        <v>45804</v>
      </c>
      <c r="F102" s="33">
        <v>45804</v>
      </c>
      <c r="G102" s="35">
        <v>1</v>
      </c>
      <c r="H102" s="36"/>
      <c r="I102" s="37">
        <f t="shared" si="7"/>
        <v>1</v>
      </c>
      <c r="J102" s="69"/>
      <c r="K102" s="66"/>
      <c r="L102" s="66"/>
      <c r="M102" s="66"/>
      <c r="N102" s="66"/>
      <c r="O102" s="66"/>
      <c r="P102" s="66"/>
      <c r="Q102" s="66"/>
      <c r="R102" s="66"/>
      <c r="S102" s="66"/>
      <c r="T102" s="66"/>
      <c r="U102" s="66"/>
      <c r="V102" s="66"/>
      <c r="W102" s="66"/>
      <c r="X102" s="66"/>
      <c r="Y102" s="66"/>
      <c r="Z102" s="66"/>
      <c r="AA102" s="66"/>
      <c r="AB102" s="66"/>
      <c r="AC102" s="66"/>
      <c r="AD102" s="66"/>
      <c r="AE102" s="75"/>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c r="BD102" s="66"/>
      <c r="BE102" s="66"/>
      <c r="BF102" s="66"/>
      <c r="BG102" s="66"/>
      <c r="BH102" s="66"/>
      <c r="BI102" s="66"/>
      <c r="BJ102" s="66"/>
      <c r="BK102" s="66"/>
      <c r="BL102" s="66"/>
      <c r="BM102" s="66"/>
      <c r="BN102" s="66"/>
    </row>
    <row r="103" spans="1:66" ht="17.5" x14ac:dyDescent="0.25">
      <c r="A103" s="30" t="str">
        <f t="shared" si="8"/>
        <v>3.10</v>
      </c>
      <c r="B103" s="70" t="s">
        <v>53</v>
      </c>
      <c r="C103" s="55" t="s">
        <v>176</v>
      </c>
      <c r="D103" s="68"/>
      <c r="E103" s="33">
        <v>45804</v>
      </c>
      <c r="F103" s="33">
        <v>45804</v>
      </c>
      <c r="G103" s="35">
        <v>1</v>
      </c>
      <c r="H103" s="36"/>
      <c r="I103" s="37">
        <f t="shared" si="7"/>
        <v>1</v>
      </c>
      <c r="J103" s="69"/>
      <c r="K103" s="66"/>
      <c r="L103" s="66"/>
      <c r="M103" s="66"/>
      <c r="N103" s="66"/>
      <c r="O103" s="66"/>
      <c r="P103" s="66"/>
      <c r="Q103" s="66"/>
      <c r="R103" s="66"/>
      <c r="S103" s="66"/>
      <c r="T103" s="66"/>
      <c r="U103" s="66"/>
      <c r="V103" s="66"/>
      <c r="X103" s="66"/>
      <c r="Y103" s="66"/>
      <c r="Z103" s="66"/>
      <c r="AA103" s="66"/>
      <c r="AB103" s="66"/>
      <c r="AC103" s="66"/>
      <c r="AD103" s="66"/>
      <c r="AE103" s="75"/>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row>
    <row r="104" spans="1:66" ht="17.5" x14ac:dyDescent="0.25">
      <c r="A104" s="30" t="str">
        <f t="shared" si="8"/>
        <v>3.11</v>
      </c>
      <c r="B104" s="70" t="s">
        <v>54</v>
      </c>
      <c r="C104" s="55" t="s">
        <v>176</v>
      </c>
      <c r="D104" s="32"/>
      <c r="E104" s="33">
        <v>45804</v>
      </c>
      <c r="F104" s="33">
        <v>45804</v>
      </c>
      <c r="G104" s="35">
        <v>1</v>
      </c>
      <c r="H104" s="36"/>
      <c r="I104" s="37">
        <f t="shared" si="7"/>
        <v>1</v>
      </c>
      <c r="J104" s="38"/>
      <c r="K104" s="30"/>
      <c r="L104" s="30"/>
      <c r="M104" s="30"/>
      <c r="N104" s="30"/>
      <c r="O104" s="30"/>
      <c r="P104" s="30"/>
      <c r="Q104" s="30"/>
      <c r="R104" s="30"/>
      <c r="S104" s="30"/>
      <c r="T104" s="30"/>
      <c r="U104" s="30"/>
      <c r="V104" s="30"/>
      <c r="W104" s="66"/>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row>
    <row r="105" spans="1:66" ht="17.5" x14ac:dyDescent="0.25">
      <c r="A105" s="30" t="str">
        <f>IF(ISNUMBER(FIND(".",A104)), LEFT(A104,FIND(".",A104)) &amp; (VALUE(RIGHT(A104,LEN(A104)-FIND(".",A104)))+1), A104&amp;".1")</f>
        <v>3.12</v>
      </c>
      <c r="B105" s="31" t="s">
        <v>55</v>
      </c>
      <c r="C105" s="55" t="s">
        <v>176</v>
      </c>
      <c r="D105" s="32"/>
      <c r="E105" s="33">
        <v>45805</v>
      </c>
      <c r="F105" s="33">
        <v>45805</v>
      </c>
      <c r="G105" s="35">
        <v>1</v>
      </c>
      <c r="H105" s="36"/>
      <c r="I105" s="37">
        <f t="shared" si="7"/>
        <v>1</v>
      </c>
      <c r="J105" s="38"/>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row>
    <row r="106" spans="1:66" s="99" customFormat="1" ht="18" x14ac:dyDescent="0.3">
      <c r="A106" s="91" t="s">
        <v>86</v>
      </c>
      <c r="B106" s="102" t="s">
        <v>120</v>
      </c>
      <c r="C106" s="100"/>
      <c r="D106" s="93"/>
      <c r="E106" s="101"/>
      <c r="F106" s="101"/>
      <c r="G106" s="95"/>
      <c r="H106" s="96"/>
      <c r="I106" s="97"/>
      <c r="J106" s="98"/>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row>
    <row r="107" spans="1:66" ht="17.5" x14ac:dyDescent="0.25">
      <c r="A107" s="66" t="str">
        <f>IF(ISNUMBER(FIND(".",A105)), LEFT(A105,FIND(".",A105)) &amp; (VALUE(RIGHT(A105,LEN(A105)-FIND(".",A105)))+1), A105&amp;".1")</f>
        <v>3.13</v>
      </c>
      <c r="B107" s="70" t="s">
        <v>122</v>
      </c>
      <c r="C107" s="55" t="s">
        <v>176</v>
      </c>
      <c r="D107" s="84"/>
      <c r="E107" s="33">
        <v>45805</v>
      </c>
      <c r="F107" s="33">
        <v>45805</v>
      </c>
      <c r="G107" s="86">
        <v>1</v>
      </c>
      <c r="H107" s="87"/>
      <c r="I107" s="88">
        <f>IF(OR(F107=0,E107=0)," - ",NETWORKDAYS(E107,F107))</f>
        <v>1</v>
      </c>
      <c r="J107" s="89"/>
      <c r="K107" s="66"/>
      <c r="L107" s="66"/>
      <c r="M107" s="66"/>
      <c r="N107" s="66"/>
      <c r="O107" s="66"/>
      <c r="P107" s="66"/>
      <c r="Q107" s="66"/>
      <c r="R107" s="66"/>
      <c r="S107" s="66"/>
      <c r="T107" s="66"/>
      <c r="U107" s="66"/>
      <c r="V107" s="66"/>
      <c r="W107" s="73"/>
      <c r="X107" s="73"/>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c r="BD107" s="66"/>
      <c r="BE107" s="66"/>
      <c r="BF107" s="66"/>
      <c r="BG107" s="66"/>
      <c r="BH107" s="66"/>
      <c r="BI107" s="66"/>
      <c r="BJ107" s="66"/>
      <c r="BK107" s="66"/>
      <c r="BL107" s="66"/>
      <c r="BM107" s="66"/>
      <c r="BN107" s="66"/>
    </row>
    <row r="108" spans="1:66" ht="17.5" x14ac:dyDescent="0.25">
      <c r="A108" s="66" t="str">
        <f>IF(ISNUMBER(FIND(".",A107)), LEFT(A107,FIND(".",A107)) &amp; (VALUE(RIGHT(A107,LEN(A107)-FIND(".",A107)))+1), A107&amp;".1")</f>
        <v>3.14</v>
      </c>
      <c r="B108" s="70" t="s">
        <v>123</v>
      </c>
      <c r="C108" s="55" t="s">
        <v>176</v>
      </c>
      <c r="D108" s="84"/>
      <c r="E108" s="33">
        <v>45805</v>
      </c>
      <c r="F108" s="33">
        <v>45805</v>
      </c>
      <c r="G108" s="86">
        <v>1</v>
      </c>
      <c r="H108" s="87"/>
      <c r="I108" s="88">
        <f t="shared" ref="I108:I129" si="9">IF(OR(F108=0,E108=0)," - ",NETWORKDAYS(E108,F108))</f>
        <v>1</v>
      </c>
      <c r="J108" s="89"/>
      <c r="K108" s="66"/>
      <c r="L108" s="66"/>
      <c r="M108" s="66"/>
      <c r="N108" s="66"/>
      <c r="O108" s="66"/>
      <c r="P108" s="66"/>
      <c r="Q108" s="66"/>
      <c r="R108" s="66"/>
      <c r="S108" s="66"/>
      <c r="T108" s="66"/>
      <c r="U108" s="66"/>
      <c r="V108" s="66"/>
      <c r="W108" s="73"/>
      <c r="X108" s="73"/>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c r="AX108" s="66"/>
      <c r="AY108" s="66"/>
      <c r="AZ108" s="66"/>
      <c r="BA108" s="66"/>
      <c r="BB108" s="66"/>
      <c r="BC108" s="66"/>
      <c r="BD108" s="66"/>
      <c r="BE108" s="66"/>
      <c r="BF108" s="66"/>
      <c r="BG108" s="66"/>
      <c r="BH108" s="66"/>
      <c r="BI108" s="66"/>
      <c r="BJ108" s="66"/>
      <c r="BK108" s="66"/>
      <c r="BL108" s="66"/>
      <c r="BM108" s="66"/>
      <c r="BN108" s="66"/>
    </row>
    <row r="109" spans="1:66" ht="23" x14ac:dyDescent="0.25">
      <c r="A109" s="66" t="str">
        <f t="shared" ref="A109:A129" si="10">IF(ISNUMBER(FIND(".",A108)), LEFT(A108,FIND(".",A108)) &amp; (VALUE(RIGHT(A108,LEN(A108)-FIND(".",A108)))+1), A108&amp;".1")</f>
        <v>3.15</v>
      </c>
      <c r="B109" s="70" t="s">
        <v>66</v>
      </c>
      <c r="C109" s="55" t="s">
        <v>176</v>
      </c>
      <c r="D109" s="84"/>
      <c r="E109" s="33">
        <v>45805</v>
      </c>
      <c r="F109" s="33">
        <v>45805</v>
      </c>
      <c r="G109" s="86">
        <v>1</v>
      </c>
      <c r="H109" s="87"/>
      <c r="I109" s="88">
        <f t="shared" si="9"/>
        <v>1</v>
      </c>
      <c r="J109" s="89"/>
      <c r="K109" s="66"/>
      <c r="L109" s="66"/>
      <c r="M109" s="66"/>
      <c r="N109" s="66"/>
      <c r="O109" s="66"/>
      <c r="P109" s="66"/>
      <c r="Q109" s="66"/>
      <c r="R109" s="66"/>
      <c r="S109" s="66"/>
      <c r="T109" s="66"/>
      <c r="U109" s="66"/>
      <c r="V109" s="66"/>
      <c r="W109" s="73"/>
      <c r="X109" s="73"/>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c r="BD109" s="66"/>
      <c r="BE109" s="66"/>
      <c r="BF109" s="66"/>
      <c r="BG109" s="66"/>
      <c r="BH109" s="66"/>
      <c r="BI109" s="66"/>
      <c r="BJ109" s="66"/>
      <c r="BK109" s="66"/>
      <c r="BL109" s="66"/>
      <c r="BM109" s="66"/>
      <c r="BN109" s="66"/>
    </row>
    <row r="110" spans="1:66" ht="28" customHeight="1" x14ac:dyDescent="0.25">
      <c r="A110" s="66" t="str">
        <f t="shared" si="10"/>
        <v>3.16</v>
      </c>
      <c r="B110" s="70" t="s">
        <v>124</v>
      </c>
      <c r="C110" s="55" t="s">
        <v>176</v>
      </c>
      <c r="D110" s="84"/>
      <c r="E110" s="33">
        <v>45805</v>
      </c>
      <c r="F110" s="33">
        <v>45805</v>
      </c>
      <c r="G110" s="86">
        <v>1</v>
      </c>
      <c r="H110" s="87"/>
      <c r="I110" s="88">
        <f t="shared" si="9"/>
        <v>1</v>
      </c>
      <c r="J110" s="89"/>
      <c r="K110" s="66"/>
      <c r="L110" s="66"/>
      <c r="M110" s="66"/>
      <c r="N110" s="66"/>
      <c r="O110" s="66"/>
      <c r="P110" s="66"/>
      <c r="Q110" s="66"/>
      <c r="R110" s="66"/>
      <c r="S110" s="66"/>
      <c r="T110" s="66"/>
      <c r="U110" s="66"/>
      <c r="V110" s="66"/>
      <c r="W110" s="73"/>
      <c r="X110" s="73"/>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row>
    <row r="111" spans="1:66" ht="17.5" x14ac:dyDescent="0.25">
      <c r="A111" s="66" t="str">
        <f t="shared" si="10"/>
        <v>3.17</v>
      </c>
      <c r="B111" s="70" t="s">
        <v>125</v>
      </c>
      <c r="C111" s="55" t="s">
        <v>176</v>
      </c>
      <c r="D111" s="84"/>
      <c r="E111" s="33">
        <v>45805</v>
      </c>
      <c r="F111" s="33">
        <v>45805</v>
      </c>
      <c r="G111" s="86">
        <v>1</v>
      </c>
      <c r="H111" s="87"/>
      <c r="I111" s="88">
        <f t="shared" si="9"/>
        <v>1</v>
      </c>
      <c r="J111" s="89"/>
      <c r="K111" s="66"/>
      <c r="L111" s="66"/>
      <c r="M111" s="66"/>
      <c r="N111" s="66"/>
      <c r="O111" s="66"/>
      <c r="P111" s="66"/>
      <c r="Q111" s="66"/>
      <c r="R111" s="66"/>
      <c r="S111" s="66"/>
      <c r="T111" s="66"/>
      <c r="U111" s="66"/>
      <c r="V111" s="66"/>
      <c r="W111" s="73"/>
      <c r="X111" s="73"/>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c r="AX111" s="66"/>
      <c r="AY111" s="66"/>
      <c r="AZ111" s="66"/>
      <c r="BA111" s="66"/>
      <c r="BB111" s="66"/>
      <c r="BC111" s="66"/>
      <c r="BD111" s="66"/>
      <c r="BE111" s="66"/>
      <c r="BF111" s="66"/>
      <c r="BG111" s="66"/>
      <c r="BH111" s="66"/>
      <c r="BI111" s="66"/>
      <c r="BJ111" s="66"/>
      <c r="BK111" s="66"/>
      <c r="BL111" s="66"/>
      <c r="BM111" s="66"/>
      <c r="BN111" s="66"/>
    </row>
    <row r="112" spans="1:66" ht="17.5" x14ac:dyDescent="0.25">
      <c r="A112" s="66" t="str">
        <f t="shared" si="10"/>
        <v>3.18</v>
      </c>
      <c r="B112" s="70" t="s">
        <v>126</v>
      </c>
      <c r="C112" s="55" t="s">
        <v>176</v>
      </c>
      <c r="D112" s="84"/>
      <c r="E112" s="33">
        <v>45806</v>
      </c>
      <c r="F112" s="33">
        <v>45806</v>
      </c>
      <c r="G112" s="86">
        <v>1</v>
      </c>
      <c r="H112" s="87"/>
      <c r="I112" s="88">
        <f t="shared" si="9"/>
        <v>1</v>
      </c>
      <c r="J112" s="89"/>
      <c r="K112" s="66"/>
      <c r="L112" s="66"/>
      <c r="M112" s="66"/>
      <c r="N112" s="66"/>
      <c r="O112" s="66"/>
      <c r="P112" s="66"/>
      <c r="Q112" s="66"/>
      <c r="R112" s="66"/>
      <c r="S112" s="66"/>
      <c r="T112" s="66"/>
      <c r="U112" s="66"/>
      <c r="V112" s="66"/>
      <c r="W112" s="73"/>
      <c r="X112" s="73"/>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c r="AX112" s="66"/>
      <c r="AY112" s="66"/>
      <c r="AZ112" s="66"/>
      <c r="BA112" s="66"/>
      <c r="BB112" s="66"/>
      <c r="BC112" s="66"/>
      <c r="BD112" s="66"/>
      <c r="BE112" s="66"/>
      <c r="BF112" s="66"/>
      <c r="BG112" s="66"/>
      <c r="BH112" s="66"/>
      <c r="BI112" s="66"/>
      <c r="BJ112" s="66"/>
      <c r="BK112" s="66"/>
      <c r="BL112" s="66"/>
      <c r="BM112" s="66"/>
      <c r="BN112" s="66"/>
    </row>
    <row r="113" spans="1:66" ht="17.5" x14ac:dyDescent="0.25">
      <c r="A113" s="66" t="str">
        <f t="shared" si="10"/>
        <v>3.19</v>
      </c>
      <c r="B113" s="70" t="s">
        <v>127</v>
      </c>
      <c r="C113" s="55" t="s">
        <v>176</v>
      </c>
      <c r="D113" s="84"/>
      <c r="E113" s="33">
        <v>45806</v>
      </c>
      <c r="F113" s="33">
        <v>45806</v>
      </c>
      <c r="G113" s="86">
        <v>1</v>
      </c>
      <c r="H113" s="87"/>
      <c r="I113" s="88">
        <f t="shared" si="9"/>
        <v>1</v>
      </c>
      <c r="J113" s="89"/>
      <c r="K113" s="66"/>
      <c r="L113" s="66"/>
      <c r="M113" s="66"/>
      <c r="N113" s="66"/>
      <c r="O113" s="66"/>
      <c r="P113" s="66"/>
      <c r="Q113" s="66"/>
      <c r="R113" s="66"/>
      <c r="S113" s="66"/>
      <c r="T113" s="66"/>
      <c r="U113" s="66"/>
      <c r="V113" s="66"/>
      <c r="W113" s="73"/>
      <c r="X113" s="73"/>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c r="AX113" s="66"/>
      <c r="AY113" s="66"/>
      <c r="AZ113" s="66"/>
      <c r="BA113" s="66"/>
      <c r="BB113" s="66"/>
      <c r="BC113" s="66"/>
      <c r="BD113" s="66"/>
      <c r="BE113" s="66"/>
      <c r="BF113" s="66"/>
      <c r="BG113" s="66"/>
      <c r="BH113" s="66"/>
      <c r="BI113" s="66"/>
      <c r="BJ113" s="66"/>
      <c r="BK113" s="66"/>
      <c r="BL113" s="66"/>
      <c r="BM113" s="66"/>
      <c r="BN113" s="66"/>
    </row>
    <row r="114" spans="1:66" ht="17.5" x14ac:dyDescent="0.25">
      <c r="A114" s="66" t="str">
        <f t="shared" si="10"/>
        <v>3.20</v>
      </c>
      <c r="B114" s="70" t="s">
        <v>128</v>
      </c>
      <c r="C114" s="55" t="s">
        <v>176</v>
      </c>
      <c r="D114" s="84"/>
      <c r="E114" s="33">
        <v>45806</v>
      </c>
      <c r="F114" s="33">
        <v>45806</v>
      </c>
      <c r="G114" s="86">
        <v>1</v>
      </c>
      <c r="H114" s="87"/>
      <c r="I114" s="88">
        <f t="shared" si="9"/>
        <v>1</v>
      </c>
      <c r="J114" s="89"/>
      <c r="K114" s="66"/>
      <c r="L114" s="66"/>
      <c r="M114" s="66"/>
      <c r="N114" s="66"/>
      <c r="O114" s="66"/>
      <c r="P114" s="66"/>
      <c r="Q114" s="66"/>
      <c r="R114" s="66"/>
      <c r="S114" s="66"/>
      <c r="T114" s="66"/>
      <c r="U114" s="66"/>
      <c r="V114" s="66"/>
      <c r="W114" s="73"/>
      <c r="X114" s="73"/>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c r="BD114" s="66"/>
      <c r="BE114" s="66"/>
      <c r="BF114" s="66"/>
      <c r="BG114" s="66"/>
      <c r="BH114" s="66"/>
      <c r="BI114" s="66"/>
      <c r="BJ114" s="66"/>
      <c r="BK114" s="66"/>
      <c r="BL114" s="66"/>
      <c r="BM114" s="66"/>
      <c r="BN114" s="66"/>
    </row>
    <row r="115" spans="1:66" ht="17.5" x14ac:dyDescent="0.25">
      <c r="A115" s="66" t="str">
        <f t="shared" si="10"/>
        <v>3.21</v>
      </c>
      <c r="B115" s="70" t="s">
        <v>129</v>
      </c>
      <c r="C115" s="55" t="s">
        <v>176</v>
      </c>
      <c r="D115" s="84"/>
      <c r="E115" s="33">
        <v>45806</v>
      </c>
      <c r="F115" s="33">
        <v>45806</v>
      </c>
      <c r="G115" s="86">
        <v>1</v>
      </c>
      <c r="H115" s="87"/>
      <c r="I115" s="88">
        <f t="shared" si="9"/>
        <v>1</v>
      </c>
      <c r="J115" s="89"/>
      <c r="K115" s="66"/>
      <c r="L115" s="66"/>
      <c r="M115" s="66"/>
      <c r="N115" s="66"/>
      <c r="O115" s="66"/>
      <c r="P115" s="66"/>
      <c r="Q115" s="66"/>
      <c r="R115" s="66"/>
      <c r="S115" s="66"/>
      <c r="T115" s="66"/>
      <c r="U115" s="66"/>
      <c r="V115" s="66"/>
      <c r="W115" s="73"/>
      <c r="X115" s="73"/>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c r="BB115" s="66"/>
      <c r="BC115" s="66"/>
      <c r="BD115" s="66"/>
      <c r="BE115" s="66"/>
      <c r="BF115" s="66"/>
      <c r="BG115" s="66"/>
      <c r="BH115" s="66"/>
      <c r="BI115" s="66"/>
      <c r="BJ115" s="66"/>
      <c r="BK115" s="66"/>
      <c r="BL115" s="66"/>
      <c r="BM115" s="66"/>
      <c r="BN115" s="66"/>
    </row>
    <row r="116" spans="1:66" ht="17.5" x14ac:dyDescent="0.25">
      <c r="A116" s="66" t="str">
        <f t="shared" si="10"/>
        <v>3.22</v>
      </c>
      <c r="B116" s="70" t="s">
        <v>130</v>
      </c>
      <c r="C116" s="55" t="s">
        <v>176</v>
      </c>
      <c r="D116" s="84"/>
      <c r="E116" s="33">
        <v>45806</v>
      </c>
      <c r="F116" s="33">
        <v>45806</v>
      </c>
      <c r="G116" s="86">
        <v>1</v>
      </c>
      <c r="H116" s="87"/>
      <c r="I116" s="88">
        <f t="shared" si="9"/>
        <v>1</v>
      </c>
      <c r="J116" s="89"/>
      <c r="K116" s="66"/>
      <c r="L116" s="66"/>
      <c r="M116" s="66"/>
      <c r="N116" s="66"/>
      <c r="O116" s="66"/>
      <c r="P116" s="66"/>
      <c r="Q116" s="66"/>
      <c r="R116" s="66"/>
      <c r="S116" s="66"/>
      <c r="T116" s="66"/>
      <c r="U116" s="66"/>
      <c r="V116" s="66"/>
      <c r="W116" s="73"/>
      <c r="X116" s="73"/>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c r="AX116" s="66"/>
      <c r="AY116" s="66"/>
      <c r="AZ116" s="66"/>
      <c r="BA116" s="66"/>
      <c r="BB116" s="66"/>
      <c r="BC116" s="66"/>
      <c r="BD116" s="66"/>
      <c r="BE116" s="66"/>
      <c r="BF116" s="66"/>
      <c r="BG116" s="66"/>
      <c r="BH116" s="66"/>
      <c r="BI116" s="66"/>
      <c r="BJ116" s="66"/>
      <c r="BK116" s="66"/>
      <c r="BL116" s="66"/>
      <c r="BM116" s="66"/>
      <c r="BN116" s="66"/>
    </row>
    <row r="117" spans="1:66" ht="17.5" x14ac:dyDescent="0.25">
      <c r="A117" s="66" t="str">
        <f t="shared" si="10"/>
        <v>3.23</v>
      </c>
      <c r="B117" s="70" t="s">
        <v>131</v>
      </c>
      <c r="C117" s="55" t="s">
        <v>176</v>
      </c>
      <c r="D117" s="84"/>
      <c r="E117" s="33">
        <v>45806</v>
      </c>
      <c r="F117" s="33">
        <v>45806</v>
      </c>
      <c r="G117" s="86">
        <v>1</v>
      </c>
      <c r="H117" s="87"/>
      <c r="I117" s="88">
        <f t="shared" si="9"/>
        <v>1</v>
      </c>
      <c r="J117" s="89"/>
      <c r="K117" s="66"/>
      <c r="L117" s="66"/>
      <c r="M117" s="66"/>
      <c r="N117" s="66"/>
      <c r="O117" s="66"/>
      <c r="P117" s="66"/>
      <c r="Q117" s="66"/>
      <c r="R117" s="66"/>
      <c r="S117" s="66"/>
      <c r="T117" s="66"/>
      <c r="U117" s="66"/>
      <c r="V117" s="66"/>
      <c r="W117" s="73"/>
      <c r="X117" s="73"/>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c r="BD117" s="66"/>
      <c r="BE117" s="66"/>
      <c r="BF117" s="66"/>
      <c r="BG117" s="66"/>
      <c r="BH117" s="66"/>
      <c r="BI117" s="66"/>
      <c r="BJ117" s="66"/>
      <c r="BK117" s="66"/>
      <c r="BL117" s="66"/>
      <c r="BM117" s="66"/>
      <c r="BN117" s="66"/>
    </row>
    <row r="118" spans="1:66" ht="23" x14ac:dyDescent="0.25">
      <c r="A118" s="66" t="str">
        <f t="shared" si="10"/>
        <v>3.24</v>
      </c>
      <c r="B118" s="70" t="s">
        <v>132</v>
      </c>
      <c r="C118" s="55" t="s">
        <v>176</v>
      </c>
      <c r="D118" s="84"/>
      <c r="E118" s="85">
        <v>45807</v>
      </c>
      <c r="F118" s="85">
        <v>45807</v>
      </c>
      <c r="G118" s="86">
        <v>1</v>
      </c>
      <c r="H118" s="87"/>
      <c r="I118" s="88">
        <f t="shared" si="9"/>
        <v>1</v>
      </c>
      <c r="J118" s="89"/>
      <c r="K118" s="66"/>
      <c r="L118" s="66"/>
      <c r="M118" s="66"/>
      <c r="N118" s="66"/>
      <c r="O118" s="66"/>
      <c r="P118" s="66"/>
      <c r="Q118" s="66"/>
      <c r="R118" s="66"/>
      <c r="S118" s="66"/>
      <c r="T118" s="66"/>
      <c r="U118" s="66"/>
      <c r="V118" s="66"/>
      <c r="W118" s="73"/>
      <c r="X118" s="73"/>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c r="AX118" s="66"/>
      <c r="AY118" s="66"/>
      <c r="AZ118" s="66"/>
      <c r="BA118" s="66"/>
      <c r="BB118" s="66"/>
      <c r="BC118" s="66"/>
      <c r="BD118" s="66"/>
      <c r="BE118" s="66"/>
      <c r="BF118" s="66"/>
      <c r="BG118" s="66"/>
      <c r="BH118" s="66"/>
      <c r="BI118" s="66"/>
      <c r="BJ118" s="66"/>
      <c r="BK118" s="66"/>
      <c r="BL118" s="66"/>
      <c r="BM118" s="66"/>
      <c r="BN118" s="66"/>
    </row>
    <row r="119" spans="1:66" ht="23" x14ac:dyDescent="0.25">
      <c r="A119" s="66" t="str">
        <f t="shared" si="10"/>
        <v>3.25</v>
      </c>
      <c r="B119" s="70" t="s">
        <v>133</v>
      </c>
      <c r="C119" s="55" t="s">
        <v>176</v>
      </c>
      <c r="D119" s="84"/>
      <c r="E119" s="85">
        <v>45807</v>
      </c>
      <c r="F119" s="85">
        <v>45807</v>
      </c>
      <c r="G119" s="86">
        <v>1</v>
      </c>
      <c r="H119" s="87"/>
      <c r="I119" s="88">
        <f t="shared" si="9"/>
        <v>1</v>
      </c>
      <c r="J119" s="89"/>
      <c r="K119" s="66"/>
      <c r="L119" s="66"/>
      <c r="M119" s="66"/>
      <c r="N119" s="66"/>
      <c r="O119" s="66"/>
      <c r="P119" s="66"/>
      <c r="Q119" s="66"/>
      <c r="R119" s="66"/>
      <c r="S119" s="66"/>
      <c r="T119" s="66"/>
      <c r="U119" s="66"/>
      <c r="V119" s="66"/>
      <c r="W119" s="73"/>
      <c r="X119" s="73"/>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c r="AX119" s="66"/>
      <c r="AY119" s="66"/>
      <c r="AZ119" s="66"/>
      <c r="BA119" s="66"/>
      <c r="BB119" s="66"/>
      <c r="BC119" s="66"/>
      <c r="BD119" s="66"/>
      <c r="BE119" s="66"/>
      <c r="BF119" s="66"/>
      <c r="BG119" s="66"/>
      <c r="BH119" s="66"/>
      <c r="BI119" s="66"/>
      <c r="BJ119" s="66"/>
      <c r="BK119" s="66"/>
      <c r="BL119" s="66"/>
      <c r="BM119" s="66"/>
      <c r="BN119" s="66"/>
    </row>
    <row r="120" spans="1:66" ht="23" x14ac:dyDescent="0.25">
      <c r="A120" s="66" t="str">
        <f t="shared" si="10"/>
        <v>3.26</v>
      </c>
      <c r="B120" s="70" t="s">
        <v>134</v>
      </c>
      <c r="C120" s="55" t="s">
        <v>176</v>
      </c>
      <c r="D120" s="84"/>
      <c r="E120" s="85">
        <v>45807</v>
      </c>
      <c r="F120" s="85">
        <v>45807</v>
      </c>
      <c r="G120" s="86">
        <v>1</v>
      </c>
      <c r="H120" s="87"/>
      <c r="I120" s="88">
        <f t="shared" si="9"/>
        <v>1</v>
      </c>
      <c r="J120" s="89"/>
      <c r="K120" s="66"/>
      <c r="L120" s="66"/>
      <c r="M120" s="66"/>
      <c r="N120" s="66"/>
      <c r="O120" s="66"/>
      <c r="P120" s="66"/>
      <c r="Q120" s="66"/>
      <c r="R120" s="66"/>
      <c r="S120" s="66"/>
      <c r="T120" s="66"/>
      <c r="U120" s="66"/>
      <c r="V120" s="66"/>
      <c r="W120" s="73"/>
      <c r="X120" s="73"/>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c r="AX120" s="66"/>
      <c r="AY120" s="66"/>
      <c r="AZ120" s="66"/>
      <c r="BA120" s="66"/>
      <c r="BB120" s="66"/>
      <c r="BC120" s="66"/>
      <c r="BD120" s="66"/>
      <c r="BE120" s="66"/>
      <c r="BF120" s="66"/>
      <c r="BG120" s="66"/>
      <c r="BH120" s="66"/>
      <c r="BI120" s="66"/>
      <c r="BJ120" s="66"/>
      <c r="BK120" s="66"/>
      <c r="BL120" s="66"/>
      <c r="BM120" s="66"/>
      <c r="BN120" s="66"/>
    </row>
    <row r="121" spans="1:66" ht="17.5" x14ac:dyDescent="0.25">
      <c r="A121" s="66" t="str">
        <f t="shared" si="10"/>
        <v>3.27</v>
      </c>
      <c r="B121" s="70" t="s">
        <v>135</v>
      </c>
      <c r="C121" s="55" t="s">
        <v>176</v>
      </c>
      <c r="D121" s="84"/>
      <c r="E121" s="85">
        <v>45807</v>
      </c>
      <c r="F121" s="85">
        <v>45807</v>
      </c>
      <c r="G121" s="86">
        <v>1</v>
      </c>
      <c r="H121" s="87"/>
      <c r="I121" s="88">
        <f t="shared" si="9"/>
        <v>1</v>
      </c>
      <c r="J121" s="89"/>
      <c r="K121" s="66"/>
      <c r="L121" s="66"/>
      <c r="M121" s="66"/>
      <c r="N121" s="66"/>
      <c r="O121" s="66"/>
      <c r="P121" s="66"/>
      <c r="Q121" s="66"/>
      <c r="R121" s="66"/>
      <c r="S121" s="66"/>
      <c r="T121" s="66"/>
      <c r="U121" s="66"/>
      <c r="V121" s="66"/>
      <c r="W121" s="73"/>
      <c r="X121" s="73"/>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c r="AX121" s="66"/>
      <c r="AY121" s="66"/>
      <c r="AZ121" s="66"/>
      <c r="BA121" s="66"/>
      <c r="BB121" s="66"/>
      <c r="BC121" s="66"/>
      <c r="BD121" s="66"/>
      <c r="BE121" s="66"/>
      <c r="BF121" s="66"/>
      <c r="BG121" s="66"/>
      <c r="BH121" s="66"/>
      <c r="BI121" s="66"/>
      <c r="BJ121" s="66"/>
      <c r="BK121" s="66"/>
      <c r="BL121" s="66"/>
      <c r="BM121" s="66"/>
      <c r="BN121" s="66"/>
    </row>
    <row r="122" spans="1:66" ht="17.5" x14ac:dyDescent="0.25">
      <c r="A122" s="66" t="str">
        <f t="shared" si="10"/>
        <v>3.28</v>
      </c>
      <c r="B122" s="70" t="s">
        <v>136</v>
      </c>
      <c r="C122" s="55" t="s">
        <v>176</v>
      </c>
      <c r="D122" s="84"/>
      <c r="E122" s="85">
        <v>45807</v>
      </c>
      <c r="F122" s="85">
        <v>45807</v>
      </c>
      <c r="G122" s="86">
        <v>1</v>
      </c>
      <c r="H122" s="87"/>
      <c r="I122" s="88">
        <f t="shared" si="9"/>
        <v>1</v>
      </c>
      <c r="J122" s="89"/>
      <c r="K122" s="66"/>
      <c r="L122" s="66"/>
      <c r="M122" s="66"/>
      <c r="N122" s="66"/>
      <c r="O122" s="66"/>
      <c r="P122" s="66"/>
      <c r="Q122" s="66"/>
      <c r="R122" s="66"/>
      <c r="S122" s="66"/>
      <c r="T122" s="66"/>
      <c r="U122" s="66"/>
      <c r="V122" s="66"/>
      <c r="W122" s="73"/>
      <c r="X122" s="73"/>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row>
    <row r="123" spans="1:66" ht="23" x14ac:dyDescent="0.25">
      <c r="A123" s="66" t="str">
        <f t="shared" si="10"/>
        <v>3.29</v>
      </c>
      <c r="B123" s="70" t="s">
        <v>137</v>
      </c>
      <c r="C123" s="55" t="s">
        <v>176</v>
      </c>
      <c r="D123" s="84"/>
      <c r="E123" s="85">
        <v>45807</v>
      </c>
      <c r="F123" s="85">
        <v>45807</v>
      </c>
      <c r="G123" s="86">
        <v>1</v>
      </c>
      <c r="H123" s="87"/>
      <c r="I123" s="88">
        <f t="shared" si="9"/>
        <v>1</v>
      </c>
      <c r="J123" s="89"/>
      <c r="K123" s="66"/>
      <c r="L123" s="66"/>
      <c r="M123" s="66"/>
      <c r="N123" s="66"/>
      <c r="O123" s="66"/>
      <c r="P123" s="66"/>
      <c r="Q123" s="66"/>
      <c r="R123" s="66"/>
      <c r="S123" s="66"/>
      <c r="T123" s="66"/>
      <c r="U123" s="66"/>
      <c r="V123" s="66"/>
      <c r="W123" s="73"/>
      <c r="X123" s="73"/>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c r="AX123" s="66"/>
      <c r="AY123" s="66"/>
      <c r="AZ123" s="66"/>
      <c r="BA123" s="66"/>
      <c r="BB123" s="66"/>
      <c r="BC123" s="66"/>
      <c r="BD123" s="66"/>
      <c r="BE123" s="66"/>
      <c r="BF123" s="66"/>
      <c r="BG123" s="66"/>
      <c r="BH123" s="66"/>
      <c r="BI123" s="66"/>
      <c r="BJ123" s="66"/>
      <c r="BK123" s="66"/>
      <c r="BL123" s="66"/>
      <c r="BM123" s="66"/>
      <c r="BN123" s="66"/>
    </row>
    <row r="124" spans="1:66" ht="17.5" x14ac:dyDescent="0.25">
      <c r="A124" s="66" t="str">
        <f t="shared" si="10"/>
        <v>3.30</v>
      </c>
      <c r="B124" s="70" t="s">
        <v>138</v>
      </c>
      <c r="C124" s="55" t="s">
        <v>176</v>
      </c>
      <c r="D124" s="84"/>
      <c r="E124" s="85">
        <v>45810</v>
      </c>
      <c r="F124" s="85">
        <v>45810</v>
      </c>
      <c r="G124" s="86">
        <v>1</v>
      </c>
      <c r="H124" s="87"/>
      <c r="I124" s="88">
        <f t="shared" si="9"/>
        <v>1</v>
      </c>
      <c r="J124" s="89"/>
      <c r="K124" s="66"/>
      <c r="L124" s="66"/>
      <c r="M124" s="66"/>
      <c r="N124" s="66"/>
      <c r="O124" s="66"/>
      <c r="P124" s="66"/>
      <c r="Q124" s="66"/>
      <c r="R124" s="66"/>
      <c r="S124" s="66"/>
      <c r="T124" s="66"/>
      <c r="U124" s="66"/>
      <c r="V124" s="66"/>
      <c r="W124" s="73"/>
      <c r="X124" s="73"/>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row>
    <row r="125" spans="1:66" ht="17.5" x14ac:dyDescent="0.25">
      <c r="A125" s="66" t="str">
        <f t="shared" si="10"/>
        <v>3.31</v>
      </c>
      <c r="B125" s="70" t="s">
        <v>139</v>
      </c>
      <c r="C125" s="55" t="s">
        <v>176</v>
      </c>
      <c r="D125" s="84"/>
      <c r="E125" s="85">
        <v>45810</v>
      </c>
      <c r="F125" s="85">
        <v>45810</v>
      </c>
      <c r="G125" s="86">
        <v>1</v>
      </c>
      <c r="H125" s="87"/>
      <c r="I125" s="88">
        <f t="shared" si="9"/>
        <v>1</v>
      </c>
      <c r="J125" s="89"/>
      <c r="K125" s="66"/>
      <c r="L125" s="66"/>
      <c r="M125" s="66"/>
      <c r="N125" s="66"/>
      <c r="O125" s="66"/>
      <c r="P125" s="66"/>
      <c r="Q125" s="66"/>
      <c r="R125" s="66"/>
      <c r="S125" s="66"/>
      <c r="T125" s="66"/>
      <c r="U125" s="66"/>
      <c r="V125" s="66"/>
      <c r="W125" s="73"/>
      <c r="X125" s="73"/>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c r="AX125" s="66"/>
      <c r="AY125" s="66"/>
      <c r="AZ125" s="66"/>
      <c r="BA125" s="66"/>
      <c r="BB125" s="66"/>
      <c r="BC125" s="66"/>
      <c r="BD125" s="66"/>
      <c r="BE125" s="66"/>
      <c r="BF125" s="66"/>
      <c r="BG125" s="66"/>
      <c r="BH125" s="66"/>
      <c r="BI125" s="66"/>
      <c r="BJ125" s="66"/>
      <c r="BK125" s="66"/>
      <c r="BL125" s="66"/>
      <c r="BM125" s="66"/>
      <c r="BN125" s="66"/>
    </row>
    <row r="126" spans="1:66" ht="17.5" x14ac:dyDescent="0.25">
      <c r="A126" s="66" t="str">
        <f t="shared" si="10"/>
        <v>3.32</v>
      </c>
      <c r="B126" s="70" t="s">
        <v>140</v>
      </c>
      <c r="C126" s="55" t="s">
        <v>176</v>
      </c>
      <c r="D126" s="84"/>
      <c r="E126" s="85">
        <v>45810</v>
      </c>
      <c r="F126" s="85">
        <v>45810</v>
      </c>
      <c r="G126" s="86">
        <v>1</v>
      </c>
      <c r="H126" s="87"/>
      <c r="I126" s="88">
        <f t="shared" si="9"/>
        <v>1</v>
      </c>
      <c r="J126" s="89"/>
      <c r="K126" s="66"/>
      <c r="L126" s="66"/>
      <c r="M126" s="66"/>
      <c r="N126" s="66"/>
      <c r="O126" s="66"/>
      <c r="P126" s="66"/>
      <c r="Q126" s="66"/>
      <c r="R126" s="66"/>
      <c r="S126" s="66"/>
      <c r="T126" s="66"/>
      <c r="U126" s="66"/>
      <c r="V126" s="66"/>
      <c r="W126" s="73"/>
      <c r="X126" s="73"/>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c r="AX126" s="66"/>
      <c r="AY126" s="66"/>
      <c r="AZ126" s="66"/>
      <c r="BA126" s="66"/>
      <c r="BB126" s="66"/>
      <c r="BC126" s="66"/>
      <c r="BD126" s="66"/>
      <c r="BE126" s="66"/>
      <c r="BF126" s="66"/>
      <c r="BG126" s="66"/>
      <c r="BH126" s="66"/>
      <c r="BI126" s="66"/>
      <c r="BJ126" s="66"/>
      <c r="BK126" s="66"/>
      <c r="BL126" s="66"/>
      <c r="BM126" s="66"/>
      <c r="BN126" s="66"/>
    </row>
    <row r="127" spans="1:66" ht="17.5" x14ac:dyDescent="0.25">
      <c r="A127" s="66" t="str">
        <f t="shared" si="10"/>
        <v>3.33</v>
      </c>
      <c r="B127" s="70" t="s">
        <v>141</v>
      </c>
      <c r="C127" s="55" t="s">
        <v>176</v>
      </c>
      <c r="D127" s="84"/>
      <c r="E127" s="85">
        <v>45810</v>
      </c>
      <c r="F127" s="85">
        <v>45810</v>
      </c>
      <c r="G127" s="86">
        <v>1</v>
      </c>
      <c r="H127" s="87"/>
      <c r="I127" s="88">
        <f t="shared" si="9"/>
        <v>1</v>
      </c>
      <c r="J127" s="89"/>
      <c r="K127" s="66"/>
      <c r="L127" s="66"/>
      <c r="M127" s="66"/>
      <c r="N127" s="66"/>
      <c r="O127" s="66"/>
      <c r="P127" s="66"/>
      <c r="Q127" s="66"/>
      <c r="R127" s="66"/>
      <c r="S127" s="66"/>
      <c r="T127" s="66"/>
      <c r="U127" s="66"/>
      <c r="V127" s="66"/>
      <c r="W127" s="73"/>
      <c r="X127" s="73"/>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c r="AX127" s="66"/>
      <c r="AY127" s="66"/>
      <c r="AZ127" s="66"/>
      <c r="BA127" s="66"/>
      <c r="BB127" s="66"/>
      <c r="BC127" s="66"/>
      <c r="BD127" s="66"/>
      <c r="BE127" s="66"/>
      <c r="BF127" s="66"/>
      <c r="BG127" s="66"/>
      <c r="BH127" s="66"/>
      <c r="BI127" s="66"/>
      <c r="BJ127" s="66"/>
      <c r="BK127" s="66"/>
      <c r="BL127" s="66"/>
      <c r="BM127" s="66"/>
      <c r="BN127" s="66"/>
    </row>
    <row r="128" spans="1:66" ht="17.5" x14ac:dyDescent="0.25">
      <c r="A128" s="66" t="str">
        <f t="shared" si="10"/>
        <v>3.34</v>
      </c>
      <c r="B128" s="70" t="s">
        <v>142</v>
      </c>
      <c r="C128" s="55" t="s">
        <v>176</v>
      </c>
      <c r="D128" s="84"/>
      <c r="E128" s="85">
        <v>45810</v>
      </c>
      <c r="F128" s="85">
        <v>45810</v>
      </c>
      <c r="G128" s="86">
        <v>1</v>
      </c>
      <c r="H128" s="87"/>
      <c r="I128" s="88">
        <f t="shared" si="9"/>
        <v>1</v>
      </c>
      <c r="J128" s="89"/>
      <c r="K128" s="66"/>
      <c r="L128" s="66"/>
      <c r="M128" s="66"/>
      <c r="N128" s="66"/>
      <c r="O128" s="66"/>
      <c r="P128" s="66"/>
      <c r="Q128" s="66"/>
      <c r="R128" s="66"/>
      <c r="S128" s="66"/>
      <c r="T128" s="66"/>
      <c r="U128" s="66"/>
      <c r="V128" s="66"/>
      <c r="W128" s="73"/>
      <c r="X128" s="73"/>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c r="AX128" s="66"/>
      <c r="AY128" s="66"/>
      <c r="AZ128" s="66"/>
      <c r="BA128" s="66"/>
      <c r="BB128" s="66"/>
      <c r="BC128" s="66"/>
      <c r="BD128" s="66"/>
      <c r="BE128" s="66"/>
      <c r="BF128" s="66"/>
      <c r="BG128" s="66"/>
      <c r="BH128" s="66"/>
      <c r="BI128" s="66"/>
      <c r="BJ128" s="66"/>
      <c r="BK128" s="66"/>
      <c r="BL128" s="66"/>
      <c r="BM128" s="66"/>
      <c r="BN128" s="66"/>
    </row>
    <row r="129" spans="1:66" ht="17.5" x14ac:dyDescent="0.25">
      <c r="A129" s="66" t="str">
        <f t="shared" si="10"/>
        <v>3.35</v>
      </c>
      <c r="B129" s="70" t="s">
        <v>143</v>
      </c>
      <c r="C129" s="55" t="s">
        <v>176</v>
      </c>
      <c r="D129" s="84"/>
      <c r="E129" s="85">
        <v>45810</v>
      </c>
      <c r="F129" s="85">
        <v>45810</v>
      </c>
      <c r="G129" s="86">
        <v>1</v>
      </c>
      <c r="H129" s="87"/>
      <c r="I129" s="88">
        <f t="shared" si="9"/>
        <v>1</v>
      </c>
      <c r="J129" s="89"/>
      <c r="K129" s="66"/>
      <c r="L129" s="66"/>
      <c r="M129" s="66"/>
      <c r="N129" s="66"/>
      <c r="O129" s="66"/>
      <c r="P129" s="66"/>
      <c r="Q129" s="66"/>
      <c r="R129" s="66"/>
      <c r="S129" s="66"/>
      <c r="T129" s="66"/>
      <c r="U129" s="66"/>
      <c r="V129" s="66"/>
      <c r="W129" s="73"/>
      <c r="X129" s="73"/>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c r="AX129" s="66"/>
      <c r="AY129" s="66"/>
      <c r="AZ129" s="66"/>
      <c r="BA129" s="66"/>
      <c r="BB129" s="66"/>
      <c r="BC129" s="66"/>
      <c r="BD129" s="66"/>
      <c r="BE129" s="66"/>
      <c r="BF129" s="66"/>
      <c r="BG129" s="66"/>
      <c r="BH129" s="66"/>
      <c r="BI129" s="66"/>
      <c r="BJ129" s="66"/>
      <c r="BK129" s="66"/>
      <c r="BL129" s="66"/>
      <c r="BM129" s="66"/>
      <c r="BN129" s="66"/>
    </row>
    <row r="130" spans="1:66" s="99" customFormat="1" ht="18" x14ac:dyDescent="0.3">
      <c r="A130" s="91" t="s">
        <v>87</v>
      </c>
      <c r="B130" s="102" t="s">
        <v>121</v>
      </c>
      <c r="C130" s="92"/>
      <c r="D130" s="93"/>
      <c r="E130" s="94"/>
      <c r="F130" s="94"/>
      <c r="G130" s="95"/>
      <c r="H130" s="96"/>
      <c r="I130" s="97"/>
      <c r="J130" s="98"/>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row>
    <row r="131" spans="1:66" ht="17.5" x14ac:dyDescent="0.25">
      <c r="A131" s="66" t="str">
        <f>IF(ISNUMBER(FIND(".",A129)), LEFT(A129,FIND(".",A129)) &amp; (VALUE(RIGHT(A129,LEN(A129)-FIND(".",A129)))+1), A129&amp;".1")</f>
        <v>3.36</v>
      </c>
      <c r="B131" s="70" t="s">
        <v>144</v>
      </c>
      <c r="C131" s="55" t="s">
        <v>176</v>
      </c>
      <c r="D131" s="84"/>
      <c r="E131" s="85">
        <v>45811</v>
      </c>
      <c r="F131" s="85">
        <v>45811</v>
      </c>
      <c r="G131" s="86">
        <v>1</v>
      </c>
      <c r="H131" s="87"/>
      <c r="I131" s="88">
        <f>IF(OR(F131=0,E131=0)," - ",NETWORKDAYS(E131,F131))</f>
        <v>1</v>
      </c>
      <c r="J131" s="89"/>
      <c r="K131" s="66"/>
      <c r="L131" s="66"/>
      <c r="M131" s="66"/>
      <c r="N131" s="66"/>
      <c r="O131" s="66"/>
      <c r="P131" s="66"/>
      <c r="Q131" s="66"/>
      <c r="R131" s="66"/>
      <c r="S131" s="66"/>
      <c r="T131" s="66"/>
      <c r="U131" s="66"/>
      <c r="V131" s="66"/>
      <c r="W131" s="73"/>
      <c r="X131" s="73"/>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6"/>
      <c r="BH131" s="66"/>
      <c r="BI131" s="66"/>
      <c r="BJ131" s="66"/>
      <c r="BK131" s="66"/>
      <c r="BL131" s="66"/>
      <c r="BM131" s="66"/>
      <c r="BN131" s="66"/>
    </row>
    <row r="132" spans="1:66" ht="17.5" x14ac:dyDescent="0.25">
      <c r="A132" s="66" t="str">
        <f>IF(ISNUMBER(FIND(".",A131)), LEFT(A131,FIND(".",A131)) &amp; (VALUE(RIGHT(A131,LEN(A131)-FIND(".",A131)))+1), A131&amp;".1")</f>
        <v>3.37</v>
      </c>
      <c r="B132" s="70" t="s">
        <v>145</v>
      </c>
      <c r="C132" s="55" t="s">
        <v>176</v>
      </c>
      <c r="D132" s="84"/>
      <c r="E132" s="85">
        <v>45811</v>
      </c>
      <c r="F132" s="85">
        <v>45811</v>
      </c>
      <c r="G132" s="86">
        <v>1</v>
      </c>
      <c r="H132" s="87"/>
      <c r="I132" s="88">
        <f t="shared" ref="I132:I162" si="11">IF(OR(F132=0,E132=0)," - ",NETWORKDAYS(E132,F132))</f>
        <v>1</v>
      </c>
      <c r="J132" s="89"/>
      <c r="K132" s="66"/>
      <c r="L132" s="66"/>
      <c r="M132" s="66"/>
      <c r="N132" s="66"/>
      <c r="O132" s="66"/>
      <c r="P132" s="66"/>
      <c r="Q132" s="66"/>
      <c r="R132" s="66"/>
      <c r="S132" s="66"/>
      <c r="T132" s="66"/>
      <c r="U132" s="66"/>
      <c r="V132" s="66"/>
      <c r="W132" s="73"/>
      <c r="X132" s="73"/>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c r="AX132" s="66"/>
      <c r="AY132" s="66"/>
      <c r="AZ132" s="66"/>
      <c r="BA132" s="66"/>
      <c r="BB132" s="66"/>
      <c r="BC132" s="66"/>
      <c r="BD132" s="66"/>
      <c r="BE132" s="66"/>
      <c r="BF132" s="66"/>
      <c r="BG132" s="66"/>
      <c r="BH132" s="66"/>
      <c r="BI132" s="66"/>
      <c r="BJ132" s="66"/>
      <c r="BK132" s="66"/>
      <c r="BL132" s="66"/>
      <c r="BM132" s="66"/>
      <c r="BN132" s="66"/>
    </row>
    <row r="133" spans="1:66" ht="17.5" x14ac:dyDescent="0.25">
      <c r="A133" s="66" t="str">
        <f t="shared" ref="A133:A162" si="12">IF(ISNUMBER(FIND(".",A132)), LEFT(A132,FIND(".",A132)) &amp; (VALUE(RIGHT(A132,LEN(A132)-FIND(".",A132)))+1), A132&amp;".1")</f>
        <v>3.38</v>
      </c>
      <c r="B133" s="70" t="s">
        <v>146</v>
      </c>
      <c r="C133" s="55" t="s">
        <v>176</v>
      </c>
      <c r="D133" s="84"/>
      <c r="E133" s="85">
        <v>45811</v>
      </c>
      <c r="F133" s="85">
        <v>45811</v>
      </c>
      <c r="G133" s="86">
        <v>1</v>
      </c>
      <c r="H133" s="87"/>
      <c r="I133" s="88">
        <f t="shared" si="11"/>
        <v>1</v>
      </c>
      <c r="J133" s="89"/>
      <c r="K133" s="66"/>
      <c r="L133" s="66"/>
      <c r="M133" s="66"/>
      <c r="N133" s="66"/>
      <c r="O133" s="66"/>
      <c r="P133" s="66"/>
      <c r="Q133" s="66"/>
      <c r="R133" s="66"/>
      <c r="S133" s="66"/>
      <c r="T133" s="66"/>
      <c r="U133" s="66"/>
      <c r="V133" s="66"/>
      <c r="W133" s="73"/>
      <c r="X133" s="73"/>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c r="AX133" s="66"/>
      <c r="AY133" s="66"/>
      <c r="AZ133" s="66"/>
      <c r="BA133" s="66"/>
      <c r="BB133" s="66"/>
      <c r="BC133" s="66"/>
      <c r="BD133" s="66"/>
      <c r="BE133" s="66"/>
      <c r="BF133" s="66"/>
      <c r="BG133" s="66"/>
      <c r="BH133" s="66"/>
      <c r="BI133" s="66"/>
      <c r="BJ133" s="66"/>
      <c r="BK133" s="66"/>
      <c r="BL133" s="66"/>
      <c r="BM133" s="66"/>
      <c r="BN133" s="66"/>
    </row>
    <row r="134" spans="1:66" ht="17.5" x14ac:dyDescent="0.25">
      <c r="A134" s="66" t="str">
        <f t="shared" si="12"/>
        <v>3.39</v>
      </c>
      <c r="B134" s="70" t="s">
        <v>147</v>
      </c>
      <c r="C134" s="55" t="s">
        <v>176</v>
      </c>
      <c r="D134" s="84"/>
      <c r="E134" s="85">
        <v>45811</v>
      </c>
      <c r="F134" s="85">
        <v>45811</v>
      </c>
      <c r="G134" s="86">
        <v>1</v>
      </c>
      <c r="H134" s="87"/>
      <c r="I134" s="88">
        <f t="shared" si="11"/>
        <v>1</v>
      </c>
      <c r="J134" s="89"/>
      <c r="K134" s="66"/>
      <c r="L134" s="66"/>
      <c r="M134" s="66"/>
      <c r="N134" s="66"/>
      <c r="O134" s="66"/>
      <c r="P134" s="66"/>
      <c r="Q134" s="66"/>
      <c r="R134" s="66"/>
      <c r="S134" s="66"/>
      <c r="T134" s="66"/>
      <c r="U134" s="66"/>
      <c r="V134" s="66"/>
      <c r="W134" s="73"/>
      <c r="X134" s="73"/>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row>
    <row r="135" spans="1:66" ht="17.5" x14ac:dyDescent="0.25">
      <c r="A135" s="66" t="str">
        <f t="shared" si="12"/>
        <v>3.40</v>
      </c>
      <c r="B135" s="70" t="s">
        <v>148</v>
      </c>
      <c r="C135" s="55" t="s">
        <v>176</v>
      </c>
      <c r="D135" s="84"/>
      <c r="E135" s="85">
        <v>45811</v>
      </c>
      <c r="F135" s="85">
        <v>45811</v>
      </c>
      <c r="G135" s="86">
        <v>1</v>
      </c>
      <c r="H135" s="87"/>
      <c r="I135" s="88">
        <f t="shared" si="11"/>
        <v>1</v>
      </c>
      <c r="J135" s="89"/>
      <c r="K135" s="66"/>
      <c r="L135" s="66"/>
      <c r="M135" s="66"/>
      <c r="N135" s="66"/>
      <c r="O135" s="66"/>
      <c r="P135" s="66"/>
      <c r="Q135" s="66"/>
      <c r="R135" s="66"/>
      <c r="S135" s="66"/>
      <c r="T135" s="66"/>
      <c r="U135" s="66"/>
      <c r="V135" s="66"/>
      <c r="W135" s="73"/>
      <c r="X135" s="73"/>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c r="AX135" s="66"/>
      <c r="AY135" s="66"/>
      <c r="AZ135" s="66"/>
      <c r="BA135" s="66"/>
      <c r="BB135" s="66"/>
      <c r="BC135" s="66"/>
      <c r="BD135" s="66"/>
      <c r="BE135" s="66"/>
      <c r="BF135" s="66"/>
      <c r="BG135" s="66"/>
      <c r="BH135" s="66"/>
      <c r="BI135" s="66"/>
      <c r="BJ135" s="66"/>
      <c r="BK135" s="66"/>
      <c r="BL135" s="66"/>
      <c r="BM135" s="66"/>
      <c r="BN135" s="66"/>
    </row>
    <row r="136" spans="1:66" ht="17.5" x14ac:dyDescent="0.25">
      <c r="A136" s="66" t="str">
        <f t="shared" si="12"/>
        <v>3.41</v>
      </c>
      <c r="B136" s="70" t="s">
        <v>149</v>
      </c>
      <c r="C136" s="55" t="s">
        <v>176</v>
      </c>
      <c r="D136" s="84"/>
      <c r="E136" s="85">
        <v>45812</v>
      </c>
      <c r="F136" s="85">
        <v>45812</v>
      </c>
      <c r="G136" s="86">
        <v>1</v>
      </c>
      <c r="H136" s="87"/>
      <c r="I136" s="88">
        <f t="shared" si="11"/>
        <v>1</v>
      </c>
      <c r="J136" s="89"/>
      <c r="K136" s="66"/>
      <c r="L136" s="66"/>
      <c r="M136" s="66"/>
      <c r="N136" s="66"/>
      <c r="O136" s="66"/>
      <c r="P136" s="66"/>
      <c r="Q136" s="66"/>
      <c r="R136" s="66"/>
      <c r="S136" s="66"/>
      <c r="T136" s="66"/>
      <c r="U136" s="66"/>
      <c r="V136" s="66"/>
      <c r="W136" s="73"/>
      <c r="X136" s="73"/>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c r="AX136" s="66"/>
      <c r="AY136" s="66"/>
      <c r="AZ136" s="66"/>
      <c r="BA136" s="66"/>
      <c r="BB136" s="66"/>
      <c r="BC136" s="66"/>
      <c r="BD136" s="66"/>
      <c r="BE136" s="66"/>
      <c r="BF136" s="66"/>
      <c r="BG136" s="66"/>
      <c r="BH136" s="66"/>
      <c r="BI136" s="66"/>
      <c r="BJ136" s="66"/>
      <c r="BK136" s="66"/>
      <c r="BL136" s="66"/>
      <c r="BM136" s="66"/>
      <c r="BN136" s="66"/>
    </row>
    <row r="137" spans="1:66" ht="17.5" x14ac:dyDescent="0.25">
      <c r="A137" s="66" t="str">
        <f t="shared" si="12"/>
        <v>3.42</v>
      </c>
      <c r="B137" s="70" t="s">
        <v>150</v>
      </c>
      <c r="C137" s="55" t="s">
        <v>176</v>
      </c>
      <c r="D137" s="84"/>
      <c r="E137" s="85">
        <v>45812</v>
      </c>
      <c r="F137" s="85">
        <v>45812</v>
      </c>
      <c r="G137" s="86">
        <v>1</v>
      </c>
      <c r="H137" s="87"/>
      <c r="I137" s="88">
        <f t="shared" si="11"/>
        <v>1</v>
      </c>
      <c r="J137" s="89"/>
      <c r="K137" s="66"/>
      <c r="L137" s="66"/>
      <c r="M137" s="66"/>
      <c r="N137" s="66"/>
      <c r="O137" s="66"/>
      <c r="P137" s="66"/>
      <c r="Q137" s="66"/>
      <c r="R137" s="66"/>
      <c r="S137" s="66"/>
      <c r="T137" s="66"/>
      <c r="U137" s="66"/>
      <c r="V137" s="66"/>
      <c r="W137" s="73"/>
      <c r="X137" s="73"/>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c r="AX137" s="66"/>
      <c r="AY137" s="66"/>
      <c r="AZ137" s="66"/>
      <c r="BA137" s="66"/>
      <c r="BB137" s="66"/>
      <c r="BC137" s="66"/>
      <c r="BD137" s="66"/>
      <c r="BE137" s="66"/>
      <c r="BF137" s="66"/>
      <c r="BG137" s="66"/>
      <c r="BH137" s="66"/>
      <c r="BI137" s="66"/>
      <c r="BJ137" s="66"/>
      <c r="BK137" s="66"/>
      <c r="BL137" s="66"/>
      <c r="BM137" s="66"/>
      <c r="BN137" s="66"/>
    </row>
    <row r="138" spans="1:66" ht="17.5" x14ac:dyDescent="0.25">
      <c r="A138" s="66" t="str">
        <f t="shared" si="12"/>
        <v>3.43</v>
      </c>
      <c r="B138" s="70" t="s">
        <v>151</v>
      </c>
      <c r="C138" s="55" t="s">
        <v>176</v>
      </c>
      <c r="D138" s="84"/>
      <c r="E138" s="85">
        <v>45812</v>
      </c>
      <c r="F138" s="85">
        <v>45812</v>
      </c>
      <c r="G138" s="86">
        <v>1</v>
      </c>
      <c r="H138" s="87"/>
      <c r="I138" s="88">
        <f t="shared" si="11"/>
        <v>1</v>
      </c>
      <c r="J138" s="89"/>
      <c r="K138" s="66"/>
      <c r="L138" s="66"/>
      <c r="M138" s="66"/>
      <c r="N138" s="66"/>
      <c r="O138" s="66"/>
      <c r="P138" s="66"/>
      <c r="Q138" s="66"/>
      <c r="R138" s="66"/>
      <c r="S138" s="66"/>
      <c r="T138" s="66"/>
      <c r="U138" s="66"/>
      <c r="V138" s="66"/>
      <c r="W138" s="73"/>
      <c r="X138" s="73"/>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66"/>
      <c r="BK138" s="66"/>
      <c r="BL138" s="66"/>
      <c r="BM138" s="66"/>
      <c r="BN138" s="66"/>
    </row>
    <row r="139" spans="1:66" ht="17.5" x14ac:dyDescent="0.25">
      <c r="A139" s="66" t="str">
        <f t="shared" si="12"/>
        <v>3.44</v>
      </c>
      <c r="B139" s="70" t="s">
        <v>152</v>
      </c>
      <c r="C139" s="55" t="s">
        <v>176</v>
      </c>
      <c r="D139" s="84"/>
      <c r="E139" s="85">
        <v>45812</v>
      </c>
      <c r="F139" s="85">
        <v>45812</v>
      </c>
      <c r="G139" s="86">
        <v>1</v>
      </c>
      <c r="H139" s="87"/>
      <c r="I139" s="88">
        <f t="shared" si="11"/>
        <v>1</v>
      </c>
      <c r="J139" s="89"/>
      <c r="K139" s="66"/>
      <c r="L139" s="66"/>
      <c r="M139" s="66"/>
      <c r="N139" s="66"/>
      <c r="O139" s="66"/>
      <c r="P139" s="66"/>
      <c r="Q139" s="66"/>
      <c r="R139" s="66"/>
      <c r="S139" s="66"/>
      <c r="T139" s="66"/>
      <c r="U139" s="66"/>
      <c r="V139" s="66"/>
      <c r="W139" s="73"/>
      <c r="X139" s="73"/>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c r="AX139" s="66"/>
      <c r="AY139" s="66"/>
      <c r="AZ139" s="66"/>
      <c r="BA139" s="66"/>
      <c r="BB139" s="66"/>
      <c r="BC139" s="66"/>
      <c r="BD139" s="66"/>
      <c r="BE139" s="66"/>
      <c r="BF139" s="66"/>
      <c r="BG139" s="66"/>
      <c r="BH139" s="66"/>
      <c r="BI139" s="66"/>
      <c r="BJ139" s="66"/>
      <c r="BK139" s="66"/>
      <c r="BL139" s="66"/>
      <c r="BM139" s="66"/>
      <c r="BN139" s="66"/>
    </row>
    <row r="140" spans="1:66" ht="17.5" x14ac:dyDescent="0.25">
      <c r="A140" s="66" t="str">
        <f t="shared" si="12"/>
        <v>3.45</v>
      </c>
      <c r="B140" s="70" t="s">
        <v>153</v>
      </c>
      <c r="C140" s="55" t="s">
        <v>176</v>
      </c>
      <c r="D140" s="84"/>
      <c r="E140" s="85">
        <v>45812</v>
      </c>
      <c r="F140" s="85">
        <v>45812</v>
      </c>
      <c r="G140" s="86">
        <v>1</v>
      </c>
      <c r="H140" s="87"/>
      <c r="I140" s="88">
        <f t="shared" si="11"/>
        <v>1</v>
      </c>
      <c r="J140" s="89"/>
      <c r="K140" s="66"/>
      <c r="L140" s="66"/>
      <c r="M140" s="66"/>
      <c r="N140" s="66"/>
      <c r="O140" s="66"/>
      <c r="P140" s="66"/>
      <c r="Q140" s="66"/>
      <c r="R140" s="66"/>
      <c r="S140" s="66"/>
      <c r="T140" s="66"/>
      <c r="U140" s="66"/>
      <c r="V140" s="66"/>
      <c r="W140" s="73"/>
      <c r="X140" s="73"/>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c r="AX140" s="66"/>
      <c r="AY140" s="66"/>
      <c r="AZ140" s="66"/>
      <c r="BA140" s="66"/>
      <c r="BB140" s="66"/>
      <c r="BC140" s="66"/>
      <c r="BD140" s="66"/>
      <c r="BE140" s="66"/>
      <c r="BF140" s="66"/>
      <c r="BG140" s="66"/>
      <c r="BH140" s="66"/>
      <c r="BI140" s="66"/>
      <c r="BJ140" s="66"/>
      <c r="BK140" s="66"/>
      <c r="BL140" s="66"/>
      <c r="BM140" s="66"/>
      <c r="BN140" s="66"/>
    </row>
    <row r="141" spans="1:66" ht="17.5" x14ac:dyDescent="0.25">
      <c r="A141" s="66" t="str">
        <f t="shared" si="12"/>
        <v>3.46</v>
      </c>
      <c r="B141" s="70" t="s">
        <v>154</v>
      </c>
      <c r="C141" s="55" t="s">
        <v>176</v>
      </c>
      <c r="D141" s="84"/>
      <c r="E141" s="85">
        <v>45813</v>
      </c>
      <c r="F141" s="85">
        <v>45813</v>
      </c>
      <c r="G141" s="86">
        <v>1</v>
      </c>
      <c r="H141" s="87"/>
      <c r="I141" s="88">
        <f t="shared" si="11"/>
        <v>1</v>
      </c>
      <c r="J141" s="89"/>
      <c r="K141" s="66"/>
      <c r="L141" s="66"/>
      <c r="M141" s="66"/>
      <c r="N141" s="66"/>
      <c r="O141" s="66"/>
      <c r="P141" s="66"/>
      <c r="Q141" s="66"/>
      <c r="R141" s="66"/>
      <c r="S141" s="66"/>
      <c r="T141" s="66"/>
      <c r="U141" s="66"/>
      <c r="V141" s="66"/>
      <c r="W141" s="73"/>
      <c r="X141" s="73"/>
      <c r="Y141" s="66"/>
      <c r="Z141" s="66"/>
      <c r="AA141" s="66"/>
      <c r="AB141" s="66"/>
      <c r="AC141" s="66"/>
      <c r="AD141" s="66"/>
      <c r="AE141" s="66"/>
      <c r="AF141" s="66"/>
      <c r="AG141" s="66"/>
      <c r="AH141" s="66"/>
      <c r="AI141" s="66"/>
      <c r="AJ141" s="66"/>
      <c r="AK141" s="66"/>
      <c r="AL141" s="66"/>
      <c r="AM141" s="66"/>
      <c r="AN141" s="66"/>
      <c r="AO141" s="66"/>
      <c r="AP141" s="66"/>
      <c r="AQ141" s="66"/>
      <c r="AR141" s="66"/>
      <c r="AS141" s="66"/>
      <c r="AT141" s="66"/>
      <c r="AU141" s="66"/>
      <c r="AV141" s="66"/>
      <c r="AW141" s="66"/>
      <c r="AX141" s="66"/>
      <c r="AY141" s="66"/>
      <c r="AZ141" s="66"/>
      <c r="BA141" s="66"/>
      <c r="BB141" s="66"/>
      <c r="BC141" s="66"/>
      <c r="BD141" s="66"/>
      <c r="BE141" s="66"/>
      <c r="BF141" s="66"/>
      <c r="BG141" s="66"/>
      <c r="BH141" s="66"/>
      <c r="BI141" s="66"/>
      <c r="BJ141" s="66"/>
      <c r="BK141" s="66"/>
      <c r="BL141" s="66"/>
      <c r="BM141" s="66"/>
      <c r="BN141" s="66"/>
    </row>
    <row r="142" spans="1:66" ht="17.5" x14ac:dyDescent="0.25">
      <c r="A142" s="66" t="str">
        <f t="shared" si="12"/>
        <v>3.47</v>
      </c>
      <c r="B142" s="70" t="s">
        <v>155</v>
      </c>
      <c r="C142" s="55" t="s">
        <v>176</v>
      </c>
      <c r="D142" s="84"/>
      <c r="E142" s="85">
        <v>45813</v>
      </c>
      <c r="F142" s="85">
        <v>45813</v>
      </c>
      <c r="G142" s="86">
        <v>1</v>
      </c>
      <c r="H142" s="87"/>
      <c r="I142" s="88">
        <f t="shared" si="11"/>
        <v>1</v>
      </c>
      <c r="J142" s="89"/>
      <c r="K142" s="66"/>
      <c r="L142" s="66"/>
      <c r="M142" s="66"/>
      <c r="N142" s="66"/>
      <c r="O142" s="66"/>
      <c r="P142" s="66"/>
      <c r="Q142" s="66"/>
      <c r="R142" s="66"/>
      <c r="S142" s="66"/>
      <c r="T142" s="66"/>
      <c r="U142" s="66"/>
      <c r="V142" s="66"/>
      <c r="W142" s="73"/>
      <c r="X142" s="73"/>
      <c r="Y142" s="66"/>
      <c r="Z142" s="66"/>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6"/>
      <c r="AW142" s="66"/>
      <c r="AX142" s="66"/>
      <c r="AY142" s="66"/>
      <c r="AZ142" s="66"/>
      <c r="BA142" s="66"/>
      <c r="BB142" s="66"/>
      <c r="BC142" s="66"/>
      <c r="BD142" s="66"/>
      <c r="BE142" s="66"/>
      <c r="BF142" s="66"/>
      <c r="BG142" s="66"/>
      <c r="BH142" s="66"/>
      <c r="BI142" s="66"/>
      <c r="BJ142" s="66"/>
      <c r="BK142" s="66"/>
      <c r="BL142" s="66"/>
      <c r="BM142" s="66"/>
      <c r="BN142" s="66"/>
    </row>
    <row r="143" spans="1:66" ht="17.5" x14ac:dyDescent="0.25">
      <c r="A143" s="66" t="str">
        <f t="shared" si="12"/>
        <v>3.48</v>
      </c>
      <c r="B143" s="70" t="s">
        <v>156</v>
      </c>
      <c r="C143" s="55" t="s">
        <v>176</v>
      </c>
      <c r="D143" s="84"/>
      <c r="E143" s="85">
        <v>45813</v>
      </c>
      <c r="F143" s="85">
        <v>45813</v>
      </c>
      <c r="G143" s="86">
        <v>1</v>
      </c>
      <c r="H143" s="87"/>
      <c r="I143" s="88">
        <f t="shared" si="11"/>
        <v>1</v>
      </c>
      <c r="J143" s="89"/>
      <c r="K143" s="66"/>
      <c r="L143" s="66"/>
      <c r="M143" s="66"/>
      <c r="N143" s="66"/>
      <c r="O143" s="66"/>
      <c r="P143" s="66"/>
      <c r="Q143" s="66"/>
      <c r="R143" s="66"/>
      <c r="S143" s="66"/>
      <c r="T143" s="66"/>
      <c r="U143" s="66"/>
      <c r="V143" s="66"/>
      <c r="W143" s="73"/>
      <c r="X143" s="73"/>
      <c r="Y143" s="66"/>
      <c r="Z143" s="66"/>
      <c r="AA143" s="66"/>
      <c r="AB143" s="66"/>
      <c r="AC143" s="66"/>
      <c r="AD143" s="66"/>
      <c r="AE143" s="66"/>
      <c r="AF143" s="66"/>
      <c r="AG143" s="66"/>
      <c r="AH143" s="66"/>
      <c r="AI143" s="66"/>
      <c r="AJ143" s="66"/>
      <c r="AK143" s="66"/>
      <c r="AL143" s="66"/>
      <c r="AM143" s="66"/>
      <c r="AN143" s="66"/>
      <c r="AO143" s="66"/>
      <c r="AP143" s="66"/>
      <c r="AQ143" s="66"/>
      <c r="AR143" s="66"/>
      <c r="AS143" s="66"/>
      <c r="AT143" s="66"/>
      <c r="AU143" s="66"/>
      <c r="AV143" s="66"/>
      <c r="AW143" s="66"/>
      <c r="AX143" s="66"/>
      <c r="AY143" s="66"/>
      <c r="AZ143" s="66"/>
      <c r="BA143" s="66"/>
      <c r="BB143" s="66"/>
      <c r="BC143" s="66"/>
      <c r="BD143" s="66"/>
      <c r="BE143" s="66"/>
      <c r="BF143" s="66"/>
      <c r="BG143" s="66"/>
      <c r="BH143" s="66"/>
      <c r="BI143" s="66"/>
      <c r="BJ143" s="66"/>
      <c r="BK143" s="66"/>
      <c r="BL143" s="66"/>
      <c r="BM143" s="66"/>
      <c r="BN143" s="66"/>
    </row>
    <row r="144" spans="1:66" ht="17.5" x14ac:dyDescent="0.25">
      <c r="A144" s="66" t="str">
        <f t="shared" si="12"/>
        <v>3.49</v>
      </c>
      <c r="B144" s="70" t="s">
        <v>157</v>
      </c>
      <c r="C144" s="55" t="s">
        <v>176</v>
      </c>
      <c r="D144" s="84"/>
      <c r="E144" s="85">
        <v>45813</v>
      </c>
      <c r="F144" s="85">
        <v>45813</v>
      </c>
      <c r="G144" s="86">
        <v>1</v>
      </c>
      <c r="H144" s="87"/>
      <c r="I144" s="88">
        <f t="shared" si="11"/>
        <v>1</v>
      </c>
      <c r="J144" s="89"/>
      <c r="K144" s="66"/>
      <c r="L144" s="66"/>
      <c r="M144" s="66"/>
      <c r="N144" s="66"/>
      <c r="O144" s="66"/>
      <c r="P144" s="66"/>
      <c r="Q144" s="66"/>
      <c r="R144" s="66"/>
      <c r="S144" s="66"/>
      <c r="T144" s="66"/>
      <c r="U144" s="66"/>
      <c r="V144" s="66"/>
      <c r="W144" s="73"/>
      <c r="X144" s="73"/>
      <c r="Y144" s="66"/>
      <c r="Z144" s="66"/>
      <c r="AA144" s="66"/>
      <c r="AB144" s="66"/>
      <c r="AC144" s="66"/>
      <c r="AD144" s="66"/>
      <c r="AE144" s="66"/>
      <c r="AF144" s="66"/>
      <c r="AG144" s="66"/>
      <c r="AH144" s="66"/>
      <c r="AI144" s="66"/>
      <c r="AJ144" s="66"/>
      <c r="AK144" s="66"/>
      <c r="AL144" s="66"/>
      <c r="AM144" s="66"/>
      <c r="AN144" s="66"/>
      <c r="AO144" s="66"/>
      <c r="AP144" s="66"/>
      <c r="AQ144" s="66"/>
      <c r="AR144" s="66"/>
      <c r="AS144" s="66"/>
      <c r="AT144" s="66"/>
      <c r="AU144" s="66"/>
      <c r="AV144" s="66"/>
      <c r="AW144" s="66"/>
      <c r="AX144" s="66"/>
      <c r="AY144" s="66"/>
      <c r="AZ144" s="66"/>
      <c r="BA144" s="66"/>
      <c r="BB144" s="66"/>
      <c r="BC144" s="66"/>
      <c r="BD144" s="66"/>
      <c r="BE144" s="66"/>
      <c r="BF144" s="66"/>
      <c r="BG144" s="66"/>
      <c r="BH144" s="66"/>
      <c r="BI144" s="66"/>
      <c r="BJ144" s="66"/>
      <c r="BK144" s="66"/>
      <c r="BL144" s="66"/>
      <c r="BM144" s="66"/>
      <c r="BN144" s="66"/>
    </row>
    <row r="145" spans="1:66" ht="17.5" x14ac:dyDescent="0.25">
      <c r="A145" s="66" t="str">
        <f t="shared" si="12"/>
        <v>3.50</v>
      </c>
      <c r="B145" s="70" t="s">
        <v>158</v>
      </c>
      <c r="C145" s="55" t="s">
        <v>176</v>
      </c>
      <c r="D145" s="84"/>
      <c r="E145" s="85">
        <v>45813</v>
      </c>
      <c r="F145" s="85">
        <v>45813</v>
      </c>
      <c r="G145" s="86">
        <v>1</v>
      </c>
      <c r="H145" s="87"/>
      <c r="I145" s="88">
        <f t="shared" si="11"/>
        <v>1</v>
      </c>
      <c r="J145" s="89"/>
      <c r="K145" s="66"/>
      <c r="L145" s="66"/>
      <c r="M145" s="66"/>
      <c r="N145" s="66"/>
      <c r="O145" s="66"/>
      <c r="P145" s="66"/>
      <c r="Q145" s="66"/>
      <c r="R145" s="66"/>
      <c r="S145" s="66"/>
      <c r="T145" s="66"/>
      <c r="U145" s="66"/>
      <c r="V145" s="66"/>
      <c r="W145" s="73"/>
      <c r="X145" s="73"/>
      <c r="Y145" s="66"/>
      <c r="Z145" s="66"/>
      <c r="AA145" s="66"/>
      <c r="AB145" s="66"/>
      <c r="AC145" s="66"/>
      <c r="AD145" s="66"/>
      <c r="AE145" s="66"/>
      <c r="AF145" s="66"/>
      <c r="AG145" s="66"/>
      <c r="AH145" s="66"/>
      <c r="AI145" s="66"/>
      <c r="AJ145" s="66"/>
      <c r="AK145" s="66"/>
      <c r="AL145" s="66"/>
      <c r="AM145" s="66"/>
      <c r="AN145" s="66"/>
      <c r="AO145" s="66"/>
      <c r="AP145" s="66"/>
      <c r="AQ145" s="66"/>
      <c r="AR145" s="66"/>
      <c r="AS145" s="66"/>
      <c r="AT145" s="66"/>
      <c r="AU145" s="66"/>
      <c r="AV145" s="66"/>
      <c r="AW145" s="66"/>
      <c r="AX145" s="66"/>
      <c r="AY145" s="66"/>
      <c r="AZ145" s="66"/>
      <c r="BA145" s="66"/>
      <c r="BB145" s="66"/>
      <c r="BC145" s="66"/>
      <c r="BD145" s="66"/>
      <c r="BE145" s="66"/>
      <c r="BF145" s="66"/>
      <c r="BG145" s="66"/>
      <c r="BH145" s="66"/>
      <c r="BI145" s="66"/>
      <c r="BJ145" s="66"/>
      <c r="BK145" s="66"/>
      <c r="BL145" s="66"/>
      <c r="BM145" s="66"/>
      <c r="BN145" s="66"/>
    </row>
    <row r="146" spans="1:66" ht="17.5" x14ac:dyDescent="0.25">
      <c r="A146" s="66" t="str">
        <f t="shared" si="12"/>
        <v>3.51</v>
      </c>
      <c r="B146" s="70" t="s">
        <v>159</v>
      </c>
      <c r="C146" s="55" t="s">
        <v>176</v>
      </c>
      <c r="D146" s="84"/>
      <c r="E146" s="85">
        <v>45814</v>
      </c>
      <c r="F146" s="85">
        <v>45814</v>
      </c>
      <c r="G146" s="86">
        <v>1</v>
      </c>
      <c r="H146" s="87"/>
      <c r="I146" s="88">
        <f t="shared" si="11"/>
        <v>1</v>
      </c>
      <c r="J146" s="89"/>
      <c r="K146" s="66"/>
      <c r="L146" s="66"/>
      <c r="M146" s="66"/>
      <c r="N146" s="66"/>
      <c r="O146" s="66"/>
      <c r="P146" s="66"/>
      <c r="Q146" s="66"/>
      <c r="R146" s="66"/>
      <c r="S146" s="66"/>
      <c r="T146" s="66"/>
      <c r="U146" s="66"/>
      <c r="V146" s="66"/>
      <c r="W146" s="73"/>
      <c r="X146" s="73"/>
      <c r="Y146" s="66"/>
      <c r="Z146" s="66"/>
      <c r="AA146" s="66"/>
      <c r="AB146" s="66"/>
      <c r="AC146" s="66"/>
      <c r="AD146" s="66"/>
      <c r="AE146" s="66"/>
      <c r="AF146" s="66"/>
      <c r="AG146" s="66"/>
      <c r="AH146" s="66"/>
      <c r="AI146" s="66"/>
      <c r="AJ146" s="66"/>
      <c r="AK146" s="66"/>
      <c r="AL146" s="66"/>
      <c r="AM146" s="66"/>
      <c r="AN146" s="66"/>
      <c r="AO146" s="66"/>
      <c r="AP146" s="66"/>
      <c r="AQ146" s="66"/>
      <c r="AR146" s="66"/>
      <c r="AS146" s="66"/>
      <c r="AT146" s="66"/>
      <c r="AU146" s="66"/>
      <c r="AV146" s="66"/>
      <c r="AW146" s="66"/>
      <c r="AX146" s="66"/>
      <c r="AY146" s="66"/>
      <c r="AZ146" s="66"/>
      <c r="BA146" s="66"/>
      <c r="BB146" s="66"/>
      <c r="BC146" s="66"/>
      <c r="BD146" s="66"/>
      <c r="BE146" s="66"/>
      <c r="BF146" s="66"/>
      <c r="BG146" s="66"/>
      <c r="BH146" s="66"/>
      <c r="BI146" s="66"/>
      <c r="BJ146" s="66"/>
      <c r="BK146" s="66"/>
      <c r="BL146" s="66"/>
      <c r="BM146" s="66"/>
      <c r="BN146" s="66"/>
    </row>
    <row r="147" spans="1:66" ht="17.5" x14ac:dyDescent="0.25">
      <c r="A147" s="66" t="str">
        <f t="shared" si="12"/>
        <v>3.52</v>
      </c>
      <c r="B147" s="70" t="s">
        <v>160</v>
      </c>
      <c r="C147" s="55" t="s">
        <v>176</v>
      </c>
      <c r="D147" s="84"/>
      <c r="E147" s="85">
        <v>45814</v>
      </c>
      <c r="F147" s="85">
        <v>45814</v>
      </c>
      <c r="G147" s="86">
        <v>1</v>
      </c>
      <c r="H147" s="87"/>
      <c r="I147" s="88">
        <f t="shared" si="11"/>
        <v>1</v>
      </c>
      <c r="J147" s="89"/>
      <c r="K147" s="66"/>
      <c r="L147" s="66"/>
      <c r="M147" s="66"/>
      <c r="N147" s="66"/>
      <c r="O147" s="66"/>
      <c r="P147" s="66"/>
      <c r="Q147" s="66"/>
      <c r="R147" s="66"/>
      <c r="S147" s="66"/>
      <c r="T147" s="66"/>
      <c r="U147" s="66"/>
      <c r="V147" s="66"/>
      <c r="W147" s="73"/>
      <c r="X147" s="73"/>
      <c r="Y147" s="66"/>
      <c r="Z147" s="66"/>
      <c r="AA147" s="66"/>
      <c r="AB147" s="66"/>
      <c r="AC147" s="66"/>
      <c r="AD147" s="66"/>
      <c r="AE147" s="66"/>
      <c r="AF147" s="66"/>
      <c r="AG147" s="66"/>
      <c r="AH147" s="66"/>
      <c r="AI147" s="66"/>
      <c r="AJ147" s="66"/>
      <c r="AK147" s="66"/>
      <c r="AL147" s="66"/>
      <c r="AM147" s="66"/>
      <c r="AN147" s="66"/>
      <c r="AO147" s="66"/>
      <c r="AP147" s="66"/>
      <c r="AQ147" s="66"/>
      <c r="AR147" s="66"/>
      <c r="AS147" s="66"/>
      <c r="AT147" s="66"/>
      <c r="AU147" s="66"/>
      <c r="AV147" s="66"/>
      <c r="AW147" s="66"/>
      <c r="AX147" s="66"/>
      <c r="AY147" s="66"/>
      <c r="AZ147" s="66"/>
      <c r="BA147" s="66"/>
      <c r="BB147" s="66"/>
      <c r="BC147" s="66"/>
      <c r="BD147" s="66"/>
      <c r="BE147" s="66"/>
      <c r="BF147" s="66"/>
      <c r="BG147" s="66"/>
      <c r="BH147" s="66"/>
      <c r="BI147" s="66"/>
      <c r="BJ147" s="66"/>
      <c r="BK147" s="66"/>
      <c r="BL147" s="66"/>
      <c r="BM147" s="66"/>
      <c r="BN147" s="66"/>
    </row>
    <row r="148" spans="1:66" ht="17.5" x14ac:dyDescent="0.25">
      <c r="A148" s="66" t="str">
        <f t="shared" si="12"/>
        <v>3.53</v>
      </c>
      <c r="B148" s="70" t="s">
        <v>161</v>
      </c>
      <c r="C148" s="55" t="s">
        <v>176</v>
      </c>
      <c r="D148" s="84"/>
      <c r="E148" s="85">
        <v>45814</v>
      </c>
      <c r="F148" s="85">
        <v>45814</v>
      </c>
      <c r="G148" s="86">
        <v>1</v>
      </c>
      <c r="H148" s="87"/>
      <c r="I148" s="88">
        <f t="shared" si="11"/>
        <v>1</v>
      </c>
      <c r="J148" s="89"/>
      <c r="K148" s="66"/>
      <c r="L148" s="66"/>
      <c r="M148" s="66"/>
      <c r="N148" s="66"/>
      <c r="O148" s="66"/>
      <c r="P148" s="66"/>
      <c r="Q148" s="66"/>
      <c r="R148" s="66"/>
      <c r="S148" s="66"/>
      <c r="T148" s="66"/>
      <c r="U148" s="66"/>
      <c r="V148" s="66"/>
      <c r="W148" s="73"/>
      <c r="X148" s="73"/>
      <c r="Y148" s="66"/>
      <c r="Z148" s="66"/>
      <c r="AA148" s="66"/>
      <c r="AB148" s="66"/>
      <c r="AC148" s="66"/>
      <c r="AD148" s="66"/>
      <c r="AE148" s="66"/>
      <c r="AF148" s="66"/>
      <c r="AG148" s="66"/>
      <c r="AH148" s="66"/>
      <c r="AI148" s="66"/>
      <c r="AJ148" s="66"/>
      <c r="AK148" s="66"/>
      <c r="AL148" s="66"/>
      <c r="AM148" s="66"/>
      <c r="AN148" s="66"/>
      <c r="AO148" s="66"/>
      <c r="AP148" s="66"/>
      <c r="AQ148" s="66"/>
      <c r="AR148" s="66"/>
      <c r="AS148" s="66"/>
      <c r="AT148" s="66"/>
      <c r="AU148" s="66"/>
      <c r="AV148" s="66"/>
      <c r="AW148" s="66"/>
      <c r="AX148" s="66"/>
      <c r="AY148" s="66"/>
      <c r="AZ148" s="66"/>
      <c r="BA148" s="66"/>
      <c r="BB148" s="66"/>
      <c r="BC148" s="66"/>
      <c r="BD148" s="66"/>
      <c r="BE148" s="66"/>
      <c r="BF148" s="66"/>
      <c r="BG148" s="66"/>
      <c r="BH148" s="66"/>
      <c r="BI148" s="66"/>
      <c r="BJ148" s="66"/>
      <c r="BK148" s="66"/>
      <c r="BL148" s="66"/>
      <c r="BM148" s="66"/>
      <c r="BN148" s="66"/>
    </row>
    <row r="149" spans="1:66" ht="17.5" x14ac:dyDescent="0.25">
      <c r="A149" s="66" t="str">
        <f t="shared" si="12"/>
        <v>3.54</v>
      </c>
      <c r="B149" s="70" t="s">
        <v>161</v>
      </c>
      <c r="C149" s="55" t="s">
        <v>176</v>
      </c>
      <c r="D149" s="84"/>
      <c r="E149" s="85">
        <v>45814</v>
      </c>
      <c r="F149" s="85">
        <v>45814</v>
      </c>
      <c r="G149" s="86">
        <v>1</v>
      </c>
      <c r="H149" s="87"/>
      <c r="I149" s="88">
        <f t="shared" si="11"/>
        <v>1</v>
      </c>
      <c r="J149" s="89"/>
      <c r="K149" s="66"/>
      <c r="L149" s="66"/>
      <c r="M149" s="66"/>
      <c r="N149" s="66"/>
      <c r="O149" s="66"/>
      <c r="P149" s="66"/>
      <c r="Q149" s="66"/>
      <c r="R149" s="66"/>
      <c r="S149" s="66"/>
      <c r="T149" s="66"/>
      <c r="U149" s="66"/>
      <c r="V149" s="66"/>
      <c r="W149" s="73"/>
      <c r="X149" s="73"/>
      <c r="Y149" s="66"/>
      <c r="Z149" s="66"/>
      <c r="AA149" s="66"/>
      <c r="AB149" s="66"/>
      <c r="AC149" s="66"/>
      <c r="AD149" s="66"/>
      <c r="AE149" s="66"/>
      <c r="AF149" s="66"/>
      <c r="AG149" s="66"/>
      <c r="AH149" s="66"/>
      <c r="AI149" s="66"/>
      <c r="AJ149" s="66"/>
      <c r="AK149" s="66"/>
      <c r="AL149" s="66"/>
      <c r="AM149" s="66"/>
      <c r="AN149" s="66"/>
      <c r="AO149" s="66"/>
      <c r="AP149" s="66"/>
      <c r="AQ149" s="66"/>
      <c r="AR149" s="66"/>
      <c r="AS149" s="66"/>
      <c r="AT149" s="66"/>
      <c r="AU149" s="66"/>
      <c r="AV149" s="66"/>
      <c r="AW149" s="66"/>
      <c r="AX149" s="66"/>
      <c r="AY149" s="66"/>
      <c r="AZ149" s="66"/>
      <c r="BA149" s="66"/>
      <c r="BB149" s="66"/>
      <c r="BC149" s="66"/>
      <c r="BD149" s="66"/>
      <c r="BE149" s="66"/>
      <c r="BF149" s="66"/>
      <c r="BG149" s="66"/>
      <c r="BH149" s="66"/>
      <c r="BI149" s="66"/>
      <c r="BJ149" s="66"/>
      <c r="BK149" s="66"/>
      <c r="BL149" s="66"/>
      <c r="BM149" s="66"/>
      <c r="BN149" s="66"/>
    </row>
    <row r="150" spans="1:66" ht="17.5" x14ac:dyDescent="0.25">
      <c r="A150" s="66" t="str">
        <f t="shared" si="12"/>
        <v>3.55</v>
      </c>
      <c r="B150" s="70" t="s">
        <v>162</v>
      </c>
      <c r="C150" s="55" t="s">
        <v>176</v>
      </c>
      <c r="D150" s="84"/>
      <c r="E150" s="85">
        <v>45814</v>
      </c>
      <c r="F150" s="85">
        <v>45814</v>
      </c>
      <c r="G150" s="86">
        <v>1</v>
      </c>
      <c r="H150" s="87"/>
      <c r="I150" s="88">
        <f t="shared" si="11"/>
        <v>1</v>
      </c>
      <c r="J150" s="89"/>
      <c r="K150" s="66"/>
      <c r="L150" s="66"/>
      <c r="M150" s="66"/>
      <c r="N150" s="66"/>
      <c r="O150" s="66"/>
      <c r="P150" s="66"/>
      <c r="Q150" s="66"/>
      <c r="R150" s="66"/>
      <c r="S150" s="66"/>
      <c r="T150" s="66"/>
      <c r="U150" s="66"/>
      <c r="V150" s="66"/>
      <c r="W150" s="73"/>
      <c r="X150" s="73"/>
      <c r="Y150" s="66"/>
      <c r="Z150" s="66"/>
      <c r="AA150" s="66"/>
      <c r="AB150" s="66"/>
      <c r="AC150" s="66"/>
      <c r="AD150" s="66"/>
      <c r="AE150" s="66"/>
      <c r="AF150" s="66"/>
      <c r="AG150" s="66"/>
      <c r="AH150" s="66"/>
      <c r="AI150" s="66"/>
      <c r="AJ150" s="66"/>
      <c r="AK150" s="66"/>
      <c r="AL150" s="66"/>
      <c r="AM150" s="66"/>
      <c r="AN150" s="66"/>
      <c r="AO150" s="66"/>
      <c r="AP150" s="66"/>
      <c r="AQ150" s="66"/>
      <c r="AR150" s="66"/>
      <c r="AS150" s="66"/>
      <c r="AT150" s="66"/>
      <c r="AU150" s="66"/>
      <c r="AV150" s="66"/>
      <c r="AW150" s="66"/>
      <c r="AX150" s="66"/>
      <c r="AY150" s="66"/>
      <c r="AZ150" s="66"/>
      <c r="BA150" s="66"/>
      <c r="BB150" s="66"/>
      <c r="BC150" s="66"/>
      <c r="BD150" s="66"/>
      <c r="BE150" s="66"/>
      <c r="BF150" s="66"/>
      <c r="BG150" s="66"/>
      <c r="BH150" s="66"/>
      <c r="BI150" s="66"/>
      <c r="BJ150" s="66"/>
      <c r="BK150" s="66"/>
      <c r="BL150" s="66"/>
      <c r="BM150" s="66"/>
      <c r="BN150" s="66"/>
    </row>
    <row r="151" spans="1:66" ht="17.5" x14ac:dyDescent="0.25">
      <c r="A151" s="66" t="str">
        <f t="shared" si="12"/>
        <v>3.56</v>
      </c>
      <c r="B151" s="70" t="s">
        <v>163</v>
      </c>
      <c r="C151" s="55" t="s">
        <v>176</v>
      </c>
      <c r="D151" s="84"/>
      <c r="E151" s="85">
        <v>45817</v>
      </c>
      <c r="F151" s="85">
        <v>45817</v>
      </c>
      <c r="G151" s="86">
        <v>1</v>
      </c>
      <c r="H151" s="87"/>
      <c r="I151" s="88">
        <f t="shared" si="11"/>
        <v>1</v>
      </c>
      <c r="J151" s="89"/>
      <c r="K151" s="66"/>
      <c r="L151" s="66"/>
      <c r="M151" s="66"/>
      <c r="N151" s="66"/>
      <c r="O151" s="66"/>
      <c r="P151" s="66"/>
      <c r="Q151" s="66"/>
      <c r="R151" s="66"/>
      <c r="S151" s="66"/>
      <c r="T151" s="66"/>
      <c r="U151" s="66"/>
      <c r="V151" s="66"/>
      <c r="W151" s="73"/>
      <c r="X151" s="73"/>
      <c r="Y151" s="66"/>
      <c r="Z151" s="66"/>
      <c r="AA151" s="66"/>
      <c r="AB151" s="66"/>
      <c r="AC151" s="66"/>
      <c r="AD151" s="66"/>
      <c r="AE151" s="66"/>
      <c r="AF151" s="66"/>
      <c r="AG151" s="66"/>
      <c r="AH151" s="66"/>
      <c r="AI151" s="66"/>
      <c r="AJ151" s="66"/>
      <c r="AK151" s="66"/>
      <c r="AL151" s="66"/>
      <c r="AM151" s="66"/>
      <c r="AN151" s="66"/>
      <c r="AO151" s="66"/>
      <c r="AP151" s="66"/>
      <c r="AQ151" s="66"/>
      <c r="AR151" s="66"/>
      <c r="AS151" s="66"/>
      <c r="AT151" s="66"/>
      <c r="AU151" s="66"/>
      <c r="AV151" s="66"/>
      <c r="AW151" s="66"/>
      <c r="AX151" s="66"/>
      <c r="AY151" s="66"/>
      <c r="AZ151" s="66"/>
      <c r="BA151" s="66"/>
      <c r="BB151" s="66"/>
      <c r="BC151" s="66"/>
      <c r="BD151" s="66"/>
      <c r="BE151" s="66"/>
      <c r="BF151" s="66"/>
      <c r="BG151" s="66"/>
      <c r="BH151" s="66"/>
      <c r="BI151" s="66"/>
      <c r="BJ151" s="66"/>
      <c r="BK151" s="66"/>
      <c r="BL151" s="66"/>
      <c r="BM151" s="66"/>
      <c r="BN151" s="66"/>
    </row>
    <row r="152" spans="1:66" ht="17.5" x14ac:dyDescent="0.25">
      <c r="A152" s="66" t="str">
        <f t="shared" si="12"/>
        <v>3.57</v>
      </c>
      <c r="B152" s="70" t="s">
        <v>164</v>
      </c>
      <c r="C152" s="55" t="s">
        <v>176</v>
      </c>
      <c r="D152" s="84"/>
      <c r="E152" s="85">
        <v>45817</v>
      </c>
      <c r="F152" s="85">
        <v>45817</v>
      </c>
      <c r="G152" s="86">
        <v>1</v>
      </c>
      <c r="H152" s="87"/>
      <c r="I152" s="88">
        <f t="shared" si="11"/>
        <v>1</v>
      </c>
      <c r="J152" s="89"/>
      <c r="K152" s="66"/>
      <c r="L152" s="66"/>
      <c r="M152" s="66"/>
      <c r="N152" s="66"/>
      <c r="O152" s="66"/>
      <c r="P152" s="66"/>
      <c r="Q152" s="66"/>
      <c r="R152" s="66"/>
      <c r="S152" s="66"/>
      <c r="T152" s="66"/>
      <c r="U152" s="66"/>
      <c r="V152" s="66"/>
      <c r="W152" s="73"/>
      <c r="X152" s="73"/>
      <c r="Y152" s="66"/>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row>
    <row r="153" spans="1:66" ht="17.5" x14ac:dyDescent="0.25">
      <c r="A153" s="66" t="str">
        <f t="shared" si="12"/>
        <v>3.58</v>
      </c>
      <c r="B153" s="70" t="s">
        <v>165</v>
      </c>
      <c r="C153" s="55" t="s">
        <v>176</v>
      </c>
      <c r="D153" s="84"/>
      <c r="E153" s="85">
        <v>45817</v>
      </c>
      <c r="F153" s="85">
        <v>45817</v>
      </c>
      <c r="G153" s="86">
        <v>1</v>
      </c>
      <c r="H153" s="87"/>
      <c r="I153" s="88">
        <f t="shared" si="11"/>
        <v>1</v>
      </c>
      <c r="J153" s="89"/>
      <c r="K153" s="66"/>
      <c r="L153" s="66"/>
      <c r="M153" s="66"/>
      <c r="N153" s="66"/>
      <c r="O153" s="66"/>
      <c r="P153" s="66"/>
      <c r="Q153" s="66"/>
      <c r="R153" s="66"/>
      <c r="S153" s="66"/>
      <c r="T153" s="66"/>
      <c r="U153" s="66"/>
      <c r="V153" s="66"/>
      <c r="W153" s="73"/>
      <c r="X153" s="73"/>
      <c r="Y153" s="66"/>
      <c r="Z153" s="66"/>
      <c r="AA153" s="66"/>
      <c r="AB153" s="66"/>
      <c r="AC153" s="66"/>
      <c r="AD153" s="66"/>
      <c r="AE153" s="66"/>
      <c r="AF153" s="66"/>
      <c r="AG153" s="66"/>
      <c r="AH153" s="66"/>
      <c r="AI153" s="66"/>
      <c r="AJ153" s="66"/>
      <c r="AK153" s="66"/>
      <c r="AL153" s="66"/>
      <c r="AM153" s="66"/>
      <c r="AN153" s="66"/>
      <c r="AO153" s="66"/>
      <c r="AP153" s="66"/>
      <c r="AQ153" s="66"/>
      <c r="AR153" s="66"/>
      <c r="AS153" s="66"/>
      <c r="AT153" s="66"/>
      <c r="AU153" s="66"/>
      <c r="AV153" s="66"/>
      <c r="AW153" s="66"/>
      <c r="AX153" s="66"/>
      <c r="AY153" s="66"/>
      <c r="AZ153" s="66"/>
      <c r="BA153" s="66"/>
      <c r="BB153" s="66"/>
      <c r="BC153" s="66"/>
      <c r="BD153" s="66"/>
      <c r="BE153" s="66"/>
      <c r="BF153" s="66"/>
      <c r="BG153" s="66"/>
      <c r="BH153" s="66"/>
      <c r="BI153" s="66"/>
      <c r="BJ153" s="66"/>
      <c r="BK153" s="66"/>
      <c r="BL153" s="66"/>
      <c r="BM153" s="66"/>
      <c r="BN153" s="66"/>
    </row>
    <row r="154" spans="1:66" ht="17.5" x14ac:dyDescent="0.25">
      <c r="A154" s="66" t="str">
        <f t="shared" si="12"/>
        <v>3.59</v>
      </c>
      <c r="B154" s="70" t="s">
        <v>111</v>
      </c>
      <c r="C154" s="55" t="s">
        <v>176</v>
      </c>
      <c r="D154" s="84"/>
      <c r="E154" s="85">
        <v>45817</v>
      </c>
      <c r="F154" s="85">
        <v>45817</v>
      </c>
      <c r="G154" s="86">
        <v>1</v>
      </c>
      <c r="H154" s="87"/>
      <c r="I154" s="88">
        <f t="shared" si="11"/>
        <v>1</v>
      </c>
      <c r="J154" s="89"/>
      <c r="K154" s="66"/>
      <c r="L154" s="66"/>
      <c r="M154" s="66"/>
      <c r="N154" s="66"/>
      <c r="O154" s="66"/>
      <c r="P154" s="66"/>
      <c r="Q154" s="66"/>
      <c r="R154" s="66"/>
      <c r="S154" s="66"/>
      <c r="T154" s="66"/>
      <c r="U154" s="66"/>
      <c r="V154" s="66"/>
      <c r="W154" s="73"/>
      <c r="X154" s="73"/>
      <c r="Y154" s="66"/>
      <c r="Z154" s="66"/>
      <c r="AA154" s="66"/>
      <c r="AB154" s="66"/>
      <c r="AC154" s="66"/>
      <c r="AD154" s="66"/>
      <c r="AE154" s="66"/>
      <c r="AF154" s="66"/>
      <c r="AG154" s="66"/>
      <c r="AH154" s="66"/>
      <c r="AI154" s="66"/>
      <c r="AJ154" s="66"/>
      <c r="AK154" s="66"/>
      <c r="AL154" s="66"/>
      <c r="AM154" s="66"/>
      <c r="AN154" s="66"/>
      <c r="AO154" s="66"/>
      <c r="AP154" s="66"/>
      <c r="AQ154" s="66"/>
      <c r="AR154" s="66"/>
      <c r="AS154" s="66"/>
      <c r="AT154" s="66"/>
      <c r="AU154" s="66"/>
      <c r="AV154" s="66"/>
      <c r="AW154" s="66"/>
      <c r="AX154" s="66"/>
      <c r="AY154" s="66"/>
      <c r="AZ154" s="66"/>
      <c r="BA154" s="66"/>
      <c r="BB154" s="66"/>
      <c r="BC154" s="66"/>
      <c r="BD154" s="66"/>
      <c r="BE154" s="66"/>
      <c r="BF154" s="66"/>
      <c r="BG154" s="66"/>
      <c r="BH154" s="66"/>
      <c r="BI154" s="66"/>
      <c r="BJ154" s="66"/>
      <c r="BK154" s="66"/>
      <c r="BL154" s="66"/>
      <c r="BM154" s="66"/>
      <c r="BN154" s="66"/>
    </row>
    <row r="155" spans="1:66" ht="17.5" x14ac:dyDescent="0.25">
      <c r="A155" s="66" t="str">
        <f t="shared" si="12"/>
        <v>3.60</v>
      </c>
      <c r="B155" s="70" t="s">
        <v>166</v>
      </c>
      <c r="C155" s="55" t="s">
        <v>176</v>
      </c>
      <c r="D155" s="84"/>
      <c r="E155" s="85">
        <v>45817</v>
      </c>
      <c r="F155" s="85">
        <v>45817</v>
      </c>
      <c r="G155" s="86">
        <v>1</v>
      </c>
      <c r="H155" s="87"/>
      <c r="I155" s="88">
        <f t="shared" si="11"/>
        <v>1</v>
      </c>
      <c r="J155" s="89"/>
      <c r="K155" s="66"/>
      <c r="L155" s="66"/>
      <c r="M155" s="66"/>
      <c r="N155" s="66"/>
      <c r="O155" s="66"/>
      <c r="P155" s="66"/>
      <c r="Q155" s="66"/>
      <c r="R155" s="66"/>
      <c r="S155" s="66"/>
      <c r="T155" s="66"/>
      <c r="U155" s="66"/>
      <c r="V155" s="66"/>
      <c r="W155" s="73"/>
      <c r="X155" s="73"/>
      <c r="Y155" s="66"/>
      <c r="Z155" s="66"/>
      <c r="AA155" s="66"/>
      <c r="AB155" s="66"/>
      <c r="AC155" s="66"/>
      <c r="AD155" s="66"/>
      <c r="AE155" s="66"/>
      <c r="AF155" s="66"/>
      <c r="AG155" s="66"/>
      <c r="AH155" s="66"/>
      <c r="AI155" s="66"/>
      <c r="AJ155" s="66"/>
      <c r="AK155" s="66"/>
      <c r="AL155" s="66"/>
      <c r="AM155" s="66"/>
      <c r="AN155" s="66"/>
      <c r="AO155" s="66"/>
      <c r="AP155" s="66"/>
      <c r="AQ155" s="66"/>
      <c r="AR155" s="66"/>
      <c r="AS155" s="66"/>
      <c r="AT155" s="66"/>
      <c r="AU155" s="66"/>
      <c r="AV155" s="66"/>
      <c r="AW155" s="66"/>
      <c r="AX155" s="66"/>
      <c r="AY155" s="66"/>
      <c r="AZ155" s="66"/>
      <c r="BA155" s="66"/>
      <c r="BB155" s="66"/>
      <c r="BC155" s="66"/>
      <c r="BD155" s="66"/>
      <c r="BE155" s="66"/>
      <c r="BF155" s="66"/>
      <c r="BG155" s="66"/>
      <c r="BH155" s="66"/>
      <c r="BI155" s="66"/>
      <c r="BJ155" s="66"/>
      <c r="BK155" s="66"/>
      <c r="BL155" s="66"/>
      <c r="BM155" s="66"/>
      <c r="BN155" s="66"/>
    </row>
    <row r="156" spans="1:66" ht="17.5" x14ac:dyDescent="0.25">
      <c r="A156" s="66" t="str">
        <f t="shared" si="12"/>
        <v>3.61</v>
      </c>
      <c r="B156" s="70" t="s">
        <v>167</v>
      </c>
      <c r="C156" s="55" t="s">
        <v>176</v>
      </c>
      <c r="D156" s="84"/>
      <c r="E156" s="85">
        <v>45817</v>
      </c>
      <c r="F156" s="85">
        <v>45817</v>
      </c>
      <c r="G156" s="86">
        <v>1</v>
      </c>
      <c r="H156" s="87"/>
      <c r="I156" s="88">
        <f t="shared" si="11"/>
        <v>1</v>
      </c>
      <c r="J156" s="89"/>
      <c r="K156" s="66"/>
      <c r="L156" s="66"/>
      <c r="M156" s="66"/>
      <c r="N156" s="66"/>
      <c r="O156" s="66"/>
      <c r="P156" s="66"/>
      <c r="Q156" s="66"/>
      <c r="R156" s="66"/>
      <c r="S156" s="66"/>
      <c r="T156" s="66"/>
      <c r="U156" s="66"/>
      <c r="V156" s="66"/>
      <c r="W156" s="73"/>
      <c r="X156" s="73"/>
      <c r="Y156" s="66"/>
      <c r="Z156" s="66"/>
      <c r="AA156" s="66"/>
      <c r="AB156" s="66"/>
      <c r="AC156" s="66"/>
      <c r="AD156" s="66"/>
      <c r="AE156" s="66"/>
      <c r="AF156" s="66"/>
      <c r="AG156" s="66"/>
      <c r="AH156" s="66"/>
      <c r="AI156" s="66"/>
      <c r="AJ156" s="66"/>
      <c r="AK156" s="66"/>
      <c r="AL156" s="66"/>
      <c r="AM156" s="66"/>
      <c r="AN156" s="66"/>
      <c r="AO156" s="66"/>
      <c r="AP156" s="66"/>
      <c r="AQ156" s="66"/>
      <c r="AR156" s="66"/>
      <c r="AS156" s="66"/>
      <c r="AT156" s="66"/>
      <c r="AU156" s="66"/>
      <c r="AV156" s="66"/>
      <c r="AW156" s="66"/>
      <c r="AX156" s="66"/>
      <c r="AY156" s="66"/>
      <c r="AZ156" s="66"/>
      <c r="BA156" s="66"/>
      <c r="BB156" s="66"/>
      <c r="BC156" s="66"/>
      <c r="BD156" s="66"/>
      <c r="BE156" s="66"/>
      <c r="BF156" s="66"/>
      <c r="BG156" s="66"/>
      <c r="BH156" s="66"/>
      <c r="BI156" s="66"/>
      <c r="BJ156" s="66"/>
      <c r="BK156" s="66"/>
      <c r="BL156" s="66"/>
      <c r="BM156" s="66"/>
      <c r="BN156" s="66"/>
    </row>
    <row r="157" spans="1:66" ht="17" customHeight="1" x14ac:dyDescent="0.25">
      <c r="A157" s="66" t="str">
        <f t="shared" si="12"/>
        <v>3.62</v>
      </c>
      <c r="B157" s="70" t="s">
        <v>168</v>
      </c>
      <c r="C157" s="55" t="s">
        <v>176</v>
      </c>
      <c r="D157" s="84"/>
      <c r="E157" s="85">
        <v>45818</v>
      </c>
      <c r="F157" s="85">
        <v>45818</v>
      </c>
      <c r="G157" s="86">
        <v>1</v>
      </c>
      <c r="H157" s="87"/>
      <c r="I157" s="88">
        <f t="shared" si="11"/>
        <v>1</v>
      </c>
      <c r="J157" s="89"/>
      <c r="K157" s="66"/>
      <c r="L157" s="66"/>
      <c r="M157" s="66"/>
      <c r="N157" s="66"/>
      <c r="O157" s="66"/>
      <c r="P157" s="66"/>
      <c r="Q157" s="66"/>
      <c r="R157" s="66"/>
      <c r="S157" s="66"/>
      <c r="T157" s="66"/>
      <c r="U157" s="66"/>
      <c r="V157" s="66"/>
      <c r="W157" s="73"/>
      <c r="X157" s="73"/>
      <c r="Y157" s="66"/>
      <c r="Z157" s="66"/>
      <c r="AA157" s="66"/>
      <c r="AB157" s="66"/>
      <c r="AC157" s="66"/>
      <c r="AD157" s="66"/>
      <c r="AE157" s="66"/>
      <c r="AF157" s="66"/>
      <c r="AG157" s="66"/>
      <c r="AH157" s="66"/>
      <c r="AI157" s="66"/>
      <c r="AJ157" s="66"/>
      <c r="AK157" s="66"/>
      <c r="AL157" s="66"/>
      <c r="AM157" s="66"/>
      <c r="AN157" s="66"/>
      <c r="AO157" s="66"/>
      <c r="AP157" s="66"/>
      <c r="AQ157" s="66"/>
      <c r="AR157" s="66"/>
      <c r="AS157" s="66"/>
      <c r="AT157" s="66"/>
      <c r="AU157" s="66"/>
      <c r="AV157" s="66"/>
      <c r="AW157" s="66"/>
      <c r="AX157" s="66"/>
      <c r="AY157" s="66"/>
      <c r="AZ157" s="66"/>
      <c r="BA157" s="66"/>
      <c r="BB157" s="66"/>
      <c r="BC157" s="66"/>
      <c r="BD157" s="66"/>
      <c r="BE157" s="66"/>
      <c r="BF157" s="66"/>
      <c r="BG157" s="66"/>
      <c r="BH157" s="66"/>
      <c r="BI157" s="66"/>
      <c r="BJ157" s="66"/>
      <c r="BK157" s="66"/>
      <c r="BL157" s="66"/>
      <c r="BM157" s="66"/>
      <c r="BN157" s="66"/>
    </row>
    <row r="158" spans="1:66" ht="17.5" x14ac:dyDescent="0.25">
      <c r="A158" s="66" t="str">
        <f t="shared" si="12"/>
        <v>3.63</v>
      </c>
      <c r="B158" s="70" t="s">
        <v>169</v>
      </c>
      <c r="C158" s="55" t="s">
        <v>176</v>
      </c>
      <c r="D158" s="84"/>
      <c r="E158" s="85">
        <v>45818</v>
      </c>
      <c r="F158" s="85">
        <v>45818</v>
      </c>
      <c r="G158" s="86">
        <v>1</v>
      </c>
      <c r="H158" s="87"/>
      <c r="I158" s="88">
        <f t="shared" si="11"/>
        <v>1</v>
      </c>
      <c r="J158" s="89"/>
      <c r="K158" s="66"/>
      <c r="L158" s="66"/>
      <c r="M158" s="66"/>
      <c r="N158" s="66"/>
      <c r="O158" s="66"/>
      <c r="P158" s="66"/>
      <c r="Q158" s="66"/>
      <c r="R158" s="66"/>
      <c r="S158" s="66"/>
      <c r="T158" s="66"/>
      <c r="U158" s="66"/>
      <c r="V158" s="66"/>
      <c r="W158" s="73"/>
      <c r="X158" s="73"/>
      <c r="Y158" s="66"/>
      <c r="Z158" s="66"/>
      <c r="AA158" s="66"/>
      <c r="AB158" s="66"/>
      <c r="AC158" s="66"/>
      <c r="AD158" s="66"/>
      <c r="AE158" s="66"/>
      <c r="AF158" s="66"/>
      <c r="AG158" s="66"/>
      <c r="AH158" s="66"/>
      <c r="AI158" s="66"/>
      <c r="AJ158" s="66"/>
      <c r="AK158" s="66"/>
      <c r="AL158" s="66"/>
      <c r="AM158" s="66"/>
      <c r="AN158" s="66"/>
      <c r="AO158" s="66"/>
      <c r="AP158" s="66"/>
      <c r="AQ158" s="66"/>
      <c r="AR158" s="66"/>
      <c r="AS158" s="66"/>
      <c r="AT158" s="66"/>
      <c r="AU158" s="66"/>
      <c r="AV158" s="66"/>
      <c r="AW158" s="66"/>
      <c r="AX158" s="66"/>
      <c r="AY158" s="66"/>
      <c r="AZ158" s="66"/>
      <c r="BA158" s="66"/>
      <c r="BB158" s="66"/>
      <c r="BC158" s="66"/>
      <c r="BD158" s="66"/>
      <c r="BE158" s="66"/>
      <c r="BF158" s="66"/>
      <c r="BG158" s="66"/>
      <c r="BH158" s="66"/>
      <c r="BI158" s="66"/>
      <c r="BJ158" s="66"/>
      <c r="BK158" s="66"/>
      <c r="BL158" s="66"/>
      <c r="BM158" s="66"/>
      <c r="BN158" s="66"/>
    </row>
    <row r="159" spans="1:66" ht="17.5" x14ac:dyDescent="0.25">
      <c r="A159" s="66" t="str">
        <f t="shared" si="12"/>
        <v>3.64</v>
      </c>
      <c r="B159" s="70" t="s">
        <v>170</v>
      </c>
      <c r="C159" s="55" t="s">
        <v>176</v>
      </c>
      <c r="D159" s="84"/>
      <c r="E159" s="85">
        <v>45818</v>
      </c>
      <c r="F159" s="85">
        <v>45818</v>
      </c>
      <c r="G159" s="86">
        <v>1</v>
      </c>
      <c r="H159" s="87"/>
      <c r="I159" s="88">
        <f t="shared" si="11"/>
        <v>1</v>
      </c>
      <c r="J159" s="89"/>
      <c r="K159" s="66"/>
      <c r="L159" s="66"/>
      <c r="M159" s="66"/>
      <c r="N159" s="66"/>
      <c r="O159" s="66"/>
      <c r="P159" s="66"/>
      <c r="Q159" s="66"/>
      <c r="R159" s="66"/>
      <c r="S159" s="66"/>
      <c r="T159" s="66"/>
      <c r="U159" s="66"/>
      <c r="V159" s="66"/>
      <c r="W159" s="73"/>
      <c r="X159" s="73"/>
      <c r="Y159" s="66"/>
      <c r="Z159" s="66"/>
      <c r="AA159" s="66"/>
      <c r="AB159" s="66"/>
      <c r="AC159" s="66"/>
      <c r="AD159" s="66"/>
      <c r="AE159" s="66"/>
      <c r="AF159" s="66"/>
      <c r="AG159" s="66"/>
      <c r="AH159" s="66"/>
      <c r="AI159" s="66"/>
      <c r="AJ159" s="66"/>
      <c r="AK159" s="66"/>
      <c r="AL159" s="66"/>
      <c r="AM159" s="66"/>
      <c r="AN159" s="66"/>
      <c r="AO159" s="66"/>
      <c r="AP159" s="66"/>
      <c r="AQ159" s="66"/>
      <c r="AR159" s="66"/>
      <c r="AS159" s="66"/>
      <c r="AT159" s="66"/>
      <c r="AU159" s="66"/>
      <c r="AV159" s="66"/>
      <c r="AW159" s="66"/>
      <c r="AX159" s="66"/>
      <c r="AY159" s="66"/>
      <c r="AZ159" s="66"/>
      <c r="BA159" s="66"/>
      <c r="BB159" s="66"/>
      <c r="BC159" s="66"/>
      <c r="BD159" s="66"/>
      <c r="BE159" s="66"/>
      <c r="BF159" s="66"/>
      <c r="BG159" s="66"/>
      <c r="BH159" s="66"/>
      <c r="BI159" s="66"/>
      <c r="BJ159" s="66"/>
      <c r="BK159" s="66"/>
      <c r="BL159" s="66"/>
      <c r="BM159" s="66"/>
      <c r="BN159" s="66"/>
    </row>
    <row r="160" spans="1:66" ht="17.5" x14ac:dyDescent="0.25">
      <c r="A160" s="66" t="str">
        <f t="shared" si="12"/>
        <v>3.65</v>
      </c>
      <c r="B160" s="70" t="s">
        <v>171</v>
      </c>
      <c r="C160" s="55" t="s">
        <v>176</v>
      </c>
      <c r="D160" s="84"/>
      <c r="E160" s="85">
        <v>45818</v>
      </c>
      <c r="F160" s="85">
        <v>45818</v>
      </c>
      <c r="G160" s="86">
        <v>1</v>
      </c>
      <c r="H160" s="87"/>
      <c r="I160" s="88">
        <f t="shared" si="11"/>
        <v>1</v>
      </c>
      <c r="J160" s="89"/>
      <c r="K160" s="66"/>
      <c r="L160" s="66"/>
      <c r="M160" s="66"/>
      <c r="N160" s="66"/>
      <c r="O160" s="66"/>
      <c r="P160" s="66"/>
      <c r="Q160" s="66"/>
      <c r="R160" s="66"/>
      <c r="S160" s="66"/>
      <c r="T160" s="66"/>
      <c r="U160" s="66"/>
      <c r="V160" s="66"/>
      <c r="W160" s="73"/>
      <c r="X160" s="73"/>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row>
    <row r="161" spans="1:66" ht="17.5" x14ac:dyDescent="0.25">
      <c r="A161" s="66" t="str">
        <f t="shared" si="12"/>
        <v>3.66</v>
      </c>
      <c r="B161" s="70" t="s">
        <v>172</v>
      </c>
      <c r="C161" s="55" t="s">
        <v>176</v>
      </c>
      <c r="D161" s="84"/>
      <c r="E161" s="85">
        <v>45818</v>
      </c>
      <c r="F161" s="85">
        <v>45818</v>
      </c>
      <c r="G161" s="86">
        <v>1</v>
      </c>
      <c r="H161" s="87"/>
      <c r="I161" s="88">
        <f t="shared" si="11"/>
        <v>1</v>
      </c>
      <c r="J161" s="89"/>
      <c r="K161" s="66"/>
      <c r="L161" s="66"/>
      <c r="M161" s="66"/>
      <c r="N161" s="66"/>
      <c r="O161" s="66"/>
      <c r="P161" s="66"/>
      <c r="Q161" s="66"/>
      <c r="R161" s="66"/>
      <c r="S161" s="66"/>
      <c r="T161" s="66"/>
      <c r="U161" s="66"/>
      <c r="V161" s="66"/>
      <c r="W161" s="73"/>
      <c r="X161" s="73"/>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c r="AZ161" s="66"/>
      <c r="BA161" s="66"/>
      <c r="BB161" s="66"/>
      <c r="BC161" s="66"/>
      <c r="BD161" s="66"/>
      <c r="BE161" s="66"/>
      <c r="BF161" s="66"/>
      <c r="BG161" s="66"/>
      <c r="BH161" s="66"/>
      <c r="BI161" s="66"/>
      <c r="BJ161" s="66"/>
      <c r="BK161" s="66"/>
      <c r="BL161" s="66"/>
      <c r="BM161" s="66"/>
      <c r="BN161" s="66"/>
    </row>
    <row r="162" spans="1:66" ht="17.5" x14ac:dyDescent="0.25">
      <c r="A162" s="66" t="str">
        <f t="shared" si="12"/>
        <v>3.67</v>
      </c>
      <c r="B162" s="70" t="s">
        <v>173</v>
      </c>
      <c r="C162" s="55" t="s">
        <v>176</v>
      </c>
      <c r="D162" s="84"/>
      <c r="E162" s="85">
        <v>45818</v>
      </c>
      <c r="F162" s="85">
        <v>45818</v>
      </c>
      <c r="G162" s="86">
        <v>1</v>
      </c>
      <c r="H162" s="87"/>
      <c r="I162" s="88">
        <f t="shared" si="11"/>
        <v>1</v>
      </c>
      <c r="J162" s="89"/>
      <c r="K162" s="66"/>
      <c r="L162" s="66"/>
      <c r="M162" s="66"/>
      <c r="N162" s="66"/>
      <c r="O162" s="66"/>
      <c r="P162" s="66"/>
      <c r="Q162" s="66"/>
      <c r="R162" s="66"/>
      <c r="S162" s="66"/>
      <c r="T162" s="66"/>
      <c r="U162" s="66"/>
      <c r="V162" s="66"/>
      <c r="W162" s="73"/>
      <c r="X162" s="73"/>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c r="AZ162" s="66"/>
      <c r="BA162" s="66"/>
      <c r="BB162" s="66"/>
      <c r="BC162" s="66"/>
      <c r="BD162" s="66"/>
      <c r="BE162" s="66"/>
      <c r="BF162" s="66"/>
      <c r="BG162" s="66"/>
      <c r="BH162" s="66"/>
      <c r="BI162" s="66"/>
      <c r="BJ162" s="66"/>
      <c r="BK162" s="66"/>
      <c r="BL162" s="66"/>
      <c r="BM162" s="66"/>
      <c r="BN162" s="66"/>
    </row>
    <row r="163" spans="1:66" ht="12.75" customHeight="1" x14ac:dyDescent="0.25">
      <c r="A163" s="39" t="str">
        <f>TEXT(VALUE(A92)+1, "#")</f>
        <v>4</v>
      </c>
      <c r="B163" s="54" t="s">
        <v>20</v>
      </c>
      <c r="C163" s="40"/>
      <c r="D163" s="41"/>
      <c r="E163" s="42"/>
      <c r="F163" s="42" t="str">
        <f t="shared" ref="F163" si="13">IF(ISBLANK(E163)," - ",IF(G163=0,E163,E163+G163-1))</f>
        <v xml:space="preserve"> - </v>
      </c>
      <c r="G163" s="43"/>
      <c r="H163" s="44"/>
      <c r="I163" s="43" t="str">
        <f t="shared" ref="I163:I164" si="14">IF(OR(F163=0,E163=0)," - ",NETWORKDAYS(E163,F163))</f>
        <v xml:space="preserve"> - </v>
      </c>
      <c r="J163" s="45"/>
      <c r="K163" s="46"/>
      <c r="L163" s="46"/>
      <c r="M163" s="46"/>
      <c r="N163" s="46"/>
      <c r="O163" s="46"/>
      <c r="P163" s="46"/>
      <c r="Q163" s="46"/>
      <c r="R163" s="46"/>
      <c r="S163" s="46"/>
      <c r="T163" s="46"/>
      <c r="U163" s="46"/>
      <c r="V163" s="46"/>
      <c r="W163" s="7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row>
    <row r="164" spans="1:66" ht="22.5" customHeight="1" x14ac:dyDescent="0.25">
      <c r="A164" s="30" t="str">
        <f>IF(LEFT(A163,FIND(".",A163&amp;".")-1)="2", "2."&amp;COUNTIF(A$163:A163,"2.*")+1, A163&amp;".1")</f>
        <v>4.1</v>
      </c>
      <c r="B164" s="31" t="s">
        <v>56</v>
      </c>
      <c r="C164" s="55" t="s">
        <v>176</v>
      </c>
      <c r="D164" s="32"/>
      <c r="E164" s="33">
        <v>45819</v>
      </c>
      <c r="F164" s="33">
        <v>45820</v>
      </c>
      <c r="G164" s="35">
        <v>1</v>
      </c>
      <c r="H164" s="36"/>
      <c r="I164" s="37">
        <f t="shared" si="14"/>
        <v>2</v>
      </c>
      <c r="J164" s="38"/>
      <c r="K164" s="30"/>
      <c r="L164" s="30"/>
      <c r="M164" s="30"/>
      <c r="N164" s="30"/>
      <c r="O164" s="30"/>
      <c r="P164" s="30"/>
      <c r="Q164" s="30"/>
      <c r="R164" s="30"/>
      <c r="S164" s="30"/>
      <c r="T164" s="30"/>
      <c r="U164" s="30"/>
      <c r="V164" s="30"/>
      <c r="W164" s="77"/>
      <c r="X164" s="30"/>
      <c r="Y164" s="30"/>
      <c r="Z164" s="30"/>
      <c r="AA164" s="30"/>
      <c r="AB164" s="30"/>
      <c r="AC164" s="30"/>
      <c r="AD164" s="30"/>
      <c r="AE164" s="30"/>
      <c r="AF164" s="30"/>
      <c r="AG164" s="30"/>
      <c r="AH164" s="30"/>
      <c r="AI164" s="30"/>
      <c r="AJ164" s="30"/>
      <c r="AK164" s="74"/>
      <c r="AL164" s="74"/>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row>
    <row r="165" spans="1:66" s="65" customFormat="1" ht="12.5" customHeight="1" x14ac:dyDescent="0.25">
      <c r="A165" s="56" t="str">
        <f>TEXT(VALUE(A163)+1, "#")</f>
        <v>5</v>
      </c>
      <c r="B165" s="57" t="s">
        <v>15</v>
      </c>
      <c r="C165" s="58"/>
      <c r="D165" s="59"/>
      <c r="E165" s="60"/>
      <c r="F165" s="60" t="str">
        <f t="shared" ref="F165" si="15">IF(ISBLANK(E165)," - ",IF(G165=0,E165,E165+G165-1))</f>
        <v xml:space="preserve"> - </v>
      </c>
      <c r="G165" s="61"/>
      <c r="H165" s="62"/>
      <c r="I165" s="61" t="str">
        <f t="shared" ref="I165:I166" si="16">IF(OR(F165=0,E165=0)," - ",NETWORKDAYS(E165,F165))</f>
        <v xml:space="preserve"> - </v>
      </c>
      <c r="J165" s="63"/>
      <c r="K165" s="64"/>
      <c r="L165" s="64"/>
      <c r="M165" s="64"/>
      <c r="N165" s="64"/>
      <c r="O165" s="64"/>
      <c r="P165" s="64"/>
      <c r="Q165" s="64"/>
      <c r="R165" s="64"/>
      <c r="S165" s="64"/>
      <c r="T165" s="64"/>
      <c r="U165" s="64"/>
      <c r="V165" s="64"/>
      <c r="W165" s="76"/>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c r="AY165" s="64"/>
      <c r="AZ165" s="64"/>
      <c r="BA165" s="64"/>
      <c r="BB165" s="64"/>
      <c r="BC165" s="64"/>
      <c r="BD165" s="64"/>
      <c r="BE165" s="64"/>
      <c r="BF165" s="64"/>
      <c r="BG165" s="64"/>
      <c r="BH165" s="64"/>
      <c r="BI165" s="64"/>
      <c r="BJ165" s="64"/>
      <c r="BK165" s="64"/>
      <c r="BL165" s="64"/>
      <c r="BM165" s="64"/>
      <c r="BN165" s="64"/>
    </row>
    <row r="166" spans="1:66" ht="12.75" customHeight="1" x14ac:dyDescent="0.25">
      <c r="A166" s="30" t="str">
        <f>IF(LEFT(A165,FIND(".",A165&amp;".")-1)="2", "2."&amp;COUNTIF(A$165:A165,"2.*")+1, A165&amp;".1")</f>
        <v>5.1</v>
      </c>
      <c r="B166" s="31" t="s">
        <v>57</v>
      </c>
      <c r="C166" s="55" t="s">
        <v>176</v>
      </c>
      <c r="D166" s="32"/>
      <c r="E166" s="33">
        <v>45821</v>
      </c>
      <c r="F166" s="33">
        <v>45821</v>
      </c>
      <c r="G166" s="35">
        <v>1</v>
      </c>
      <c r="H166" s="36"/>
      <c r="I166" s="37">
        <f t="shared" si="16"/>
        <v>1</v>
      </c>
      <c r="J166" s="38"/>
      <c r="K166" s="30"/>
      <c r="L166" s="30"/>
      <c r="M166" s="30"/>
      <c r="N166" s="30"/>
      <c r="O166" s="30"/>
      <c r="P166" s="30"/>
      <c r="Q166" s="30"/>
      <c r="R166" s="30"/>
      <c r="S166" s="30"/>
      <c r="T166" s="30"/>
      <c r="U166" s="30"/>
      <c r="V166" s="30"/>
      <c r="W166" s="78"/>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row>
    <row r="167" spans="1:66" ht="12.5" customHeight="1" x14ac:dyDescent="0.25">
      <c r="A167" s="30" t="str">
        <f>IF(ISNUMBER(FIND(".",A166)), LEFT(A166,FIND(".",A166)) &amp; (VALUE(RIGHT(A166,LEN(A166)-FIND(".",A166)))+1), A166&amp;".1")</f>
        <v>5.2</v>
      </c>
      <c r="B167" s="31" t="s">
        <v>58</v>
      </c>
      <c r="C167" s="55" t="s">
        <v>176</v>
      </c>
      <c r="D167" s="32"/>
      <c r="E167" s="33">
        <v>45821</v>
      </c>
      <c r="F167" s="33">
        <v>45821</v>
      </c>
      <c r="G167" s="35">
        <v>1</v>
      </c>
      <c r="H167" s="36"/>
      <c r="I167" s="37">
        <f t="shared" ref="I167:I170" si="17">IF(OR(F167=0,E167=0)," - ",NETWORKDAYS(E167,F167))</f>
        <v>1</v>
      </c>
      <c r="J167" s="38"/>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row>
    <row r="168" spans="1:66" s="65" customFormat="1" ht="12.5" customHeight="1" x14ac:dyDescent="0.25">
      <c r="A168" s="56" t="str">
        <f>TEXT(VALUE(A165)+1, "#")</f>
        <v>6</v>
      </c>
      <c r="B168" s="57" t="s">
        <v>22</v>
      </c>
      <c r="C168" s="58"/>
      <c r="D168" s="59"/>
      <c r="E168" s="60"/>
      <c r="F168" s="60" t="str">
        <f t="shared" ref="F168" si="18">IF(ISBLANK(E168)," - ",IF(G168=0,E168,E168+G168-1))</f>
        <v xml:space="preserve"> - </v>
      </c>
      <c r="G168" s="61"/>
      <c r="H168" s="62"/>
      <c r="I168" s="61" t="str">
        <f t="shared" si="17"/>
        <v xml:space="preserve"> - </v>
      </c>
      <c r="J168" s="63"/>
      <c r="K168" s="64"/>
      <c r="L168" s="64"/>
      <c r="M168" s="64"/>
      <c r="N168" s="64"/>
      <c r="O168" s="64"/>
      <c r="P168" s="64"/>
      <c r="Q168" s="64"/>
      <c r="R168" s="64"/>
      <c r="S168" s="64"/>
      <c r="T168" s="64"/>
      <c r="U168" s="64"/>
      <c r="V168" s="64"/>
      <c r="W168" s="76"/>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c r="AY168" s="64"/>
      <c r="AZ168" s="64"/>
      <c r="BA168" s="64"/>
      <c r="BB168" s="64"/>
      <c r="BC168" s="64"/>
      <c r="BD168" s="64"/>
      <c r="BE168" s="64"/>
      <c r="BF168" s="64"/>
      <c r="BG168" s="64"/>
      <c r="BH168" s="64"/>
      <c r="BI168" s="64"/>
      <c r="BJ168" s="64"/>
      <c r="BK168" s="64"/>
      <c r="BL168" s="64"/>
      <c r="BM168" s="64"/>
      <c r="BN168" s="64"/>
    </row>
    <row r="169" spans="1:66" ht="12.75" customHeight="1" x14ac:dyDescent="0.25">
      <c r="A169" s="30" t="str">
        <f>IF(LEFT(A168,FIND(".",A168&amp;".")-1)="2", "2."&amp;COUNTIF(A$168:A168,"2.*")+1, A168&amp;".1")</f>
        <v>6.1</v>
      </c>
      <c r="B169" s="31" t="s">
        <v>175</v>
      </c>
      <c r="C169" s="55" t="s">
        <v>176</v>
      </c>
      <c r="D169" s="32"/>
      <c r="E169" s="33">
        <v>45824</v>
      </c>
      <c r="F169" s="33">
        <v>45824</v>
      </c>
      <c r="G169" s="35">
        <v>1</v>
      </c>
      <c r="H169" s="36"/>
      <c r="I169" s="37">
        <f t="shared" si="17"/>
        <v>1</v>
      </c>
      <c r="J169" s="38"/>
      <c r="K169" s="30"/>
      <c r="L169" s="30"/>
      <c r="M169" s="30"/>
      <c r="N169" s="30"/>
      <c r="O169" s="30"/>
      <c r="P169" s="30"/>
      <c r="Q169" s="30"/>
      <c r="R169" s="30"/>
      <c r="S169" s="30"/>
      <c r="T169" s="30"/>
      <c r="U169" s="30"/>
      <c r="V169" s="30"/>
      <c r="W169" s="78"/>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row>
    <row r="170" spans="1:66" ht="12.75" customHeight="1" x14ac:dyDescent="0.25">
      <c r="A170" s="30" t="str">
        <f>IF(ISNUMBER(FIND(".",A169)), LEFT(A169,FIND(".",A169)) &amp; (VALUE(RIGHT(A169,LEN(A169)-FIND(".",A169)))+1), A169&amp;".1")</f>
        <v>6.2</v>
      </c>
      <c r="B170" s="31" t="s">
        <v>59</v>
      </c>
      <c r="C170" s="55" t="s">
        <v>176</v>
      </c>
      <c r="D170" s="32"/>
      <c r="E170" s="33">
        <v>45824</v>
      </c>
      <c r="F170" s="33">
        <v>45824</v>
      </c>
      <c r="G170" s="35">
        <v>1</v>
      </c>
      <c r="H170" s="36"/>
      <c r="I170" s="37">
        <f t="shared" si="17"/>
        <v>1</v>
      </c>
      <c r="J170" s="38"/>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row>
  </sheetData>
  <mergeCells count="18">
    <mergeCell ref="C4:E4"/>
    <mergeCell ref="C5:E5"/>
    <mergeCell ref="K5:Q5"/>
    <mergeCell ref="R5:X5"/>
    <mergeCell ref="Y5:AE5"/>
    <mergeCell ref="K4:Q4"/>
    <mergeCell ref="R4:X4"/>
    <mergeCell ref="Y4:AE4"/>
    <mergeCell ref="AF4:AL4"/>
    <mergeCell ref="AM4:AS4"/>
    <mergeCell ref="BH4:BN4"/>
    <mergeCell ref="AT5:AZ5"/>
    <mergeCell ref="BA5:BG5"/>
    <mergeCell ref="BH5:BN5"/>
    <mergeCell ref="AF5:AL5"/>
    <mergeCell ref="AM5:AS5"/>
    <mergeCell ref="AT4:AZ4"/>
    <mergeCell ref="BA4:BG4"/>
  </mergeCells>
  <conditionalFormatting sqref="K6:BN7">
    <cfRule type="expression" dxfId="178" priority="152">
      <formula>K$6=TODAY()</formula>
    </cfRule>
  </conditionalFormatting>
  <conditionalFormatting sqref="K6:BN29 Y30:BN30 K30:V34 X31:BN34 K35:BN91 W92:W93 K92:V106 X92:BN106 W95:W102 K107:BN170 W32:W34 W104:W106">
    <cfRule type="expression" dxfId="177" priority="155">
      <formula>K$6=TODAY()</formula>
    </cfRule>
  </conditionalFormatting>
  <conditionalFormatting sqref="K7:BN170">
    <cfRule type="expression" dxfId="176" priority="111">
      <formula>OR(WEEKDAY(K$6,1)=7,WEEKDAY(K$6,1)=1)</formula>
    </cfRule>
  </conditionalFormatting>
  <conditionalFormatting sqref="K8:BN29 Y30:BN30 K30:V34 X31:BN34 K35:BN35 K36:V58 X36:BN58 K59:BN59 K60:V170 X60:BN170 W92:W93 W102">
    <cfRule type="expression" dxfId="175" priority="154">
      <formula>AND(NOT(ISBLANK($E8)),$E8&lt;=K$6,$F8&gt;=K$6,WEEKDAY(K$6,2)&lt;=5)</formula>
    </cfRule>
    <cfRule type="expression" dxfId="174" priority="153">
      <formula>AND($E8&lt;=K$6,ROUNDDOWN(($F8-$E8+1)*$H8,0)+$E8-1&gt;=K$6)</formula>
    </cfRule>
  </conditionalFormatting>
  <conditionalFormatting sqref="W30:W31">
    <cfRule type="expression" dxfId="173" priority="157">
      <formula>X$6=TODAY()</formula>
    </cfRule>
  </conditionalFormatting>
  <conditionalFormatting sqref="W32:W34 W36:W40 W44 W46 W48 W50 W95:W101 W104:W111 W115 W117 W119 W121 W164:W170">
    <cfRule type="expression" dxfId="172" priority="170">
      <formula>AND($E31&lt;=W$6,ROUNDDOWN(($F31-$E31+1)*$H31,0)+$E31-1&gt;=W$6)</formula>
    </cfRule>
    <cfRule type="expression" dxfId="171" priority="171">
      <formula>AND(NOT(ISBLANK($E31)),$E31&lt;=W$6,$F31&gt;=W$6,WEEKDAY(W$6,2)&lt;=5)</formula>
    </cfRule>
  </conditionalFormatting>
  <conditionalFormatting sqref="W32:W34 W36:W40 W102">
    <cfRule type="expression" dxfId="170" priority="1281">
      <formula>AND(NOT(ISBLANK($E96)),$E96&lt;=X$6,$F96&gt;=X$6,WEEKDAY(X$6,2)&gt;=6)</formula>
    </cfRule>
  </conditionalFormatting>
  <conditionalFormatting sqref="W41 W47 W49 W51">
    <cfRule type="expression" dxfId="169" priority="397">
      <formula>AND(NOT(ISBLANK($E39)),$E39&lt;=W$6,$F39&gt;=W$6,WEEKDAY(W$6,2)&lt;=5)</formula>
    </cfRule>
  </conditionalFormatting>
  <conditionalFormatting sqref="W41 W100:W101 W104:W106">
    <cfRule type="expression" dxfId="168" priority="1370">
      <formula>AND(NOT(ISBLANK($E104)),$E104&lt;=X$6,$F104&gt;=X$6,WEEKDAY(X$6,2)&gt;=6)</formula>
    </cfRule>
  </conditionalFormatting>
  <conditionalFormatting sqref="W42 W52 W113 W123">
    <cfRule type="expression" dxfId="167" priority="385">
      <formula>AND($E39&lt;=W$6,ROUNDDOWN(($F39-$E39+1)*$H39,0)+$E39-1&gt;=W$6)</formula>
    </cfRule>
    <cfRule type="expression" dxfId="166" priority="386">
      <formula>AND(NOT(ISBLANK($E39)),$E39&lt;=W$6,$F39&gt;=W$6,WEEKDAY(W$6,2)&lt;=5)</formula>
    </cfRule>
  </conditionalFormatting>
  <conditionalFormatting sqref="W42">
    <cfRule type="expression" dxfId="165" priority="1500">
      <formula>AND(NOT(ISBLANK($E104)),$E104&lt;=X$6,$F104&gt;=X$6,WEEKDAY(X$6,2)&gt;=6)</formula>
    </cfRule>
  </conditionalFormatting>
  <conditionalFormatting sqref="W43 W53 W114 W124">
    <cfRule type="expression" dxfId="164" priority="374">
      <formula>AND($E39&lt;=W$6,ROUNDDOWN(($F39-$E39+1)*$H39,0)+$E39-1&gt;=W$6)</formula>
    </cfRule>
    <cfRule type="expression" dxfId="163" priority="375">
      <formula>AND(NOT(ISBLANK($E39)),$E39&lt;=W$6,$F39&gt;=W$6,WEEKDAY(W$6,2)&lt;=5)</formula>
    </cfRule>
  </conditionalFormatting>
  <conditionalFormatting sqref="W43:W44">
    <cfRule type="expression" dxfId="162" priority="3742">
      <formula>AND(NOT(ISBLANK($E104)),$E104&lt;=X$6,$F104&gt;=X$6,WEEKDAY(X$6,2)&gt;=6)</formula>
    </cfRule>
  </conditionalFormatting>
  <conditionalFormatting sqref="W45 W56 W116 W127">
    <cfRule type="expression" dxfId="161" priority="341">
      <formula>AND($E38&lt;=W$6,ROUNDDOWN(($F38-$E38+1)*$H38,0)+$E38-1&gt;=W$6)</formula>
    </cfRule>
    <cfRule type="expression" dxfId="160" priority="342">
      <formula>AND(NOT(ISBLANK($E38)),$E38&lt;=W$6,$F38&gt;=W$6,WEEKDAY(W$6,2)&lt;=5)</formula>
    </cfRule>
  </conditionalFormatting>
  <conditionalFormatting sqref="W45:W46">
    <cfRule type="expression" dxfId="159" priority="378">
      <formula>AND(NOT(ISBLANK($E103)),$E103&lt;=X$6,$F103&gt;=X$6,WEEKDAY(X$6,2)&gt;=6)</formula>
    </cfRule>
  </conditionalFormatting>
  <conditionalFormatting sqref="W47 W41 W49 W51">
    <cfRule type="expression" dxfId="158" priority="396">
      <formula>AND($E39&lt;=W$6,ROUNDDOWN(($F39-$E39+1)*$H39,0)+$E39-1&gt;=W$6)</formula>
    </cfRule>
  </conditionalFormatting>
  <conditionalFormatting sqref="W47:W48">
    <cfRule type="expression" dxfId="157" priority="367">
      <formula>AND(NOT(ISBLANK($E104)),$E104&lt;=X$6,$F104&gt;=X$6,WEEKDAY(X$6,2)&gt;=6)</formula>
    </cfRule>
  </conditionalFormatting>
  <conditionalFormatting sqref="W49">
    <cfRule type="expression" dxfId="156" priority="3747">
      <formula>AND(NOT(ISBLANK($E105)),$E105&lt;=X$6,$F105&gt;=X$6,WEEKDAY(X$6,2)&gt;=6)</formula>
    </cfRule>
  </conditionalFormatting>
  <conditionalFormatting sqref="W50">
    <cfRule type="expression" dxfId="155" priority="3430">
      <formula>AND(NOT(ISBLANK($E163)),$E163&lt;=X$6,$F163&gt;=X$6,WEEKDAY(X$6,2)&gt;=6)</formula>
    </cfRule>
  </conditionalFormatting>
  <conditionalFormatting sqref="W51">
    <cfRule type="expression" dxfId="154" priority="3431">
      <formula>AND(NOT(ISBLANK($E163)),$E163&lt;=X$6,$F163&gt;=X$6,WEEKDAY(X$6,2)&gt;=6)</formula>
    </cfRule>
  </conditionalFormatting>
  <conditionalFormatting sqref="W52">
    <cfRule type="expression" dxfId="153" priority="3751">
      <formula>AND(NOT(ISBLANK($E163)),$E163&lt;=X$6,$F163&gt;=X$6,WEEKDAY(X$6,2)&gt;=6)</formula>
    </cfRule>
  </conditionalFormatting>
  <conditionalFormatting sqref="W53">
    <cfRule type="expression" dxfId="152" priority="3948">
      <formula>AND(NOT(ISBLANK($E163)),$E163&lt;=X$6,$F163&gt;=X$6,WEEKDAY(X$6,2)&gt;=6)</formula>
    </cfRule>
  </conditionalFormatting>
  <conditionalFormatting sqref="W54">
    <cfRule type="expression" dxfId="151" priority="3949">
      <formula>AND(NOT(ISBLANK($E163)),$E163&lt;=X$6,$F163&gt;=X$6,WEEKDAY(X$6,2)&gt;=6)</formula>
    </cfRule>
    <cfRule type="expression" dxfId="150" priority="3950">
      <formula>AND($E49&lt;=W$6,ROUNDDOWN(($F49-$E49+1)*$H49,0)+$E49-1&gt;=W$6)</formula>
    </cfRule>
    <cfRule type="expression" dxfId="149" priority="3951">
      <formula>AND(NOT(ISBLANK($E49)),$E49&lt;=W$6,$F49&gt;=W$6,WEEKDAY(W$6,2)&lt;=5)</formula>
    </cfRule>
  </conditionalFormatting>
  <conditionalFormatting sqref="W55">
    <cfRule type="expression" dxfId="148" priority="3952">
      <formula>AND(NOT(ISBLANK($E163)),$E163&lt;=X$6,$F163&gt;=X$6,WEEKDAY(X$6,2)&gt;=6)</formula>
    </cfRule>
    <cfRule type="expression" dxfId="147" priority="3953">
      <formula>AND($E49&lt;=W$6,ROUNDDOWN(($F49-$E49+1)*$H49,0)+$E49-1&gt;=W$6)</formula>
    </cfRule>
    <cfRule type="expression" dxfId="146" priority="3954">
      <formula>AND(NOT(ISBLANK($E49)),$E49&lt;=W$6,$F49&gt;=W$6,WEEKDAY(W$6,2)&lt;=5)</formula>
    </cfRule>
  </conditionalFormatting>
  <conditionalFormatting sqref="W56">
    <cfRule type="expression" dxfId="145" priority="3955">
      <formula>AND(NOT(ISBLANK($E163)),$E163&lt;=X$6,$F163&gt;=X$6,WEEKDAY(X$6,2)&gt;=6)</formula>
    </cfRule>
  </conditionalFormatting>
  <conditionalFormatting sqref="W57">
    <cfRule type="expression" dxfId="144" priority="3956">
      <formula>AND(NOT(ISBLANK($E163)),$E163&lt;=X$6,$F163&gt;=X$6,WEEKDAY(X$6,2)&gt;=6)</formula>
    </cfRule>
    <cfRule type="expression" dxfId="143" priority="3957">
      <formula>AND($E49&lt;=W$6,ROUNDDOWN(($F49-$E49+1)*$H49,0)+$E49-1&gt;=W$6)</formula>
    </cfRule>
    <cfRule type="expression" dxfId="142" priority="3958">
      <formula>AND(NOT(ISBLANK($E49)),$E49&lt;=W$6,$F49&gt;=W$6,WEEKDAY(W$6,2)&lt;=5)</formula>
    </cfRule>
  </conditionalFormatting>
  <conditionalFormatting sqref="W58">
    <cfRule type="expression" dxfId="141" priority="3959">
      <formula>AND(NOT(ISBLANK($E163)),$E163&lt;=X$6,$F163&gt;=X$6,WEEKDAY(X$6,2)&gt;=6)</formula>
    </cfRule>
    <cfRule type="expression" dxfId="140" priority="3960">
      <formula>AND($E49&lt;=W$6,ROUNDDOWN(($F49-$E49+1)*$H49,0)+$E49-1&gt;=W$6)</formula>
    </cfRule>
    <cfRule type="expression" dxfId="139" priority="3961">
      <formula>AND(NOT(ISBLANK($E49)),$E49&lt;=W$6,$F49&gt;=W$6,WEEKDAY(W$6,2)&lt;=5)</formula>
    </cfRule>
  </conditionalFormatting>
  <conditionalFormatting sqref="W60">
    <cfRule type="expression" dxfId="138" priority="3964">
      <formula>AND(NOT(ISBLANK($E49)),$E49&lt;=W$6,$F49&gt;=W$6,WEEKDAY(W$6,2)&lt;=5)</formula>
    </cfRule>
    <cfRule type="expression" dxfId="137" priority="3962">
      <formula>AND(NOT(ISBLANK($E163)),$E163&lt;=X$6,$F163&gt;=X$6,WEEKDAY(X$6,2)&gt;=6)</formula>
    </cfRule>
    <cfRule type="expression" dxfId="136" priority="3963">
      <formula>AND($E49&lt;=W$6,ROUNDDOWN(($F49-$E49+1)*$H49,0)+$E49-1&gt;=W$6)</formula>
    </cfRule>
  </conditionalFormatting>
  <conditionalFormatting sqref="W61">
    <cfRule type="expression" dxfId="135" priority="3967">
      <formula>AND(NOT(ISBLANK($E49)),$E49&lt;=W$6,$F49&gt;=W$6,WEEKDAY(W$6,2)&lt;=5)</formula>
    </cfRule>
    <cfRule type="expression" dxfId="134" priority="3966">
      <formula>AND($E49&lt;=W$6,ROUNDDOWN(($F49-$E49+1)*$H49,0)+$E49-1&gt;=W$6)</formula>
    </cfRule>
    <cfRule type="expression" dxfId="133" priority="3965">
      <formula>AND(NOT(ISBLANK($E163)),$E163&lt;=X$6,$F163&gt;=X$6,WEEKDAY(X$6,2)&gt;=6)</formula>
    </cfRule>
  </conditionalFormatting>
  <conditionalFormatting sqref="W62">
    <cfRule type="expression" dxfId="132" priority="3970">
      <formula>AND(NOT(ISBLANK($E49)),$E49&lt;=W$6,$F49&gt;=W$6,WEEKDAY(W$6,2)&lt;=5)</formula>
    </cfRule>
    <cfRule type="expression" dxfId="131" priority="3969">
      <formula>AND($E49&lt;=W$6,ROUNDDOWN(($F49-$E49+1)*$H49,0)+$E49-1&gt;=W$6)</formula>
    </cfRule>
    <cfRule type="expression" dxfId="130" priority="3968">
      <formula>AND(NOT(ISBLANK($E163)),$E163&lt;=X$6,$F163&gt;=X$6,WEEKDAY(X$6,2)&gt;=6)</formula>
    </cfRule>
  </conditionalFormatting>
  <conditionalFormatting sqref="W63">
    <cfRule type="expression" dxfId="129" priority="3973">
      <formula>AND(NOT(ISBLANK($E49)),$E49&lt;=W$6,$F49&gt;=W$6,WEEKDAY(W$6,2)&lt;=5)</formula>
    </cfRule>
    <cfRule type="expression" dxfId="128" priority="3972">
      <formula>AND($E49&lt;=W$6,ROUNDDOWN(($F49-$E49+1)*$H49,0)+$E49-1&gt;=W$6)</formula>
    </cfRule>
    <cfRule type="expression" dxfId="127" priority="3971">
      <formula>AND(NOT(ISBLANK($E163)),$E163&lt;=X$6,$F163&gt;=X$6,WEEKDAY(X$6,2)&gt;=6)</formula>
    </cfRule>
  </conditionalFormatting>
  <conditionalFormatting sqref="W64">
    <cfRule type="expression" dxfId="126" priority="3976">
      <formula>AND(NOT(ISBLANK($E49)),$E49&lt;=W$6,$F49&gt;=W$6,WEEKDAY(W$6,2)&lt;=5)</formula>
    </cfRule>
    <cfRule type="expression" dxfId="125" priority="3975">
      <formula>AND($E49&lt;=W$6,ROUNDDOWN(($F49-$E49+1)*$H49,0)+$E49-1&gt;=W$6)</formula>
    </cfRule>
    <cfRule type="expression" dxfId="124" priority="3974">
      <formula>AND(NOT(ISBLANK($E163)),$E163&lt;=X$6,$F163&gt;=X$6,WEEKDAY(X$6,2)&gt;=6)</formula>
    </cfRule>
  </conditionalFormatting>
  <conditionalFormatting sqref="W65:W66">
    <cfRule type="expression" dxfId="123" priority="3979">
      <formula>AND(NOT(ISBLANK($E163)),$E163&lt;=X$6,$F163&gt;=X$6,WEEKDAY(X$6,2)&gt;=6)</formula>
    </cfRule>
    <cfRule type="expression" dxfId="122" priority="3978">
      <formula>AND(NOT(ISBLANK($E49)),$E49&lt;=W$6,$F49&gt;=W$6,WEEKDAY(W$6,2)&lt;=5)</formula>
    </cfRule>
    <cfRule type="expression" dxfId="121" priority="3977">
      <formula>AND($E49&lt;=W$6,ROUNDDOWN(($F49-$E49+1)*$H49,0)+$E49-1&gt;=W$6)</formula>
    </cfRule>
  </conditionalFormatting>
  <conditionalFormatting sqref="W67">
    <cfRule type="expression" dxfId="120" priority="3980">
      <formula>AND(NOT(ISBLANK($E164)),$E164&lt;=X$6,$F164&gt;=X$6,WEEKDAY(X$6,2)&gt;=6)</formula>
    </cfRule>
    <cfRule type="expression" dxfId="119" priority="3981">
      <formula>AND($E50&lt;=W$6,ROUNDDOWN(($F50-$E50+1)*$H50,0)+$E50-1&gt;=W$6)</formula>
    </cfRule>
    <cfRule type="expression" dxfId="118" priority="3982">
      <formula>AND(NOT(ISBLANK($E50)),$E50&lt;=W$6,$F50&gt;=W$6,WEEKDAY(W$6,2)&lt;=5)</formula>
    </cfRule>
  </conditionalFormatting>
  <conditionalFormatting sqref="W68">
    <cfRule type="expression" dxfId="117" priority="3985">
      <formula>AND(NOT(ISBLANK($E50)),$E50&lt;=W$6,$F50&gt;=W$6,WEEKDAY(W$6,2)&lt;=5)</formula>
    </cfRule>
    <cfRule type="expression" dxfId="116" priority="3983">
      <formula>AND(NOT(ISBLANK($E164)),$E164&lt;=X$6,$F164&gt;=X$6,WEEKDAY(X$6,2)&gt;=6)</formula>
    </cfRule>
    <cfRule type="expression" dxfId="115" priority="3984">
      <formula>AND($E50&lt;=W$6,ROUNDDOWN(($F50-$E50+1)*$H50,0)+$E50-1&gt;=W$6)</formula>
    </cfRule>
  </conditionalFormatting>
  <conditionalFormatting sqref="W69">
    <cfRule type="expression" dxfId="114" priority="3986">
      <formula>AND(NOT(ISBLANK($E164)),$E164&lt;=X$6,$F164&gt;=X$6,WEEKDAY(X$6,2)&gt;=6)</formula>
    </cfRule>
    <cfRule type="expression" dxfId="113" priority="3987">
      <formula>AND($E50&lt;=W$6,ROUNDDOWN(($F50-$E50+1)*$H50,0)+$E50-1&gt;=W$6)</formula>
    </cfRule>
    <cfRule type="expression" dxfId="112" priority="3988">
      <formula>AND(NOT(ISBLANK($E50)),$E50&lt;=W$6,$F50&gt;=W$6,WEEKDAY(W$6,2)&lt;=5)</formula>
    </cfRule>
  </conditionalFormatting>
  <conditionalFormatting sqref="W70">
    <cfRule type="expression" dxfId="111" priority="3990">
      <formula>AND($E50&lt;=W$6,ROUNDDOWN(($F50-$E50+1)*$H50,0)+$E50-1&gt;=W$6)</formula>
    </cfRule>
    <cfRule type="expression" dxfId="110" priority="3991">
      <formula>AND(NOT(ISBLANK($E50)),$E50&lt;=W$6,$F50&gt;=W$6,WEEKDAY(W$6,2)&lt;=5)</formula>
    </cfRule>
    <cfRule type="expression" dxfId="109" priority="3989">
      <formula>AND(NOT(ISBLANK($E164)),$E164&lt;=X$6,$F164&gt;=X$6,WEEKDAY(X$6,2)&gt;=6)</formula>
    </cfRule>
  </conditionalFormatting>
  <conditionalFormatting sqref="W71">
    <cfRule type="expression" dxfId="108" priority="3993">
      <formula>AND($E50&lt;=W$6,ROUNDDOWN(($F50-$E50+1)*$H50,0)+$E50-1&gt;=W$6)</formula>
    </cfRule>
    <cfRule type="expression" dxfId="107" priority="3994">
      <formula>AND(NOT(ISBLANK($E50)),$E50&lt;=W$6,$F50&gt;=W$6,WEEKDAY(W$6,2)&lt;=5)</formula>
    </cfRule>
    <cfRule type="expression" dxfId="106" priority="3992">
      <formula>AND(NOT(ISBLANK($E164)),$E164&lt;=X$6,$F164&gt;=X$6,WEEKDAY(X$6,2)&gt;=6)</formula>
    </cfRule>
  </conditionalFormatting>
  <conditionalFormatting sqref="W72:W73">
    <cfRule type="expression" dxfId="105" priority="3995">
      <formula>AND(NOT(ISBLANK($E164)),$E164&lt;=X$6,$F164&gt;=X$6,WEEKDAY(X$6,2)&gt;=6)</formula>
    </cfRule>
    <cfRule type="expression" dxfId="104" priority="3996">
      <formula>AND($E50&lt;=W$6,ROUNDDOWN(($F50-$E50+1)*$H50,0)+$E50-1&gt;=W$6)</formula>
    </cfRule>
    <cfRule type="expression" dxfId="103" priority="3997">
      <formula>AND(NOT(ISBLANK($E50)),$E50&lt;=W$6,$F50&gt;=W$6,WEEKDAY(W$6,2)&lt;=5)</formula>
    </cfRule>
  </conditionalFormatting>
  <conditionalFormatting sqref="W74">
    <cfRule type="expression" dxfId="102" priority="3998">
      <formula>AND(NOT(ISBLANK($E165)),$E165&lt;=X$6,$F165&gt;=X$6,WEEKDAY(X$6,2)&gt;=6)</formula>
    </cfRule>
    <cfRule type="expression" dxfId="101" priority="3999">
      <formula>AND($E51&lt;=W$6,ROUNDDOWN(($F51-$E51+1)*$H51,0)+$E51-1&gt;=W$6)</formula>
    </cfRule>
    <cfRule type="expression" dxfId="100" priority="4000">
      <formula>AND(NOT(ISBLANK($E51)),$E51&lt;=W$6,$F51&gt;=W$6,WEEKDAY(W$6,2)&lt;=5)</formula>
    </cfRule>
  </conditionalFormatting>
  <conditionalFormatting sqref="W75:W76">
    <cfRule type="expression" dxfId="99" priority="4001">
      <formula>AND(NOT(ISBLANK($E165)),$E165&lt;=X$6,$F165&gt;=X$6,WEEKDAY(X$6,2)&gt;=6)</formula>
    </cfRule>
    <cfRule type="expression" dxfId="98" priority="4002">
      <formula>AND($E51&lt;=W$6,ROUNDDOWN(($F51-$E51+1)*$H51,0)+$E51-1&gt;=W$6)</formula>
    </cfRule>
    <cfRule type="expression" dxfId="97" priority="4003">
      <formula>AND(NOT(ISBLANK($E51)),$E51&lt;=W$6,$F51&gt;=W$6,WEEKDAY(W$6,2)&lt;=5)</formula>
    </cfRule>
  </conditionalFormatting>
  <conditionalFormatting sqref="W77">
    <cfRule type="expression" dxfId="96" priority="4004">
      <formula>AND(NOT(ISBLANK($E166)),$E166&lt;=X$6,$F166&gt;=X$6,WEEKDAY(X$6,2)&gt;=6)</formula>
    </cfRule>
    <cfRule type="expression" dxfId="95" priority="4005">
      <formula>AND($E52&lt;=W$6,ROUNDDOWN(($F52-$E52+1)*$H52,0)+$E52-1&gt;=W$6)</formula>
    </cfRule>
    <cfRule type="expression" dxfId="94" priority="4006">
      <formula>AND(NOT(ISBLANK($E52)),$E52&lt;=W$6,$F52&gt;=W$6,WEEKDAY(W$6,2)&lt;=5)</formula>
    </cfRule>
  </conditionalFormatting>
  <conditionalFormatting sqref="W78">
    <cfRule type="expression" dxfId="93" priority="4007">
      <formula>AND(NOT(ISBLANK($E166)),$E166&lt;=X$6,$F166&gt;=X$6,WEEKDAY(X$6,2)&gt;=6)</formula>
    </cfRule>
    <cfRule type="expression" dxfId="92" priority="4008">
      <formula>AND($E52&lt;=W$6,ROUNDDOWN(($F52-$E52+1)*$H52,0)+$E52-1&gt;=W$6)</formula>
    </cfRule>
    <cfRule type="expression" dxfId="91" priority="4009">
      <formula>AND(NOT(ISBLANK($E52)),$E52&lt;=W$6,$F52&gt;=W$6,WEEKDAY(W$6,2)&lt;=5)</formula>
    </cfRule>
  </conditionalFormatting>
  <conditionalFormatting sqref="W79:W80 W82:W84">
    <cfRule type="expression" dxfId="90" priority="4010">
      <formula>AND($E49&lt;=W$6,ROUNDDOWN(($F49-$E49+1)*$H49,0)+$E49-1&gt;=W$6)</formula>
    </cfRule>
    <cfRule type="expression" dxfId="89" priority="4011">
      <formula>AND(NOT(ISBLANK($E49)),$E49&lt;=W$6,$F49&gt;=W$6,WEEKDAY(W$6,2)&lt;=5)</formula>
    </cfRule>
    <cfRule type="expression" dxfId="88" priority="4012">
      <formula>AND(NOT(ISBLANK($E163)),$E163&lt;=X$6,$F163&gt;=X$6,WEEKDAY(X$6,2)&gt;=6)</formula>
    </cfRule>
  </conditionalFormatting>
  <conditionalFormatting sqref="W81">
    <cfRule type="expression" dxfId="87" priority="3817">
      <formula>AND(NOT(ISBLANK($E67)),$E67&lt;=W$6,$F67&gt;=W$6,WEEKDAY(W$6,2)&lt;=5)</formula>
    </cfRule>
    <cfRule type="expression" dxfId="86" priority="3818">
      <formula>AND(NOT(ISBLANK($E95)),$E95&lt;=X$6,$F95&gt;=X$6,WEEKDAY(X$6,2)&gt;=6)</formula>
    </cfRule>
    <cfRule type="expression" dxfId="85" priority="3816">
      <formula>AND($E67&lt;=W$6,ROUNDDOWN(($F67-$E67+1)*$H67,0)+$E67-1&gt;=W$6)</formula>
    </cfRule>
  </conditionalFormatting>
  <conditionalFormatting sqref="W85">
    <cfRule type="expression" dxfId="84" priority="4016">
      <formula>AND($E54&lt;=W$6,ROUNDDOWN(($F54-$E54+1)*$H54,0)+$E54-1&gt;=W$6)</formula>
    </cfRule>
    <cfRule type="expression" dxfId="83" priority="4017">
      <formula>AND(NOT(ISBLANK($E54)),$E54&lt;=W$6,$F54&gt;=W$6,WEEKDAY(W$6,2)&lt;=5)</formula>
    </cfRule>
    <cfRule type="expression" dxfId="82" priority="4018">
      <formula>AND(NOT(ISBLANK($E168)),$E168&lt;=X$6,$F168&gt;=X$6,WEEKDAY(X$6,2)&gt;=6)</formula>
    </cfRule>
  </conditionalFormatting>
  <conditionalFormatting sqref="W86">
    <cfRule type="expression" dxfId="81" priority="4021">
      <formula>AND(NOT(ISBLANK($E166)),$E166&lt;=X$6,$F166&gt;=X$6,WEEKDAY(X$6,2)&gt;=6)</formula>
    </cfRule>
    <cfRule type="expression" dxfId="80" priority="4020">
      <formula>AND(NOT(ISBLANK($E52)),$E52&lt;=W$6,$F52&gt;=W$6,WEEKDAY(W$6,2)&lt;=5)</formula>
    </cfRule>
    <cfRule type="expression" dxfId="79" priority="4019">
      <formula>AND($E52&lt;=W$6,ROUNDDOWN(($F52-$E52+1)*$H52,0)+$E52-1&gt;=W$6)</formula>
    </cfRule>
  </conditionalFormatting>
  <conditionalFormatting sqref="W87:W88">
    <cfRule type="expression" dxfId="78" priority="4022">
      <formula>AND($E51&lt;=W$6,ROUNDDOWN(($F51-$E51+1)*$H51,0)+$E51-1&gt;=W$6)</formula>
    </cfRule>
    <cfRule type="expression" dxfId="77" priority="4023">
      <formula>AND(NOT(ISBLANK($E51)),$E51&lt;=W$6,$F51&gt;=W$6,WEEKDAY(W$6,2)&lt;=5)</formula>
    </cfRule>
    <cfRule type="expression" dxfId="76" priority="4024">
      <formula>AND(NOT(ISBLANK($E165)),$E165&lt;=X$6,$F165&gt;=X$6,WEEKDAY(X$6,2)&gt;=6)</formula>
    </cfRule>
  </conditionalFormatting>
  <conditionalFormatting sqref="W89:W90">
    <cfRule type="expression" dxfId="75" priority="4025">
      <formula>AND(NOT(ISBLANK($E165)),$E165&lt;=X$6,$F165&gt;=X$6,WEEKDAY(X$6,2)&gt;=6)</formula>
    </cfRule>
    <cfRule type="expression" dxfId="74" priority="4026">
      <formula>AND($E51&lt;=W$6,ROUNDDOWN(($F51-$E51+1)*$H51,0)+$E51-1&gt;=W$6)</formula>
    </cfRule>
    <cfRule type="expression" dxfId="73" priority="4027">
      <formula>AND(NOT(ISBLANK($E51)),$E51&lt;=W$6,$F51&gt;=W$6,WEEKDAY(W$6,2)&lt;=5)</formula>
    </cfRule>
  </conditionalFormatting>
  <conditionalFormatting sqref="W91">
    <cfRule type="expression" dxfId="72" priority="4028">
      <formula>AND($E52&lt;=W$6,ROUNDDOWN(($F52-$E52+1)*$H52,0)+$E52-1&gt;=W$6)</formula>
    </cfRule>
    <cfRule type="expression" dxfId="71" priority="4029">
      <formula>AND(NOT(ISBLANK($E52)),$E52&lt;=W$6,$F52&gt;=W$6,WEEKDAY(W$6,2)&lt;=5)</formula>
    </cfRule>
    <cfRule type="expression" dxfId="70" priority="4030">
      <formula>AND(NOT(ISBLANK($E166)),$E166&lt;=X$6,$F166&gt;=X$6,WEEKDAY(X$6,2)&gt;=6)</formula>
    </cfRule>
  </conditionalFormatting>
  <conditionalFormatting sqref="W92:W93">
    <cfRule type="expression" dxfId="69" priority="1491">
      <formula>AND(NOT(ISBLANK($E100)),$E100&lt;=X$6,$F100&gt;=X$6,WEEKDAY(X$6,2)&gt;=6)</formula>
    </cfRule>
  </conditionalFormatting>
  <conditionalFormatting sqref="W95:W99 W163:W167">
    <cfRule type="expression" dxfId="68" priority="176">
      <formula>AND(NOT(ISBLANK($E101)),$E101&lt;=X$6,$F101&gt;=X$6,WEEKDAY(X$6,2)&gt;=6)</formula>
    </cfRule>
  </conditionalFormatting>
  <conditionalFormatting sqref="W107:W108 W168:W170 W152">
    <cfRule type="expression" dxfId="67" priority="3591">
      <formula>AND(NOT(ISBLANK(#REF!)),#REF!&lt;=X$6,#REF!&gt;=X$6,WEEKDAY(X$6,2)&gt;=6)</formula>
    </cfRule>
  </conditionalFormatting>
  <conditionalFormatting sqref="W109:W135">
    <cfRule type="expression" dxfId="66" priority="3699">
      <formula>AND(NOT(ISBLANK(#REF!)),#REF!&lt;=X$6,#REF!&gt;=X$6,WEEKDAY(X$6,2)&gt;=6)</formula>
    </cfRule>
  </conditionalFormatting>
  <conditionalFormatting sqref="W112 W118 W120 W122">
    <cfRule type="expression" dxfId="65" priority="82">
      <formula>AND(NOT(ISBLANK($E110)),$E110&lt;=W$6,$F110&gt;=W$6,WEEKDAY(W$6,2)&lt;=5)</formula>
    </cfRule>
    <cfRule type="expression" dxfId="64" priority="81">
      <formula>AND($E110&lt;=W$6,ROUNDDOWN(($F110-$E110+1)*$H110,0)+$E110-1&gt;=W$6)</formula>
    </cfRule>
  </conditionalFormatting>
  <conditionalFormatting sqref="W125">
    <cfRule type="expression" dxfId="63" priority="4053">
      <formula>AND(NOT(ISBLANK($E120)),$E120&lt;=W$6,$F120&gt;=W$6,WEEKDAY(W$6,2)&lt;=5)</formula>
    </cfRule>
    <cfRule type="expression" dxfId="62" priority="4052">
      <formula>AND($E120&lt;=W$6,ROUNDDOWN(($F120-$E120+1)*$H120,0)+$E120-1&gt;=W$6)</formula>
    </cfRule>
  </conditionalFormatting>
  <conditionalFormatting sqref="W126">
    <cfRule type="expression" dxfId="61" priority="4055">
      <formula>AND($E120&lt;=W$6,ROUNDDOWN(($F120-$E120+1)*$H120,0)+$E120-1&gt;=W$6)</formula>
    </cfRule>
    <cfRule type="expression" dxfId="60" priority="4056">
      <formula>AND(NOT(ISBLANK($E120)),$E120&lt;=W$6,$F120&gt;=W$6,WEEKDAY(W$6,2)&lt;=5)</formula>
    </cfRule>
  </conditionalFormatting>
  <conditionalFormatting sqref="W128">
    <cfRule type="expression" dxfId="59" priority="4059">
      <formula>AND($E120&lt;=W$6,ROUNDDOWN(($F120-$E120+1)*$H120,0)+$E120-1&gt;=W$6)</formula>
    </cfRule>
    <cfRule type="expression" dxfId="58" priority="4060">
      <formula>AND(NOT(ISBLANK($E120)),$E120&lt;=W$6,$F120&gt;=W$6,WEEKDAY(W$6,2)&lt;=5)</formula>
    </cfRule>
  </conditionalFormatting>
  <conditionalFormatting sqref="W129">
    <cfRule type="expression" dxfId="57" priority="4062">
      <formula>AND($E120&lt;=W$6,ROUNDDOWN(($F120-$E120+1)*$H120,0)+$E120-1&gt;=W$6)</formula>
    </cfRule>
    <cfRule type="expression" dxfId="56" priority="4063">
      <formula>AND(NOT(ISBLANK($E120)),$E120&lt;=W$6,$F120&gt;=W$6,WEEKDAY(W$6,2)&lt;=5)</formula>
    </cfRule>
  </conditionalFormatting>
  <conditionalFormatting sqref="W130">
    <cfRule type="expression" dxfId="55" priority="3697">
      <formula>AND($E125&lt;=W$6,ROUNDDOWN(($F125-$E125+1)*$H125,0)+$E125-1&gt;=W$6)</formula>
    </cfRule>
    <cfRule type="expression" dxfId="54" priority="3698">
      <formula>AND(NOT(ISBLANK($E125)),$E125&lt;=W$6,$F125&gt;=W$6,WEEKDAY(W$6,2)&lt;=5)</formula>
    </cfRule>
  </conditionalFormatting>
  <conditionalFormatting sqref="W131">
    <cfRule type="expression" dxfId="53" priority="4065">
      <formula>AND($E120&lt;=W$6,ROUNDDOWN(($F120-$E120+1)*$H120,0)+$E120-1&gt;=W$6)</formula>
    </cfRule>
    <cfRule type="expression" dxfId="52" priority="4066">
      <formula>AND(NOT(ISBLANK($E120)),$E120&lt;=W$6,$F120&gt;=W$6,WEEKDAY(W$6,2)&lt;=5)</formula>
    </cfRule>
  </conditionalFormatting>
  <conditionalFormatting sqref="W132">
    <cfRule type="expression" dxfId="51" priority="4069">
      <formula>AND(NOT(ISBLANK($E120)),$E120&lt;=W$6,$F120&gt;=W$6,WEEKDAY(W$6,2)&lt;=5)</formula>
    </cfRule>
    <cfRule type="expression" dxfId="50" priority="4068">
      <formula>AND($E120&lt;=W$6,ROUNDDOWN(($F120-$E120+1)*$H120,0)+$E120-1&gt;=W$6)</formula>
    </cfRule>
  </conditionalFormatting>
  <conditionalFormatting sqref="W133">
    <cfRule type="expression" dxfId="49" priority="4071">
      <formula>AND($E120&lt;=W$6,ROUNDDOWN(($F120-$E120+1)*$H120,0)+$E120-1&gt;=W$6)</formula>
    </cfRule>
    <cfRule type="expression" dxfId="48" priority="4072">
      <formula>AND(NOT(ISBLANK($E120)),$E120&lt;=W$6,$F120&gt;=W$6,WEEKDAY(W$6,2)&lt;=5)</formula>
    </cfRule>
  </conditionalFormatting>
  <conditionalFormatting sqref="W134">
    <cfRule type="expression" dxfId="47" priority="4075">
      <formula>AND(NOT(ISBLANK($E120)),$E120&lt;=W$6,$F120&gt;=W$6,WEEKDAY(W$6,2)&lt;=5)</formula>
    </cfRule>
    <cfRule type="expression" dxfId="46" priority="4074">
      <formula>AND($E120&lt;=W$6,ROUNDDOWN(($F120-$E120+1)*$H120,0)+$E120-1&gt;=W$6)</formula>
    </cfRule>
  </conditionalFormatting>
  <conditionalFormatting sqref="W135">
    <cfRule type="expression" dxfId="45" priority="4077">
      <formula>AND($E120&lt;=W$6,ROUNDDOWN(($F120-$E120+1)*$H120,0)+$E120-1&gt;=W$6)</formula>
    </cfRule>
    <cfRule type="expression" dxfId="44" priority="4078">
      <formula>AND(NOT(ISBLANK($E120)),$E120&lt;=W$6,$F120&gt;=W$6,WEEKDAY(W$6,2)&lt;=5)</formula>
    </cfRule>
  </conditionalFormatting>
  <conditionalFormatting sqref="W136:W137">
    <cfRule type="expression" dxfId="43" priority="4079">
      <formula>AND($E120&lt;=W$6,ROUNDDOWN(($F120-$E120+1)*$H120,0)+$E120-1&gt;=W$6)</formula>
    </cfRule>
    <cfRule type="expression" dxfId="42" priority="4080">
      <formula>AND(NOT(ISBLANK($E120)),$E120&lt;=W$6,$F120&gt;=W$6,WEEKDAY(W$6,2)&lt;=5)</formula>
    </cfRule>
  </conditionalFormatting>
  <conditionalFormatting sqref="W136:W149">
    <cfRule type="expression" dxfId="41" priority="4081">
      <formula>AND(NOT(ISBLANK(#REF!)),#REF!&lt;=X$6,#REF!&gt;=X$6,WEEKDAY(X$6,2)&gt;=6)</formula>
    </cfRule>
  </conditionalFormatting>
  <conditionalFormatting sqref="W138">
    <cfRule type="expression" dxfId="40" priority="4083">
      <formula>AND($E121&lt;=W$6,ROUNDDOWN(($F121-$E121+1)*$H121,0)+$E121-1&gt;=W$6)</formula>
    </cfRule>
    <cfRule type="expression" dxfId="39" priority="4084">
      <formula>AND(NOT(ISBLANK($E121)),$E121&lt;=W$6,$F121&gt;=W$6,WEEKDAY(W$6,2)&lt;=5)</formula>
    </cfRule>
  </conditionalFormatting>
  <conditionalFormatting sqref="W139">
    <cfRule type="expression" dxfId="38" priority="4086">
      <formula>AND($E121&lt;=W$6,ROUNDDOWN(($F121-$E121+1)*$H121,0)+$E121-1&gt;=W$6)</formula>
    </cfRule>
    <cfRule type="expression" dxfId="37" priority="4087">
      <formula>AND(NOT(ISBLANK($E121)),$E121&lt;=W$6,$F121&gt;=W$6,WEEKDAY(W$6,2)&lt;=5)</formula>
    </cfRule>
  </conditionalFormatting>
  <conditionalFormatting sqref="W140">
    <cfRule type="expression" dxfId="36" priority="4089">
      <formula>AND($E121&lt;=W$6,ROUNDDOWN(($F121-$E121+1)*$H121,0)+$E121-1&gt;=W$6)</formula>
    </cfRule>
    <cfRule type="expression" dxfId="35" priority="4090">
      <formula>AND(NOT(ISBLANK($E121)),$E121&lt;=W$6,$F121&gt;=W$6,WEEKDAY(W$6,2)&lt;=5)</formula>
    </cfRule>
  </conditionalFormatting>
  <conditionalFormatting sqref="W141">
    <cfRule type="expression" dxfId="34" priority="4092">
      <formula>AND($E121&lt;=W$6,ROUNDDOWN(($F121-$E121+1)*$H121,0)+$E121-1&gt;=W$6)</formula>
    </cfRule>
    <cfRule type="expression" dxfId="33" priority="4093">
      <formula>AND(NOT(ISBLANK($E121)),$E121&lt;=W$6,$F121&gt;=W$6,WEEKDAY(W$6,2)&lt;=5)</formula>
    </cfRule>
  </conditionalFormatting>
  <conditionalFormatting sqref="W142">
    <cfRule type="expression" dxfId="32" priority="4096">
      <formula>AND(NOT(ISBLANK($E121)),$E121&lt;=W$6,$F121&gt;=W$6,WEEKDAY(W$6,2)&lt;=5)</formula>
    </cfRule>
    <cfRule type="expression" dxfId="31" priority="4095">
      <formula>AND($E121&lt;=W$6,ROUNDDOWN(($F121-$E121+1)*$H121,0)+$E121-1&gt;=W$6)</formula>
    </cfRule>
  </conditionalFormatting>
  <conditionalFormatting sqref="W143:W144">
    <cfRule type="expression" dxfId="30" priority="4099">
      <formula>AND(NOT(ISBLANK($E121)),$E121&lt;=W$6,$F121&gt;=W$6,WEEKDAY(W$6,2)&lt;=5)</formula>
    </cfRule>
    <cfRule type="expression" dxfId="29" priority="4098">
      <formula>AND($E121&lt;=W$6,ROUNDDOWN(($F121-$E121+1)*$H121,0)+$E121-1&gt;=W$6)</formula>
    </cfRule>
  </conditionalFormatting>
  <conditionalFormatting sqref="W145">
    <cfRule type="expression" dxfId="28" priority="4102">
      <formula>AND(NOT(ISBLANK($E122)),$E122&lt;=W$6,$F122&gt;=W$6,WEEKDAY(W$6,2)&lt;=5)</formula>
    </cfRule>
    <cfRule type="expression" dxfId="27" priority="4101">
      <formula>AND($E122&lt;=W$6,ROUNDDOWN(($F122-$E122+1)*$H122,0)+$E122-1&gt;=W$6)</formula>
    </cfRule>
  </conditionalFormatting>
  <conditionalFormatting sqref="W146:W147">
    <cfRule type="expression" dxfId="26" priority="4104">
      <formula>AND($E122&lt;=W$6,ROUNDDOWN(($F122-$E122+1)*$H122,0)+$E122-1&gt;=W$6)</formula>
    </cfRule>
    <cfRule type="expression" dxfId="25" priority="4105">
      <formula>AND(NOT(ISBLANK($E122)),$E122&lt;=W$6,$F122&gt;=W$6,WEEKDAY(W$6,2)&lt;=5)</formula>
    </cfRule>
  </conditionalFormatting>
  <conditionalFormatting sqref="W148">
    <cfRule type="expression" dxfId="24" priority="4107">
      <formula>AND($E123&lt;=W$6,ROUNDDOWN(($F123-$E123+1)*$H123,0)+$E123-1&gt;=W$6)</formula>
    </cfRule>
    <cfRule type="expression" dxfId="23" priority="4108">
      <formula>AND(NOT(ISBLANK($E123)),$E123&lt;=W$6,$F123&gt;=W$6,WEEKDAY(W$6,2)&lt;=5)</formula>
    </cfRule>
  </conditionalFormatting>
  <conditionalFormatting sqref="W149">
    <cfRule type="expression" dxfId="22" priority="4110">
      <formula>AND($E123&lt;=W$6,ROUNDDOWN(($F123-$E123+1)*$H123,0)+$E123-1&gt;=W$6)</formula>
    </cfRule>
    <cfRule type="expression" dxfId="21" priority="4111">
      <formula>AND(NOT(ISBLANK($E123)),$E123&lt;=W$6,$F123&gt;=W$6,WEEKDAY(W$6,2)&lt;=5)</formula>
    </cfRule>
  </conditionalFormatting>
  <conditionalFormatting sqref="W150:W151 W153:W155">
    <cfRule type="expression" dxfId="20" priority="4112">
      <formula>AND($E120&lt;=W$6,ROUNDDOWN(($F120-$E120+1)*$H120,0)+$E120-1&gt;=W$6)</formula>
    </cfRule>
    <cfRule type="expression" dxfId="19" priority="4113">
      <formula>AND(NOT(ISBLANK($E120)),$E120&lt;=W$6,$F120&gt;=W$6,WEEKDAY(W$6,2)&lt;=5)</formula>
    </cfRule>
    <cfRule type="expression" dxfId="18" priority="4114">
      <formula>AND(NOT(ISBLANK(#REF!)),#REF!&lt;=X$6,#REF!&gt;=X$6,WEEKDAY(X$6,2)&gt;=6)</formula>
    </cfRule>
  </conditionalFormatting>
  <conditionalFormatting sqref="W152">
    <cfRule type="expression" dxfId="17" priority="3">
      <formula>AND(NOT(ISBLANK($E138)),$E138&lt;=W$6,$F138&gt;=W$6,WEEKDAY(W$6,2)&lt;=5)</formula>
    </cfRule>
    <cfRule type="expression" dxfId="16" priority="2">
      <formula>AND($E138&lt;=W$6,ROUNDDOWN(($F138-$E138+1)*$H138,0)+$E138-1&gt;=W$6)</formula>
    </cfRule>
  </conditionalFormatting>
  <conditionalFormatting sqref="W156">
    <cfRule type="expression" dxfId="15" priority="4118">
      <formula>AND($E125&lt;=W$6,ROUNDDOWN(($F125-$E125+1)*$H125,0)+$E125-1&gt;=W$6)</formula>
    </cfRule>
    <cfRule type="expression" dxfId="14" priority="4119">
      <formula>AND(NOT(ISBLANK($E125)),$E125&lt;=W$6,$F125&gt;=W$6,WEEKDAY(W$6,2)&lt;=5)</formula>
    </cfRule>
    <cfRule type="expression" dxfId="13" priority="4120">
      <formula>AND(NOT(ISBLANK(#REF!)),#REF!&lt;=X$6,#REF!&gt;=X$6,WEEKDAY(X$6,2)&gt;=6)</formula>
    </cfRule>
  </conditionalFormatting>
  <conditionalFormatting sqref="W157">
    <cfRule type="expression" dxfId="12" priority="4121">
      <formula>AND($E123&lt;=W$6,ROUNDDOWN(($F123-$E123+1)*$H123,0)+$E123-1&gt;=W$6)</formula>
    </cfRule>
    <cfRule type="expression" dxfId="11" priority="4122">
      <formula>AND(NOT(ISBLANK($E123)),$E123&lt;=W$6,$F123&gt;=W$6,WEEKDAY(W$6,2)&lt;=5)</formula>
    </cfRule>
    <cfRule type="expression" dxfId="10" priority="4123">
      <formula>AND(NOT(ISBLANK(#REF!)),#REF!&lt;=X$6,#REF!&gt;=X$6,WEEKDAY(X$6,2)&gt;=6)</formula>
    </cfRule>
  </conditionalFormatting>
  <conditionalFormatting sqref="W158:W159">
    <cfRule type="expression" dxfId="9" priority="8">
      <formula>AND($E122&lt;=W$6,ROUNDDOWN(($F122-$E122+1)*$H122,0)+$E122-1&gt;=W$6)</formula>
    </cfRule>
    <cfRule type="expression" dxfId="8" priority="9">
      <formula>AND(NOT(ISBLANK($E122)),$E122&lt;=W$6,$F122&gt;=W$6,WEEKDAY(W$6,2)&lt;=5)</formula>
    </cfRule>
  </conditionalFormatting>
  <conditionalFormatting sqref="W158:W161">
    <cfRule type="expression" dxfId="7" priority="4037">
      <formula>AND(NOT(ISBLANK(#REF!)),#REF!&lt;=X$6,#REF!&gt;=X$6,WEEKDAY(X$6,2)&gt;=6)</formula>
    </cfRule>
  </conditionalFormatting>
  <conditionalFormatting sqref="W160:W161">
    <cfRule type="expression" dxfId="6" priority="6">
      <formula>AND($E122&lt;=W$6,ROUNDDOWN(($F122-$E122+1)*$H122,0)+$E122-1&gt;=W$6)</formula>
    </cfRule>
    <cfRule type="expression" dxfId="5" priority="7">
      <formula>AND(NOT(ISBLANK($E122)),$E122&lt;=W$6,$F122&gt;=W$6,WEEKDAY(W$6,2)&lt;=5)</formula>
    </cfRule>
  </conditionalFormatting>
  <conditionalFormatting sqref="W162">
    <cfRule type="expression" dxfId="4" priority="4124">
      <formula>AND($E123&lt;=W$6,ROUNDDOWN(($F123-$E123+1)*$H123,0)+$E123-1&gt;=W$6)</formula>
    </cfRule>
    <cfRule type="expression" dxfId="3" priority="4125">
      <formula>AND(NOT(ISBLANK($E123)),$E123&lt;=W$6,$F123&gt;=W$6,WEEKDAY(W$6,2)&lt;=5)</formula>
    </cfRule>
    <cfRule type="expression" dxfId="2" priority="4126">
      <formula>AND(NOT(ISBLANK(#REF!)),#REF!&lt;=X$6,#REF!&gt;=X$6,WEEKDAY(X$6,2)&gt;=6)</formula>
    </cfRule>
  </conditionalFormatting>
  <conditionalFormatting sqref="W163">
    <cfRule type="expression" dxfId="1" priority="1512">
      <formula>AND($E105&lt;=W$6,ROUNDDOWN(($F105-$E105+1)*$H105,0)+$E105-1&gt;=W$6)</formula>
    </cfRule>
    <cfRule type="expression" dxfId="0" priority="1513">
      <formula>AND(NOT(ISBLANK($E105)),$E105&lt;=W$6,$F105&gt;=W$6,WEEKDAY(W$6,2)&lt;=5)</formula>
    </cfRule>
  </conditionalFormatting>
  <pageMargins left="0.25" right="0.25" top="0.5" bottom="0.5" header="0" footer="0"/>
  <pageSetup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GanttChart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hoangthanhtungoffcial2019@gmail.com</cp:lastModifiedBy>
  <dcterms:modified xsi:type="dcterms:W3CDTF">2025-05-06T15:46:08Z</dcterms:modified>
</cp:coreProperties>
</file>