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checkCompatibility="1"/>
  <mc:AlternateContent xmlns:mc="http://schemas.openxmlformats.org/markup-compatibility/2006">
    <mc:Choice Requires="x15">
      <x15ac:absPath xmlns:x15ac="http://schemas.microsoft.com/office/spreadsheetml/2010/11/ac" url="D:\InternTester\Project\Dự án cây xanh\"/>
    </mc:Choice>
  </mc:AlternateContent>
  <xr:revisionPtr revIDLastSave="0" documentId="13_ncr:1_{F88711C6-E7EA-49DD-841D-7C35DDE9829D}" xr6:coauthVersionLast="47" xr6:coauthVersionMax="47" xr10:uidLastSave="{00000000-0000-0000-0000-000000000000}"/>
  <bookViews>
    <workbookView xWindow="-110" yWindow="-110" windowWidth="19420" windowHeight="10300" tabRatio="888" firstSheet="9" activeTab="10" xr2:uid="{B4888F08-D961-479D-A02E-CBD6B35B3286}"/>
  </bookViews>
  <sheets>
    <sheet name="Revision" sheetId="11" r:id="rId1"/>
    <sheet name="Summary" sheetId="22" r:id="rId2"/>
    <sheet name="Function_DinhViGPS" sheetId="54" r:id="rId3"/>
    <sheet name="Function_DangNhap" sheetId="58" r:id="rId4"/>
    <sheet name="Function_ThongKe" sheetId="59" r:id="rId5"/>
    <sheet name="Function_PhanQuyenNguoiDung" sheetId="63" r:id="rId6"/>
    <sheet name="Function_TrinhDienBanDoTongHop" sheetId="64" r:id="rId7"/>
    <sheet name="Function_TimKiemDiaChiTrenBanDo" sheetId="65" r:id="rId8"/>
    <sheet name="Function_TimKiemCayXanh" sheetId="66" r:id="rId9"/>
    <sheet name="Function_TimKiemThamXanh" sheetId="67" r:id="rId10"/>
    <sheet name="Function_TimKiemMatNuoc" sheetId="68" r:id="rId11"/>
    <sheet name="Function_DoKhoangCach" sheetId="69" r:id="rId12"/>
    <sheet name="Function_ChiDanDuongDi" sheetId="70" r:id="rId13"/>
    <sheet name="Function_XuatMaQR" sheetId="71"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 i="22" l="1"/>
  <c r="I18" i="22"/>
  <c r="I17" i="22"/>
  <c r="I16" i="22"/>
  <c r="I15" i="22"/>
  <c r="I14" i="22"/>
  <c r="I13" i="22"/>
  <c r="I12" i="22"/>
  <c r="I11" i="22"/>
  <c r="I10" i="22"/>
  <c r="H18" i="22"/>
  <c r="H17" i="22"/>
  <c r="J17" i="22" s="1"/>
  <c r="H16" i="22"/>
  <c r="H15" i="22"/>
  <c r="H14" i="22"/>
  <c r="H13" i="22"/>
  <c r="H12" i="22"/>
  <c r="H11" i="22"/>
  <c r="H10" i="22"/>
  <c r="G18" i="22"/>
  <c r="J18" i="22" s="1"/>
  <c r="G17" i="22"/>
  <c r="G16" i="22"/>
  <c r="J16" i="22" s="1"/>
  <c r="G15" i="22"/>
  <c r="J15" i="22" s="1"/>
  <c r="G14" i="22"/>
  <c r="J14" i="22" s="1"/>
  <c r="K14" i="22" s="1"/>
  <c r="G13" i="22"/>
  <c r="J13" i="22" s="1"/>
  <c r="G12" i="22"/>
  <c r="J12" i="22" s="1"/>
  <c r="G11" i="22"/>
  <c r="J11" i="22" s="1"/>
  <c r="G9" i="22"/>
  <c r="I8" i="22"/>
  <c r="H8" i="22"/>
  <c r="G8" i="22"/>
  <c r="J8" i="22" s="1"/>
  <c r="F18" i="22"/>
  <c r="F17" i="22"/>
  <c r="F16" i="22"/>
  <c r="F15" i="22"/>
  <c r="F14" i="22"/>
  <c r="F13" i="22"/>
  <c r="F12" i="22"/>
  <c r="F11" i="22"/>
  <c r="F10" i="22"/>
  <c r="F8" i="22"/>
  <c r="D18" i="22"/>
  <c r="D17" i="22"/>
  <c r="D16" i="22"/>
  <c r="D15" i="22"/>
  <c r="D14" i="22"/>
  <c r="D13" i="22"/>
  <c r="D12" i="22"/>
  <c r="D11" i="22"/>
  <c r="D10" i="22"/>
  <c r="D9" i="22"/>
  <c r="D8" i="22"/>
  <c r="G8" i="71"/>
  <c r="G2" i="71"/>
  <c r="G8" i="70"/>
  <c r="G2" i="70"/>
  <c r="G8" i="69"/>
  <c r="G2" i="69"/>
  <c r="G8" i="68"/>
  <c r="G2" i="68"/>
  <c r="G8" i="67"/>
  <c r="G2" i="67"/>
  <c r="G8" i="66"/>
  <c r="G2" i="66"/>
  <c r="G8" i="65"/>
  <c r="G2" i="65"/>
  <c r="G8" i="64"/>
  <c r="G2" i="64"/>
  <c r="G8" i="63"/>
  <c r="G2" i="63"/>
  <c r="G8" i="59"/>
  <c r="F9" i="22" s="1"/>
  <c r="G2" i="59"/>
  <c r="G8" i="58"/>
  <c r="G2" i="58"/>
  <c r="G8" i="54"/>
  <c r="F7" i="22" s="1"/>
  <c r="G2" i="54"/>
  <c r="G7" i="59"/>
  <c r="K7" i="59"/>
  <c r="K8" i="71"/>
  <c r="K7" i="71"/>
  <c r="G7" i="71"/>
  <c r="K6" i="71"/>
  <c r="J4" i="71" s="1"/>
  <c r="G6" i="71"/>
  <c r="K5" i="71"/>
  <c r="G5" i="71"/>
  <c r="K4" i="71"/>
  <c r="G4" i="71"/>
  <c r="K2" i="71"/>
  <c r="K8" i="70"/>
  <c r="K7" i="70"/>
  <c r="G7" i="70"/>
  <c r="K6" i="70"/>
  <c r="J4" i="70" s="1"/>
  <c r="G6" i="70"/>
  <c r="K5" i="70"/>
  <c r="G5" i="70"/>
  <c r="K4" i="70"/>
  <c r="G4" i="70"/>
  <c r="K2" i="70"/>
  <c r="K8" i="69"/>
  <c r="K7" i="69"/>
  <c r="G7" i="69"/>
  <c r="K6" i="69"/>
  <c r="G6" i="69"/>
  <c r="F4" i="69" s="1"/>
  <c r="K5" i="69"/>
  <c r="G5" i="69"/>
  <c r="K4" i="69"/>
  <c r="G4" i="69"/>
  <c r="K2" i="69"/>
  <c r="K8" i="68"/>
  <c r="K7" i="68"/>
  <c r="G7" i="68"/>
  <c r="K6" i="68"/>
  <c r="J4" i="68" s="1"/>
  <c r="G6" i="68"/>
  <c r="K5" i="68"/>
  <c r="G5" i="68"/>
  <c r="K4" i="68"/>
  <c r="G4" i="68"/>
  <c r="K2" i="68"/>
  <c r="K8" i="67"/>
  <c r="K7" i="67"/>
  <c r="G7" i="67"/>
  <c r="K6" i="67"/>
  <c r="G6" i="67"/>
  <c r="F4" i="67" s="1"/>
  <c r="K5" i="67"/>
  <c r="G5" i="67"/>
  <c r="K4" i="67"/>
  <c r="G4" i="67"/>
  <c r="K2" i="67"/>
  <c r="K8" i="66"/>
  <c r="K7" i="66"/>
  <c r="G7" i="66"/>
  <c r="K6" i="66"/>
  <c r="G6" i="66"/>
  <c r="F4" i="66" s="1"/>
  <c r="K5" i="66"/>
  <c r="G5" i="66"/>
  <c r="K4" i="66"/>
  <c r="G4" i="66"/>
  <c r="K2" i="66"/>
  <c r="K8" i="65"/>
  <c r="K7" i="65"/>
  <c r="G7" i="65"/>
  <c r="K6" i="65"/>
  <c r="J4" i="65" s="1"/>
  <c r="G6" i="65"/>
  <c r="K5" i="65"/>
  <c r="G5" i="65"/>
  <c r="K4" i="65"/>
  <c r="G4" i="65"/>
  <c r="K2" i="65"/>
  <c r="K8" i="64"/>
  <c r="K7" i="64"/>
  <c r="G7" i="64"/>
  <c r="K6" i="64"/>
  <c r="G6" i="64"/>
  <c r="K5" i="64"/>
  <c r="G5" i="64"/>
  <c r="K4" i="64"/>
  <c r="G4" i="64"/>
  <c r="K2" i="64"/>
  <c r="K8" i="63"/>
  <c r="K7" i="63"/>
  <c r="G7" i="63"/>
  <c r="K6" i="63"/>
  <c r="G6" i="63"/>
  <c r="K5" i="63"/>
  <c r="G5" i="63"/>
  <c r="K4" i="63"/>
  <c r="G4" i="63"/>
  <c r="K2" i="63"/>
  <c r="K8" i="59"/>
  <c r="K6" i="59"/>
  <c r="G6" i="59"/>
  <c r="I9" i="22" s="1"/>
  <c r="K5" i="59"/>
  <c r="G5" i="59"/>
  <c r="H9" i="22" s="1"/>
  <c r="K4" i="59"/>
  <c r="G4" i="59"/>
  <c r="K2" i="59"/>
  <c r="K8" i="58"/>
  <c r="K7" i="58"/>
  <c r="G7" i="58"/>
  <c r="K6" i="58"/>
  <c r="G6" i="58"/>
  <c r="F4" i="58" s="1"/>
  <c r="K5" i="58"/>
  <c r="G5" i="58"/>
  <c r="K4" i="58"/>
  <c r="G4" i="58"/>
  <c r="K2" i="58"/>
  <c r="D7" i="22"/>
  <c r="S7" i="22"/>
  <c r="K2" i="54"/>
  <c r="K7" i="54"/>
  <c r="G7" i="54"/>
  <c r="K6" i="54"/>
  <c r="J4" i="54" s="1"/>
  <c r="M7" i="22" s="1"/>
  <c r="M19" i="22" s="1"/>
  <c r="G6" i="54"/>
  <c r="K5" i="54"/>
  <c r="G5" i="54"/>
  <c r="H7" i="22" s="1"/>
  <c r="K4" i="54"/>
  <c r="G4" i="54"/>
  <c r="G7" i="22" s="1"/>
  <c r="S18" i="22"/>
  <c r="S17" i="22"/>
  <c r="S16" i="22"/>
  <c r="S15" i="22"/>
  <c r="S14" i="22"/>
  <c r="S13" i="22"/>
  <c r="S12" i="22"/>
  <c r="S11" i="22"/>
  <c r="S10" i="22"/>
  <c r="S9" i="22"/>
  <c r="N19" i="22"/>
  <c r="S19" i="22" s="1"/>
  <c r="S8" i="22"/>
  <c r="Q19" i="22"/>
  <c r="P19" i="22"/>
  <c r="O19" i="22"/>
  <c r="R19" i="22"/>
  <c r="K8" i="54"/>
  <c r="J9" i="22" l="1"/>
  <c r="K9" i="22" s="1"/>
  <c r="K16" i="22"/>
  <c r="K17" i="22"/>
  <c r="K8" i="22"/>
  <c r="J10" i="22"/>
  <c r="K10" i="22" s="1"/>
  <c r="K13" i="22"/>
  <c r="K15" i="22"/>
  <c r="K12" i="22"/>
  <c r="K18" i="22"/>
  <c r="K11" i="22"/>
  <c r="G19" i="22"/>
  <c r="J4" i="58"/>
  <c r="F4" i="59"/>
  <c r="F4" i="71"/>
  <c r="F4" i="70"/>
  <c r="J4" i="69"/>
  <c r="F4" i="68"/>
  <c r="J4" i="67"/>
  <c r="J4" i="66"/>
  <c r="F4" i="65"/>
  <c r="J4" i="64"/>
  <c r="F4" i="64"/>
  <c r="J4" i="63"/>
  <c r="F4" i="63"/>
  <c r="J4" i="59"/>
  <c r="F4" i="54"/>
  <c r="E7" i="22" s="1"/>
  <c r="E19" i="22" s="1"/>
  <c r="F19" i="22"/>
  <c r="K7" i="22"/>
  <c r="H19" i="22"/>
  <c r="I7" i="22"/>
  <c r="I19" i="22" s="1"/>
  <c r="K19" i="22" l="1"/>
  <c r="J7" i="22"/>
  <c r="J19" i="2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nvmduong</author>
  </authors>
  <commentList>
    <comment ref="F5" authorId="0" shapeId="0" xr:uid="{508AAF35-AC76-4797-892B-F028D041C306}">
      <text>
        <r>
          <rPr>
            <b/>
            <sz val="9"/>
            <color indexed="81"/>
            <rFont val="Tahoma"/>
            <family val="2"/>
            <charset val="163"/>
          </rPr>
          <t>nvmduong:</t>
        </r>
        <r>
          <rPr>
            <sz val="9"/>
            <color indexed="81"/>
            <rFont val="Tahoma"/>
            <family val="2"/>
            <charset val="163"/>
          </rPr>
          <t xml:space="preserve">
N: New (Thêm mới)
U: Update (Cập nhật, bổ sung)</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706599A-CCCC-4D21-8DB1-7BE82963763B}">
      <text>
        <r>
          <rPr>
            <b/>
            <sz val="9"/>
            <color indexed="81"/>
            <rFont val="Tahoma"/>
            <family val="2"/>
          </rPr>
          <t>Duong Nguyen Viet Minh:</t>
        </r>
        <r>
          <rPr>
            <sz val="9"/>
            <color indexed="81"/>
            <rFont val="Tahoma"/>
            <family val="2"/>
          </rPr>
          <t xml:space="preserve">
None application</t>
        </r>
      </text>
    </comment>
    <comment ref="L6" authorId="0" shapeId="0" xr:uid="{35EEF578-A01B-4543-8FFD-FAFB291BB04A}">
      <text>
        <r>
          <rPr>
            <b/>
            <sz val="9"/>
            <color indexed="81"/>
            <rFont val="Tahoma"/>
            <family val="2"/>
          </rPr>
          <t>Duong Nguyen Viet Minh:</t>
        </r>
        <r>
          <rPr>
            <sz val="9"/>
            <color indexed="81"/>
            <rFont val="Tahoma"/>
            <family val="2"/>
          </rPr>
          <t xml:space="preserve">
None application</t>
        </r>
      </text>
    </comment>
    <comment ref="G9" authorId="1" shapeId="0" xr:uid="{1FCF97FF-5C97-425B-9CAD-B48B53E537B6}">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900B0A9-0AE4-4F61-91B0-233D331FD310}">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25F6CEB-D51F-4FDB-8937-D29C30681972}">
      <text>
        <r>
          <rPr>
            <b/>
            <sz val="9"/>
            <color indexed="81"/>
            <rFont val="Tahoma"/>
            <family val="2"/>
          </rPr>
          <t>Duong Nguyen Viet Minh:</t>
        </r>
        <r>
          <rPr>
            <sz val="9"/>
            <color indexed="81"/>
            <rFont val="Tahoma"/>
            <family val="2"/>
          </rPr>
          <t xml:space="preserve">
None application</t>
        </r>
      </text>
    </comment>
    <comment ref="L6" authorId="0" shapeId="0" xr:uid="{3B905800-C1AC-4657-8AFB-F420D2E638ED}">
      <text>
        <r>
          <rPr>
            <b/>
            <sz val="9"/>
            <color indexed="81"/>
            <rFont val="Tahoma"/>
            <family val="2"/>
          </rPr>
          <t>Duong Nguyen Viet Minh:</t>
        </r>
        <r>
          <rPr>
            <sz val="9"/>
            <color indexed="81"/>
            <rFont val="Tahoma"/>
            <family val="2"/>
          </rPr>
          <t xml:space="preserve">
None application</t>
        </r>
      </text>
    </comment>
    <comment ref="G9" authorId="1" shapeId="0" xr:uid="{32E4B3BB-1E6A-460E-A3B3-5CD71564595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96E3F31-3317-4DA7-941C-5824290A5277}">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E233AA5A-8B5F-4B80-B303-68EF68D9023A}">
      <text>
        <r>
          <rPr>
            <b/>
            <sz val="9"/>
            <color indexed="81"/>
            <rFont val="Tahoma"/>
            <family val="2"/>
          </rPr>
          <t>Duong Nguyen Viet Minh:</t>
        </r>
        <r>
          <rPr>
            <sz val="9"/>
            <color indexed="81"/>
            <rFont val="Tahoma"/>
            <family val="2"/>
          </rPr>
          <t xml:space="preserve">
None application</t>
        </r>
      </text>
    </comment>
    <comment ref="L6" authorId="0" shapeId="0" xr:uid="{6A473FFB-BF8D-4A3E-A9FF-1B8C5D04401E}">
      <text>
        <r>
          <rPr>
            <b/>
            <sz val="9"/>
            <color indexed="81"/>
            <rFont val="Tahoma"/>
            <family val="2"/>
          </rPr>
          <t>Duong Nguyen Viet Minh:</t>
        </r>
        <r>
          <rPr>
            <sz val="9"/>
            <color indexed="81"/>
            <rFont val="Tahoma"/>
            <family val="2"/>
          </rPr>
          <t xml:space="preserve">
None application</t>
        </r>
      </text>
    </comment>
    <comment ref="G9" authorId="1" shapeId="0" xr:uid="{8B44F302-F2D5-492F-8568-0A7219897A7E}">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2B30F24C-1DE8-4A89-95BC-2AB060B19E11}">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2C346934-CA0B-4817-9554-31B43E94E1BB}">
      <text>
        <r>
          <rPr>
            <b/>
            <sz val="9"/>
            <color indexed="81"/>
            <rFont val="Tahoma"/>
            <family val="2"/>
          </rPr>
          <t>Duong Nguyen Viet Minh:</t>
        </r>
        <r>
          <rPr>
            <sz val="9"/>
            <color indexed="81"/>
            <rFont val="Tahoma"/>
            <family val="2"/>
          </rPr>
          <t xml:space="preserve">
None application</t>
        </r>
      </text>
    </comment>
    <comment ref="L6" authorId="0" shapeId="0" xr:uid="{792A3731-9F31-4B9D-9D95-B835BBC8F04F}">
      <text>
        <r>
          <rPr>
            <b/>
            <sz val="9"/>
            <color indexed="81"/>
            <rFont val="Tahoma"/>
            <family val="2"/>
          </rPr>
          <t>Duong Nguyen Viet Minh:</t>
        </r>
        <r>
          <rPr>
            <sz val="9"/>
            <color indexed="81"/>
            <rFont val="Tahoma"/>
            <family val="2"/>
          </rPr>
          <t xml:space="preserve">
None application</t>
        </r>
      </text>
    </comment>
    <comment ref="G9" authorId="1" shapeId="0" xr:uid="{F881951F-4FD9-44EF-BA82-582FF41312F0}">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0D935A11-4DF4-4223-91B9-1510848CE54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9745B4C4-CC22-492D-BA7E-4814B37A2E4D}">
      <text>
        <r>
          <rPr>
            <b/>
            <sz val="9"/>
            <color indexed="81"/>
            <rFont val="Tahoma"/>
            <family val="2"/>
          </rPr>
          <t>Duong Nguyen Viet Minh:</t>
        </r>
        <r>
          <rPr>
            <sz val="9"/>
            <color indexed="81"/>
            <rFont val="Tahoma"/>
            <family val="2"/>
          </rPr>
          <t xml:space="preserve">
None application</t>
        </r>
      </text>
    </comment>
    <comment ref="L6" authorId="0" shapeId="0" xr:uid="{422D9920-5CEE-4746-9039-8A4967E84E24}">
      <text>
        <r>
          <rPr>
            <b/>
            <sz val="9"/>
            <color indexed="81"/>
            <rFont val="Tahoma"/>
            <family val="2"/>
          </rPr>
          <t>Duong Nguyen Viet Minh:</t>
        </r>
        <r>
          <rPr>
            <sz val="9"/>
            <color indexed="81"/>
            <rFont val="Tahoma"/>
            <family val="2"/>
          </rPr>
          <t xml:space="preserve">
None application</t>
        </r>
      </text>
    </comment>
    <comment ref="G9" authorId="1" shapeId="0" xr:uid="{7D0E3635-0E29-4927-A9A6-EC1C18165B13}">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DF927D3F-7605-4AE0-8B9E-742BA23316C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679A9955-3F74-4CA0-B09F-1B5BE546498B}">
      <text>
        <r>
          <rPr>
            <sz val="8"/>
            <color indexed="8"/>
            <rFont val="Times New Roman"/>
            <family val="1"/>
          </rPr>
          <t>Danh sách các chức năng được phân rã trong hệ thống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DA865FBD-5261-4FBA-9271-AE57A710A417}">
      <text>
        <r>
          <rPr>
            <b/>
            <sz val="9"/>
            <color indexed="81"/>
            <rFont val="Tahoma"/>
            <family val="2"/>
          </rPr>
          <t>Duong Nguyen Viet Minh:</t>
        </r>
        <r>
          <rPr>
            <sz val="9"/>
            <color indexed="81"/>
            <rFont val="Tahoma"/>
            <family val="2"/>
          </rPr>
          <t xml:space="preserve">
None application</t>
        </r>
      </text>
    </comment>
    <comment ref="L6" authorId="0" shapeId="0" xr:uid="{280063A3-322D-4026-A32E-770BBC9FD7A8}">
      <text>
        <r>
          <rPr>
            <b/>
            <sz val="9"/>
            <color indexed="81"/>
            <rFont val="Tahoma"/>
            <family val="2"/>
          </rPr>
          <t>Duong Nguyen Viet Minh:</t>
        </r>
        <r>
          <rPr>
            <sz val="9"/>
            <color indexed="81"/>
            <rFont val="Tahoma"/>
            <family val="2"/>
          </rPr>
          <t xml:space="preserve">
None application</t>
        </r>
      </text>
    </comment>
    <comment ref="G9" authorId="1" shapeId="0" xr:uid="{833760DF-B591-4EC7-84B6-D033F6F8FAD4}">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99ADEF59-2F89-4DED-9DCB-AD7BE061C32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8C879C02-3C1A-4541-BE95-948C8952DD6B}">
      <text>
        <r>
          <rPr>
            <b/>
            <sz val="9"/>
            <color indexed="81"/>
            <rFont val="Tahoma"/>
            <family val="2"/>
          </rPr>
          <t>Duong Nguyen Viet Minh:</t>
        </r>
        <r>
          <rPr>
            <sz val="9"/>
            <color indexed="81"/>
            <rFont val="Tahoma"/>
            <family val="2"/>
          </rPr>
          <t xml:space="preserve">
None application</t>
        </r>
      </text>
    </comment>
    <comment ref="L6" authorId="0" shapeId="0" xr:uid="{910B1188-F703-4E7A-9956-74AC0F8E9F1F}">
      <text>
        <r>
          <rPr>
            <b/>
            <sz val="9"/>
            <color indexed="81"/>
            <rFont val="Tahoma"/>
            <family val="2"/>
          </rPr>
          <t>Duong Nguyen Viet Minh:</t>
        </r>
        <r>
          <rPr>
            <sz val="9"/>
            <color indexed="81"/>
            <rFont val="Tahoma"/>
            <family val="2"/>
          </rPr>
          <t xml:space="preserve">
None application</t>
        </r>
      </text>
    </comment>
    <comment ref="G9" authorId="1" shapeId="0" xr:uid="{79B66CD6-A363-47E1-A0CD-B817FB425CE9}">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690D9033-2304-4F2F-9CE9-573D538F539B}">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E90C6EA-B885-4CC6-8B47-B0637F159640}">
      <text>
        <r>
          <rPr>
            <b/>
            <sz val="9"/>
            <color indexed="81"/>
            <rFont val="Tahoma"/>
            <family val="2"/>
          </rPr>
          <t>Duong Nguyen Viet Minh:</t>
        </r>
        <r>
          <rPr>
            <sz val="9"/>
            <color indexed="81"/>
            <rFont val="Tahoma"/>
            <family val="2"/>
          </rPr>
          <t xml:space="preserve">
None application</t>
        </r>
      </text>
    </comment>
    <comment ref="L6" authorId="0" shapeId="0" xr:uid="{2F348808-1EDD-4EA2-8C89-61DF6AEAFCCB}">
      <text>
        <r>
          <rPr>
            <b/>
            <sz val="9"/>
            <color indexed="81"/>
            <rFont val="Tahoma"/>
            <family val="2"/>
          </rPr>
          <t>Duong Nguyen Viet Minh:</t>
        </r>
        <r>
          <rPr>
            <sz val="9"/>
            <color indexed="81"/>
            <rFont val="Tahoma"/>
            <family val="2"/>
          </rPr>
          <t xml:space="preserve">
None application</t>
        </r>
      </text>
    </comment>
    <comment ref="G9" authorId="1" shapeId="0" xr:uid="{88AFD8B5-AE54-4924-AF29-E1705A57C051}">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7109558-2872-454D-B97C-1B065274B618}">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65BF9C7-FDFA-42BA-8FDD-D2B35D7BC59E}">
      <text>
        <r>
          <rPr>
            <b/>
            <sz val="9"/>
            <color indexed="81"/>
            <rFont val="Tahoma"/>
            <family val="2"/>
          </rPr>
          <t>Duong Nguyen Viet Minh:</t>
        </r>
        <r>
          <rPr>
            <sz val="9"/>
            <color indexed="81"/>
            <rFont val="Tahoma"/>
            <family val="2"/>
          </rPr>
          <t xml:space="preserve">
None application</t>
        </r>
      </text>
    </comment>
    <comment ref="L6" authorId="0" shapeId="0" xr:uid="{D023D868-6F8A-40DF-A78B-6F5811C03E85}">
      <text>
        <r>
          <rPr>
            <b/>
            <sz val="9"/>
            <color indexed="81"/>
            <rFont val="Tahoma"/>
            <family val="2"/>
          </rPr>
          <t>Duong Nguyen Viet Minh:</t>
        </r>
        <r>
          <rPr>
            <sz val="9"/>
            <color indexed="81"/>
            <rFont val="Tahoma"/>
            <family val="2"/>
          </rPr>
          <t xml:space="preserve">
None application</t>
        </r>
      </text>
    </comment>
    <comment ref="G9" authorId="1" shapeId="0" xr:uid="{F1D56AE8-AB9C-4624-BF18-1730A3AECA2C}">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9A8940A-B652-4CB7-A268-95B189FD3BA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A9DAADCE-C24A-4CCE-835D-F0D0A69B71F9}">
      <text>
        <r>
          <rPr>
            <b/>
            <sz val="9"/>
            <color indexed="81"/>
            <rFont val="Tahoma"/>
            <family val="2"/>
          </rPr>
          <t>Duong Nguyen Viet Minh:</t>
        </r>
        <r>
          <rPr>
            <sz val="9"/>
            <color indexed="81"/>
            <rFont val="Tahoma"/>
            <family val="2"/>
          </rPr>
          <t xml:space="preserve">
None application</t>
        </r>
      </text>
    </comment>
    <comment ref="L6" authorId="0" shapeId="0" xr:uid="{31C1F805-3DDA-48A1-9EC9-635D0192C66A}">
      <text>
        <r>
          <rPr>
            <b/>
            <sz val="9"/>
            <color indexed="81"/>
            <rFont val="Tahoma"/>
            <family val="2"/>
          </rPr>
          <t>Duong Nguyen Viet Minh:</t>
        </r>
        <r>
          <rPr>
            <sz val="9"/>
            <color indexed="81"/>
            <rFont val="Tahoma"/>
            <family val="2"/>
          </rPr>
          <t xml:space="preserve">
None application</t>
        </r>
      </text>
    </comment>
    <comment ref="G9" authorId="1" shapeId="0" xr:uid="{0A7D5BAA-A6C0-49DD-AE83-499CE46C9AD5}">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E4BFA581-0AF8-433F-B9CE-C3DC86FBB70F}">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14F42002-9EEA-4D0A-BF05-019A23CBAD8F}">
      <text>
        <r>
          <rPr>
            <b/>
            <sz val="9"/>
            <color indexed="81"/>
            <rFont val="Tahoma"/>
            <family val="2"/>
          </rPr>
          <t>Duong Nguyen Viet Minh:</t>
        </r>
        <r>
          <rPr>
            <sz val="9"/>
            <color indexed="81"/>
            <rFont val="Tahoma"/>
            <family val="2"/>
          </rPr>
          <t xml:space="preserve">
None application</t>
        </r>
      </text>
    </comment>
    <comment ref="L6" authorId="0" shapeId="0" xr:uid="{C42BA613-38FE-48D9-9322-A06D51135B2F}">
      <text>
        <r>
          <rPr>
            <b/>
            <sz val="9"/>
            <color indexed="81"/>
            <rFont val="Tahoma"/>
            <family val="2"/>
          </rPr>
          <t>Duong Nguyen Viet Minh:</t>
        </r>
        <r>
          <rPr>
            <sz val="9"/>
            <color indexed="81"/>
            <rFont val="Tahoma"/>
            <family val="2"/>
          </rPr>
          <t xml:space="preserve">
None application</t>
        </r>
      </text>
    </comment>
    <comment ref="G9" authorId="1" shapeId="0" xr:uid="{3649FC4A-9EBC-4E12-ABA6-BB020FFE0148}">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FF292891-543E-4089-BC8C-56653FFC3392}">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Duong Nguyen Viet Minh</author>
    <author>nvmduong</author>
  </authors>
  <commentList>
    <comment ref="H6" authorId="0" shapeId="0" xr:uid="{389163A1-797F-4F33-ACBC-0DFC8F1E388F}">
      <text>
        <r>
          <rPr>
            <b/>
            <sz val="9"/>
            <color indexed="81"/>
            <rFont val="Tahoma"/>
            <family val="2"/>
          </rPr>
          <t>Duong Nguyen Viet Minh:</t>
        </r>
        <r>
          <rPr>
            <sz val="9"/>
            <color indexed="81"/>
            <rFont val="Tahoma"/>
            <family val="2"/>
          </rPr>
          <t xml:space="preserve">
None application</t>
        </r>
      </text>
    </comment>
    <comment ref="L6" authorId="0" shapeId="0" xr:uid="{A7554345-18F0-46A7-A742-AF2DD83DE1F3}">
      <text>
        <r>
          <rPr>
            <b/>
            <sz val="9"/>
            <color indexed="81"/>
            <rFont val="Tahoma"/>
            <family val="2"/>
          </rPr>
          <t>Duong Nguyen Viet Minh:</t>
        </r>
        <r>
          <rPr>
            <sz val="9"/>
            <color indexed="81"/>
            <rFont val="Tahoma"/>
            <family val="2"/>
          </rPr>
          <t xml:space="preserve">
None application</t>
        </r>
      </text>
    </comment>
    <comment ref="G9" authorId="1" shapeId="0" xr:uid="{B6042FD6-8976-42B0-A724-6569C34C830B}">
      <text>
        <r>
          <rPr>
            <b/>
            <sz val="8"/>
            <color indexed="81"/>
            <rFont val="Tahoma"/>
            <family val="2"/>
          </rPr>
          <t>nvmduong:</t>
        </r>
        <r>
          <rPr>
            <sz val="8"/>
            <color indexed="81"/>
            <rFont val="Tahoma"/>
            <family val="2"/>
          </rPr>
          <t xml:space="preserve">
Pass
Fail
NA: Có kế hoạch, nhưng không áp dụng nữa (không còn phù hợp)</t>
        </r>
      </text>
    </comment>
    <comment ref="K9" authorId="1" shapeId="0" xr:uid="{4ACD25D4-879C-4E23-9ABC-7EA358D85DD9}">
      <text>
        <r>
          <rPr>
            <b/>
            <sz val="8"/>
            <color indexed="81"/>
            <rFont val="Tahoma"/>
            <family val="2"/>
          </rPr>
          <t>nvmduong:</t>
        </r>
        <r>
          <rPr>
            <sz val="8"/>
            <color indexed="81"/>
            <rFont val="Tahoma"/>
            <family val="2"/>
          </rPr>
          <t xml:space="preserve">
Pass
Fail
NA: Có kế hoạch, nhưng không áp dụng nữa (không còn phù hợp)</t>
        </r>
      </text>
    </comment>
  </commentList>
</comments>
</file>

<file path=xl/sharedStrings.xml><?xml version="1.0" encoding="utf-8"?>
<sst xmlns="http://schemas.openxmlformats.org/spreadsheetml/2006/main" count="1287" uniqueCount="732">
  <si>
    <t>% Complete</t>
  </si>
  <si>
    <t>Ghi chú:</t>
  </si>
  <si>
    <t>là các ô được tự động cập nhật</t>
  </si>
  <si>
    <t>#</t>
  </si>
  <si>
    <t>Plan</t>
  </si>
  <si>
    <t>Executed</t>
  </si>
  <si>
    <t>Status of function</t>
  </si>
  <si>
    <t>TC ID</t>
  </si>
  <si>
    <t>Comment</t>
  </si>
  <si>
    <t>NA</t>
  </si>
  <si>
    <t>PR030.FM04</t>
  </si>
  <si>
    <t>Kiểm thử lần 1</t>
  </si>
  <si>
    <t>Kết quả mong đợi</t>
  </si>
  <si>
    <t>Các bước và dữ liệu thực hiện</t>
  </si>
  <si>
    <t>Pass</t>
  </si>
  <si>
    <t>Quản lý thay đổi</t>
  </si>
  <si>
    <t>Ngày tháng</t>
  </si>
  <si>
    <t>Phiên bản</t>
  </si>
  <si>
    <t>Mô tả thay đổi</t>
  </si>
  <si>
    <t>Người thực hiện</t>
  </si>
  <si>
    <t>Người rà soát</t>
  </si>
  <si>
    <t>Cơ sở thay đổi</t>
  </si>
  <si>
    <t>Loại thay đổi</t>
  </si>
  <si>
    <t>New</t>
  </si>
  <si>
    <t>Trạng thái của chức năng</t>
  </si>
  <si>
    <t>Ghi chú</t>
  </si>
  <si>
    <t>Fail</t>
  </si>
  <si>
    <t>Tổng hợp kết quả kiểm thử</t>
  </si>
  <si>
    <t>Function ID</t>
  </si>
  <si>
    <t>Kiểm thử lần 2</t>
  </si>
  <si>
    <t>Tên chức năng/module</t>
  </si>
  <si>
    <t>Số lượng testcase</t>
  </si>
  <si>
    <t>Tóm tắt</t>
  </si>
  <si>
    <t>[dd/MM/yy]</t>
  </si>
  <si>
    <t>[1.0]</t>
  </si>
  <si>
    <t>[First creation]</t>
  </si>
  <si>
    <t>[ABC]</t>
  </si>
  <si>
    <t>[DEF]</t>
  </si>
  <si>
    <t>[Tài liệu đặc tả v.doc;]</t>
  </si>
  <si>
    <t>[1.1]</t>
  </si>
  <si>
    <t>[Add XYZ sheet]</t>
  </si>
  <si>
    <t>[Tài liệu đặc tả v.doc; ..._SRS_v1.0;]</t>
  </si>
  <si>
    <t>Cập nhật</t>
  </si>
  <si>
    <t>Mới</t>
  </si>
  <si>
    <t>TC</t>
  </si>
  <si>
    <t>Tên chức năng/phân hệ/phần mềm</t>
  </si>
  <si>
    <t>Tiền điều kiện</t>
  </si>
  <si>
    <t>Tổng số</t>
  </si>
  <si>
    <t>Mô tả trường hợp kiểm thử</t>
  </si>
  <si>
    <t>Kết quả thực tế</t>
  </si>
  <si>
    <t>Đánh giá</t>
  </si>
  <si>
    <t>1.Hiển thị trang thêm mới
2.Hệ thống thông báo vui lòng nhập dữ liệu tương ứng với trường thông tin bỏ trống</t>
  </si>
  <si>
    <t>1.Hiển thị trang thêm mới
2.Hệ thống cảnh báo ngay lúc nhập dữ liệu vượt giới hạn
3.Hệ thống thông báo độ dài tối đa được phép nhập</t>
  </si>
  <si>
    <t>Hủy bỏ thêm mới</t>
  </si>
  <si>
    <t>DANH SÁCH TESTCASE</t>
  </si>
  <si>
    <t>KIỂM THỬ LẦN 1</t>
  </si>
  <si>
    <t>KIỂM THỬ LẦN 2</t>
  </si>
  <si>
    <t>Mô tả</t>
  </si>
  <si>
    <t>Thực hiện</t>
  </si>
  <si>
    <t>Kế hoạch</t>
  </si>
  <si>
    <t>DVGPS01</t>
  </si>
  <si>
    <t>Kiểm tra hiển thị bản đồ cây xanh</t>
  </si>
  <si>
    <t>1. Nhấn chọn bản đồ cây xanh</t>
  </si>
  <si>
    <t>Hiển thị màn hình bản đồ cây xanh.</t>
  </si>
  <si>
    <t>DVGPS02</t>
  </si>
  <si>
    <t>Kiểm tra bố cục tổng thể giao diện bản đồ cây xanh</t>
  </si>
  <si>
    <t>1. Quan sát bố cục, bao gồm menu ở góc bên trái và màn hình bản đồ cây xanh bao gồm các tab chức năng tương ứng có trong tài liệu.</t>
  </si>
  <si>
    <t>Hiển thị dữ liệu đúng theo yêu cầu.</t>
  </si>
  <si>
    <t>DVGPS03</t>
  </si>
  <si>
    <t>Kiểm tra tính tương thích của giao diện</t>
  </si>
  <si>
    <t>1. Thay đổi kích thước của cửa sổ trình duyệt 
2. Quan sát cách giao diện điều chỉnh</t>
  </si>
  <si>
    <t>1. Giao diện tự động điều chỉnh, không bị cắt xén nội dung.
2. Bản đồ cây xanh và menu vẫn hiển thị đầy đủ, không bị ẩn hoặc chồng lấn.</t>
  </si>
  <si>
    <t>DVGPS04</t>
  </si>
  <si>
    <t>Kiểm tra tính nhất quán của font chữ và kích thước</t>
  </si>
  <si>
    <t xml:space="preserve">1. Quan sát font chữ và kích thước của giao diện </t>
  </si>
  <si>
    <t>1. Font chữ đồng nhất trên toàn giao diện (bao gồm tiêu đề, nội dung).
2. Kích thước chữ dễ đọc, không quá nhỏ hoặc quá lớn.</t>
  </si>
  <si>
    <t>DVGPS05</t>
  </si>
  <si>
    <t>Kiểm tra giao diện nút định vị</t>
  </si>
  <si>
    <t xml:space="preserve">1. Nhấn chọn nút vị trí hiện tại
2. Quan sát nút định vị
</t>
  </si>
  <si>
    <t xml:space="preserve">Nút định vị có biểu tượng GPS, rõ ràng, dễ nhận biết, không che nội dung bản đồ. </t>
  </si>
  <si>
    <t>DVGPS06</t>
  </si>
  <si>
    <t xml:space="preserve">Kiểm tra hiển thị dữ liệu của thanh menu </t>
  </si>
  <si>
    <t>1. Quan sát thanh menu 
2. Lướt màn hình</t>
  </si>
  <si>
    <t xml:space="preserve">Thanh menu được hiển thị đầy đủ chức năng, bao gồm có thanh scrollbar nếu dữ liệu bị tràn. </t>
  </si>
  <si>
    <t>DVGPS07</t>
  </si>
  <si>
    <t>Kiểm tra scrollbar khi dữ liệu tràn màn hình</t>
  </si>
  <si>
    <t>1. Kiểm tra thanh cuộn scrollbar khi dữ liệu vượt quá màn hình hiển thị.</t>
  </si>
  <si>
    <t>Scrollbar hoạt động tốt, không bị lỗi.</t>
  </si>
  <si>
    <t>DVGPS08</t>
  </si>
  <si>
    <t>Kiểm tra hiển thị đề xuất sử dụng vị trí hiện tại</t>
  </si>
  <si>
    <t>1. Bấm vào ô tìm kiếm</t>
  </si>
  <si>
    <t>Mục “Sử dụng vị trí hiện tại” hiển thị ngay bên dưới, biểu tượng rõ ràng</t>
  </si>
  <si>
    <t>DVGPS09</t>
  </si>
  <si>
    <t>Kiểm tra tìm kiếm hiển thị đúng</t>
  </si>
  <si>
    <t xml:space="preserve">1. Bấm vào ô tìm kiếm
2. Nhập dữ liệu 
(Ví dụ: Thành Phố Huế )
3. Kích vào tìm kiếm </t>
  </si>
  <si>
    <t>1. Tìm kiếm thành công 
2. Hiển thị vị trí chính xác đã nhập tìm kiếm .</t>
  </si>
  <si>
    <t>DVGPS10</t>
  </si>
  <si>
    <t>Kiểm tra bấm tìm kiếm khi không nhập dữ liệu</t>
  </si>
  <si>
    <t>1. Kích vào tìm kiếm</t>
  </si>
  <si>
    <t>1. Tìm kiếm thất bại.
2. Hệ thống hiển thị thông báo: 
"Vui lòng nhập cụm từ tìm kiếm."</t>
  </si>
  <si>
    <t>DVGPS11</t>
  </si>
  <si>
    <t>Kiểm tra dữ liệu bên ô input tìm kiếm</t>
  </si>
  <si>
    <t>1. Quan sát ô tìm kiếm</t>
  </si>
  <si>
    <t>Hiển thị đầy đủ nội dung "Tìm địa chỉ hoặc địa điểm" rõ ràng, không bị che nội dung.</t>
  </si>
  <si>
    <t>DVGPS12</t>
  </si>
  <si>
    <t>Kiểm tra tìm kiếm khi nhập dữ liệu khoảng trắng</t>
  </si>
  <si>
    <t>1. Nhấn vào ô tìm kiếm 
2. Nhập dữ liệu khoảng trắng 
3. Kích vào tìm kiếm</t>
  </si>
  <si>
    <t>1. Tìm kiếm thất bại 
2. Hệ thống hiển thị thông báo: 
"Vui lòng nhập cụm từ tìm kiếm".</t>
  </si>
  <si>
    <t>DVGPS13</t>
  </si>
  <si>
    <t>Kiểm tra tìm kiếm khi nhập dữ liệu có chứa ký tự đặc biệt</t>
  </si>
  <si>
    <t>1. Nhấn vào ô tìm kiếm 
2. Nhập dữ liệu 
( Ví dụ: @ )
3. Kích vào tìm kiếm</t>
  </si>
  <si>
    <t>1. Tìm kiếm thất bại
2. Hệ thống hiển thị thông báo: "Không tìm thấy kết quả nào cho "@" ".</t>
  </si>
  <si>
    <t>DVGPS14</t>
  </si>
  <si>
    <t>Kiểm tra khi tắt tìm kiếm giữa chừng</t>
  </si>
  <si>
    <t>1. Nhấn vào ô tìm kiếm 
2. Nhập dữ liệu 
(Ví dụ: Thành Phố Hu)
3. Di chuyển chuột ra ngoài bản đồ</t>
  </si>
  <si>
    <t>Màn hình vẫn hiển thị dữ liệu đã nhập không bị mất đi.</t>
  </si>
  <si>
    <t>DVGPS15</t>
  </si>
  <si>
    <t>Kiểm tra hiển thị nút xóa dữ liệu tìm kiếm</t>
  </si>
  <si>
    <t>1. Nhấn vào ô tìm kiếm 
2. Nhập dữ liệu 
(Ví dụ: P)</t>
  </si>
  <si>
    <t>Hiển thị nút để xóa dữ liệu đang hiển thị trên thanh tìm kiếm</t>
  </si>
  <si>
    <t>DVGPS16</t>
  </si>
  <si>
    <t>Kiểm tra hiển thị khi nhập từ khóa tìm kiếm</t>
  </si>
  <si>
    <t>1. Nhấn vào ô tìm kiếm 
2. Nhập dữ liệu</t>
  </si>
  <si>
    <t>Hiển thị địa chỉ tương ứng với từ khóa đang được nhập (có scroball nếu có nhiều dữ liệu phù hợp)</t>
  </si>
  <si>
    <t>DVGPS17</t>
  </si>
  <si>
    <t xml:space="preserve">Kiểm tra nút xóa dữ liệu tìm kiếm </t>
  </si>
  <si>
    <t xml:space="preserve">1. Nhấn vào ô tìm kiếm 
2. Nhập dữ liệu 
(Ví dụ: Phường Tây Lộc )
3. Kích vào nút X ở bên cạnh nút tìm kiếm để xóa toàn dữ liệu đã nhập </t>
  </si>
  <si>
    <t>Xóa toàn bộ dữ liệu hiện đang hiển thị trên thành tìm kiếm</t>
  </si>
  <si>
    <t>DVGPS18</t>
  </si>
  <si>
    <t>Kiểm tra hiển thị chức năng thu nhỏ/phóng to</t>
  </si>
  <si>
    <t xml:space="preserve">1. Di chuột vào nút +/-
2. Quan sát ở nút +/- </t>
  </si>
  <si>
    <t>Hiển thị tên chức năng thu nhỏ(+)/ phóng to(-) ở giao diện.</t>
  </si>
  <si>
    <t>DVGPS19</t>
  </si>
  <si>
    <t>Kiểm tra chức năng thu nhỏ/phóng to ở nút +/-</t>
  </si>
  <si>
    <t xml:space="preserve">1. Nhấn vào nút +/-
2. Quan sát bản đồ </t>
  </si>
  <si>
    <t>Màn hình bản đồ được phóng to/thu nhỏ đúng theo yêu cầu.</t>
  </si>
  <si>
    <t>DVGPS20</t>
  </si>
  <si>
    <t xml:space="preserve">Kiểm tra hiển thị tên chức năng Tìm vị trí của tôi được hoạt động </t>
  </si>
  <si>
    <t>1. Nhấn vào nút biểu tượng vị trí 
2. Quan sát nút biểu tượng</t>
  </si>
  <si>
    <t>Hiển thị tên chức năng Tìm vị trí của tôi ở giao diện</t>
  </si>
  <si>
    <t>DVGPS21</t>
  </si>
  <si>
    <t xml:space="preserve">Kiểm tra  chức năng Tìm vị trí của tôi được hoạt động </t>
  </si>
  <si>
    <t>1. Nhấn vào nút biểu tượng vị trí 
2. Nhấn vào "Cho phép lần này"</t>
  </si>
  <si>
    <t>Tìm vị trí thành công trong lần cho phép truy cập trang web lần này.</t>
  </si>
  <si>
    <t>DVGPS22</t>
  </si>
  <si>
    <t xml:space="preserve">Kiểm tra  chức năng Tìm vị trí của tôi không được hoạt động </t>
  </si>
  <si>
    <t>1. Nhấn vào nút biểu tượng vị trí 
2. Nhấn vào "Cho phép mỗi khi truy cập trang web"</t>
  </si>
  <si>
    <t>Tìm vị trí thành công trong mỗi lần truy cập trang web(không hiển thị lại thông báo cho đợt truy cập sau).</t>
  </si>
  <si>
    <t>DVGPS23</t>
  </si>
  <si>
    <t>Kiểm tra chức năng Tìm vị trí của tôi không thành công</t>
  </si>
  <si>
    <t>1. Nhấn vào nút biểu tượng vị trí 
2. Nhấn vào "Không bao giờ cho phép"</t>
  </si>
  <si>
    <t xml:space="preserve">1. Tìm vị trí thất bại
2. Hiển thị màn hình bản đồ ban đầu </t>
  </si>
  <si>
    <t>DVGPS24</t>
  </si>
  <si>
    <t>Kiểm tra hiển thị tên chức năng Tìm kiếm nâng cao</t>
  </si>
  <si>
    <t xml:space="preserve">1. Di chuột vào nút biểu tượng tìm kiếm 
2. Quan sát nút biểu tượng
</t>
  </si>
  <si>
    <t>Hiển thị tên chức năng tìm kiếm nâng cao</t>
  </si>
  <si>
    <t>DVGPS25</t>
  </si>
  <si>
    <t>Kiểm tra hiển thị chức năng Tìm kiếm nâng cao</t>
  </si>
  <si>
    <t>1. Nhấn vào nút tìm kiếm nâng cao</t>
  </si>
  <si>
    <t xml:space="preserve">Hiển thị giao diện Tìm kiếm nâng cao </t>
  </si>
  <si>
    <t>DVGPS26</t>
  </si>
  <si>
    <t>Kiểm tra tìm kiếm nâng cao khi không nhập và chọn dữ liệu nào</t>
  </si>
  <si>
    <t>1. Không nhập dữ liệu tìm kiếm, không chọn loại tìm kiếm, lớp chuyên đề, tuyến đề, Thảm xanh, Khu di tích 
2. Nhấn Tìm kiếm</t>
  </si>
  <si>
    <t xml:space="preserve">1. Tìm kiếm nâng cao thất bại 
2. Hệ thống hiển thị thông báo với các trường không nhập và chọn dữ liệu 
</t>
  </si>
  <si>
    <t>DVGPS27</t>
  </si>
  <si>
    <t>Kiểm tra tìm kiếm nâng cao khi chọn loại tìm kiếm là Tìm kiếm xung quanh</t>
  </si>
  <si>
    <t>1. Chọn loại Tìm kiếm xunh quanh</t>
  </si>
  <si>
    <t>Hiển thị giao diện tương ứng Tìm kiếm xunh quanh</t>
  </si>
  <si>
    <t>DVGPS28</t>
  </si>
  <si>
    <t>Kiểm tra tìm kiếm nâng cao khi chọn loại Tìm kiếm xunh quanh không chọn dữ liệu</t>
  </si>
  <si>
    <t>1. Không chọn lớp chuyên đề; Bán kính tìm kiềm
2. Nhấn tìm kiếm</t>
  </si>
  <si>
    <t xml:space="preserve">1. Tìm kiếm thất bại 
2. Hiển thị thông báo với những trường không chọn dữ liệu </t>
  </si>
  <si>
    <t>DVGPS29</t>
  </si>
  <si>
    <t>Kiểm tra hiển thị tên chức năng Đo khoảng cách</t>
  </si>
  <si>
    <t>1. Di chuột vào chức năng Đo khoảng cách</t>
  </si>
  <si>
    <t>Hiển thị tên chức năng tương ứng  tiếng việt theo chuẩn Unicode</t>
  </si>
  <si>
    <t>DVGPS30</t>
  </si>
  <si>
    <t>Kiểm tra hiển thị tên chức năng Đo diện tích</t>
  </si>
  <si>
    <t>1. Di chuột vào chức năng Đo diện tích</t>
  </si>
  <si>
    <t>Hiển thị tên chức năng tương ứng tiếng việt theo chuẩn Unicode</t>
  </si>
  <si>
    <t>DVGPS31</t>
  </si>
  <si>
    <t>Kiểm tra hiển thị tên chức năng Xóa phép đo</t>
  </si>
  <si>
    <t>1. Di chuột vào chức năng Xóa phép đo</t>
  </si>
  <si>
    <t>DVGPS32</t>
  </si>
  <si>
    <t>Kiểm tra hiển thị tên chức năng Mở rộng</t>
  </si>
  <si>
    <t>1. Di chuột vào chức năng Mở rộng</t>
  </si>
  <si>
    <t>Hiển thị tên chức năng tương ứng 
tiếng việt theo chuẩn Unicode</t>
  </si>
  <si>
    <t>DN01</t>
  </si>
  <si>
    <t>Kiểm tra hiển thị màn hình đăng nhập</t>
  </si>
  <si>
    <t>1. Người dùng truy cập vào trang đăng nhập hệ thống</t>
  </si>
  <si>
    <t>Hiển thị màn hình đăng nhập</t>
  </si>
  <si>
    <t>DN02</t>
  </si>
  <si>
    <t>Kiểm tra bố cục tổng thể giao diện Đăng nhập</t>
  </si>
  <si>
    <t>Quan sát bố cục, các trường và các tab dữ liệu tương ứng</t>
  </si>
  <si>
    <t>DN03</t>
  </si>
  <si>
    <t>1. Giao diện tự động điều chỉnh, không bị cắt xén nội dung.
2. Màn hình đăng nhập các trường và nút không bị ẩn hoặc chồng lấn.</t>
  </si>
  <si>
    <t>DN04</t>
  </si>
  <si>
    <t>DN05</t>
  </si>
  <si>
    <t xml:space="preserve">Kiểm tra giao diện đăng nhập với SSO HUES </t>
  </si>
  <si>
    <t>1. Người dùng truy cập vào trang đăng nhập hệ thống 
2. Kích vào ĐĂNG NHẬP SSO HUES</t>
  </si>
  <si>
    <t>Hiển thị trang đăng nhập SSO HUES</t>
  </si>
  <si>
    <t>DN06</t>
  </si>
  <si>
    <t>Kiểm tra đăng nhập thành công với các trường dữ liệu bắt buộc hợp lệ</t>
  </si>
  <si>
    <t>1. Người dùng truy cập vào trang đăng nhập hệ thống
2. Nhập Tên đăng nhập hợp lệ 
(Ví dụ: admin.ttcvcx)
3. Nhập mật khẩu hợp lệ 
(Ví dụ: Abcd@12345)
4. Kích ĐĂNG NHẬP</t>
  </si>
  <si>
    <t>1. Đăng nhập thành công.
2. Hiển thị màn hình trang chủ.</t>
  </si>
  <si>
    <t>DN07</t>
  </si>
  <si>
    <t>Kiểm tra đăng nhập với bỏ trống của các trường bắt buộc có dữ liệu</t>
  </si>
  <si>
    <t>1. Người dùng truy cập vào trang đăng nhập hệ thống
2. Nhập dữ liệu với việc bỏ trống dữ liệu của các trường: Tên đăng nhập, Mật khẩu 
4. Kích ĐĂNG NHẬP</t>
  </si>
  <si>
    <t>1. Hiển thị màn hình đăng nhập.
2. Hệ thống hiển thị thông báo  
"Tài khoản không được bỏ trống"và "Mật khẩu không được bỏ trống".</t>
  </si>
  <si>
    <t>DN08</t>
  </si>
  <si>
    <t>Kiểm tra đăng nhập với khoảng trắng của các trường bắt buộc có dữ liệu</t>
  </si>
  <si>
    <t>1. Người dùng truy cập vào trang đăng nhập hệ thống
2. Nhập dữ liệu khoảng trắng với các trường: Tên đăng nhập, Mật khẩu 
4. Kích ĐĂNG NHẬP</t>
  </si>
  <si>
    <t>1. Hiển thị màn hình đăng nhập 
2. Hệ thống hiển thị thông báo "Tài khoản không được bỏ trống"và "Mật khẩu không được bỏ trống".</t>
  </si>
  <si>
    <t>DN09</t>
  </si>
  <si>
    <t>Kiểm tra đăng nhập với tài khoản không tồn tại trong hệ thống</t>
  </si>
  <si>
    <t xml:space="preserve">1. Người dùng truy cập vào trang đăng nhập hệ thống.
2. Nhập dữ liệu các trường không tồn tại trong hệ thống.
4. Kích ĐĂNG NHẬP </t>
  </si>
  <si>
    <t>1. Hiển thị màn hình đăng nhập 
2. Hệ thống hiển thị thông báo
 "Đăng nhập thất bại ".</t>
  </si>
  <si>
    <t>DN10</t>
  </si>
  <si>
    <t>Kiểm tra đăng nhập với Mật khẩu không đúng với Tên đăng nhập</t>
  </si>
  <si>
    <t>1. Người dùng truy cập vào trang đăng nhập hệ thống
2. Nhập dữ liệu Tên đăng nhập 
( Ví dụ: admin.ttcvcx )
3. Nhập dữ liệu Mật khẩu
( Ví dụ: abcd)
4. Kích ĐĂNG NHẬP</t>
  </si>
  <si>
    <t>1. Hiển thị màn hình đăng nhập
2. Hệ thống hiển thị thông báo "Đăng nhập thất bại".</t>
  </si>
  <si>
    <t>DN11</t>
  </si>
  <si>
    <t>Kiểm tra đăng nhập với dữ liệu vượt quá giới hạn cho phép</t>
  </si>
  <si>
    <t>1. Người dùng truy cập vào trang đăng nhập
2.Nhập dữ liệu có độ dài vượt giới hạn cho phép của trường tương ứng
3.Nhấn Đăng Nhập</t>
  </si>
  <si>
    <t>1.Hiển thị trang đăng nhập
2.Hệ thống cảnh báo ngay lúc nhập dữ liệu vượt giới hạn</t>
  </si>
  <si>
    <t>DN12</t>
  </si>
  <si>
    <t xml:space="preserve">Kiểm tra đăng nhập với mật khẩu đã được mã hóa </t>
  </si>
  <si>
    <t xml:space="preserve">1. Người dùng truy cập vào trang đăng nhập hệ thống
2. Nhập Mật khẩu </t>
  </si>
  <si>
    <t>Mật khẩu hiển thị dưới dạng được mã hóa (* hoặc .).</t>
  </si>
  <si>
    <t>DN13</t>
  </si>
  <si>
    <t xml:space="preserve">Kiểm tra đăng nhập với nút hiển thị mật khẩu </t>
  </si>
  <si>
    <t>1. Người dùng truy cập vào trang đăng nhập hệ thống
2. Nhập Mật Khẩu 
3. Kích vào nút hiển thị mật khẩu</t>
  </si>
  <si>
    <t>Hiển thị mật khẩu tương ứng đã nhập hoặc hiển thị mật khẩu đã được mã hóa tương ứng với nút hiển thị mật khẩu.</t>
  </si>
  <si>
    <t>DN14</t>
  </si>
  <si>
    <t>Kiểm tra quên mật khẩu ở giao diện đăng nhập</t>
  </si>
  <si>
    <t>1. Người dùng truy cập vào trang đăng nhập hệ thống
2. Kích vào nút Quên mật khẩu?</t>
  </si>
  <si>
    <t>Hiển thị trang khôi phục mật khẩu.</t>
  </si>
  <si>
    <t>TKCLC01</t>
  </si>
  <si>
    <t xml:space="preserve">Kiểm tra hiển thị màn hình thống kê </t>
  </si>
  <si>
    <t xml:space="preserve">1. Ở menu bên trái nhấn vào Thống kê
</t>
  </si>
  <si>
    <t>1. Hiển thị màn hình Thống kê</t>
  </si>
  <si>
    <t>TKCLC02</t>
  </si>
  <si>
    <t>Kiểm tra hiển thị màn hình thống kê chủng loại cây</t>
  </si>
  <si>
    <t>1. Chọn loại thống kê chủng loại cây</t>
  </si>
  <si>
    <t>1. Hiển thị màn hình Thống kê chủng loại cây</t>
  </si>
  <si>
    <t>TKCLC03</t>
  </si>
  <si>
    <t>Kiểm tra bố cục tổng thể giao diện thống kê</t>
  </si>
  <si>
    <t>1. Hiển thị dữ liệu đúng theo yêu cầu.</t>
  </si>
  <si>
    <t>TKCLC04</t>
  </si>
  <si>
    <t>1. Giao diện tự động điều chỉnh, không bị cắt xén nội dung.
2. Màn hình thống kê các trường và nút không bị ẩn hoặc chồng lấn.</t>
  </si>
  <si>
    <t>TKCLC05</t>
  </si>
  <si>
    <t>TKCLC06</t>
  </si>
  <si>
    <t xml:space="preserve">Kiểm tra thống kê hiển thị tất cả dữ liệu </t>
  </si>
  <si>
    <t>1. Nhấn Tất cả 
2. Quan sát dữ liệu được hiển thị</t>
  </si>
  <si>
    <t>1. Thống kê thành công 
2. Hiển thị dữ liệu đúng theo yêu cầu</t>
  </si>
  <si>
    <t>TKCLC07</t>
  </si>
  <si>
    <t>Kiểm tra thống kê chủng loại cây theo khu vực</t>
  </si>
  <si>
    <t>1. Chọn Khu vực 
(Ví dụ: Xã Điền Hương)
2. Nhấn Lọc</t>
  </si>
  <si>
    <t>TKCLC08</t>
  </si>
  <si>
    <t>Kiểm tra thống kê chủng loại cây theo Tuyến</t>
  </si>
  <si>
    <t>1. Chọn Tuyến
(Ví dụ: Văn Lang)
2. Nhấn Lọc</t>
  </si>
  <si>
    <t>1. Thống kê thành công
2. Hiển thị dữ liệu đúng theo yêu cầu</t>
  </si>
  <si>
    <t>TKCLC09</t>
  </si>
  <si>
    <t>Kiểm tra thống kê chủng loại cây theo khu vực khi không có dữ liệu</t>
  </si>
  <si>
    <t>1. Chọn Khu vực 
(Ví dụ: Vinh Thanh)
2. Nhấn Lọc</t>
  </si>
  <si>
    <t>1. Thống kê thất bại
2. Hiển thị dữ liệu: "Bảng trống"</t>
  </si>
  <si>
    <t>TKCLC10</t>
  </si>
  <si>
    <t>Kiểm tra thống kê chủng loại cây theo Tuyến khi không có dữ liệu</t>
  </si>
  <si>
    <t>1. Chọn Tuyến
(Ví dụ: Hương Vinh)
2. Nhấn Lọc</t>
  </si>
  <si>
    <t xml:space="preserve">1. Thống kê thất bại
2. Hiển thị dữ liệu: "Bảng trống"
</t>
  </si>
  <si>
    <t>TKCLC11</t>
  </si>
  <si>
    <t>Kiểm tra thống kê theo chủng loại cây</t>
  </si>
  <si>
    <t>1. Chọn Chủng loại cây
(Ví dụ: Bằng lăng)
2. Nhấn Lọc</t>
  </si>
  <si>
    <t>TKCLC12</t>
  </si>
  <si>
    <t>Kiểm tra thống kê theo chủng loại cây khi không có dữ liệu</t>
  </si>
  <si>
    <t>1. Chọn Chủng loại cây 
(Ví dụ: Phượng đỏ)
2. Nhấn Lọc</t>
  </si>
  <si>
    <t>1. Thống kê thất bại 
2. Hiển thị dữ liệu: "Bảng trống"</t>
  </si>
  <si>
    <t>TKCLC13</t>
  </si>
  <si>
    <t>Kiểm tra xuất excel thành công khi đã thống kê theo Khu vực</t>
  </si>
  <si>
    <t>1. Chọn Khu vực 
(Ví dụ: Xã Điền Hương)
2. Nhấn Lọc
3. Nhấn chọn Xuất excel</t>
  </si>
  <si>
    <t>1. Hệ thống tiến hành tải file sau khi chọn chức năng Xuất excel
2. Xuất file excel thành công</t>
  </si>
  <si>
    <t>TKCLC14</t>
  </si>
  <si>
    <t>Kiểm tra xuất excel thành công khi đã thống kê theo Tuyến</t>
  </si>
  <si>
    <t>1. Chọn Tuyến
(Ví dụ: Văn Lang)
2. Nhấn Lọc
3. Nhấn chọn Xuất excel</t>
  </si>
  <si>
    <t>TKCLC15</t>
  </si>
  <si>
    <t>Kiểm tra xuất excel thành công khi đã thống kê theo Chủng loại cây</t>
  </si>
  <si>
    <t>1. Chọn Chủng loại cây
(Ví dụ: Bằng lăng)
2. Nhấn Lọc
3. Nhấn chọn Xuất excel</t>
  </si>
  <si>
    <t>TKCLC16</t>
  </si>
  <si>
    <t xml:space="preserve">Kiểm tra hiển thị dữ liệu biểu đồ thống kê </t>
  </si>
  <si>
    <t>1. Nhấn vào Biểu đồ</t>
  </si>
  <si>
    <t xml:space="preserve">1. Hiển thị biểu đồ toàn bộ dữ liệu cây xanh của tỉnh </t>
  </si>
  <si>
    <t>Thống kê theo đường kính thân</t>
  </si>
  <si>
    <t>TKDKT01</t>
  </si>
  <si>
    <t>Kiểm tra hiển thị màn hình thống kê theo đường kính thân</t>
  </si>
  <si>
    <t>1. Chọn loại thống kê theo đường kính thân</t>
  </si>
  <si>
    <t>1. Hiển thị màn hình Thống kê theo đường kính thân</t>
  </si>
  <si>
    <t>TKDKT02</t>
  </si>
  <si>
    <t>TKDKT03</t>
  </si>
  <si>
    <t>TKDKT04</t>
  </si>
  <si>
    <t>TKDKT05</t>
  </si>
  <si>
    <t>TKDKT06</t>
  </si>
  <si>
    <t>Kiểm tra thống kê đường kính thân theo khu vực</t>
  </si>
  <si>
    <t>TKDKT07</t>
  </si>
  <si>
    <t>Kiểm tra thống kê đường kính thân theo Tuyến</t>
  </si>
  <si>
    <t>TKDKT08</t>
  </si>
  <si>
    <t>Kiểm tra thống kê đường kính thân theo khu vực khi không có dữ liệu</t>
  </si>
  <si>
    <t>TKDKT09</t>
  </si>
  <si>
    <t>Kiểm tra thống kê đường kính thân theo Tuyến khi không có dữ liệu</t>
  </si>
  <si>
    <t>TKDKT10</t>
  </si>
  <si>
    <t>TKDKT11</t>
  </si>
  <si>
    <t>TKDKT12</t>
  </si>
  <si>
    <t>Thống kê diện tích, che phủ</t>
  </si>
  <si>
    <t>TKDTCP01</t>
  </si>
  <si>
    <t>Kiểm tra hiển thị màn hình thống kê diện tích, che phủ</t>
  </si>
  <si>
    <t>1. Chọn loại thống kê diện tích, che phủ</t>
  </si>
  <si>
    <t>1. Hiển thị màn hình Thống kê diện tích, che phủ</t>
  </si>
  <si>
    <t>TKDTCP03</t>
  </si>
  <si>
    <t>TKDTCP04</t>
  </si>
  <si>
    <t>TKDTCP05</t>
  </si>
  <si>
    <t>TKDTCP06</t>
  </si>
  <si>
    <t xml:space="preserve">Kiểm tra thống kê tìm kiếm theo từ khóa </t>
  </si>
  <si>
    <t>1. Nhập từ khóa
(Ví dụ: Ph)</t>
  </si>
  <si>
    <t>TKDTCP07</t>
  </si>
  <si>
    <t>Kiểm tra thống kê tìm kiếm theo từ khóa khi không có dữ liệu</t>
  </si>
  <si>
    <t>1. Nhập từ khóa
(Ví dụ: Tây Lộc)</t>
  </si>
  <si>
    <t>1. Thống kê thành công
2. Hiển thị dữ liệu: "Không có dữ liệu"</t>
  </si>
  <si>
    <t>TKDTCP08</t>
  </si>
  <si>
    <t>Kiểm tra thống kê theo Nhóm cây xanh</t>
  </si>
  <si>
    <t>1. Chọn Nhóm</t>
  </si>
  <si>
    <t xml:space="preserve">1. Hiển thị giao diện Nhóm cây xanh </t>
  </si>
  <si>
    <t>Thống kê sâu, bệnh cây</t>
  </si>
  <si>
    <t>Kiểm tra hiển thị màn hình thống kê sâu, bệnh cây</t>
  </si>
  <si>
    <t>1. Chọn loại thống kê sâu, bệnh cây</t>
  </si>
  <si>
    <t>1. Hiển thị màn hình Thống kê sâu, bệnh cây
2. Hiển thị toàn bộ dữ liệu sâu, bệnh cây</t>
  </si>
  <si>
    <t>Kiểm tra sắp xếp a-z , z-a của các cột dữ liệu có chức năng sắp xếp</t>
  </si>
  <si>
    <t>1. Kích vào mỗi tên có chức năng sắp xếp ở cột muốn sắp xếp a-z, z-a: STT, Tên chủng loại cây, Tên khoa học</t>
  </si>
  <si>
    <t xml:space="preserve">1. Hệ thống hiển thị dữ liệu đúng với cách chọn sắp xếp </t>
  </si>
  <si>
    <t>Thống kê ô trống</t>
  </si>
  <si>
    <t>TKOT01</t>
  </si>
  <si>
    <t>Kiểm tra hiển thị màn hình thống kê ô trống</t>
  </si>
  <si>
    <t>1. Chọn loại thống kê ô trống</t>
  </si>
  <si>
    <t>1. Hiển thị màn hình Thống kê ô trống
2. Hiển thị toàn bộ dữ liệu sâu, bệnh cây</t>
  </si>
  <si>
    <t>TKOT02</t>
  </si>
  <si>
    <t>TKOT03</t>
  </si>
  <si>
    <t>TKOT04</t>
  </si>
  <si>
    <t>TKOT05</t>
  </si>
  <si>
    <t>TKOT06</t>
  </si>
  <si>
    <t>Kiểm tra thống kê ô trống theo khu vực</t>
  </si>
  <si>
    <t>TKOT07</t>
  </si>
  <si>
    <t>Kiểm tra thống kê ô trống theo Tuyến</t>
  </si>
  <si>
    <t>1. Chọn Tuyến
(Ví dụ: Văn Lang)
2. Kích Lọc</t>
  </si>
  <si>
    <t>TKOT08</t>
  </si>
  <si>
    <t>Kiểm tra thống kê ô trống theo khu vực khi không có dữ liệu</t>
  </si>
  <si>
    <t>TKOT09</t>
  </si>
  <si>
    <t>Kiểm tra thống kê ô trống theo Tuyến khi không có dữ liệu</t>
  </si>
  <si>
    <t>TKOT10</t>
  </si>
  <si>
    <t>TKOT11</t>
  </si>
  <si>
    <t>TKOT12</t>
  </si>
  <si>
    <t>Thống kê cây xanh, ô trống</t>
  </si>
  <si>
    <t>TKCXOT01</t>
  </si>
  <si>
    <t>Kiểm tra hiển thị màn hình thống kê cây xanh, ô trống</t>
  </si>
  <si>
    <t>1. Hiển thị màn hình Thống kê cây xanh, ô trống
2. Hiển thị toàn bộ dữ liệu cây xanh, ô trống</t>
  </si>
  <si>
    <t>TKCXOT02</t>
  </si>
  <si>
    <t>TKCXOT03</t>
  </si>
  <si>
    <t>TKCXOT04</t>
  </si>
  <si>
    <t>TKCXOT05</t>
  </si>
  <si>
    <t xml:space="preserve">Kiểm tra xuất excel thành công </t>
  </si>
  <si>
    <t>1. Chọn loại thống kê cây xanh, ô trống
2. Nhấn chọn Xuất excel</t>
  </si>
  <si>
    <t>TKCXOT06</t>
  </si>
  <si>
    <t>PQ01</t>
  </si>
  <si>
    <t>Kiểm tra hiển thị màn hình phân quyền người dùng</t>
  </si>
  <si>
    <t>Nhấn vào Quản trị hệ thống</t>
  </si>
  <si>
    <t>Hiển thị chức năng quản lý Nhân viên/Nhóm nhân viên</t>
  </si>
  <si>
    <t>PQ02</t>
  </si>
  <si>
    <t>Kiểm tra hiển thị giao diện quản lý nhân viên</t>
  </si>
  <si>
    <t>Nhấn vào Nhân viên</t>
  </si>
  <si>
    <t>Hiển thị danh sách nhân viên với chức năng tương ứng</t>
  </si>
  <si>
    <t>PQ03</t>
  </si>
  <si>
    <t>Kiểm tra bố cục tổng thể giao diện quản lý nhân viên</t>
  </si>
  <si>
    <t>PQ04</t>
  </si>
  <si>
    <t>Kiểm tra tính tương thích của giao diện quản lý nhân viên</t>
  </si>
  <si>
    <t>PQ05</t>
  </si>
  <si>
    <t xml:space="preserve">Kiểm tra tính nhất quán của font chữ và kích thước giao diện </t>
  </si>
  <si>
    <t>PQ06</t>
  </si>
  <si>
    <t>Kiểm tra phân quyền người dùng với quyền hiện tại</t>
  </si>
  <si>
    <t>1. Nhấn vào chức năng Chỉnh sửa của 1 nhân viên bất kỳ
2. Để Quyền không thay đổi 
( Ví dụ: Khi chọn chỉnh sửa 1 nhân viên đang quyền: Người giao việc )
3. Nhấn Lưu</t>
  </si>
  <si>
    <t xml:space="preserve">1. Phân quyền thành công 
2. Hệ thống hiển thị thông báo: "Chỉnh sửa nhân viên thành công".
3. Hiển thị màn hình danh sách nhân viên </t>
  </si>
  <si>
    <t>PQ07</t>
  </si>
  <si>
    <t>Kiểm tra phân quyền người dùng với thay đổi quyền</t>
  </si>
  <si>
    <t>1. Nhấn vào chức năng Chỉnh sửa của 1 nhân viên bất kỳ
2. Thay đổi quyền 
( Ví dụ: Đổi Người nhận việc thành Người giao việc )
3. Nhấn Lưu</t>
  </si>
  <si>
    <t>PQ08</t>
  </si>
  <si>
    <t>Hủy việc phân quyền</t>
  </si>
  <si>
    <t>1. Nhấn vào chức năng Chỉnh sửa của 1 nhân viên bất kỳ 
2. Thay đổi quyền 
3. Bấm Hủy bỏ</t>
  </si>
  <si>
    <t xml:space="preserve">1. Phân quyền không thành công
2. Hiển thị màn hình danh sách nhân viên </t>
  </si>
  <si>
    <t>Tìm kiếm nhân viên</t>
  </si>
  <si>
    <t>TKNV01</t>
  </si>
  <si>
    <t xml:space="preserve">Kiểm tra hiển thị màn hình quản lý nhân viên </t>
  </si>
  <si>
    <t>Hiển thị màn hình quản lý Nhân viên</t>
  </si>
  <si>
    <t>TKNV02</t>
  </si>
  <si>
    <t>Kiểm tra tìm kiếm tên nhân viên hiển thị đúng</t>
  </si>
  <si>
    <t>1. Bấm vào ô tìm kiếm
2. Nhập dữ liệu 
(Ví dụ: Tùng )
3. Nhấn vào Lọc</t>
  </si>
  <si>
    <t>1. Tìm kiếm thành công
2. Hiển thị đúng tên nhân viên cần tìm</t>
  </si>
  <si>
    <t>TKNV03</t>
  </si>
  <si>
    <t>1. Không nhập dữ liệu 
2. Nhấn Lọc</t>
  </si>
  <si>
    <t>1. Tìm kiếm thành công
2. Hiển thị toàn bộ nhân viên có trong hệ thống</t>
  </si>
  <si>
    <t>TKNV04</t>
  </si>
  <si>
    <t>1. Quan sát nội dung trong ô tìm kiếm</t>
  </si>
  <si>
    <t>Hiển thị đầy đủ nội dung "Nhập tên nhân viên" rõ ràng, không bị che nội dung.</t>
  </si>
  <si>
    <t>TKNV05</t>
  </si>
  <si>
    <t>1. Bấm vào ô tìm kiếm 
2. Nhập dữ liệu khoảng trắng 
3. Nhấn vào Lọc</t>
  </si>
  <si>
    <t>TKNV06</t>
  </si>
  <si>
    <t>1. Bấm vào ô tìm kiếm 
2. Nhập dữ liệu 
( Ví dụ: tung@ )
3. Nhấn vào Lọc</t>
  </si>
  <si>
    <t xml:space="preserve">1. Tìm kiếm thất bại
2. Hệ thống hiển thị thông báo "Bảng trống" </t>
  </si>
  <si>
    <t>TKNV07</t>
  </si>
  <si>
    <t>1. Bấm vào ô tìm kiếm 
2. Nhập dữ liệu 
(Ví dụ: T)
3. Di chuyển chuột ra ngoài ô tìm kiếm</t>
  </si>
  <si>
    <t>TKNV08</t>
  </si>
  <si>
    <t>Kiểm tra tìm kiếm khi dữ liệu không có trên hệ thống</t>
  </si>
  <si>
    <t>1. Bấm vào ô tìm kiếm 
2. Nhập dữ liệu 
( Ví dụ: Long )
3. Nhấn vào Lọc</t>
  </si>
  <si>
    <t>Thêm mới nhân viên</t>
  </si>
  <si>
    <t>TMNV01</t>
  </si>
  <si>
    <t>Kiểm tra hiển thị màn hình thêm mới nhân viên</t>
  </si>
  <si>
    <t>1. Nhấn vào Thêm mới ở trang quản lý nhân viên</t>
  </si>
  <si>
    <t>Hiển thị trang Thêm mới nhân viên</t>
  </si>
  <si>
    <t>TMNV02</t>
  </si>
  <si>
    <t>Thêm mới nhân viên thành công với dữ liệu hợp lệ</t>
  </si>
  <si>
    <t>1. Nhấn vào Thêm mới 
2. Nhập dữ liệu hợp lệ 
(Ví dụ: Tài khoản: hoangthanhtung.sv; 
Mật khẩu: Abcd@1234; Họ tên: Hoàng Thanh Tùng; Quyền: Người nhận việc)
3. Nhấn Lưu</t>
  </si>
  <si>
    <t>1. Thêm mới nhân viên thành công 
2. Hệ thống hiển thị thông báo: "Thêm mới nhân viên thành công"</t>
  </si>
  <si>
    <t>TMNV03</t>
  </si>
  <si>
    <t>Thêm mới nhân viên với bỏ trống của các trường bắt buộc có dữ liệu</t>
  </si>
  <si>
    <t xml:space="preserve">1. Nhấn vào Thêm mới 
2. Nhập dữ liệu với việc bỏ trống các trường: Tài khoản; Mật khẩu; Họ tên; Quyền
3. Nhấn Lưu
</t>
  </si>
  <si>
    <t>TMNV04</t>
  </si>
  <si>
    <t>Thêm mới nhân viên với bỏ trống của các trường bắt buộc có dữ liệu là các khoảng trắng</t>
  </si>
  <si>
    <t>1. Nhấn vào Thêm mới 
2. Nhập dữ liệu khoảng trắng với các trường: Tài khoản; Mật khẩu; Họ tên; Quyền
3. Nhấn Lưu</t>
  </si>
  <si>
    <t>TMNV05</t>
  </si>
  <si>
    <t>Thêm mới nhân viên với dữ liệu vượt giới hạn cho phép</t>
  </si>
  <si>
    <t>1.Nhấn chọn Thêm mới.
2.Nhập dữ liệu có độ dài vượt giới hạn cho phép của trường tương ứng
3.Nhấn Lưu</t>
  </si>
  <si>
    <t>TMNV06</t>
  </si>
  <si>
    <t>Kiểm tra thêm mới với tài khoản đã tồn tại trong hệ thống</t>
  </si>
  <si>
    <t>1. Nhấn chọn Thêm mới 
2. Nhập tài khoản 
(Ví dụ: admin.ttcvcx)
3. Nhấn Lưu</t>
  </si>
  <si>
    <t>1. Hiển thị trang thêm mới
2. Hệ thống hiển thị thông báo: 
"Tài khoản đã tồn tại".</t>
  </si>
  <si>
    <t>TMNV07</t>
  </si>
  <si>
    <t>Kiểm tra thêm mới với email đã tồn tại trong hệ thống</t>
  </si>
  <si>
    <t>1. Nhấn chọn Thêm mới 
2. Nhập hộp thư 
(Ví dụ: adminttcvcx@gmail.com)
3. Nhấn Lưu</t>
  </si>
  <si>
    <t>1. Hiển thị trang thêm mới
2. Hệ thống hiển thị thông báo: "Email đã tồn tại".</t>
  </si>
  <si>
    <t>TMNV08</t>
  </si>
  <si>
    <t xml:space="preserve">Kiểm tra thêm mới nhân viên với mật khẩu đã được mã hóa </t>
  </si>
  <si>
    <t xml:space="preserve">1. Nhấn chọn Thêm mới
2. Nhập Mật khẩu </t>
  </si>
  <si>
    <t>TMNV09</t>
  </si>
  <si>
    <t xml:space="preserve">Kiểm tra thêm mới nhân viên với nút hiển thị mật khẩu </t>
  </si>
  <si>
    <t>1. Nhấn chọn Thêm mới
2. Nhập Mật Khẩu 
3. Nhấn vào nút hiển thị mật khẩu</t>
  </si>
  <si>
    <t>TMNV10</t>
  </si>
  <si>
    <t>1.Nhấn vào Thêm mới
2.Nhập dữ liệu bất kỳ
3.Nhấn Trở về</t>
  </si>
  <si>
    <t>1.Hiển thị trang thêm mới
2.Hệ thống không tiến hành lưu dữ liệu, quay lại giao diện quản lý nhân viên</t>
  </si>
  <si>
    <t>Chỉnh sửa thông tin nhân viên</t>
  </si>
  <si>
    <t>CSTTNV01</t>
  </si>
  <si>
    <t>Kiểm tra mở thành công chỉnh sửa nhân viên</t>
  </si>
  <si>
    <t>1. Tại trang quản lý nhân viên 
2. Nhấn vào chức năng chỉnh sửa</t>
  </si>
  <si>
    <t>Hiển thị thành công giao diện chỉnh sửa thông tin nhân viên với dữ liệu tương ứng.</t>
  </si>
  <si>
    <t>CSTTNV02</t>
  </si>
  <si>
    <t>Chỉnh sửa thông tin nhân viên với bỏ trống của các trường bắt buộc có dữ liệu</t>
  </si>
  <si>
    <t xml:space="preserve">1. Chỉnh sửa thông tin nhân viên với việc bỏ trống các trường: Tài khoản;  Họ tên; Quyền
2. Nhấn Lưu
</t>
  </si>
  <si>
    <t>1. Hiển thị trang chỉnh sửa
2. Hệ thống thông báo vui lòng nhập dữ liệu tương ứng với trường thông tin bỏ trống</t>
  </si>
  <si>
    <t>CSTTNV03</t>
  </si>
  <si>
    <t>Chỉnh sửa thông tin nhân viên với bỏ trống của các trường bắt buộc có dữ liệu là các khoảng trắng</t>
  </si>
  <si>
    <t>1. Chỉnh sửa thông tin nhân viên thành khoảng trắng với các trường: Tài khoản; Họ tên; Quyền
2. Nhấn Lưu</t>
  </si>
  <si>
    <t>CSTTNV04</t>
  </si>
  <si>
    <t>Chỉnh sửa thông tin nhân viên với dữ liệu vượt giới hạn cho phép</t>
  </si>
  <si>
    <t>1.Chỉnh sửa thông tin nhân viên có độ dài vượt giới hạn cho phép của trường tương ứng
2.Nhấn Lưu</t>
  </si>
  <si>
    <t>1. Hiển thị trang chỉnh sửa
2. Hệ thống cảnh báo ngay lúc nhập dữ liệu vượt giới hạn
3. Hệ thống thông báo độ dài tối đa được phép nhập</t>
  </si>
  <si>
    <t>CSTTNV05</t>
  </si>
  <si>
    <t>Chỉnh sửa thông tin nhân viên với tài khoản đã tồn tại trong hệ thống</t>
  </si>
  <si>
    <t>1. Nhập tài khoản đã tồn tại
(Ví dụ: admin.ttcvcx)
2. Nhấn Lưu</t>
  </si>
  <si>
    <t>1. Hiển thị trang chỉnh sửa
2. Hệ thống hiển thị thông báo: "Tài khoản đã tồn tại".</t>
  </si>
  <si>
    <t>CSTTNV06</t>
  </si>
  <si>
    <t>Chỉnh sửa thông tin nhân viên với email đã tồn tại trong hệ thống</t>
  </si>
  <si>
    <t>1. Nhập Email đã tồn tại
(Ví dụ: adminttcvcx@gmail.com)
2. Nhấn Lưu</t>
  </si>
  <si>
    <t>1. Hiển thị trang chỉnh sửa
2. Hệ thống hiển thị thông báo: "Email đã tồn tại".</t>
  </si>
  <si>
    <t>CSTTNV07</t>
  </si>
  <si>
    <t>Chỉnh sửa quyền người dùng với quyền hiện tại</t>
  </si>
  <si>
    <t xml:space="preserve">1. Hệ thống hiển thị thông báo: "Chỉnh sửa nhân viên thành công".
2. Hiển thị màn hình danh sách nhân viên </t>
  </si>
  <si>
    <t>CSTTNV08</t>
  </si>
  <si>
    <t>Chỉnh sửa quyền người dùng với thay đổi quyền</t>
  </si>
  <si>
    <t xml:space="preserve">1. Chỉnh sửa thành công
2. Hệ thống hiển thị thông báo: "Chỉnh sửa nhân viên thành công".
3. Hiển thị màn hình danh sách nhân viên </t>
  </si>
  <si>
    <t>CSTTNV09</t>
  </si>
  <si>
    <t>Hủy việc Chỉnh sửa</t>
  </si>
  <si>
    <t xml:space="preserve">1. Hiển thị màn hình danh sách nhân viên </t>
  </si>
  <si>
    <t>Xóa nhân viên</t>
  </si>
  <si>
    <t>XoaNV01</t>
  </si>
  <si>
    <t>Kiểm tra mở thành công màn hình Xác nhận xóa nhân viên</t>
  </si>
  <si>
    <t>1. Tại màn hình quản lý nhân viên 
2. Chọn chức năng Xóa</t>
  </si>
  <si>
    <t>Hiển thị thành công màn hình xác nhận xóa nhân viên</t>
  </si>
  <si>
    <t>XoaNV02</t>
  </si>
  <si>
    <t xml:space="preserve">Xóa thành công nhân viên </t>
  </si>
  <si>
    <t>1. Nhấn Đồng ý</t>
  </si>
  <si>
    <t>1. Xóa thành công nhân viên
2. Hệ thống hiển thị thông báo: "Xóa nhân viên thành công"</t>
  </si>
  <si>
    <t>XoaNV03</t>
  </si>
  <si>
    <t>Hủy việc xóa nhân viên</t>
  </si>
  <si>
    <t>1. Nhấn Hủy</t>
  </si>
  <si>
    <t xml:space="preserve">1. Xóa không thành công
2. Hiển thị màn hình danh sách nhân viên </t>
  </si>
  <si>
    <t>TDBDCX01</t>
  </si>
  <si>
    <t>Kiểm tra hiển thị màn hình bản đồ cây xanh</t>
  </si>
  <si>
    <t>1. Đăng nhập vào hệ thống bằng tài khoản chuyên viên
2. Truy cập vào bản đồ cây xanh</t>
  </si>
  <si>
    <t>1. Hiển thị giao diện bản đồ cây xanh gồm vị trí các cây xanh, thảm xanh, mặt nước</t>
  </si>
  <si>
    <t>TDBDCX02</t>
  </si>
  <si>
    <t xml:space="preserve">Kiểm tra di chuyển bản đồ </t>
  </si>
  <si>
    <t>1. Di chuyển chuột và kéo bản đồ về các hướng khác nhau.</t>
  </si>
  <si>
    <t>1. Bản đồ di chuyển theo hướng kéo chuột</t>
  </si>
  <si>
    <t>TDBDCX03</t>
  </si>
  <si>
    <t xml:space="preserve">1. Bấm vào nút +/-
2. Quan sát bản đồ </t>
  </si>
  <si>
    <t>1. Màn hình bản đồ được phóng to/thu nhỏ đúng theo yêu cầu.</t>
  </si>
  <si>
    <t>TDBDCX04</t>
  </si>
  <si>
    <t>Kiểm tra hiển thị chức năng thay đổi bản đồ nền</t>
  </si>
  <si>
    <t>1. Chọn Mở rộng ở bản đồ</t>
  </si>
  <si>
    <t>1. Hệ thống hiển thị danh sách các bản đồ nền: bản đồ địa hình, dữ liệu hình ảnh, bản đồ cây xanh</t>
  </si>
  <si>
    <t>TDBDCX05</t>
  </si>
  <si>
    <t>Kiểm tra hiển thị tên chức năng Bản đồ địa hình</t>
  </si>
  <si>
    <t>1. Di chuyển chuột vào chức năng Bản đồ địa hình</t>
  </si>
  <si>
    <t>1. Hiển thị tên chức năng tương ứng theo chuẩn unicode tiếng việt.</t>
  </si>
  <si>
    <t>TDBDCX06</t>
  </si>
  <si>
    <t>Kiểm tra hiển thị tên chức năng Dữ liệu hình ảnh</t>
  </si>
  <si>
    <t>1. Di chuyển chuột vào chức năng Dữ liệu hình ảnh</t>
  </si>
  <si>
    <t>TDBDCX07</t>
  </si>
  <si>
    <t>Kiểm tra hiển thị tên chức năng Bản đồ cây xanh</t>
  </si>
  <si>
    <t>1. Di chuyển chuột vào chức năng Bản đồ cây xanh</t>
  </si>
  <si>
    <t>TDBDCX08</t>
  </si>
  <si>
    <t>Kiểm tra thay đổi bản đồ địa hình</t>
  </si>
  <si>
    <t>1. Chọn Bản đồ địa hình</t>
  </si>
  <si>
    <t>1. Hệ thống thay đổi bản đồ nền sang bản đồ địa hình</t>
  </si>
  <si>
    <t>TDBDCX09</t>
  </si>
  <si>
    <t>Kiểm tra thay đổi bản đồ dữ liệu hình ảnh</t>
  </si>
  <si>
    <t>1. Chọn Dữ liệu hình ảnh</t>
  </si>
  <si>
    <t>1. Hệ thống thay đổi bản đồ nền sang bản đồ dữ liệu hình ảnh</t>
  </si>
  <si>
    <t>TDBDCX10</t>
  </si>
  <si>
    <t>Kiểm tra thay đổi bản đồ cây xanh</t>
  </si>
  <si>
    <t>1. Chọn Bản đồ cây xanh</t>
  </si>
  <si>
    <t>1. Hệ thống thay đổi bản đồ nền sang bản đồ cây xanh</t>
  </si>
  <si>
    <t>TDBDCX12</t>
  </si>
  <si>
    <t>Kiểm tra chọn bản đồ nền</t>
  </si>
  <si>
    <t>1. Chọn Bản đồ nền muốn thay đổi: Đường phố; Địa hình; Vệ tinh</t>
  </si>
  <si>
    <t>1. Hệ thống hiển thị bản đồ nền đã chọn</t>
  </si>
  <si>
    <t>TDBDCX13</t>
  </si>
  <si>
    <t>Kiểm tra chọn lớp chuyên đề</t>
  </si>
  <si>
    <t>1. Chọn Lớp chuyên đề cần hiển thị: Bản đồ cây xanh; Công viên; Vườn hoa</t>
  </si>
  <si>
    <t>1. Hệ thống thay đổi hiển thị lớp chuyên đề đã chọn</t>
  </si>
  <si>
    <t>TDBDCX14</t>
  </si>
  <si>
    <t>Kiểm tra chọn Đường kính thân</t>
  </si>
  <si>
    <t>1. Chọn Đường kính thân cần hiển thị: Cây loại 1; Cây loại 2; Cây loại 3</t>
  </si>
  <si>
    <t>1. Hệ thống thay đổi bản đồ nền tương ứng đường kính thân đã chọn</t>
  </si>
  <si>
    <t>TKDC01</t>
  </si>
  <si>
    <t xml:space="preserve">Kiểm tra hiển thị tìm kiếm trên bản đồ </t>
  </si>
  <si>
    <t>1. Truy cập bằng tài khoản chuyên viên
2. Chọn Bản đồ cây xanh</t>
  </si>
  <si>
    <t>1. Hiển thị bản đồ cây xanh bao gồm các chức năng tương ứng</t>
  </si>
  <si>
    <t>TKDC02</t>
  </si>
  <si>
    <t>1. Mục “Sử dụng vị trí hiện tại” hiển thị ngay bên dưới, biểu tượng rõ ràng</t>
  </si>
  <si>
    <t>TKDC03</t>
  </si>
  <si>
    <t xml:space="preserve">1. Bấm vào ô tìm kiếm
2. Nhập địa chỉ 
(Ví dụ: 06 Lê Lợi )
3. Nhấn vào tìm kiếm </t>
  </si>
  <si>
    <t>TKDC04</t>
  </si>
  <si>
    <t>1. Nhấn vào tìm kiếm</t>
  </si>
  <si>
    <t>TKDC05</t>
  </si>
  <si>
    <t>1. Hiển thị đầy đủ nội dung "Tìm địa chỉ hoặc địa điểm" rõ ràng, không bị che nội dung.</t>
  </si>
  <si>
    <t>TKDC06</t>
  </si>
  <si>
    <t>1. Bấm vào ô tìm kiếm 
2. Nhập dữ liệu khoảng trắng 
3. Nhấn vào tìm kiếm</t>
  </si>
  <si>
    <t>TKDC07</t>
  </si>
  <si>
    <t>1. Bấm vào ô tìm kiếm 
2. Nhập dữ liệu 
( Ví dụ: @ )
3. Nhấn vào tìm kiếm</t>
  </si>
  <si>
    <t>TKDC08</t>
  </si>
  <si>
    <t>1. Bấm vào ô tìm kiếm 
2. Nhập dữ liệu 
(Ví dụ: Thành Phố Hu)
3. Di chuyển chuột ra ngoài bản đồ</t>
  </si>
  <si>
    <t>1. Màn hình vẫn hiển thị dữ liệu đã nhập không bị mất đi.</t>
  </si>
  <si>
    <t>TKDC09</t>
  </si>
  <si>
    <t>1. Bấm vào ô tìm kiếm 
2. Nhập dữ liệu 
(Ví dụ: P)</t>
  </si>
  <si>
    <t>1. Hiển thị nút để xóa dữ liệu đang hiển thị trên thanh tìm kiếm</t>
  </si>
  <si>
    <t>TKDC10</t>
  </si>
  <si>
    <t>1. Bấm vào ô tìm kiếm 
2. Nhập dữ liệu</t>
  </si>
  <si>
    <t>1. Hiển thị địa chỉ tương ứng với từ khóa đang được nhập (có scroball nếu có nhiều dữ liệu phù hợp)</t>
  </si>
  <si>
    <t>TKDC11</t>
  </si>
  <si>
    <t xml:space="preserve">1. Bấm vào ô tìm kiếm 
2. Nhập dữ liệu 
(Ví dụ: Phường Tây Lộc )
3. Nhấn vào nút X ở bên cạnh nút tìm kiếm để xóa toàn dữ liệu đã nhập </t>
  </si>
  <si>
    <t>1. Xóa toàn bộ dữ liệu hiện đang hiển thị trên thành tìm kiếm</t>
  </si>
  <si>
    <t>TKCX01</t>
  </si>
  <si>
    <t xml:space="preserve">Kiểm tra hiển thị tìm kiếm cây xanh trên bản đồ </t>
  </si>
  <si>
    <t>1. Đăng nhập bằng tài khoản chuyên viên
2. Chọn Bản đồ cây xanh
3. Chọn tìm kiếm nâng cao</t>
  </si>
  <si>
    <t>1. Hiển thị bản đồ cây xanh 
2. Hiển thị giao diện tìm kiếm nâng cao</t>
  </si>
  <si>
    <t>TKCX02</t>
  </si>
  <si>
    <t>Kiểm tra tìm kiếm cây xanh hiển thị đúng</t>
  </si>
  <si>
    <t>1. Nhập dữ liệu cây xanh  
(Ví dụ: Tùng bút)
2. Chọn Lớp chuyên đề 
(Ví dụ: Cây xanh)
3. Nhấn Tìm kiếm</t>
  </si>
  <si>
    <t>1. Tìm kiếm thành công 
2. Hiển thị danh sách cây tương ứng với tiêu chí tìm kiếm.</t>
  </si>
  <si>
    <t>TKCX03</t>
  </si>
  <si>
    <t>Kiểm tra tìm kiếm cây xanh khi không có dữ liệu</t>
  </si>
  <si>
    <t>1. Nhập dữ liệu cây xanh 
(Ví dụ: Thanh)
2. Chọn Lớp chuyên đề 
(Ví dụ: Cây xanh)
3. Nhấn Tìm kiếm</t>
  </si>
  <si>
    <t>1. Tìm kiếm thất bại.
2. Hệ thống hiển thị thông báo: 
"Không tìm thấy dữ liệu tương ứng."</t>
  </si>
  <si>
    <t>TKCX04</t>
  </si>
  <si>
    <t xml:space="preserve">Kiểm tra chuyển đổi bản đồ nền cây xanh </t>
  </si>
  <si>
    <t>1. Chọn lớp Lớp bản đồ
2. Chọn Bản đồ vệ tinh hoặc Bản đồ địa hình</t>
  </si>
  <si>
    <t>1. Hiển thị bản đồ cây xanh dưới dạng vệ tinh/địa hình.</t>
  </si>
  <si>
    <t>TKCX05</t>
  </si>
  <si>
    <t>Kiểm tra tìm kiếm cây xanh khi không chọn lớp chuyên đề</t>
  </si>
  <si>
    <t>1. Nhập dữ liệu cây xanh 
(Ví dụ: Phượng vàng)
2. Không chọn lớp chuyên đề 
3. Nhấn tìm kiếm</t>
  </si>
  <si>
    <t>1. Tìm kiếm thất bại.
2. Hệ thống hiển thị thông báo: 
"Vui lòng chọn lớp chuyên đề"</t>
  </si>
  <si>
    <t>TKCX06</t>
  </si>
  <si>
    <t>Hủy việc tìm kiếm</t>
  </si>
  <si>
    <t>1. Nhập dữ liệu cây xanh
(Ví dụ: Phượng vàng)
2. Chọn lớp chuyên đề
(Ví dụ: Cây xanh)
3. Nhấn Hủy</t>
  </si>
  <si>
    <t>1. Tìm kiếm không thành công
2. Hiển thị màn hình bản đồ cây xanh, không thực hiện chức năng tìm kiếm</t>
  </si>
  <si>
    <t xml:space="preserve">Kiểm tra hiển thị tìm kiếm thảm xanh trên bản đồ </t>
  </si>
  <si>
    <t>1. Truy cập bằng tài khoản chuyên viên
2. Chọn Bản đồ cây xanh
3. Chọn tìm kiếm nâng cao</t>
  </si>
  <si>
    <t>Kiểm tra tìm kiếm thảm xanh hiển thị đúng</t>
  </si>
  <si>
    <t>1. Nhập dữ liệu tìm kiếm 
(Ví dụ: CheckVuonHoa)
2. Chọn Lớp chuyên đề 
(Ví dụ: Thảm Xanh)
3. Nhấn Tìm kiếm</t>
  </si>
  <si>
    <t>Kiểm tra tìm kiếm thảm xanh khi không có dữ liệu</t>
  </si>
  <si>
    <t>1. Nhập dữ liệu thảm xanh tìm kiếm 
(Ví dụ: CheckVuon)
2. Chọn Lớp chuyên đề 
(Ví dụ:  Thảm Xanh)
3. Nhấn Tìm kiếm</t>
  </si>
  <si>
    <t>1. Hiển thị màn hình tìm kiếm
2. Hệ thống hiển thị thông báo: 
"Không tìm thấy dữ liệu tương ứng."</t>
  </si>
  <si>
    <t>Kiểm tra tìm kiếm thảm xanh khi không chọn lớp chuyên đề</t>
  </si>
  <si>
    <t>1. Nhập dữ liệu cây xanh tìm kiếm 
(Ví dụ: CheckVuonHoa)
2. Không chọn lớp chuyên đề 
3. Nhấn tìm kiếm</t>
  </si>
  <si>
    <t>1. Hiển thị màn hình tìm kiếm
2. Hệ thống hiển thị thông báo: 
"Vui lòng chọn lớp chuyên đề"</t>
  </si>
  <si>
    <t>1. Nhập dữ liệu thảm xanh tìm kiếm 
(Ví dụ: CheckVuon)
2. Chọn Lớp chuyên đề 
(Ví dụ:  Thảm Xanh)
3. Nhấn Hủy</t>
  </si>
  <si>
    <t>TKMN01</t>
  </si>
  <si>
    <t xml:space="preserve">Kiểm tra hiển thị tìm kiếm mặt nước trên bản đồ </t>
  </si>
  <si>
    <t>Hiển thị bản đồ cay xanh bao gồm chức năng tương ứng.</t>
  </si>
  <si>
    <t>TKMN02</t>
  </si>
  <si>
    <t>Kiểm tra tìm kiếm mặt nước hiển thị đúng</t>
  </si>
  <si>
    <t>1. Nhập dữ liệu tìm kiếm 
(Ví dụ: CheckMatNuoc)
2. Chọn Lớp chuyên đề 
(Ví dụ: Mặt Nước)
3. Nhấn Tìm kiếm</t>
  </si>
  <si>
    <t>TKMN03</t>
  </si>
  <si>
    <t>Kiểm tra tìm kiếm mặt nước khi không có dữ liệu</t>
  </si>
  <si>
    <t>1. Nhập dữ liệu thảm xanh tìm kiếm 
(Ví dụ: ChecMat)
2. Chọn Lớp chuyên đề 
(Ví dụ:  Mặt Nước)
3. Nhấn Tìm kiếm</t>
  </si>
  <si>
    <t>TKMN04</t>
  </si>
  <si>
    <t>Kiểm tra tìm kiếm mặt nước khi không chọn lớp chuyên đề</t>
  </si>
  <si>
    <t>1. Nhập dữ liệu thảm xanh tìm kiếm 
(Ví dụ: CheckMatNuoc)
2. Không chọn lớp chuyên đề 
3. Nhấn tìm kiếm</t>
  </si>
  <si>
    <t>TKMN05</t>
  </si>
  <si>
    <t>1. Nhập dữ liệu tìm kiếm 
(Ví dụ: CheckVuon)
2. Chọn Lớp chuyên đề 
(Ví dụ:  Thảm Xanh)
3. Nhấn Hủy</t>
  </si>
  <si>
    <t>DKC01</t>
  </si>
  <si>
    <t>Kiểm tra chức năng đo khoảng cách hoạt động</t>
  </si>
  <si>
    <t>1. Truy cập vào bản đồ cây xanh
2. Chọn chức năng đo khoảng cách</t>
  </si>
  <si>
    <t>Hiển thị con trỏ chuột để chọn 2 điểm bất kỳ để đo khoảng cách giữa 2 điểm</t>
  </si>
  <si>
    <t>DKC02</t>
  </si>
  <si>
    <t>Kiểm tra đo khoảng cách thành công giữa 2 điểm hợp lệ</t>
  </si>
  <si>
    <t>1. Chọn chức năng đo khoảng cách
2. Nhấn chọn điểm A 
3. Nhấn chọn điểm B</t>
  </si>
  <si>
    <t>1. Hệ thống hiển thị thông báo khoảng cách giữa điểm A và điểm B (ví dụ: "Khoảng cách: 50 mét")
2. Khoảng cách hiển thị chính xác, phù hợp với dữ liệu bản đồ.</t>
  </si>
  <si>
    <t>DKC03</t>
  </si>
  <si>
    <t>Kiểm tra đo khoảng cách khi chọn cùng 1 điểm</t>
  </si>
  <si>
    <t>1. Chọn chức năng đo khoảng cách 
2. Nhấn chọn điểm A 
3. Nhấn chọn tiếp điểm A</t>
  </si>
  <si>
    <t>1. Đo khoảng cách thất bại 
2. Hệ thống hiển thị thống báo: "Vui lòng chọn 2 điểm khác nhau"</t>
  </si>
  <si>
    <t>DKC04</t>
  </si>
  <si>
    <t>Kiểm tra đo khoảng cách khi chọn 1 điểm sau đó thoát chức năng</t>
  </si>
  <si>
    <t>1. Chọn chức năng đo khoảng cách 
2. Nhấn chọn điểm A 
3. Chuyển sang chức năng khác 
( Ví dụ: Tìm kiếm)</t>
  </si>
  <si>
    <t>1. Hệ thống không hiển thị khoảng cách, thoát công cụ đo</t>
  </si>
  <si>
    <t>DKC05</t>
  </si>
  <si>
    <t xml:space="preserve">Kiểm tra đo khoảng cách khi không chọn điểm </t>
  </si>
  <si>
    <t>1. Chọn chức năng đo khoảng cách 
2. Không chọn điểm nào 
3. Thoát công cụ đo</t>
  </si>
  <si>
    <t>CDDD01</t>
  </si>
  <si>
    <t xml:space="preserve">Kiểm tra hiển thị hộp thoại chứa thông tin cây và các nút chức năng </t>
  </si>
  <si>
    <t>1. Truy cập vào bản đồ cây xanh
2. Chọn cây xanh bất kỳ</t>
  </si>
  <si>
    <t>1. Hiển thị bản đồ cây xanh bao gồm: cây xanh, thảm xanh, mặt nước 
2. Hiển thị hộp thoại chứa thông tin thuộc tính cây và các nút chức năng</t>
  </si>
  <si>
    <t>CDDD02</t>
  </si>
  <si>
    <t>Kiểm tra hiển thị thông tin cơ bản của cây</t>
  </si>
  <si>
    <t>1. Chọn cây xanh bất kỳ</t>
  </si>
  <si>
    <t xml:space="preserve">Hiển thị đầy đủ thông tin của cây và hình ảnh. </t>
  </si>
  <si>
    <t>CDDD03</t>
  </si>
  <si>
    <t>Kiểm tra chỉ dường đi thành công tới cây xanh hợp lệ</t>
  </si>
  <si>
    <t>1. Chọn cây xanh bất kỳ 
2. Nhấn chọn nút chỉ dẫn đường đi</t>
  </si>
  <si>
    <t>1. Hệ thống vẽ đường đi và hướng dẫn đường đi từ vị trí đứng đến cây xanh trên bản đồ
2. Hướng dẫn các bước di chuyển được hiển thị rõ ràng</t>
  </si>
  <si>
    <t>CDDD04</t>
  </si>
  <si>
    <t>Kiểm tra chỉ đường đi khi tắt định vị GPS</t>
  </si>
  <si>
    <t>1. Tắt định vị GPS
2. Chọn cây xanh bất kỳ 
3. Nhấn chọn nút chỉ dẫn đường đi</t>
  </si>
  <si>
    <t>1. Hệ thống hiển thị thông báo: "Vui lòng bật định vị để sử dụng chức năng chỉ dẫn đường đi".
2. Đường đi không được vẽ trên bản đồ.</t>
  </si>
  <si>
    <t>CDDD05</t>
  </si>
  <si>
    <t>Kiểm tra chỉ dẫn đường đi cho nhiều cây xanh</t>
  </si>
  <si>
    <t>1. Chọn cây xanh bất kỳ 
2. Nhấn chọn nút chỉ dẫn đường đi 
3. Chọn lại cây xanh khác 
4. Nhấn lại chọn nút chỉ dẫn đường đi</t>
  </si>
  <si>
    <t>1. Hệ thống vẽ đường đi và hướng dẫn đường đi từ vị trí đứng đến cây xanh trên bản đồ. 
2. Đường đi trước đó được xóa 
3. Không có lỗi hoặc gián đoạn khi thực hiện liên tục</t>
  </si>
  <si>
    <t>CDDD06</t>
  </si>
  <si>
    <t xml:space="preserve">Kiểm tra hiển thị thông tin chi tiết cây xanh </t>
  </si>
  <si>
    <t xml:space="preserve">1. Truy cập vào bản đồ cây xanh
2. Chọn cây xanh bất kỳ
3. Nhấn chọn Chi tiết </t>
  </si>
  <si>
    <t xml:space="preserve">1. Hiển thị trang chi tiết cây xanh bao gồm: hình ảnh, thông tin cây, bản đồ vị trí cây hiện tại </t>
  </si>
  <si>
    <t>CDDD07</t>
  </si>
  <si>
    <t>Kiểm tra chức năng phóng tới cây xanh</t>
  </si>
  <si>
    <t>1. Truy cập vào bản đồ cây xanh
2. Chọn cây xanh bất kỳ
3. Nhấn chọn Phóng tới</t>
  </si>
  <si>
    <t>1. Màn hình tự động phóng to tới địa điểm cây đã chọn</t>
  </si>
  <si>
    <t>XMQR01</t>
  </si>
  <si>
    <t>Kiểm tra hiển thị thông tin chi tiết của cây xanh</t>
  </si>
  <si>
    <t xml:space="preserve">1. Truy cập vào bản đồ cây xanh
2. Nhấn chọn cây xanh bất kỳ 
3. Nhấn chọn xem thông tin chi tiết </t>
  </si>
  <si>
    <t xml:space="preserve">1. Hiển thị trang chi tiết cây xanh bao gồm:mã QR; hình ảnh; thông tin cây; bản đồ vị trí cây hiện tại; </t>
  </si>
  <si>
    <t>XMQR02</t>
  </si>
  <si>
    <t>Kiểm tra bố cục tổng thể giao diện thông tin chi tiết của cây</t>
  </si>
  <si>
    <t>XMQR03</t>
  </si>
  <si>
    <t>XMQR04</t>
  </si>
  <si>
    <t>Kiểm tra xuất mã QR thành công</t>
  </si>
  <si>
    <t>1. Nhấn chọn Xuất mã QR</t>
  </si>
  <si>
    <t>1. Hệ thống tiến hành xuất mã QR bên dưới chức năng</t>
  </si>
  <si>
    <t>XMQR05</t>
  </si>
  <si>
    <t>Kiểm tra hiển thị chỉnh sửa thông tin của cây xanh</t>
  </si>
  <si>
    <t>1. Nhấn chọn chức năng chỉnh sửa</t>
  </si>
  <si>
    <t>1. Hiển thị trang chỉnh sửa thông tin cây xanh</t>
  </si>
  <si>
    <t>XMQR06</t>
  </si>
  <si>
    <t>Kiểm tra nút quay lại trang trước đó</t>
  </si>
  <si>
    <t>1. Chọn quay lại</t>
  </si>
  <si>
    <t>Hệ thống quay trở lại bản đồ cây xanh</t>
  </si>
  <si>
    <t>Định vị GPS</t>
  </si>
  <si>
    <t>Chức năng cho phép người dùng kết nối và định vị được vị trí của mình trên bản đồ</t>
  </si>
  <si>
    <t>Thiết bị đã được bật chức năng GPS</t>
  </si>
  <si>
    <t>Người tạo: Hoàng Thanh Tùng</t>
  </si>
  <si>
    <t>Ngày: 05/05/2025</t>
  </si>
  <si>
    <t>Đăng nhập</t>
  </si>
  <si>
    <t>Đăng nhập bằng SSO-VDeID</t>
  </si>
  <si>
    <t>Chức năng này cho phép thành viên đăng nhập/đăng xuất vào hệ thống trên Hue-S và ứng dụng thông qua 2 hình thức:
- Đăng nhập bằng tài khoản thường (Tài khoản được tạo từ hệ thống)
- Đăng nhập SSO của tỉnh, sử dụng VneID dữ liệu quốc gia về dân cư đảm bảo đăng nhập SSO người dân, doanh nghiệp, CBCCVC của tỉnh; xác thực thông qua SSO của tỉnh.</t>
  </si>
  <si>
    <t>Người dùng có tài khoản xác thực SSO</t>
  </si>
  <si>
    <t>Thống kê</t>
  </si>
  <si>
    <t>Chuyên viên thực hiện  các thống kê gồm:
- Thống kê tổng số lượng cây xanh, theo tuyến, theo khu vực
- Thống kê số lượng cây xanh theo chủng loại, nhóm cây xanh
- Thống kê số lượng cây xanh theo các nghiệp vụ về sâu bệnh
- Thống kê thảm xanh, mặt nước</t>
  </si>
  <si>
    <t>Người dùng đăng nhập có quyền chuyên viên</t>
  </si>
  <si>
    <t>Phân quyền người dùng</t>
  </si>
  <si>
    <t>Chức năng cho phép QTV thực hiện phân quyền người dùng theo các nhóm người dùng</t>
  </si>
  <si>
    <t>Người dùng đăng nhập có quyền QTV</t>
  </si>
  <si>
    <t>Trình diễn bản đồ tổng hợp(cây xanh, thảm xanh, mặt nước)</t>
  </si>
  <si>
    <t>Chuyên viên thực hiện các thao tác trên bản đồ:
- Di chuyển, phóng to, thu nhỏ trên bản đồ
- Thay đổi bản đồ nền
- Bật tắt các lớp dữ liệu</t>
  </si>
  <si>
    <t>Ngày: 06/05/2025</t>
  </si>
  <si>
    <t>Trình diễn bản đồ tổng hợp</t>
  </si>
  <si>
    <t>Tìm kiếm địa chỉ trên bản đồ</t>
  </si>
  <si>
    <t>Chức năng cho phép chuyên viên tìm kiếm địa chỉ trên bản đồ bằng cách nhập vào ô tìm kiếm địa chỉ</t>
  </si>
  <si>
    <t>Tìm kiếm cây xanh trên bản đồ</t>
  </si>
  <si>
    <t>Chuyên viên tìm kiếm cây xanh trên bản đồ bằng các cách: 
- Tìm kiếm cây xanh trên bản đồ theo từ khóa
- Tìm kiếm cây xanh trên bản đồ theo trường thuộc tính
- Tìm kiếm cây xanh theo vị trí
- Chuyển đổi nền vệ tinh và nền địa hình để xác định vị trí cây xanh</t>
  </si>
  <si>
    <t>Tìm kiếm thảm xanh trên bản đồ</t>
  </si>
  <si>
    <t>Chuyên viên tìm kiếm thảm xanh trên bản đồ bằng các cách:
- Tìm kiếm thảm xanh trên bản đồ theo từ khóa
- Tìm kiếm thảm xanh trên bản đồ theo trường thuộc tính</t>
  </si>
  <si>
    <t>Tìm kiếm mặt nước trên bản đồ</t>
  </si>
  <si>
    <t>Chuyên viên tìm kiếm mặt nước trên bản đồ bằng các cách:
- Tìm kiếm mặt nước trên bản đồ theo từ khóa
- Tìm kiếm mặt nước trên bản đồ theo trường thuộc tính</t>
  </si>
  <si>
    <t>Ngày: 07/05/2025</t>
  </si>
  <si>
    <t>Đo khoảng cách</t>
  </si>
  <si>
    <t>Chức năng cho phép chuyên viên sử dụng công cụ đo khoảng cách để đo khoảng cách giữa 2 điểm</t>
  </si>
  <si>
    <t>Chỉ dẫn đường đi</t>
  </si>
  <si>
    <t>Chức năng cho phép chuyên viên chọn điểm muốn đến, hệ thống chỉ đường từ vị trí hiện tại</t>
  </si>
  <si>
    <t>Xuất mã QR</t>
  </si>
  <si>
    <t>Chức năng cho phép hệ thống xuất mã QR của mỗi cây</t>
  </si>
  <si>
    <t>Thống kê theo củng loại cây</t>
  </si>
  <si>
    <t>TKSBBCP10</t>
  </si>
  <si>
    <t>TKSBBCP11</t>
  </si>
  <si>
    <t>TKSBBCP12</t>
  </si>
  <si>
    <t>TKSBBCP13</t>
  </si>
  <si>
    <t>TKSBBCP14</t>
  </si>
  <si>
    <t>TKSBBCP15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</si>
</sst>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6">
    <font>
      <sz val="10"/>
      <name val="Arial"/>
      <family val="2"/>
    </font>
    <font>
      <sz val="8"/>
      <name val="Arial"/>
      <family val="2"/>
    </font>
    <font>
      <sz val="8"/>
      <color indexed="8"/>
      <name val="Times New Roman"/>
      <family val="1"/>
    </font>
    <font>
      <u/>
      <sz val="10"/>
      <color indexed="12"/>
      <name val="Arial"/>
      <family val="2"/>
    </font>
    <font>
      <sz val="8"/>
      <color indexed="81"/>
      <name val="Tahoma"/>
      <family val="2"/>
    </font>
    <font>
      <b/>
      <sz val="8"/>
      <color indexed="81"/>
      <name val="Tahoma"/>
      <family val="2"/>
    </font>
    <font>
      <sz val="11"/>
      <name val="ＭＳ Ｐゴシック"/>
      <charset val="128"/>
    </font>
    <font>
      <sz val="11"/>
      <name val="明朝"/>
      <family val="1"/>
      <charset val="128"/>
    </font>
    <font>
      <sz val="9"/>
      <color indexed="81"/>
      <name val="Tahoma"/>
      <family val="2"/>
      <charset val="163"/>
    </font>
    <font>
      <b/>
      <sz val="9"/>
      <color indexed="81"/>
      <name val="Tahoma"/>
      <family val="2"/>
      <charset val="163"/>
    </font>
    <font>
      <sz val="12"/>
      <name val="Times New Roman"/>
      <family val="1"/>
    </font>
    <font>
      <b/>
      <sz val="12"/>
      <name val="Times New Roman"/>
      <family val="1"/>
    </font>
    <font>
      <b/>
      <sz val="13"/>
      <name val="Times New Roman"/>
      <family val="1"/>
    </font>
    <font>
      <sz val="13"/>
      <name val="Times New Roman"/>
      <family val="1"/>
    </font>
    <font>
      <sz val="12"/>
      <color indexed="12"/>
      <name val="Times New Roman"/>
      <family val="1"/>
    </font>
    <font>
      <b/>
      <sz val="11"/>
      <name val="Times New Roman"/>
      <family val="1"/>
    </font>
    <font>
      <sz val="11"/>
      <name val="Times New Roman"/>
      <family val="1"/>
    </font>
    <font>
      <b/>
      <sz val="9"/>
      <color indexed="81"/>
      <name val="Tahoma"/>
      <family val="2"/>
    </font>
    <font>
      <sz val="9"/>
      <color indexed="81"/>
      <name val="Tahoma"/>
      <family val="2"/>
    </font>
    <font>
      <sz val="10"/>
      <name val="Times New Roman"/>
      <family val="1"/>
    </font>
    <font>
      <b/>
      <sz val="10"/>
      <name val="Times New Roman"/>
      <family val="1"/>
    </font>
    <font>
      <sz val="16"/>
      <color indexed="63"/>
      <name val="Times New Roman"/>
      <family val="1"/>
    </font>
    <font>
      <sz val="10"/>
      <color indexed="10"/>
      <name val="Times New Roman"/>
      <family val="1"/>
    </font>
    <font>
      <b/>
      <sz val="11"/>
      <color indexed="63"/>
      <name val="Times New Roman"/>
      <family val="1"/>
    </font>
    <font>
      <b/>
      <sz val="13"/>
      <color theme="0"/>
      <name val="Times New Roman"/>
      <family val="1"/>
    </font>
    <font>
      <b/>
      <sz val="10"/>
      <color rgb="FFFF0000"/>
      <name val="Times New Roman"/>
      <family val="1"/>
    </font>
  </fonts>
  <fills count="8">
    <fill>
      <patternFill patternType="none"/>
    </fill>
    <fill>
      <patternFill patternType="gray125"/>
    </fill>
    <fill>
      <patternFill patternType="solid">
        <fgColor indexed="22"/>
        <bgColor indexed="31"/>
      </patternFill>
    </fill>
    <fill>
      <patternFill patternType="solid">
        <fgColor indexed="42"/>
        <bgColor indexed="34"/>
      </patternFill>
    </fill>
    <fill>
      <patternFill patternType="solid">
        <fgColor theme="0" tint="-0.14999847407452621"/>
        <bgColor indexed="31"/>
      </patternFill>
    </fill>
    <fill>
      <patternFill patternType="solid">
        <fgColor theme="0" tint="-0.14999847407452621"/>
        <bgColor indexed="64"/>
      </patternFill>
    </fill>
    <fill>
      <patternFill patternType="solid">
        <fgColor theme="0" tint="-4.9989318521683403E-2"/>
        <bgColor indexed="34"/>
      </patternFill>
    </fill>
    <fill>
      <patternFill patternType="solid">
        <fgColor theme="0" tint="-0.14999847407452621"/>
        <bgColor indexed="3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diagonal/>
    </border>
  </borders>
  <cellStyleXfs count="5">
    <xf numFmtId="0" fontId="0" fillId="0" borderId="0"/>
    <xf numFmtId="0" fontId="3" fillId="0" borderId="0" applyNumberFormat="0" applyFill="0" applyBorder="0" applyAlignment="0" applyProtection="0"/>
    <xf numFmtId="0" fontId="6" fillId="0" borderId="0"/>
    <xf numFmtId="0" fontId="6" fillId="0" borderId="0"/>
    <xf numFmtId="0" fontId="7" fillId="0" borderId="0"/>
  </cellStyleXfs>
  <cellXfs count="127">
    <xf numFmtId="0" fontId="0" fillId="0" borderId="0" xfId="0"/>
    <xf numFmtId="0" fontId="10" fillId="0" borderId="0" xfId="0" applyFont="1"/>
    <xf numFmtId="0" fontId="10"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vertical="center"/>
    </xf>
    <xf numFmtId="0" fontId="13" fillId="0" borderId="0" xfId="0" applyFont="1" applyAlignment="1">
      <alignment horizontal="left" vertical="top" wrapText="1"/>
    </xf>
    <xf numFmtId="0" fontId="13" fillId="0" borderId="0" xfId="0" applyFont="1" applyAlignment="1">
      <alignment horizontal="center"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4" fillId="0" borderId="0" xfId="0" applyFont="1" applyAlignment="1">
      <alignment horizontal="left" vertical="center" wrapText="1"/>
    </xf>
    <xf numFmtId="0" fontId="11" fillId="0" borderId="0" xfId="0" applyFont="1" applyAlignment="1">
      <alignment vertic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wrapText="1"/>
    </xf>
    <xf numFmtId="0" fontId="15" fillId="0" borderId="0" xfId="0" applyFont="1" applyAlignment="1">
      <alignment horizontal="center" vertical="center" wrapText="1"/>
    </xf>
    <xf numFmtId="0" fontId="16" fillId="0" borderId="0" xfId="0" applyFont="1"/>
    <xf numFmtId="0" fontId="12" fillId="0" borderId="0" xfId="0" applyFont="1"/>
    <xf numFmtId="0" fontId="12" fillId="4" borderId="2" xfId="0" applyFont="1" applyFill="1" applyBorder="1" applyAlignment="1">
      <alignment horizontal="center" vertical="top" wrapText="1"/>
    </xf>
    <xf numFmtId="0" fontId="12" fillId="4" borderId="3" xfId="0" applyFont="1" applyFill="1" applyBorder="1"/>
    <xf numFmtId="0" fontId="12" fillId="4" borderId="4" xfId="0" applyFont="1" applyFill="1" applyBorder="1" applyAlignment="1">
      <alignment textRotation="180" wrapText="1"/>
    </xf>
    <xf numFmtId="0" fontId="12" fillId="4" borderId="1" xfId="0" applyFont="1" applyFill="1" applyBorder="1"/>
    <xf numFmtId="0" fontId="12" fillId="4" borderId="1" xfId="0" applyFont="1" applyFill="1" applyBorder="1" applyAlignment="1">
      <alignment horizontal="center" textRotation="180"/>
    </xf>
    <xf numFmtId="0" fontId="15" fillId="0" borderId="0" xfId="0" applyFont="1"/>
    <xf numFmtId="0" fontId="13" fillId="0" borderId="1" xfId="0" applyFont="1" applyBorder="1" applyAlignment="1">
      <alignment horizontal="center" vertical="top" wrapText="1"/>
    </xf>
    <xf numFmtId="0" fontId="13" fillId="0" borderId="1" xfId="0" applyFont="1" applyBorder="1" applyAlignment="1">
      <alignment horizontal="left" vertical="top" wrapText="1"/>
    </xf>
    <xf numFmtId="0" fontId="13" fillId="0" borderId="1" xfId="0" applyFont="1" applyBorder="1" applyAlignment="1">
      <alignment horizontal="center" vertical="center" wrapText="1"/>
    </xf>
    <xf numFmtId="0" fontId="13" fillId="0" borderId="0" xfId="0" applyFont="1" applyAlignment="1">
      <alignment horizontal="left" vertical="center" wrapText="1"/>
    </xf>
    <xf numFmtId="0" fontId="16" fillId="0" borderId="0" xfId="0" applyFont="1" applyAlignment="1">
      <alignment horizontal="left" vertical="center" wrapText="1"/>
    </xf>
    <xf numFmtId="0" fontId="12" fillId="2" borderId="1" xfId="0" applyFont="1" applyFill="1" applyBorder="1" applyAlignment="1">
      <alignment horizontal="left" vertical="top" wrapText="1"/>
    </xf>
    <xf numFmtId="0" fontId="24" fillId="2" borderId="1" xfId="0" applyFont="1" applyFill="1" applyBorder="1" applyAlignment="1">
      <alignment horizontal="left" vertical="top" wrapText="1"/>
    </xf>
    <xf numFmtId="0" fontId="12" fillId="2" borderId="1" xfId="0" applyFont="1" applyFill="1" applyBorder="1" applyAlignment="1">
      <alignment wrapText="1"/>
    </xf>
    <xf numFmtId="0" fontId="12" fillId="2" borderId="1" xfId="0" applyFont="1" applyFill="1" applyBorder="1" applyAlignment="1">
      <alignment horizontal="center"/>
    </xf>
    <xf numFmtId="0" fontId="13" fillId="0" borderId="0" xfId="0" applyFont="1" applyAlignment="1">
      <alignment wrapText="1"/>
    </xf>
    <xf numFmtId="0" fontId="16" fillId="0" borderId="0" xfId="0" applyFont="1" applyAlignment="1">
      <alignment wrapText="1"/>
    </xf>
    <xf numFmtId="0" fontId="16" fillId="0" borderId="0" xfId="0" applyFont="1" applyAlignment="1">
      <alignment horizontal="center"/>
    </xf>
    <xf numFmtId="0" fontId="15" fillId="0" borderId="0" xfId="0" applyFont="1" applyAlignment="1">
      <alignment horizontal="center"/>
    </xf>
    <xf numFmtId="0" fontId="10" fillId="0" borderId="0" xfId="0" applyFont="1" applyAlignment="1">
      <alignment vertical="center"/>
    </xf>
    <xf numFmtId="0" fontId="12" fillId="0" borderId="0" xfId="0" applyFont="1" applyAlignment="1">
      <alignment horizontal="left" vertical="top"/>
    </xf>
    <xf numFmtId="0" fontId="12" fillId="0" borderId="0" xfId="0" applyFont="1" applyAlignment="1">
      <alignment vertical="top"/>
    </xf>
    <xf numFmtId="0" fontId="19" fillId="0" borderId="0" xfId="0" applyFont="1"/>
    <xf numFmtId="0" fontId="19" fillId="0" borderId="0" xfId="0" applyFont="1" applyAlignment="1">
      <alignment horizontal="right" vertical="top"/>
    </xf>
    <xf numFmtId="0" fontId="10" fillId="0" borderId="0" xfId="0" applyFont="1" applyAlignment="1">
      <alignment horizontal="right" vertical="top"/>
    </xf>
    <xf numFmtId="1" fontId="14" fillId="0" borderId="5" xfId="3" applyNumberFormat="1" applyFont="1" applyBorder="1" applyAlignment="1">
      <alignment horizontal="center" vertical="center"/>
    </xf>
    <xf numFmtId="164" fontId="14" fillId="0" borderId="5" xfId="3" applyNumberFormat="1" applyFont="1" applyBorder="1" applyAlignment="1">
      <alignment horizontal="center" vertical="center"/>
    </xf>
    <xf numFmtId="49" fontId="14" fillId="0" borderId="6" xfId="3" applyNumberFormat="1" applyFont="1" applyBorder="1" applyAlignment="1">
      <alignment horizontal="center" vertical="center"/>
    </xf>
    <xf numFmtId="15" fontId="14" fillId="0" borderId="6" xfId="3" applyNumberFormat="1" applyFont="1" applyBorder="1" applyAlignment="1">
      <alignment horizontal="left" vertical="center"/>
    </xf>
    <xf numFmtId="0" fontId="14" fillId="0" borderId="6" xfId="3" applyFont="1" applyBorder="1" applyAlignment="1">
      <alignment vertical="center"/>
    </xf>
    <xf numFmtId="0" fontId="14" fillId="0" borderId="7" xfId="3" applyFont="1" applyBorder="1" applyAlignment="1">
      <alignment horizontal="left" vertical="center" wrapText="1"/>
    </xf>
    <xf numFmtId="1" fontId="14" fillId="0" borderId="8" xfId="3" applyNumberFormat="1" applyFont="1" applyBorder="1" applyAlignment="1">
      <alignment horizontal="center" vertical="center"/>
    </xf>
    <xf numFmtId="49" fontId="14" fillId="0" borderId="9" xfId="3" applyNumberFormat="1" applyFont="1" applyBorder="1" applyAlignment="1">
      <alignment horizontal="center" vertical="center"/>
    </xf>
    <xf numFmtId="0" fontId="14" fillId="0" borderId="9" xfId="3" applyFont="1" applyBorder="1" applyAlignment="1">
      <alignment horizontal="left" vertical="center"/>
    </xf>
    <xf numFmtId="0" fontId="14" fillId="0" borderId="9" xfId="3" applyFont="1" applyBorder="1" applyAlignment="1">
      <alignment horizontal="left" vertical="center" wrapText="1"/>
    </xf>
    <xf numFmtId="0" fontId="14" fillId="0" borderId="9" xfId="3" applyFont="1" applyBorder="1" applyAlignment="1">
      <alignment vertical="center"/>
    </xf>
    <xf numFmtId="0" fontId="14" fillId="0" borderId="10" xfId="3" applyFont="1" applyBorder="1" applyAlignment="1">
      <alignment horizontal="left" vertical="center" wrapText="1"/>
    </xf>
    <xf numFmtId="1" fontId="10" fillId="0" borderId="8" xfId="3" applyNumberFormat="1" applyFont="1" applyBorder="1" applyAlignment="1">
      <alignment horizontal="center" vertical="center"/>
    </xf>
    <xf numFmtId="164" fontId="10" fillId="0" borderId="5" xfId="3" applyNumberFormat="1" applyFont="1" applyBorder="1" applyAlignment="1">
      <alignment horizontal="center" vertical="center"/>
    </xf>
    <xf numFmtId="49" fontId="10" fillId="0" borderId="6" xfId="3" applyNumberFormat="1" applyFont="1" applyBorder="1" applyAlignment="1">
      <alignment horizontal="center" vertical="center"/>
    </xf>
    <xf numFmtId="0" fontId="10" fillId="0" borderId="9" xfId="3" applyFont="1" applyBorder="1" applyAlignment="1">
      <alignment horizontal="left" vertical="center" wrapText="1"/>
    </xf>
    <xf numFmtId="15" fontId="10" fillId="0" borderId="6" xfId="3" applyNumberFormat="1" applyFont="1" applyBorder="1" applyAlignment="1">
      <alignment horizontal="left" vertical="center"/>
    </xf>
    <xf numFmtId="0" fontId="10" fillId="0" borderId="10" xfId="3" applyFont="1" applyBorder="1" applyAlignment="1">
      <alignment horizontal="left" vertical="center" wrapText="1"/>
    </xf>
    <xf numFmtId="0" fontId="10" fillId="0" borderId="6" xfId="3" applyFont="1" applyBorder="1" applyAlignment="1">
      <alignment horizontal="left" vertical="center" wrapText="1"/>
    </xf>
    <xf numFmtId="1" fontId="10" fillId="0" borderId="11" xfId="3" applyNumberFormat="1" applyFont="1" applyBorder="1" applyAlignment="1">
      <alignment vertical="center"/>
    </xf>
    <xf numFmtId="164" fontId="10" fillId="0" borderId="11" xfId="3" applyNumberFormat="1" applyFont="1" applyBorder="1" applyAlignment="1">
      <alignment vertical="center"/>
    </xf>
    <xf numFmtId="49" fontId="10" fillId="0" borderId="12" xfId="3" applyNumberFormat="1" applyFont="1" applyBorder="1" applyAlignment="1">
      <alignment vertical="center"/>
    </xf>
    <xf numFmtId="0" fontId="10" fillId="0" borderId="12" xfId="3" applyFont="1" applyBorder="1" applyAlignment="1">
      <alignment vertical="center"/>
    </xf>
    <xf numFmtId="0" fontId="10" fillId="0" borderId="13" xfId="3" applyFont="1" applyBorder="1" applyAlignment="1">
      <alignment vertical="center"/>
    </xf>
    <xf numFmtId="0" fontId="19" fillId="0" borderId="0" xfId="0" applyFont="1" applyAlignment="1">
      <alignment horizontal="center"/>
    </xf>
    <xf numFmtId="0" fontId="20" fillId="0" borderId="0" xfId="0" applyFont="1" applyAlignment="1">
      <alignment horizontal="center"/>
    </xf>
    <xf numFmtId="0" fontId="19" fillId="0" borderId="3" xfId="0" applyFont="1" applyBorder="1" applyAlignment="1">
      <alignment vertical="center"/>
    </xf>
    <xf numFmtId="0" fontId="19" fillId="5" borderId="1" xfId="0" applyFont="1" applyFill="1" applyBorder="1" applyAlignment="1">
      <alignment vertical="center"/>
    </xf>
    <xf numFmtId="0" fontId="20" fillId="0" borderId="0" xfId="0" applyFont="1" applyAlignment="1">
      <alignment horizontal="right" vertical="center"/>
    </xf>
    <xf numFmtId="0" fontId="19"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19" fillId="0" borderId="1" xfId="0" applyFont="1" applyBorder="1" applyAlignment="1">
      <alignment horizontal="left" vertical="center" wrapText="1"/>
    </xf>
    <xf numFmtId="0" fontId="25" fillId="6" borderId="1" xfId="0" applyFont="1" applyFill="1" applyBorder="1" applyAlignment="1">
      <alignment horizontal="center" vertical="center"/>
    </xf>
    <xf numFmtId="0" fontId="19" fillId="6" borderId="1" xfId="0" applyFont="1" applyFill="1" applyBorder="1" applyAlignment="1">
      <alignment horizontal="center" vertical="center"/>
    </xf>
    <xf numFmtId="9" fontId="19" fillId="6" borderId="1" xfId="0" applyNumberFormat="1" applyFont="1" applyFill="1" applyBorder="1" applyAlignment="1">
      <alignment horizontal="center" vertical="center"/>
    </xf>
    <xf numFmtId="9" fontId="19" fillId="3" borderId="1" xfId="0" applyNumberFormat="1" applyFont="1" applyFill="1" applyBorder="1" applyAlignment="1">
      <alignment horizontal="center" vertical="center"/>
    </xf>
    <xf numFmtId="0" fontId="19" fillId="0" borderId="1" xfId="0" applyFont="1" applyBorder="1" applyAlignment="1">
      <alignment wrapText="1"/>
    </xf>
    <xf numFmtId="0" fontId="20" fillId="6" borderId="1" xfId="0" applyFont="1" applyFill="1" applyBorder="1" applyAlignment="1">
      <alignment horizontal="center" vertical="center"/>
    </xf>
    <xf numFmtId="0" fontId="20" fillId="7" borderId="1" xfId="0" applyFont="1" applyFill="1" applyBorder="1" applyAlignment="1">
      <alignment horizontal="center" vertical="center"/>
    </xf>
    <xf numFmtId="9" fontId="20" fillId="7" borderId="1" xfId="0" applyNumberFormat="1" applyFont="1" applyFill="1" applyBorder="1" applyAlignment="1">
      <alignment horizontal="center" vertical="center"/>
    </xf>
    <xf numFmtId="9" fontId="19" fillId="7" borderId="1" xfId="0" applyNumberFormat="1" applyFont="1" applyFill="1" applyBorder="1" applyAlignment="1">
      <alignment horizontal="center" vertical="center"/>
    </xf>
    <xf numFmtId="0" fontId="19" fillId="4" borderId="1" xfId="0" applyFont="1" applyFill="1" applyBorder="1"/>
    <xf numFmtId="0" fontId="20" fillId="0" borderId="0" xfId="0" applyFont="1"/>
    <xf numFmtId="0" fontId="19" fillId="3" borderId="1" xfId="0" applyFont="1" applyFill="1" applyBorder="1"/>
    <xf numFmtId="0" fontId="19" fillId="0" borderId="0" xfId="3" applyFont="1"/>
    <xf numFmtId="0" fontId="16" fillId="0" borderId="0" xfId="2" applyFont="1" applyAlignment="1">
      <alignment horizontal="center"/>
    </xf>
    <xf numFmtId="0" fontId="16" fillId="0" borderId="0" xfId="2" applyFont="1"/>
    <xf numFmtId="0" fontId="16" fillId="0" borderId="0" xfId="3" applyFont="1" applyAlignment="1">
      <alignment vertical="center"/>
    </xf>
    <xf numFmtId="0" fontId="19" fillId="0" borderId="0" xfId="3" applyFont="1" applyAlignment="1">
      <alignment vertical="center"/>
    </xf>
    <xf numFmtId="0" fontId="22" fillId="0" borderId="0" xfId="0" applyFont="1"/>
    <xf numFmtId="164" fontId="23" fillId="5" borderId="14" xfId="3" applyNumberFormat="1" applyFont="1" applyFill="1" applyBorder="1" applyAlignment="1">
      <alignment horizontal="center" vertical="center" wrapText="1"/>
    </xf>
    <xf numFmtId="0" fontId="23" fillId="5" borderId="15" xfId="3" applyFont="1" applyFill="1" applyBorder="1" applyAlignment="1">
      <alignment horizontal="center" vertical="center"/>
    </xf>
    <xf numFmtId="0" fontId="23" fillId="5" borderId="15" xfId="3" applyFont="1" applyFill="1" applyBorder="1" applyAlignment="1">
      <alignment horizontal="center" vertical="center" wrapText="1"/>
    </xf>
    <xf numFmtId="0" fontId="23" fillId="5" borderId="16" xfId="3" applyFont="1" applyFill="1" applyBorder="1" applyAlignment="1">
      <alignment horizontal="center" vertical="center"/>
    </xf>
    <xf numFmtId="0" fontId="13" fillId="0" borderId="3" xfId="0" applyFont="1" applyBorder="1" applyAlignment="1">
      <alignment horizontal="left" vertical="top" wrapText="1"/>
    </xf>
    <xf numFmtId="0" fontId="13" fillId="0" borderId="4" xfId="0" applyFont="1" applyBorder="1" applyAlignment="1">
      <alignment horizontal="left" vertical="top" wrapText="1"/>
    </xf>
    <xf numFmtId="0" fontId="13" fillId="0" borderId="2" xfId="0" applyFont="1" applyBorder="1" applyAlignment="1">
      <alignment horizontal="left" vertical="top" wrapText="1"/>
    </xf>
    <xf numFmtId="0" fontId="13" fillId="0" borderId="3" xfId="0" applyFont="1" applyBorder="1" applyAlignment="1">
      <alignment horizontal="center" vertical="center" wrapText="1"/>
    </xf>
    <xf numFmtId="0" fontId="13" fillId="0" borderId="0" xfId="0" applyFont="1"/>
    <xf numFmtId="0" fontId="13" fillId="0" borderId="0" xfId="0" applyFont="1" applyAlignment="1">
      <alignment vertical="center"/>
    </xf>
    <xf numFmtId="0" fontId="13" fillId="0" borderId="4" xfId="0" applyFont="1" applyBorder="1" applyAlignment="1">
      <alignment horizontal="center" vertical="center" wrapText="1"/>
    </xf>
    <xf numFmtId="0" fontId="19" fillId="0" borderId="1" xfId="0" applyFont="1" applyBorder="1"/>
    <xf numFmtId="0" fontId="21" fillId="5" borderId="2" xfId="2" applyFont="1" applyFill="1" applyBorder="1" applyAlignment="1">
      <alignment horizontal="center"/>
    </xf>
    <xf numFmtId="0" fontId="21" fillId="5" borderId="3" xfId="2" applyFont="1" applyFill="1" applyBorder="1" applyAlignment="1">
      <alignment horizontal="center"/>
    </xf>
    <xf numFmtId="0" fontId="21" fillId="5" borderId="4" xfId="2" applyFont="1" applyFill="1" applyBorder="1" applyAlignment="1">
      <alignment horizontal="center"/>
    </xf>
    <xf numFmtId="0" fontId="20" fillId="4" borderId="1" xfId="0" applyFont="1" applyFill="1" applyBorder="1" applyAlignment="1">
      <alignment horizontal="right" vertical="center" wrapText="1"/>
    </xf>
    <xf numFmtId="0" fontId="20" fillId="4" borderId="1" xfId="0" applyFont="1" applyFill="1" applyBorder="1" applyAlignment="1">
      <alignment horizontal="center" vertical="center" wrapText="1"/>
    </xf>
    <xf numFmtId="0" fontId="20" fillId="4" borderId="1" xfId="0" applyFont="1" applyFill="1" applyBorder="1" applyAlignment="1">
      <alignment horizontal="left" vertical="center" wrapText="1"/>
    </xf>
    <xf numFmtId="0" fontId="20" fillId="4" borderId="1" xfId="0" applyFont="1" applyFill="1" applyBorder="1" applyAlignment="1">
      <alignment horizontal="left" vertical="center"/>
    </xf>
    <xf numFmtId="0" fontId="19" fillId="0" borderId="1" xfId="1" applyFont="1" applyBorder="1" applyAlignment="1">
      <alignment horizontal="left" vertical="center" wrapText="1"/>
    </xf>
    <xf numFmtId="0" fontId="20" fillId="4" borderId="1" xfId="0" applyFont="1" applyFill="1" applyBorder="1" applyAlignment="1">
      <alignment horizontal="center" wrapText="1"/>
    </xf>
    <xf numFmtId="0" fontId="19" fillId="5" borderId="2" xfId="0" applyFont="1" applyFill="1" applyBorder="1" applyAlignment="1">
      <alignment horizontal="center" vertical="center"/>
    </xf>
    <xf numFmtId="0" fontId="19" fillId="5" borderId="3" xfId="0" applyFont="1" applyFill="1" applyBorder="1" applyAlignment="1">
      <alignment horizontal="center" vertical="center"/>
    </xf>
    <xf numFmtId="0" fontId="19" fillId="5" borderId="4" xfId="0" applyFont="1" applyFill="1" applyBorder="1" applyAlignment="1">
      <alignment horizontal="center" vertical="center"/>
    </xf>
    <xf numFmtId="0" fontId="19" fillId="5" borderId="2" xfId="0" applyFont="1" applyFill="1" applyBorder="1" applyAlignment="1">
      <alignment horizontal="left" vertical="center"/>
    </xf>
    <xf numFmtId="0" fontId="19" fillId="5" borderId="3" xfId="0" applyFont="1" applyFill="1" applyBorder="1" applyAlignment="1">
      <alignment horizontal="left" vertical="center"/>
    </xf>
    <xf numFmtId="0" fontId="19" fillId="5" borderId="4" xfId="0" applyFont="1" applyFill="1" applyBorder="1" applyAlignment="1">
      <alignment horizontal="left" vertical="center"/>
    </xf>
    <xf numFmtId="0" fontId="19" fillId="0" borderId="0" xfId="0" applyFont="1" applyAlignment="1">
      <alignment horizontal="center"/>
    </xf>
    <xf numFmtId="0" fontId="12" fillId="4" borderId="2" xfId="0" applyFont="1" applyFill="1" applyBorder="1" applyAlignment="1">
      <alignment horizontal="left" vertical="top"/>
    </xf>
    <xf numFmtId="0" fontId="12" fillId="4" borderId="3" xfId="0" applyFont="1" applyFill="1" applyBorder="1" applyAlignment="1">
      <alignment horizontal="left" vertical="top"/>
    </xf>
    <xf numFmtId="0" fontId="12" fillId="4" borderId="4" xfId="0" applyFont="1" applyFill="1" applyBorder="1" applyAlignment="1">
      <alignment horizontal="left" vertical="top"/>
    </xf>
    <xf numFmtId="0" fontId="11" fillId="5" borderId="1" xfId="0" applyFont="1" applyFill="1" applyBorder="1" applyAlignment="1">
      <alignment horizontal="center" vertical="center"/>
    </xf>
    <xf numFmtId="0" fontId="12" fillId="5" borderId="1" xfId="0" applyFont="1" applyFill="1" applyBorder="1" applyAlignment="1">
      <alignment horizontal="left" vertical="center"/>
    </xf>
    <xf numFmtId="0" fontId="12" fillId="0" borderId="17" xfId="0" applyFont="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horizontal="left" vertical="top" wrapText="1"/>
    </xf>
  </cellXfs>
  <cellStyles count="5">
    <cellStyle name="Hyperlink" xfId="1" builtinId="8"/>
    <cellStyle name="Normal" xfId="0" builtinId="0"/>
    <cellStyle name="Normal_LYCE-LearningPh1_Test Case_v1.0" xfId="2" xr:uid="{53C72A47-37B4-42FB-870B-B55514264F27}"/>
    <cellStyle name="Normal_Template_Test Case" xfId="3" xr:uid="{2F12C783-847E-4FD0-85E1-62C8BC5B4257}"/>
    <cellStyle name="標準_Pcl2" xfId="4" xr:uid="{D516ACD4-7F5B-42A8-A86C-F12B88CA8BAD}"/>
  </cellStyles>
  <dxfs count="672">
    <dxf>
      <font>
        <b val="0"/>
        <condense val="0"/>
        <extend val="0"/>
        <color indexed="8"/>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b val="0"/>
        <condense val="0"/>
        <extend val="0"/>
        <color indexed="8"/>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b val="0"/>
        <condense val="0"/>
        <extend val="0"/>
        <color indexed="8"/>
      </font>
    </dxf>
    <dxf>
      <font>
        <color rgb="FF0070C0"/>
      </font>
      <fill>
        <patternFill>
          <bgColor theme="0" tint="-4.9989318521683403E-2"/>
        </patternFill>
      </fill>
    </dxf>
    <dxf>
      <font>
        <color rgb="FFFF0000"/>
      </font>
      <fill>
        <patternFill>
          <bgColor theme="9" tint="0.79998168889431442"/>
        </patternFill>
      </fill>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auto="1"/>
      </font>
    </dxf>
    <dxf>
      <font>
        <condense val="0"/>
        <extend val="0"/>
        <color indexed="52"/>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indexed="52"/>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auto="1"/>
      </font>
    </dxf>
    <dxf>
      <font>
        <condense val="0"/>
        <extend val="0"/>
        <color auto="1"/>
      </font>
    </dxf>
    <dxf>
      <font>
        <condense val="0"/>
        <extend val="0"/>
        <color indexed="52"/>
      </font>
    </dxf>
    <dxf>
      <font>
        <condense val="0"/>
        <extend val="0"/>
        <color indexed="52"/>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lor rgb="FF0070C0"/>
      </font>
      <fill>
        <patternFill>
          <bgColor theme="0" tint="-4.9989318521683403E-2"/>
        </patternFill>
      </fill>
    </dxf>
    <dxf>
      <font>
        <color rgb="FFFF0000"/>
      </font>
      <fill>
        <patternFill>
          <bgColor theme="9" tint="0.79998168889431442"/>
        </patternFill>
      </fill>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b val="0"/>
        <condense val="0"/>
        <extend val="0"/>
        <color indexed="8"/>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lor rgb="FFFF0000"/>
      </font>
      <fill>
        <patternFill>
          <bgColor theme="9" tint="0.79998168889431442"/>
        </patternFill>
      </fill>
    </dxf>
    <dxf>
      <font>
        <color rgb="FF0070C0"/>
      </font>
      <fill>
        <patternFill>
          <bgColor theme="0" tint="-4.9989318521683403E-2"/>
        </patternFill>
      </fill>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b val="0"/>
        <condense val="0"/>
        <extend val="0"/>
        <color indexed="8"/>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auto="1"/>
      </font>
    </dxf>
    <dxf>
      <font>
        <condense val="0"/>
        <extend val="0"/>
        <color indexed="52"/>
      </font>
    </dxf>
    <dxf>
      <font>
        <condense val="0"/>
        <extend val="0"/>
        <color indexed="52"/>
      </font>
    </dxf>
    <dxf>
      <font>
        <condense val="0"/>
        <extend val="0"/>
        <color auto="1"/>
      </font>
    </dxf>
    <dxf>
      <font>
        <condense val="0"/>
        <extend val="0"/>
        <color auto="1"/>
      </font>
    </dxf>
    <dxf>
      <font>
        <condense val="0"/>
        <extend val="0"/>
        <color indexed="52"/>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3</xdr:col>
      <xdr:colOff>44450</xdr:colOff>
      <xdr:row>0</xdr:row>
      <xdr:rowOff>304800</xdr:rowOff>
    </xdr:to>
    <xdr:pic>
      <xdr:nvPicPr>
        <xdr:cNvPr id="1069" name="Picture 2" descr="LogoHCIT">
          <a:extLst>
            <a:ext uri="{FF2B5EF4-FFF2-40B4-BE49-F238E27FC236}">
              <a16:creationId xmlns:a16="http://schemas.microsoft.com/office/drawing/2014/main" id="{7AD8CED3-ACA3-2F50-930E-DDDFE5359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69B0B47-E3AD-43E3-8612-7ABB656264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107A7969-EE95-429F-A085-A9FF626DA4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A6CABD76-3061-43F7-A805-6708E7E107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6EA17C3-73AC-4F2E-87AF-898739B9569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7A350602-452A-43CC-845F-19966C8C2F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1C02471E-BFC9-4146-8A9E-5334456A19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2F488D0A-EAE9-4168-A8B3-1C264E86FD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72A7673-26ED-4282-A946-E0023AA709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08DD1BFD-12D0-432C-A5A7-F6822BDD97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75778070-DC77-4D24-90BE-2A0AE60817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B5C90D5A-C6E0-40A5-A80E-580F54395F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EDE7295-74B5-4368-938D-329E18BECC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A8A771D-C06B-4C17-93BF-70B1035BA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5222F91B-1950-49F8-BF79-D6C13F9AC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A260270E-50A7-415C-9474-6167FFACD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9A86534-007A-4E90-A1C6-616A430018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4D718B6F-C5C0-4CB6-8994-2BB9EDA78F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67143901-799B-4611-850F-44B88C286A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08F6281E-490E-422F-A765-4F80A707FD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3D1D5CDE-5A25-4F0B-9666-468359BA9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C7FA30C3-8167-41A3-AAF0-1ECA14133AA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7062E12-3EC3-4E32-A240-DE096C722E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9C3218DD-A442-48F8-B6AC-7E4EB88D0B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A0D5D32F-7D3E-4DA8-8CC7-8B8ED4B719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2073ECE-EDBE-4C3F-8781-B812816CBF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B83B1E47-687F-4112-A5E0-D0ABA80D66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6B5CA9F2-014E-4CC4-9B0D-ED7D1C5837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1B9A5711-1C2D-499E-B5D7-E5D1853989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207B4C23-D6C6-4CAA-B71A-97AF1822D3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4C301530-DE94-4B84-B607-4362D850E9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04816D3F-0B5E-4DFD-99DF-E8911C71C5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15CDC23A-2FBC-4451-8893-1BE047CF2B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AC86FA83-EFC0-4900-8C9B-926B0B88FD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875F43C6-5924-498B-B34B-96C024FBFA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E80DB6C2-31CF-4BC1-B24D-448CB67654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572438BA-9AB6-4DC8-A9D7-F654470CAF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D6C30795-96DE-4FC4-89D1-541E63868E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DEF81510-EAB6-485D-9D8D-F42ED4EF04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FE2BCC9-C7A9-472A-B748-EA74CF4F3C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5FBF54FC-7582-49E8-B452-E33C734486C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901700</xdr:colOff>
      <xdr:row>1</xdr:row>
      <xdr:rowOff>6350</xdr:rowOff>
    </xdr:to>
    <xdr:pic>
      <xdr:nvPicPr>
        <xdr:cNvPr id="20633" name="Picture 2" descr="LogoHCIT">
          <a:extLst>
            <a:ext uri="{FF2B5EF4-FFF2-40B4-BE49-F238E27FC236}">
              <a16:creationId xmlns:a16="http://schemas.microsoft.com/office/drawing/2014/main" id="{1C4A3C69-1D6D-B968-3768-00736E50AB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0" y="0"/>
          <a:ext cx="1104900" cy="29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03825" name="Picture 2" descr="LogoHCIT">
          <a:extLst>
            <a:ext uri="{FF2B5EF4-FFF2-40B4-BE49-F238E27FC236}">
              <a16:creationId xmlns:a16="http://schemas.microsoft.com/office/drawing/2014/main" id="{652AB518-D1BD-06C4-12B5-195D72CD09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8D8C2AE2-9328-4C57-BB4D-94049221842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F90DE857-3039-437D-9EF3-C095E63075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2" descr="LogoHCIT">
          <a:extLst>
            <a:ext uri="{FF2B5EF4-FFF2-40B4-BE49-F238E27FC236}">
              <a16:creationId xmlns:a16="http://schemas.microsoft.com/office/drawing/2014/main" id="{3D42BEE7-544D-4407-AAB9-7D9FBC7FD6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B3A41869-8261-417F-A771-896D72C1F4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5C310864-B176-4B72-8985-48D3CA8F787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6" descr="LogoHCIT">
          <a:extLst>
            <a:ext uri="{FF2B5EF4-FFF2-40B4-BE49-F238E27FC236}">
              <a16:creationId xmlns:a16="http://schemas.microsoft.com/office/drawing/2014/main" id="{064BDA5A-7528-4524-84A7-C78F386635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2" descr="LogoHCIT">
          <a:extLst>
            <a:ext uri="{FF2B5EF4-FFF2-40B4-BE49-F238E27FC236}">
              <a16:creationId xmlns:a16="http://schemas.microsoft.com/office/drawing/2014/main" id="{BF3F95DA-3843-4B77-ACB8-6623E18A5F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101372" cy="3083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E38933D9-D9AD-45A6-9A99-8D5B2CCE76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B0FF9DAD-BED1-44D5-96B0-35F4644266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5985647F-AB41-4365-9F8E-AA252C8B6A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95B24436-817A-4065-9E0B-8438C9C058B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7402B5B8-45C6-4E4C-8845-2680930D8B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80EA25E2-2BA6-4D8A-8EFC-D6EF363711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4AD994-C41E-464C-B4AA-8F02A046C1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4A71F04-3663-4696-9C2D-419ED13D40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729B9315-470A-4D7D-82B5-71E8B4BD25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C5DA7BAD-12D6-431F-8F13-695A0D71C5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DD90CD54-DE25-49AE-A511-7AFD19DD7BA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4286DD25-EE73-4202-B8F9-BDBD9492A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80FD2732-A4FF-47CA-ACE1-14BBF600C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B40BC88-A21A-4CF1-9FBB-439DCE22D37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FC6BC8E0-5C74-4C5A-A36F-9DD6C74A3F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820CBBFC-650B-4A7E-BDC6-6C2E199360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130AEA66-7D11-487F-96F3-83129E1EB0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267678D9-0E49-4F9E-804F-19543DE3DA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6F7497BE-AF7A-4C73-A116-CBA2DD174C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A1ADF1AB-6C53-482F-BAC9-7B0DDD720F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FC782EB7-E0AD-430E-8139-ADBACB81CA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0D4BA5F9-87E0-41AC-981E-05F4E57DFD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6D13B864-9086-4835-909A-F196481945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FCE9A035-5D21-4135-8FE9-45CBD1C496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5FB182D7-47BB-4EAF-96EE-7FA8F3E0BD7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74B0E220-B523-4EB7-953F-A1B5705CB3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565150</xdr:colOff>
      <xdr:row>1</xdr:row>
      <xdr:rowOff>19050</xdr:rowOff>
    </xdr:to>
    <xdr:pic>
      <xdr:nvPicPr>
        <xdr:cNvPr id="2" name="Picture 2" descr="LogoHCIT">
          <a:extLst>
            <a:ext uri="{FF2B5EF4-FFF2-40B4-BE49-F238E27FC236}">
              <a16:creationId xmlns:a16="http://schemas.microsoft.com/office/drawing/2014/main" id="{108DE295-51B2-48A9-B7BC-B01B19B3C9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3" name="Picture 2" descr="LogoHCIT">
          <a:extLst>
            <a:ext uri="{FF2B5EF4-FFF2-40B4-BE49-F238E27FC236}">
              <a16:creationId xmlns:a16="http://schemas.microsoft.com/office/drawing/2014/main" id="{DF3EBB89-F9D4-41B0-AA43-3F4CC614BEB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4" name="Picture 3" descr="LogoHCIT">
          <a:extLst>
            <a:ext uri="{FF2B5EF4-FFF2-40B4-BE49-F238E27FC236}">
              <a16:creationId xmlns:a16="http://schemas.microsoft.com/office/drawing/2014/main" id="{928357A8-F6E7-4476-B8DB-EE1FA5C49A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5" name="Picture 2" descr="LogoHCIT">
          <a:extLst>
            <a:ext uri="{FF2B5EF4-FFF2-40B4-BE49-F238E27FC236}">
              <a16:creationId xmlns:a16="http://schemas.microsoft.com/office/drawing/2014/main" id="{6AA773B9-245B-42EB-B73E-297E1002A5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6" name="Picture 2" descr="LogoHCIT">
          <a:extLst>
            <a:ext uri="{FF2B5EF4-FFF2-40B4-BE49-F238E27FC236}">
              <a16:creationId xmlns:a16="http://schemas.microsoft.com/office/drawing/2014/main" id="{48F5D793-0EAF-4E8F-AC64-36BACAF8F1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7" name="Picture 2" descr="LogoHCIT">
          <a:extLst>
            <a:ext uri="{FF2B5EF4-FFF2-40B4-BE49-F238E27FC236}">
              <a16:creationId xmlns:a16="http://schemas.microsoft.com/office/drawing/2014/main" id="{0C09FCDB-25BC-4B44-A6A7-EF80B1DB97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8" name="Picture 7" descr="LogoHCIT">
          <a:extLst>
            <a:ext uri="{FF2B5EF4-FFF2-40B4-BE49-F238E27FC236}">
              <a16:creationId xmlns:a16="http://schemas.microsoft.com/office/drawing/2014/main" id="{F729CFF8-F2D8-4748-B240-4E639DEA5E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xdr:col>
      <xdr:colOff>565150</xdr:colOff>
      <xdr:row>1</xdr:row>
      <xdr:rowOff>19050</xdr:rowOff>
    </xdr:to>
    <xdr:pic>
      <xdr:nvPicPr>
        <xdr:cNvPr id="9" name="Picture 2" descr="LogoHCIT">
          <a:extLst>
            <a:ext uri="{FF2B5EF4-FFF2-40B4-BE49-F238E27FC236}">
              <a16:creationId xmlns:a16="http://schemas.microsoft.com/office/drawing/2014/main" id="{828F3DDA-EC3B-4572-860F-872E8A559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9855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0.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3.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E0516-3CD4-45B4-8758-55E8669C1948}">
  <sheetPr codeName="Sheet1"/>
  <dimension ref="B1:I51"/>
  <sheetViews>
    <sheetView zoomScaleNormal="100" workbookViewId="0"/>
  </sheetViews>
  <sheetFormatPr defaultColWidth="9" defaultRowHeight="13"/>
  <cols>
    <col min="1" max="1" width="0.6328125" style="38" customWidth="1"/>
    <col min="2" max="2" width="4.08984375" style="38" customWidth="1"/>
    <col min="3" max="3" width="11" style="38" customWidth="1"/>
    <col min="4" max="4" width="9.7265625" style="38" customWidth="1"/>
    <col min="5" max="5" width="33.36328125" style="38" customWidth="1"/>
    <col min="6" max="6" width="12.08984375" style="38" customWidth="1"/>
    <col min="7" max="7" width="15.6328125" style="38" customWidth="1"/>
    <col min="8" max="8" width="14.6328125" style="38" customWidth="1"/>
    <col min="9" max="9" width="39.90625" style="38" customWidth="1"/>
    <col min="10" max="10" width="0.6328125" style="38" customWidth="1"/>
    <col min="11" max="16384" width="9" style="38"/>
  </cols>
  <sheetData>
    <row r="1" spans="2:9" ht="25.5" customHeight="1">
      <c r="I1" s="40" t="s">
        <v>10</v>
      </c>
    </row>
    <row r="2" spans="2:9" s="87" customFormat="1" ht="4.5" customHeight="1">
      <c r="B2" s="86"/>
      <c r="C2" s="86"/>
      <c r="D2" s="86"/>
      <c r="E2" s="86"/>
      <c r="F2" s="86"/>
      <c r="G2" s="86"/>
      <c r="H2" s="86"/>
      <c r="I2" s="86"/>
    </row>
    <row r="3" spans="2:9" s="87" customFormat="1" ht="20.5">
      <c r="B3" s="103" t="s">
        <v>15</v>
      </c>
      <c r="C3" s="104"/>
      <c r="D3" s="104"/>
      <c r="E3" s="104"/>
      <c r="F3" s="104"/>
      <c r="G3" s="104"/>
      <c r="H3" s="104"/>
      <c r="I3" s="105"/>
    </row>
    <row r="4" spans="2:9" s="87" customFormat="1" ht="14"/>
    <row r="5" spans="2:9" s="88" customFormat="1" ht="14">
      <c r="B5" s="91" t="s">
        <v>3</v>
      </c>
      <c r="C5" s="91" t="s">
        <v>16</v>
      </c>
      <c r="D5" s="92" t="s">
        <v>17</v>
      </c>
      <c r="E5" s="93" t="s">
        <v>18</v>
      </c>
      <c r="F5" s="93" t="s">
        <v>22</v>
      </c>
      <c r="G5" s="93" t="s">
        <v>19</v>
      </c>
      <c r="H5" s="93" t="s">
        <v>20</v>
      </c>
      <c r="I5" s="94" t="s">
        <v>21</v>
      </c>
    </row>
    <row r="6" spans="2:9" s="88" customFormat="1" ht="15.5">
      <c r="B6" s="41">
        <v>1</v>
      </c>
      <c r="C6" s="42" t="s">
        <v>33</v>
      </c>
      <c r="D6" s="43" t="s">
        <v>34</v>
      </c>
      <c r="E6" s="44" t="s">
        <v>35</v>
      </c>
      <c r="F6" s="44" t="s">
        <v>23</v>
      </c>
      <c r="G6" s="44" t="s">
        <v>36</v>
      </c>
      <c r="H6" s="45" t="s">
        <v>37</v>
      </c>
      <c r="I6" s="46" t="s">
        <v>38</v>
      </c>
    </row>
    <row r="7" spans="2:9" s="88" customFormat="1" ht="15.5">
      <c r="B7" s="47">
        <v>2</v>
      </c>
      <c r="C7" s="42" t="s">
        <v>33</v>
      </c>
      <c r="D7" s="48" t="s">
        <v>39</v>
      </c>
      <c r="E7" s="49" t="s">
        <v>40</v>
      </c>
      <c r="F7" s="44" t="s">
        <v>43</v>
      </c>
      <c r="G7" s="50" t="s">
        <v>36</v>
      </c>
      <c r="H7" s="51" t="s">
        <v>37</v>
      </c>
      <c r="I7" s="52" t="s">
        <v>41</v>
      </c>
    </row>
    <row r="8" spans="2:9" s="89" customFormat="1" ht="15.5">
      <c r="B8" s="53"/>
      <c r="C8" s="54"/>
      <c r="D8" s="55"/>
      <c r="E8" s="56"/>
      <c r="F8" s="44" t="s">
        <v>42</v>
      </c>
      <c r="G8" s="57"/>
      <c r="H8" s="57"/>
      <c r="I8" s="58"/>
    </row>
    <row r="9" spans="2:9" s="88" customFormat="1" ht="15.5">
      <c r="B9" s="53"/>
      <c r="C9" s="54"/>
      <c r="D9" s="55"/>
      <c r="E9" s="56"/>
      <c r="F9" s="59"/>
      <c r="G9" s="57"/>
      <c r="H9" s="57"/>
      <c r="I9" s="58"/>
    </row>
    <row r="10" spans="2:9" s="89" customFormat="1" ht="15.5">
      <c r="B10" s="53"/>
      <c r="C10" s="54"/>
      <c r="D10" s="55"/>
      <c r="E10" s="56"/>
      <c r="F10" s="59"/>
      <c r="G10" s="57"/>
      <c r="H10" s="57"/>
      <c r="I10" s="58"/>
    </row>
    <row r="11" spans="2:9" s="89" customFormat="1" ht="15.5">
      <c r="B11" s="53"/>
      <c r="C11" s="54"/>
      <c r="D11" s="55"/>
      <c r="E11" s="56"/>
      <c r="F11" s="59"/>
      <c r="G11" s="57"/>
      <c r="H11" s="57"/>
      <c r="I11" s="58"/>
    </row>
    <row r="12" spans="2:9" s="89" customFormat="1" ht="15.5">
      <c r="B12" s="53"/>
      <c r="C12" s="54"/>
      <c r="D12" s="55"/>
      <c r="E12" s="56"/>
      <c r="F12" s="59"/>
      <c r="G12" s="57"/>
      <c r="H12" s="57"/>
      <c r="I12" s="58"/>
    </row>
    <row r="13" spans="2:9" s="89" customFormat="1" ht="15.5">
      <c r="B13" s="53"/>
      <c r="C13" s="54"/>
      <c r="D13" s="55"/>
      <c r="E13" s="56"/>
      <c r="F13" s="59"/>
      <c r="G13" s="57"/>
      <c r="H13" s="57"/>
      <c r="I13" s="58"/>
    </row>
    <row r="14" spans="2:9" s="89" customFormat="1" ht="15.5">
      <c r="B14" s="53"/>
      <c r="C14" s="54"/>
      <c r="D14" s="55"/>
      <c r="E14" s="56"/>
      <c r="F14" s="59"/>
      <c r="G14" s="57"/>
      <c r="H14" s="57"/>
      <c r="I14" s="58"/>
    </row>
    <row r="15" spans="2:9" s="89" customFormat="1" ht="15.5">
      <c r="B15" s="53"/>
      <c r="C15" s="54"/>
      <c r="D15" s="55"/>
      <c r="E15" s="56"/>
      <c r="F15" s="59"/>
      <c r="G15" s="57"/>
      <c r="H15" s="57"/>
      <c r="I15" s="58"/>
    </row>
    <row r="16" spans="2:9" s="88" customFormat="1" ht="15.5">
      <c r="B16" s="60"/>
      <c r="C16" s="61"/>
      <c r="D16" s="62"/>
      <c r="E16" s="63"/>
      <c r="F16" s="63"/>
      <c r="G16" s="63"/>
      <c r="H16" s="63"/>
      <c r="I16" s="64"/>
    </row>
    <row r="17" spans="2:3" s="87" customFormat="1" ht="14"/>
    <row r="19" spans="2:3">
      <c r="B19" s="90"/>
      <c r="C19" s="90"/>
    </row>
    <row r="49" spans="2:3">
      <c r="B49" s="90"/>
      <c r="C49" s="90"/>
    </row>
    <row r="51" spans="2:3">
      <c r="B51" s="90"/>
      <c r="C51" s="90"/>
    </row>
  </sheetData>
  <mergeCells count="1">
    <mergeCell ref="B3:I3"/>
  </mergeCells>
  <phoneticPr fontId="1" type="noConversion"/>
  <dataValidations count="1">
    <dataValidation type="list" allowBlank="1" showInputMessage="1" showErrorMessage="1" sqref="F6:F16" xr:uid="{14BEB616-B6AF-447D-AD2D-E64F2EF1D0A7}">
      <formula1>"Mới,Cập nhật"</formula1>
    </dataValidation>
  </dataValidations>
  <pageMargins left="0.5" right="0.5" top="0.5" bottom="0.5" header="0.5" footer="0.5"/>
  <pageSetup orientation="landscape"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7212-C7C0-4822-9736-6E0184B84857}">
  <dimension ref="A1:P15"/>
  <sheetViews>
    <sheetView topLeftCell="A14" zoomScale="90" zoomScaleNormal="90" workbookViewId="0">
      <selection activeCell="A10" sqref="A10:IV10"/>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COUNTBLANK(G11:G15)</f>
        <v>5</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714</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57</v>
      </c>
      <c r="B5" s="36"/>
      <c r="C5" s="126" t="s">
        <v>715</v>
      </c>
      <c r="D5" s="126"/>
      <c r="E5" s="6"/>
      <c r="F5" s="125"/>
      <c r="G5" s="7">
        <f>COUNTIF(G10:G15,"Fail")</f>
        <v>0</v>
      </c>
      <c r="H5" s="4" t="s">
        <v>26</v>
      </c>
      <c r="I5" s="6"/>
      <c r="J5" s="125"/>
      <c r="K5" s="7">
        <f>COUNTIF(K10:K15,"Fail")</f>
        <v>0</v>
      </c>
      <c r="L5" s="4" t="s">
        <v>26</v>
      </c>
      <c r="M5" s="8"/>
      <c r="N5" s="2"/>
      <c r="O5" s="1"/>
      <c r="P5" s="1"/>
    </row>
    <row r="6" spans="1:16" ht="16.5">
      <c r="A6" s="37" t="s">
        <v>46</v>
      </c>
      <c r="B6" s="37"/>
      <c r="C6" s="126" t="s">
        <v>702</v>
      </c>
      <c r="D6" s="126"/>
      <c r="E6" s="6"/>
      <c r="F6" s="125"/>
      <c r="G6" s="7">
        <f>COUNTIF(G10:G15,"NA")</f>
        <v>0</v>
      </c>
      <c r="H6" s="4" t="s">
        <v>9</v>
      </c>
      <c r="I6" s="6"/>
      <c r="J6" s="125"/>
      <c r="K6" s="7">
        <f>COUNTIF(K10:K15,"NA")</f>
        <v>0</v>
      </c>
      <c r="L6" s="4" t="s">
        <v>9</v>
      </c>
      <c r="M6" s="8"/>
      <c r="N6" s="2"/>
      <c r="O6" s="1"/>
      <c r="P6" s="1"/>
    </row>
    <row r="7" spans="1:16" ht="16.5">
      <c r="A7" s="37" t="s">
        <v>694</v>
      </c>
      <c r="B7" s="37"/>
      <c r="C7" s="126"/>
      <c r="D7" s="126"/>
      <c r="E7" s="6"/>
      <c r="F7" s="125"/>
      <c r="G7" s="7">
        <f>COUNTA(G10:G15)</f>
        <v>0</v>
      </c>
      <c r="H7" s="4" t="s">
        <v>58</v>
      </c>
      <c r="I7" s="6"/>
      <c r="J7" s="125"/>
      <c r="K7" s="7">
        <f>COUNTA(K10:K15)</f>
        <v>0</v>
      </c>
      <c r="L7" s="4" t="s">
        <v>47</v>
      </c>
      <c r="M7" s="8"/>
      <c r="N7" s="2"/>
      <c r="O7" s="1"/>
      <c r="P7" s="1"/>
    </row>
    <row r="8" spans="1:16" ht="16.5">
      <c r="A8" s="37" t="s">
        <v>708</v>
      </c>
      <c r="B8" s="9"/>
      <c r="C8" s="9"/>
      <c r="D8" s="9"/>
      <c r="E8" s="10"/>
      <c r="F8" s="9"/>
      <c r="G8" s="7">
        <f>COUNTA(A11:A15)</f>
        <v>5</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7" customHeight="1">
      <c r="A10" s="11"/>
      <c r="B10" s="120" t="s">
        <v>714</v>
      </c>
      <c r="C10" s="120"/>
      <c r="D10" s="121"/>
      <c r="E10" s="15"/>
      <c r="F10" s="16"/>
      <c r="G10" s="17"/>
      <c r="H10" s="18"/>
      <c r="I10" s="15"/>
      <c r="J10" s="19"/>
      <c r="K10" s="19"/>
      <c r="L10" s="20"/>
      <c r="M10" s="21"/>
      <c r="N10" s="21"/>
      <c r="O10" s="14"/>
      <c r="P10" s="14"/>
    </row>
    <row r="11" spans="1:16" ht="66">
      <c r="A11" s="22" t="s">
        <v>576</v>
      </c>
      <c r="B11" s="23" t="s">
        <v>600</v>
      </c>
      <c r="C11" s="23" t="s">
        <v>601</v>
      </c>
      <c r="D11" s="23" t="s">
        <v>551</v>
      </c>
      <c r="E11" s="5"/>
      <c r="F11" s="23"/>
      <c r="G11" s="24"/>
      <c r="H11" s="23"/>
      <c r="I11" s="25"/>
      <c r="J11" s="23"/>
      <c r="K11" s="24"/>
      <c r="L11" s="23"/>
      <c r="M11" s="26"/>
      <c r="N11" s="26"/>
      <c r="O11" s="14"/>
      <c r="P11" s="14"/>
    </row>
    <row r="12" spans="1:16" s="99" customFormat="1" ht="82.5">
      <c r="A12" s="22" t="s">
        <v>580</v>
      </c>
      <c r="B12" s="23" t="s">
        <v>602</v>
      </c>
      <c r="C12" s="23" t="s">
        <v>603</v>
      </c>
      <c r="D12" s="23" t="s">
        <v>583</v>
      </c>
      <c r="E12" s="5"/>
      <c r="F12" s="23"/>
      <c r="G12" s="24"/>
      <c r="H12" s="23"/>
      <c r="I12" s="25"/>
      <c r="J12" s="23"/>
      <c r="K12" s="24"/>
      <c r="L12" s="23"/>
      <c r="M12" s="25"/>
      <c r="N12" s="25"/>
    </row>
    <row r="13" spans="1:16" s="99" customFormat="1" ht="82.5">
      <c r="A13" s="22" t="s">
        <v>584</v>
      </c>
      <c r="B13" s="23" t="s">
        <v>604</v>
      </c>
      <c r="C13" s="23" t="s">
        <v>605</v>
      </c>
      <c r="D13" s="23" t="s">
        <v>606</v>
      </c>
      <c r="E13" s="5"/>
      <c r="F13" s="23"/>
      <c r="G13" s="24"/>
      <c r="H13" s="23"/>
      <c r="I13" s="25"/>
      <c r="J13" s="23"/>
      <c r="K13" s="24"/>
      <c r="L13" s="23"/>
      <c r="M13" s="25"/>
      <c r="N13" s="25"/>
    </row>
    <row r="14" spans="1:16" s="99" customFormat="1" ht="66">
      <c r="A14" s="22" t="s">
        <v>588</v>
      </c>
      <c r="B14" s="23" t="s">
        <v>607</v>
      </c>
      <c r="C14" s="23" t="s">
        <v>608</v>
      </c>
      <c r="D14" s="23" t="s">
        <v>609</v>
      </c>
      <c r="E14" s="5"/>
      <c r="F14" s="23"/>
      <c r="G14" s="24"/>
      <c r="H14" s="23"/>
      <c r="I14" s="25"/>
      <c r="J14" s="23"/>
      <c r="K14" s="24"/>
      <c r="L14" s="23"/>
      <c r="M14" s="25"/>
      <c r="N14" s="25"/>
    </row>
    <row r="15" spans="1:16" s="99" customFormat="1" ht="82" customHeight="1">
      <c r="A15" s="22" t="s">
        <v>592</v>
      </c>
      <c r="B15" s="23" t="s">
        <v>597</v>
      </c>
      <c r="C15" s="23" t="s">
        <v>610</v>
      </c>
      <c r="D15" s="23" t="s">
        <v>599</v>
      </c>
      <c r="E15" s="5"/>
      <c r="F15" s="23"/>
      <c r="G15" s="24"/>
      <c r="H15" s="23"/>
      <c r="I15" s="25"/>
      <c r="J15" s="23"/>
      <c r="K15" s="24"/>
      <c r="L15" s="23"/>
      <c r="M15" s="25"/>
      <c r="N15" s="25"/>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135" priority="13" stopIfTrue="1">
      <formula>#REF!="Pass"</formula>
    </cfRule>
  </conditionalFormatting>
  <conditionalFormatting sqref="B15:D15">
    <cfRule type="expression" dxfId="134" priority="2" stopIfTrue="1">
      <formula>#REF!="NA"</formula>
    </cfRule>
  </conditionalFormatting>
  <conditionalFormatting sqref="C15">
    <cfRule type="expression" dxfId="133" priority="1" stopIfTrue="1">
      <formula>#REF!="Pass"</formula>
    </cfRule>
  </conditionalFormatting>
  <conditionalFormatting sqref="C11:D11">
    <cfRule type="expression" dxfId="132" priority="11" stopIfTrue="1">
      <formula>#REF!="Pass"</formula>
    </cfRule>
    <cfRule type="expression" dxfId="131" priority="12" stopIfTrue="1">
      <formula>#REF!="NA"</formula>
    </cfRule>
  </conditionalFormatting>
  <conditionalFormatting sqref="D11:D14">
    <cfRule type="expression" dxfId="130" priority="10" stopIfTrue="1">
      <formula>#REF!="NA"</formula>
    </cfRule>
  </conditionalFormatting>
  <conditionalFormatting sqref="D11:D15 B15">
    <cfRule type="expression" dxfId="129" priority="4" stopIfTrue="1">
      <formula>#REF!="Pass"</formula>
    </cfRule>
  </conditionalFormatting>
  <conditionalFormatting sqref="E10:E15 I11:I15 M11:N15">
    <cfRule type="expression" dxfId="128" priority="5" stopIfTrue="1">
      <formula>#REF!="Pass"</formula>
    </cfRule>
  </conditionalFormatting>
  <conditionalFormatting sqref="G10">
    <cfRule type="expression" dxfId="127" priority="31" stopIfTrue="1">
      <formula>#REF!="Pass"</formula>
    </cfRule>
    <cfRule type="expression" dxfId="126" priority="32" stopIfTrue="1">
      <formula>#REF!="NA"</formula>
    </cfRule>
    <cfRule type="expression" dxfId="125" priority="33" stopIfTrue="1">
      <formula>#REF!="Pass"</formula>
    </cfRule>
    <cfRule type="expression" dxfId="124" priority="34" stopIfTrue="1">
      <formula>#REF!="NA"</formula>
    </cfRule>
  </conditionalFormatting>
  <conditionalFormatting sqref="G11:G15 K11:K15">
    <cfRule type="cellIs" dxfId="123" priority="8" stopIfTrue="1" operator="equal">
      <formula>"Fail"</formula>
    </cfRule>
    <cfRule type="cellIs" dxfId="122" priority="9" stopIfTrue="1" operator="equal">
      <formula>"Pass"</formula>
    </cfRule>
  </conditionalFormatting>
  <conditionalFormatting sqref="H10:I10">
    <cfRule type="expression" dxfId="121" priority="35" stopIfTrue="1">
      <formula>#REF!="Pass"</formula>
    </cfRule>
  </conditionalFormatting>
  <conditionalFormatting sqref="J10">
    <cfRule type="expression" dxfId="120" priority="27" stopIfTrue="1">
      <formula>#REF!="Pass"</formula>
    </cfRule>
    <cfRule type="expression" dxfId="119" priority="28" stopIfTrue="1">
      <formula>#REF!="NA"</formula>
    </cfRule>
  </conditionalFormatting>
  <conditionalFormatting sqref="J10:J15 B11:C11 F11:F15 H11:H15 L11:L15 B12:D14">
    <cfRule type="expression" dxfId="118" priority="14" stopIfTrue="1">
      <formula>#REF!="NA"</formula>
    </cfRule>
  </conditionalFormatting>
  <conditionalFormatting sqref="J11">
    <cfRule type="expression" dxfId="117" priority="6" stopIfTrue="1">
      <formula>#REF!="Pass"</formula>
    </cfRule>
    <cfRule type="expression" dxfId="116" priority="7" stopIfTrue="1">
      <formula>#REF!="NA"</formula>
    </cfRule>
  </conditionalFormatting>
  <conditionalFormatting sqref="L10:N10">
    <cfRule type="expression" dxfId="115" priority="29" stopIfTrue="1">
      <formula>#REF!="Pass"</formula>
    </cfRule>
  </conditionalFormatting>
  <dataValidations count="1">
    <dataValidation type="list" allowBlank="1" showInputMessage="1" showErrorMessage="1" sqref="K11:K15 G11:G15" xr:uid="{ADC981BF-21DF-4FCA-BAD6-B6D6C8881BC6}">
      <formula1>"Pass,Fail,NA"</formula1>
    </dataValidation>
  </dataValidations>
  <pageMargins left="0.7" right="0.7" top="0.75" bottom="0.75" header="0.3" footer="0.3"/>
  <pageSetup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6DD91-8BB0-49E1-B9A7-CBFD6CACB55B}">
  <dimension ref="A1:P15"/>
  <sheetViews>
    <sheetView tabSelected="1" topLeftCell="A14" zoomScale="90" zoomScaleNormal="90" workbookViewId="0">
      <selection activeCell="C20" sqref="C20"/>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COUNTBLANK(G11:G15)</f>
        <v>5</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716</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57</v>
      </c>
      <c r="B5" s="36"/>
      <c r="C5" s="126" t="s">
        <v>717</v>
      </c>
      <c r="D5" s="126"/>
      <c r="E5" s="6"/>
      <c r="F5" s="125"/>
      <c r="G5" s="7">
        <f>COUNTIF(G10:G15,"Fail")</f>
        <v>0</v>
      </c>
      <c r="H5" s="4" t="s">
        <v>26</v>
      </c>
      <c r="I5" s="6"/>
      <c r="J5" s="125"/>
      <c r="K5" s="7">
        <f>COUNTIF(K10:K15,"Fail")</f>
        <v>0</v>
      </c>
      <c r="L5" s="4" t="s">
        <v>26</v>
      </c>
      <c r="M5" s="8"/>
      <c r="N5" s="2"/>
      <c r="O5" s="1"/>
      <c r="P5" s="1"/>
    </row>
    <row r="6" spans="1:16" ht="16.5">
      <c r="A6" s="37" t="s">
        <v>46</v>
      </c>
      <c r="B6" s="37"/>
      <c r="C6" s="126" t="s">
        <v>702</v>
      </c>
      <c r="D6" s="126"/>
      <c r="E6" s="6"/>
      <c r="F6" s="125"/>
      <c r="G6" s="7">
        <f>COUNTIF(G10:G15,"NA")</f>
        <v>0</v>
      </c>
      <c r="H6" s="4" t="s">
        <v>9</v>
      </c>
      <c r="I6" s="6"/>
      <c r="J6" s="125"/>
      <c r="K6" s="7">
        <f>COUNTIF(K10:K15,"NA")</f>
        <v>0</v>
      </c>
      <c r="L6" s="4" t="s">
        <v>9</v>
      </c>
      <c r="M6" s="8"/>
      <c r="N6" s="2"/>
      <c r="O6" s="1"/>
      <c r="P6" s="1"/>
    </row>
    <row r="7" spans="1:16" ht="16.5">
      <c r="A7" s="37" t="s">
        <v>694</v>
      </c>
      <c r="B7" s="37"/>
      <c r="C7" s="126"/>
      <c r="D7" s="126"/>
      <c r="E7" s="6"/>
      <c r="F7" s="125"/>
      <c r="G7" s="7">
        <f>COUNTA(G10:G15)</f>
        <v>0</v>
      </c>
      <c r="H7" s="4" t="s">
        <v>58</v>
      </c>
      <c r="I7" s="6"/>
      <c r="J7" s="125"/>
      <c r="K7" s="7">
        <f>COUNTA(K10:K15)</f>
        <v>0</v>
      </c>
      <c r="L7" s="4" t="s">
        <v>47</v>
      </c>
      <c r="M7" s="8"/>
      <c r="N7" s="2"/>
      <c r="O7" s="1"/>
      <c r="P7" s="1"/>
    </row>
    <row r="8" spans="1:16" ht="16.5">
      <c r="A8" s="37" t="s">
        <v>718</v>
      </c>
      <c r="B8" s="9"/>
      <c r="C8" s="9"/>
      <c r="D8" s="9"/>
      <c r="E8" s="10"/>
      <c r="F8" s="9"/>
      <c r="G8" s="7">
        <f>COUNTA(A11:A15)</f>
        <v>5</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20.5" customHeight="1">
      <c r="A10" s="11"/>
      <c r="B10" s="120" t="s">
        <v>716</v>
      </c>
      <c r="C10" s="120"/>
      <c r="D10" s="121"/>
      <c r="E10" s="15"/>
      <c r="F10" s="16"/>
      <c r="G10" s="17"/>
      <c r="H10" s="18"/>
      <c r="I10" s="15"/>
      <c r="J10" s="19"/>
      <c r="K10" s="19"/>
      <c r="L10" s="20"/>
      <c r="M10" s="21"/>
      <c r="N10" s="21"/>
      <c r="O10" s="14"/>
      <c r="P10" s="14"/>
    </row>
    <row r="11" spans="1:16" ht="66">
      <c r="A11" s="22" t="s">
        <v>611</v>
      </c>
      <c r="B11" s="23" t="s">
        <v>612</v>
      </c>
      <c r="C11" s="23" t="s">
        <v>601</v>
      </c>
      <c r="D11" s="23" t="s">
        <v>613</v>
      </c>
      <c r="E11" s="5"/>
      <c r="F11" s="23"/>
      <c r="G11" s="24"/>
      <c r="H11" s="23"/>
      <c r="I11" s="25"/>
      <c r="J11" s="23"/>
      <c r="K11" s="24"/>
      <c r="L11" s="23"/>
      <c r="M11" s="26"/>
      <c r="N11" s="26"/>
      <c r="O11" s="14"/>
      <c r="P11" s="14"/>
    </row>
    <row r="12" spans="1:16" s="99" customFormat="1" ht="82.5">
      <c r="A12" s="22" t="s">
        <v>614</v>
      </c>
      <c r="B12" s="23" t="s">
        <v>615</v>
      </c>
      <c r="C12" s="23" t="s">
        <v>616</v>
      </c>
      <c r="D12" s="23" t="s">
        <v>583</v>
      </c>
      <c r="E12" s="5"/>
      <c r="F12" s="23"/>
      <c r="G12" s="24"/>
      <c r="H12" s="23"/>
      <c r="I12" s="25"/>
      <c r="J12" s="23"/>
      <c r="K12" s="24"/>
      <c r="L12" s="23"/>
      <c r="M12" s="25"/>
      <c r="N12" s="25"/>
    </row>
    <row r="13" spans="1:16" s="99" customFormat="1" ht="82.5">
      <c r="A13" s="22" t="s">
        <v>617</v>
      </c>
      <c r="B13" s="23" t="s">
        <v>618</v>
      </c>
      <c r="C13" s="23" t="s">
        <v>619</v>
      </c>
      <c r="D13" s="23" t="s">
        <v>606</v>
      </c>
      <c r="E13" s="5"/>
      <c r="F13" s="23"/>
      <c r="G13" s="24"/>
      <c r="H13" s="23"/>
      <c r="I13" s="25"/>
      <c r="J13" s="23"/>
      <c r="K13" s="24"/>
      <c r="L13" s="23"/>
      <c r="M13" s="25"/>
      <c r="N13" s="25"/>
    </row>
    <row r="14" spans="1:16" s="99" customFormat="1" ht="66">
      <c r="A14" s="22" t="s">
        <v>620</v>
      </c>
      <c r="B14" s="23" t="s">
        <v>621</v>
      </c>
      <c r="C14" s="23" t="s">
        <v>622</v>
      </c>
      <c r="D14" s="23" t="s">
        <v>609</v>
      </c>
      <c r="E14" s="5"/>
      <c r="F14" s="23"/>
      <c r="G14" s="24"/>
      <c r="H14" s="23"/>
      <c r="I14" s="25"/>
      <c r="J14" s="23"/>
      <c r="K14" s="24"/>
      <c r="L14" s="23"/>
      <c r="M14" s="25"/>
      <c r="N14" s="25"/>
    </row>
    <row r="15" spans="1:16" s="99" customFormat="1" ht="82.5">
      <c r="A15" s="22" t="s">
        <v>623</v>
      </c>
      <c r="B15" s="23" t="s">
        <v>597</v>
      </c>
      <c r="C15" s="23" t="s">
        <v>624</v>
      </c>
      <c r="D15" s="23" t="s">
        <v>599</v>
      </c>
      <c r="E15" s="5"/>
      <c r="F15" s="23"/>
      <c r="G15" s="24"/>
      <c r="H15" s="23"/>
      <c r="I15" s="25"/>
      <c r="J15" s="23"/>
      <c r="K15" s="24"/>
      <c r="L15" s="23"/>
      <c r="M15" s="25"/>
      <c r="N15" s="25"/>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114" priority="13" stopIfTrue="1">
      <formula>#REF!="Pass"</formula>
    </cfRule>
  </conditionalFormatting>
  <conditionalFormatting sqref="B15:D15">
    <cfRule type="expression" dxfId="113" priority="2" stopIfTrue="1">
      <formula>#REF!="NA"</formula>
    </cfRule>
  </conditionalFormatting>
  <conditionalFormatting sqref="C15">
    <cfRule type="expression" dxfId="112" priority="1" stopIfTrue="1">
      <formula>#REF!="Pass"</formula>
    </cfRule>
  </conditionalFormatting>
  <conditionalFormatting sqref="C11:D11">
    <cfRule type="expression" dxfId="111" priority="11" stopIfTrue="1">
      <formula>#REF!="Pass"</formula>
    </cfRule>
    <cfRule type="expression" dxfId="110" priority="12" stopIfTrue="1">
      <formula>#REF!="NA"</formula>
    </cfRule>
  </conditionalFormatting>
  <conditionalFormatting sqref="D11:D14">
    <cfRule type="expression" dxfId="109" priority="10" stopIfTrue="1">
      <formula>#REF!="NA"</formula>
    </cfRule>
  </conditionalFormatting>
  <conditionalFormatting sqref="D11:D15 B15">
    <cfRule type="expression" dxfId="108" priority="4" stopIfTrue="1">
      <formula>#REF!="Pass"</formula>
    </cfRule>
  </conditionalFormatting>
  <conditionalFormatting sqref="E10:E15 I11:I15 M11:N15">
    <cfRule type="expression" dxfId="107" priority="5" stopIfTrue="1">
      <formula>#REF!="Pass"</formula>
    </cfRule>
  </conditionalFormatting>
  <conditionalFormatting sqref="G10">
    <cfRule type="expression" dxfId="106" priority="41" stopIfTrue="1">
      <formula>#REF!="Pass"</formula>
    </cfRule>
    <cfRule type="expression" dxfId="105" priority="42" stopIfTrue="1">
      <formula>#REF!="NA"</formula>
    </cfRule>
    <cfRule type="expression" dxfId="104" priority="43" stopIfTrue="1">
      <formula>#REF!="Pass"</formula>
    </cfRule>
    <cfRule type="expression" dxfId="103" priority="44" stopIfTrue="1">
      <formula>#REF!="NA"</formula>
    </cfRule>
  </conditionalFormatting>
  <conditionalFormatting sqref="G11:G15 K11:K15">
    <cfRule type="cellIs" dxfId="102" priority="8" stopIfTrue="1" operator="equal">
      <formula>"Fail"</formula>
    </cfRule>
    <cfRule type="cellIs" dxfId="101" priority="9" stopIfTrue="1" operator="equal">
      <formula>"Pass"</formula>
    </cfRule>
  </conditionalFormatting>
  <conditionalFormatting sqref="H10:I10">
    <cfRule type="expression" dxfId="100" priority="45" stopIfTrue="1">
      <formula>#REF!="Pass"</formula>
    </cfRule>
  </conditionalFormatting>
  <conditionalFormatting sqref="J10">
    <cfRule type="expression" dxfId="99" priority="37" stopIfTrue="1">
      <formula>#REF!="Pass"</formula>
    </cfRule>
    <cfRule type="expression" dxfId="98" priority="38" stopIfTrue="1">
      <formula>#REF!="NA"</formula>
    </cfRule>
  </conditionalFormatting>
  <conditionalFormatting sqref="J10:J15 B11:C11 F11:F15 H11:H15 L11:L15 B12:D14">
    <cfRule type="expression" dxfId="97" priority="14" stopIfTrue="1">
      <formula>#REF!="NA"</formula>
    </cfRule>
  </conditionalFormatting>
  <conditionalFormatting sqref="J11">
    <cfRule type="expression" dxfId="96" priority="6" stopIfTrue="1">
      <formula>#REF!="Pass"</formula>
    </cfRule>
    <cfRule type="expression" dxfId="95" priority="7" stopIfTrue="1">
      <formula>#REF!="NA"</formula>
    </cfRule>
  </conditionalFormatting>
  <conditionalFormatting sqref="L10:N10">
    <cfRule type="expression" dxfId="94" priority="39" stopIfTrue="1">
      <formula>#REF!="Pass"</formula>
    </cfRule>
  </conditionalFormatting>
  <dataValidations count="1">
    <dataValidation type="list" allowBlank="1" showInputMessage="1" showErrorMessage="1" sqref="G11:G15 K11:K15" xr:uid="{92B1DBF5-EB87-4D8B-8AD6-C34088A190C5}">
      <formula1>"Pass,Fail,NA"</formula1>
    </dataValidation>
  </dataValidations>
  <pageMargins left="0.7" right="0.7" top="0.75" bottom="0.75" header="0.3" footer="0.3"/>
  <pageSetup orientation="portrait"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8E4C44-1ABE-4844-93C0-494CCB08D104}">
  <dimension ref="A1:P15"/>
  <sheetViews>
    <sheetView topLeftCell="A12" zoomScale="90" zoomScaleNormal="90" workbookViewId="0">
      <selection activeCell="A10" sqref="A10:IV10"/>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COUNTBLANK(G11:G15)</f>
        <v>5</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719</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COUNTIF(G10:G15,"Pass")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COUNTIF(K10:K15,"Pass")</f>
        <v>0</v>
      </c>
      <c r="L4" s="4" t="s">
        <v>14</v>
      </c>
      <c r="M4" s="2"/>
      <c r="N4" s="2"/>
      <c r="O4" s="1"/>
      <c r="P4" s="1"/>
    </row>
    <row r="5" spans="1:16" ht="16.5">
      <c r="A5" s="36" t="s">
        <v>57</v>
      </c>
      <c r="B5" s="36"/>
      <c r="C5" s="126" t="s">
        <v>720</v>
      </c>
      <c r="D5" s="126"/>
      <c r="E5" s="6"/>
      <c r="F5" s="125"/>
      <c r="G5" s="7">
        <f>COUNTIF(G10:G15,"Fail")</f>
        <v>0</v>
      </c>
      <c r="H5" s="4" t="s">
        <v>26</v>
      </c>
      <c r="I5" s="6"/>
      <c r="J5" s="125"/>
      <c r="K5" s="7">
        <f>COUNTIF(K10:K15,"Fail")</f>
        <v>0</v>
      </c>
      <c r="L5" s="4" t="s">
        <v>26</v>
      </c>
      <c r="M5" s="8"/>
      <c r="N5" s="2"/>
      <c r="O5" s="1"/>
      <c r="P5" s="1"/>
    </row>
    <row r="6" spans="1:16" ht="16.5">
      <c r="A6" s="37" t="s">
        <v>46</v>
      </c>
      <c r="B6" s="37"/>
      <c r="C6" s="126" t="s">
        <v>702</v>
      </c>
      <c r="D6" s="126"/>
      <c r="E6" s="6"/>
      <c r="F6" s="125"/>
      <c r="G6" s="7">
        <f>COUNTIF(G10:G15,"NA")</f>
        <v>0</v>
      </c>
      <c r="H6" s="4" t="s">
        <v>9</v>
      </c>
      <c r="I6" s="6"/>
      <c r="J6" s="125"/>
      <c r="K6" s="7">
        <f>COUNTIF(K10:K15,"NA")</f>
        <v>0</v>
      </c>
      <c r="L6" s="4" t="s">
        <v>9</v>
      </c>
      <c r="M6" s="8"/>
      <c r="N6" s="2"/>
      <c r="O6" s="1"/>
      <c r="P6" s="1"/>
    </row>
    <row r="7" spans="1:16" ht="16.5">
      <c r="A7" s="37" t="s">
        <v>694</v>
      </c>
      <c r="B7" s="37"/>
      <c r="C7" s="126"/>
      <c r="D7" s="126"/>
      <c r="E7" s="6"/>
      <c r="F7" s="125"/>
      <c r="G7" s="7">
        <f>COUNTA(G10:G15)</f>
        <v>0</v>
      </c>
      <c r="H7" s="4" t="s">
        <v>58</v>
      </c>
      <c r="I7" s="6"/>
      <c r="J7" s="125"/>
      <c r="K7" s="7">
        <f>COUNTA(K10:K15)</f>
        <v>0</v>
      </c>
      <c r="L7" s="4" t="s">
        <v>47</v>
      </c>
      <c r="M7" s="8"/>
      <c r="N7" s="2"/>
      <c r="O7" s="1"/>
      <c r="P7" s="1"/>
    </row>
    <row r="8" spans="1:16" ht="16.5">
      <c r="A8" s="37" t="s">
        <v>718</v>
      </c>
      <c r="B8" s="9"/>
      <c r="C8" s="9"/>
      <c r="D8" s="9"/>
      <c r="E8" s="10"/>
      <c r="F8" s="9"/>
      <c r="G8" s="7">
        <f>COUNTA(A11:A15)</f>
        <v>5</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8.5" customHeight="1">
      <c r="A10" s="11"/>
      <c r="B10" s="120" t="s">
        <v>719</v>
      </c>
      <c r="C10" s="120"/>
      <c r="D10" s="121"/>
      <c r="E10" s="15"/>
      <c r="F10" s="16"/>
      <c r="G10" s="17"/>
      <c r="H10" s="18"/>
      <c r="I10" s="15"/>
      <c r="J10" s="19"/>
      <c r="K10" s="19"/>
      <c r="L10" s="20"/>
      <c r="M10" s="21"/>
      <c r="N10" s="21"/>
      <c r="O10" s="14"/>
      <c r="P10" s="14"/>
    </row>
    <row r="11" spans="1:16" ht="49.5">
      <c r="A11" s="22" t="s">
        <v>625</v>
      </c>
      <c r="B11" s="23" t="s">
        <v>626</v>
      </c>
      <c r="C11" s="23" t="s">
        <v>627</v>
      </c>
      <c r="D11" s="23" t="s">
        <v>628</v>
      </c>
      <c r="E11" s="5"/>
      <c r="F11" s="23"/>
      <c r="G11" s="24"/>
      <c r="H11" s="23"/>
      <c r="I11" s="25"/>
      <c r="J11" s="23"/>
      <c r="K11" s="24"/>
      <c r="L11" s="23"/>
      <c r="M11" s="26"/>
      <c r="N11" s="26"/>
      <c r="O11" s="14"/>
      <c r="P11" s="14"/>
    </row>
    <row r="12" spans="1:16" s="99" customFormat="1" ht="82.5">
      <c r="A12" s="22" t="s">
        <v>629</v>
      </c>
      <c r="B12" s="23" t="s">
        <v>630</v>
      </c>
      <c r="C12" s="23" t="s">
        <v>631</v>
      </c>
      <c r="D12" s="23" t="s">
        <v>632</v>
      </c>
      <c r="E12" s="5"/>
      <c r="F12" s="23"/>
      <c r="G12" s="24"/>
      <c r="H12" s="23"/>
      <c r="I12" s="25"/>
      <c r="J12" s="23"/>
      <c r="K12" s="24"/>
      <c r="L12" s="23"/>
      <c r="M12" s="25"/>
      <c r="N12" s="25"/>
    </row>
    <row r="13" spans="1:16" s="99" customFormat="1" ht="49.5">
      <c r="A13" s="22" t="s">
        <v>633</v>
      </c>
      <c r="B13" s="23" t="s">
        <v>634</v>
      </c>
      <c r="C13" s="23" t="s">
        <v>635</v>
      </c>
      <c r="D13" s="23" t="s">
        <v>636</v>
      </c>
      <c r="E13" s="5"/>
      <c r="F13" s="23"/>
      <c r="G13" s="24"/>
      <c r="H13" s="23"/>
      <c r="I13" s="25"/>
      <c r="J13" s="23"/>
      <c r="K13" s="24"/>
      <c r="L13" s="23"/>
      <c r="M13" s="25"/>
      <c r="N13" s="25"/>
    </row>
    <row r="14" spans="1:16" s="99" customFormat="1" ht="66">
      <c r="A14" s="22" t="s">
        <v>637</v>
      </c>
      <c r="B14" s="23" t="s">
        <v>638</v>
      </c>
      <c r="C14" s="23" t="s">
        <v>639</v>
      </c>
      <c r="D14" s="23" t="s">
        <v>640</v>
      </c>
      <c r="E14" s="5"/>
      <c r="F14" s="23"/>
      <c r="G14" s="24"/>
      <c r="H14" s="23"/>
      <c r="I14" s="25"/>
      <c r="J14" s="23"/>
      <c r="K14" s="24"/>
      <c r="L14" s="23"/>
      <c r="M14" s="25"/>
      <c r="N14" s="25"/>
    </row>
    <row r="15" spans="1:16" s="99" customFormat="1" ht="49.5">
      <c r="A15" s="22" t="s">
        <v>641</v>
      </c>
      <c r="B15" s="23" t="s">
        <v>642</v>
      </c>
      <c r="C15" s="23" t="s">
        <v>643</v>
      </c>
      <c r="D15" s="23" t="s">
        <v>640</v>
      </c>
      <c r="E15" s="5"/>
      <c r="F15" s="23"/>
      <c r="G15" s="24"/>
      <c r="H15" s="23"/>
      <c r="I15" s="25"/>
      <c r="J15" s="23"/>
      <c r="K15" s="24"/>
      <c r="L15" s="23"/>
      <c r="M15" s="25"/>
      <c r="N15" s="25"/>
    </row>
  </sheetData>
  <mergeCells count="9">
    <mergeCell ref="B10:D10"/>
    <mergeCell ref="A3:D3"/>
    <mergeCell ref="F3:H3"/>
    <mergeCell ref="J3:L3"/>
    <mergeCell ref="F4:F7"/>
    <mergeCell ref="J4:J7"/>
    <mergeCell ref="C5:D5"/>
    <mergeCell ref="C6:D6"/>
    <mergeCell ref="C7:D7"/>
  </mergeCells>
  <conditionalFormatting sqref="B11:C11 B12:D14 J10:J15 F11:F15 H11:H15 L11:L15">
    <cfRule type="expression" dxfId="93" priority="13" stopIfTrue="1">
      <formula>#REF!="Pass"</formula>
    </cfRule>
  </conditionalFormatting>
  <conditionalFormatting sqref="B15:D15">
    <cfRule type="expression" dxfId="92" priority="2" stopIfTrue="1">
      <formula>#REF!="NA"</formula>
    </cfRule>
  </conditionalFormatting>
  <conditionalFormatting sqref="C15">
    <cfRule type="expression" dxfId="91" priority="1" stopIfTrue="1">
      <formula>#REF!="Pass"</formula>
    </cfRule>
  </conditionalFormatting>
  <conditionalFormatting sqref="C11:D11">
    <cfRule type="expression" dxfId="90" priority="11" stopIfTrue="1">
      <formula>#REF!="Pass"</formula>
    </cfRule>
    <cfRule type="expression" dxfId="89" priority="12" stopIfTrue="1">
      <formula>#REF!="NA"</formula>
    </cfRule>
  </conditionalFormatting>
  <conditionalFormatting sqref="D11:D14">
    <cfRule type="expression" dxfId="88" priority="10" stopIfTrue="1">
      <formula>#REF!="NA"</formula>
    </cfRule>
  </conditionalFormatting>
  <conditionalFormatting sqref="D11:D15 B15">
    <cfRule type="expression" dxfId="87" priority="4" stopIfTrue="1">
      <formula>#REF!="Pass"</formula>
    </cfRule>
  </conditionalFormatting>
  <conditionalFormatting sqref="E10:E15 I11:I15 M11:N15">
    <cfRule type="expression" dxfId="86" priority="5" stopIfTrue="1">
      <formula>#REF!="Pass"</formula>
    </cfRule>
  </conditionalFormatting>
  <conditionalFormatting sqref="G10">
    <cfRule type="expression" dxfId="85" priority="41" stopIfTrue="1">
      <formula>#REF!="Pass"</formula>
    </cfRule>
    <cfRule type="expression" dxfId="84" priority="42" stopIfTrue="1">
      <formula>#REF!="NA"</formula>
    </cfRule>
    <cfRule type="expression" dxfId="83" priority="43" stopIfTrue="1">
      <formula>#REF!="Pass"</formula>
    </cfRule>
    <cfRule type="expression" dxfId="82" priority="44" stopIfTrue="1">
      <formula>#REF!="NA"</formula>
    </cfRule>
  </conditionalFormatting>
  <conditionalFormatting sqref="G11:G15 K11:K15">
    <cfRule type="cellIs" dxfId="81" priority="8" stopIfTrue="1" operator="equal">
      <formula>"Fail"</formula>
    </cfRule>
    <cfRule type="cellIs" dxfId="80" priority="9" stopIfTrue="1" operator="equal">
      <formula>"Pass"</formula>
    </cfRule>
  </conditionalFormatting>
  <conditionalFormatting sqref="H10:I10">
    <cfRule type="expression" dxfId="79" priority="45" stopIfTrue="1">
      <formula>#REF!="Pass"</formula>
    </cfRule>
  </conditionalFormatting>
  <conditionalFormatting sqref="J10">
    <cfRule type="expression" dxfId="78" priority="37" stopIfTrue="1">
      <formula>#REF!="Pass"</formula>
    </cfRule>
    <cfRule type="expression" dxfId="77" priority="38" stopIfTrue="1">
      <formula>#REF!="NA"</formula>
    </cfRule>
  </conditionalFormatting>
  <conditionalFormatting sqref="J10:J15 B11:C11 F11:F15 H11:H15 L11:L15 B12:D14">
    <cfRule type="expression" dxfId="76" priority="14" stopIfTrue="1">
      <formula>#REF!="NA"</formula>
    </cfRule>
  </conditionalFormatting>
  <conditionalFormatting sqref="J11">
    <cfRule type="expression" dxfId="75" priority="6" stopIfTrue="1">
      <formula>#REF!="Pass"</formula>
    </cfRule>
    <cfRule type="expression" dxfId="74" priority="7" stopIfTrue="1">
      <formula>#REF!="NA"</formula>
    </cfRule>
  </conditionalFormatting>
  <conditionalFormatting sqref="L10:N10">
    <cfRule type="expression" dxfId="73" priority="39" stopIfTrue="1">
      <formula>#REF!="Pass"</formula>
    </cfRule>
  </conditionalFormatting>
  <dataValidations count="1">
    <dataValidation type="list" allowBlank="1" showInputMessage="1" showErrorMessage="1" sqref="K11:K15 G11:G15" xr:uid="{3101F306-D508-477C-A826-50855BD26B94}">
      <formula1>"Pass,Fail,NA"</formula1>
    </dataValidation>
  </dataValidations>
  <pageMargins left="0.7" right="0.7" top="0.75" bottom="0.75" header="0.3" footer="0.3"/>
  <pageSetup orientation="portrait"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6E6C3-80BF-46CE-940B-FFDD2D150663}">
  <dimension ref="A1:P17"/>
  <sheetViews>
    <sheetView topLeftCell="A15" zoomScale="90" zoomScaleNormal="90" workbookViewId="0">
      <selection activeCell="C5" sqref="C5:D5"/>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COUNTBLANK(G11:G17)</f>
        <v>7</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721</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57</v>
      </c>
      <c r="B5" s="36"/>
      <c r="C5" s="126" t="s">
        <v>722</v>
      </c>
      <c r="D5" s="126"/>
      <c r="E5" s="6"/>
      <c r="F5" s="125"/>
      <c r="G5" s="7">
        <f>COUNTIF(G10:G16,"Fail")</f>
        <v>0</v>
      </c>
      <c r="H5" s="4" t="s">
        <v>26</v>
      </c>
      <c r="I5" s="6"/>
      <c r="J5" s="125"/>
      <c r="K5" s="7">
        <f>COUNTIF(K10:K16,"Fail")</f>
        <v>0</v>
      </c>
      <c r="L5" s="4" t="s">
        <v>26</v>
      </c>
      <c r="M5" s="8"/>
      <c r="N5" s="2"/>
      <c r="O5" s="1"/>
      <c r="P5" s="1"/>
    </row>
    <row r="6" spans="1:16" ht="16.5">
      <c r="A6" s="37" t="s">
        <v>46</v>
      </c>
      <c r="B6" s="37"/>
      <c r="C6" s="126" t="s">
        <v>702</v>
      </c>
      <c r="D6" s="126"/>
      <c r="E6" s="6"/>
      <c r="F6" s="125"/>
      <c r="G6" s="7">
        <f>COUNTIF(G10:G16,"NA")</f>
        <v>0</v>
      </c>
      <c r="H6" s="4" t="s">
        <v>9</v>
      </c>
      <c r="I6" s="6"/>
      <c r="J6" s="125"/>
      <c r="K6" s="7">
        <f>COUNTIF(K10:K16,"NA")</f>
        <v>0</v>
      </c>
      <c r="L6" s="4" t="s">
        <v>9</v>
      </c>
      <c r="M6" s="8"/>
      <c r="N6" s="2"/>
      <c r="O6" s="1"/>
      <c r="P6" s="1"/>
    </row>
    <row r="7" spans="1:16" ht="16.5">
      <c r="A7" s="37" t="s">
        <v>694</v>
      </c>
      <c r="B7" s="37"/>
      <c r="C7" s="126"/>
      <c r="D7" s="126"/>
      <c r="E7" s="6"/>
      <c r="F7" s="125"/>
      <c r="G7" s="7">
        <f>COUNTA(G10:G16)</f>
        <v>0</v>
      </c>
      <c r="H7" s="4" t="s">
        <v>58</v>
      </c>
      <c r="I7" s="6"/>
      <c r="J7" s="125"/>
      <c r="K7" s="7">
        <f>COUNTA(K10:K16)</f>
        <v>0</v>
      </c>
      <c r="L7" s="4" t="s">
        <v>47</v>
      </c>
      <c r="M7" s="8"/>
      <c r="N7" s="2"/>
      <c r="O7" s="1"/>
      <c r="P7" s="1"/>
    </row>
    <row r="8" spans="1:16" ht="16.5">
      <c r="A8" s="37" t="s">
        <v>718</v>
      </c>
      <c r="B8" s="9"/>
      <c r="C8" s="9"/>
      <c r="D8" s="9"/>
      <c r="E8" s="10"/>
      <c r="F8" s="9"/>
      <c r="G8" s="7">
        <f>COUNTA(A11:A17)</f>
        <v>7</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9.5" customHeight="1">
      <c r="A10" s="11"/>
      <c r="B10" s="120" t="s">
        <v>721</v>
      </c>
      <c r="C10" s="120"/>
      <c r="D10" s="121"/>
      <c r="E10" s="15"/>
      <c r="F10" s="16"/>
      <c r="G10" s="17"/>
      <c r="H10" s="18"/>
      <c r="I10" s="15"/>
      <c r="J10" s="19"/>
      <c r="K10" s="19"/>
      <c r="L10" s="20"/>
      <c r="M10" s="21"/>
      <c r="N10" s="21"/>
      <c r="O10" s="14"/>
      <c r="P10" s="14"/>
    </row>
    <row r="11" spans="1:16" ht="99">
      <c r="A11" s="22" t="s">
        <v>644</v>
      </c>
      <c r="B11" s="23" t="s">
        <v>645</v>
      </c>
      <c r="C11" s="23" t="s">
        <v>646</v>
      </c>
      <c r="D11" s="23" t="s">
        <v>647</v>
      </c>
      <c r="E11" s="5"/>
      <c r="F11" s="23"/>
      <c r="G11" s="24"/>
      <c r="H11" s="23"/>
      <c r="I11" s="25"/>
      <c r="J11" s="23"/>
      <c r="K11" s="24"/>
      <c r="L11" s="23"/>
      <c r="M11" s="26"/>
      <c r="N11" s="26"/>
      <c r="O11" s="14"/>
      <c r="P11" s="14"/>
    </row>
    <row r="12" spans="1:16" ht="33">
      <c r="A12" s="22" t="s">
        <v>648</v>
      </c>
      <c r="B12" s="23" t="s">
        <v>649</v>
      </c>
      <c r="C12" s="23" t="s">
        <v>650</v>
      </c>
      <c r="D12" s="23" t="s">
        <v>651</v>
      </c>
      <c r="E12" s="5"/>
      <c r="F12" s="23"/>
      <c r="G12" s="24"/>
      <c r="H12" s="23"/>
      <c r="I12" s="25"/>
      <c r="J12" s="23"/>
      <c r="K12" s="24"/>
      <c r="L12" s="23"/>
      <c r="M12" s="26"/>
      <c r="N12" s="26"/>
      <c r="O12" s="14"/>
      <c r="P12" s="14"/>
    </row>
    <row r="13" spans="1:16" s="99" customFormat="1" ht="82.5">
      <c r="A13" s="22" t="s">
        <v>652</v>
      </c>
      <c r="B13" s="23" t="s">
        <v>653</v>
      </c>
      <c r="C13" s="23" t="s">
        <v>654</v>
      </c>
      <c r="D13" s="23" t="s">
        <v>655</v>
      </c>
      <c r="E13" s="5"/>
      <c r="F13" s="23"/>
      <c r="G13" s="24"/>
      <c r="H13" s="23"/>
      <c r="I13" s="25"/>
      <c r="J13" s="23"/>
      <c r="K13" s="24"/>
      <c r="L13" s="23"/>
      <c r="M13" s="25"/>
      <c r="N13" s="25"/>
    </row>
    <row r="14" spans="1:16" s="99" customFormat="1" ht="82.5">
      <c r="A14" s="22" t="s">
        <v>656</v>
      </c>
      <c r="B14" s="23" t="s">
        <v>657</v>
      </c>
      <c r="C14" s="23" t="s">
        <v>658</v>
      </c>
      <c r="D14" s="23" t="s">
        <v>659</v>
      </c>
      <c r="E14" s="5"/>
      <c r="F14" s="23"/>
      <c r="G14" s="24"/>
      <c r="H14" s="23"/>
      <c r="I14" s="25"/>
      <c r="J14" s="23"/>
      <c r="K14" s="24"/>
      <c r="L14" s="23"/>
      <c r="M14" s="25"/>
      <c r="N14" s="25"/>
    </row>
    <row r="15" spans="1:16" s="99" customFormat="1" ht="99">
      <c r="A15" s="22" t="s">
        <v>660</v>
      </c>
      <c r="B15" s="23" t="s">
        <v>661</v>
      </c>
      <c r="C15" s="23" t="s">
        <v>662</v>
      </c>
      <c r="D15" s="23" t="s">
        <v>663</v>
      </c>
      <c r="E15" s="5"/>
      <c r="F15" s="23"/>
      <c r="G15" s="24"/>
      <c r="H15" s="23"/>
      <c r="I15" s="25"/>
      <c r="J15" s="23"/>
      <c r="K15" s="24"/>
      <c r="L15" s="23"/>
      <c r="M15" s="25"/>
      <c r="N15" s="25"/>
    </row>
    <row r="16" spans="1:16" s="99" customFormat="1" ht="49.5">
      <c r="A16" s="22" t="s">
        <v>664</v>
      </c>
      <c r="B16" s="23" t="s">
        <v>665</v>
      </c>
      <c r="C16" s="23" t="s">
        <v>666</v>
      </c>
      <c r="D16" s="23" t="s">
        <v>667</v>
      </c>
      <c r="E16" s="5"/>
      <c r="F16" s="23"/>
      <c r="G16" s="24"/>
      <c r="H16" s="23"/>
      <c r="I16" s="25"/>
      <c r="J16" s="23"/>
      <c r="K16" s="24"/>
      <c r="L16" s="23"/>
      <c r="M16" s="25"/>
      <c r="N16" s="25"/>
    </row>
    <row r="17" spans="1:16" ht="49.5">
      <c r="A17" s="22" t="s">
        <v>668</v>
      </c>
      <c r="B17" s="95" t="s">
        <v>669</v>
      </c>
      <c r="C17" s="23" t="s">
        <v>670</v>
      </c>
      <c r="D17" s="96" t="s">
        <v>671</v>
      </c>
      <c r="E17" s="5"/>
      <c r="F17" s="97"/>
      <c r="G17" s="98"/>
      <c r="H17" s="96"/>
      <c r="I17" s="25"/>
      <c r="J17" s="23"/>
      <c r="K17" s="24"/>
      <c r="L17" s="23"/>
      <c r="M17" s="26"/>
      <c r="N17" s="26"/>
      <c r="O17" s="14"/>
      <c r="P17" s="14"/>
    </row>
  </sheetData>
  <mergeCells count="9">
    <mergeCell ref="B10:D10"/>
    <mergeCell ref="A3:D3"/>
    <mergeCell ref="F3:H3"/>
    <mergeCell ref="J3:L3"/>
    <mergeCell ref="F4:F7"/>
    <mergeCell ref="J4:J7"/>
    <mergeCell ref="C5:D5"/>
    <mergeCell ref="C6:D6"/>
    <mergeCell ref="C7:D7"/>
  </mergeCells>
  <conditionalFormatting sqref="B16">
    <cfRule type="expression" dxfId="72" priority="6" stopIfTrue="1">
      <formula>#REF!="NA"</formula>
    </cfRule>
  </conditionalFormatting>
  <conditionalFormatting sqref="B16:B17 D11:D17">
    <cfRule type="expression" dxfId="71" priority="7" stopIfTrue="1">
      <formula>#REF!="Pass"</formula>
    </cfRule>
  </conditionalFormatting>
  <conditionalFormatting sqref="B17">
    <cfRule type="expression" dxfId="70" priority="15" stopIfTrue="1">
      <formula>#REF!="NA"</formula>
    </cfRule>
  </conditionalFormatting>
  <conditionalFormatting sqref="B11:C12 B13:D15 J10:J17 F11:F17 H11:H17 L11:L17">
    <cfRule type="expression" dxfId="69" priority="21" stopIfTrue="1">
      <formula>#REF!="Pass"</formula>
    </cfRule>
  </conditionalFormatting>
  <conditionalFormatting sqref="C16:C17">
    <cfRule type="expression" dxfId="68" priority="1" stopIfTrue="1">
      <formula>#REF!="Pass"</formula>
    </cfRule>
    <cfRule type="expression" dxfId="67" priority="2" stopIfTrue="1">
      <formula>#REF!="NA"</formula>
    </cfRule>
    <cfRule type="expression" dxfId="66" priority="3" stopIfTrue="1">
      <formula>#REF!="Pass"</formula>
    </cfRule>
  </conditionalFormatting>
  <conditionalFormatting sqref="C11:D12">
    <cfRule type="expression" dxfId="65" priority="20" stopIfTrue="1">
      <formula>#REF!="NA"</formula>
    </cfRule>
    <cfRule type="expression" dxfId="64" priority="19" stopIfTrue="1">
      <formula>#REF!="Pass"</formula>
    </cfRule>
  </conditionalFormatting>
  <conditionalFormatting sqref="C16:D17">
    <cfRule type="expression" dxfId="63" priority="4" stopIfTrue="1">
      <formula>#REF!="NA"</formula>
    </cfRule>
  </conditionalFormatting>
  <conditionalFormatting sqref="D11:D15">
    <cfRule type="expression" dxfId="62" priority="18" stopIfTrue="1">
      <formula>#REF!="NA"</formula>
    </cfRule>
  </conditionalFormatting>
  <conditionalFormatting sqref="D17">
    <cfRule type="expression" dxfId="61" priority="13" stopIfTrue="1">
      <formula>#REF!="NA"</formula>
    </cfRule>
    <cfRule type="expression" dxfId="60" priority="14" stopIfTrue="1">
      <formula>#REF!="Pass"</formula>
    </cfRule>
  </conditionalFormatting>
  <conditionalFormatting sqref="E10:E17 I11:I17 M11:N17">
    <cfRule type="expression" dxfId="59" priority="8" stopIfTrue="1">
      <formula>#REF!="Pass"</formula>
    </cfRule>
  </conditionalFormatting>
  <conditionalFormatting sqref="G10">
    <cfRule type="expression" dxfId="58" priority="49" stopIfTrue="1">
      <formula>#REF!="Pass"</formula>
    </cfRule>
    <cfRule type="expression" dxfId="57" priority="50" stopIfTrue="1">
      <formula>#REF!="NA"</formula>
    </cfRule>
    <cfRule type="expression" dxfId="56" priority="51" stopIfTrue="1">
      <formula>#REF!="Pass"</formula>
    </cfRule>
    <cfRule type="expression" dxfId="55" priority="52" stopIfTrue="1">
      <formula>#REF!="NA"</formula>
    </cfRule>
  </conditionalFormatting>
  <conditionalFormatting sqref="G11:G17 K11:K17">
    <cfRule type="cellIs" dxfId="54" priority="17" stopIfTrue="1" operator="equal">
      <formula>"Pass"</formula>
    </cfRule>
    <cfRule type="cellIs" dxfId="53" priority="16" stopIfTrue="1" operator="equal">
      <formula>"Fail"</formula>
    </cfRule>
  </conditionalFormatting>
  <conditionalFormatting sqref="H10:I10">
    <cfRule type="expression" dxfId="52" priority="53" stopIfTrue="1">
      <formula>#REF!="Pass"</formula>
    </cfRule>
  </conditionalFormatting>
  <conditionalFormatting sqref="J10">
    <cfRule type="expression" dxfId="51" priority="45" stopIfTrue="1">
      <formula>#REF!="Pass"</formula>
    </cfRule>
    <cfRule type="expression" dxfId="50" priority="46" stopIfTrue="1">
      <formula>#REF!="NA"</formula>
    </cfRule>
  </conditionalFormatting>
  <conditionalFormatting sqref="J10:J17 B11:C12 F11:F17 H11:H17 L11:L17 B13:D15">
    <cfRule type="expression" dxfId="49" priority="22" stopIfTrue="1">
      <formula>#REF!="NA"</formula>
    </cfRule>
  </conditionalFormatting>
  <conditionalFormatting sqref="J11:J12">
    <cfRule type="expression" dxfId="48" priority="12" stopIfTrue="1">
      <formula>#REF!="NA"</formula>
    </cfRule>
    <cfRule type="expression" dxfId="47" priority="11" stopIfTrue="1">
      <formula>#REF!="Pass"</formula>
    </cfRule>
  </conditionalFormatting>
  <conditionalFormatting sqref="J17">
    <cfRule type="expression" dxfId="46" priority="9" stopIfTrue="1">
      <formula>#REF!="Pass"</formula>
    </cfRule>
    <cfRule type="expression" dxfId="45" priority="10" stopIfTrue="1">
      <formula>#REF!="NA"</formula>
    </cfRule>
  </conditionalFormatting>
  <conditionalFormatting sqref="L10:N10">
    <cfRule type="expression" dxfId="44" priority="47" stopIfTrue="1">
      <formula>#REF!="Pass"</formula>
    </cfRule>
  </conditionalFormatting>
  <dataValidations count="1">
    <dataValidation type="list" allowBlank="1" showInputMessage="1" showErrorMessage="1" sqref="G11:G17 K11:K17" xr:uid="{0E17FFA9-9DF2-4AF6-8712-287B822F8599}">
      <formula1>"Pass,Fail,NA"</formula1>
    </dataValidation>
  </dataValidations>
  <pageMargins left="0.7" right="0.7" top="0.75" bottom="0.75" header="0.3" footer="0.3"/>
  <pageSetup orientation="portrait" r:id="rId1"/>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CBB20-7479-4C66-A9F4-ABB3E28AC99D}">
  <dimension ref="A1:P16"/>
  <sheetViews>
    <sheetView zoomScale="90" zoomScaleNormal="90" workbookViewId="0">
      <selection activeCell="A10" sqref="A10:IV10"/>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COUNTBLANK(G11:G16)</f>
        <v>6</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723</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57</v>
      </c>
      <c r="B5" s="36"/>
      <c r="C5" s="126" t="s">
        <v>724</v>
      </c>
      <c r="D5" s="126"/>
      <c r="E5" s="6"/>
      <c r="F5" s="125"/>
      <c r="G5" s="7">
        <f>COUNTIF(G10:G16,"Fail")</f>
        <v>0</v>
      </c>
      <c r="H5" s="4" t="s">
        <v>26</v>
      </c>
      <c r="I5" s="6"/>
      <c r="J5" s="125"/>
      <c r="K5" s="7">
        <f>COUNTIF(K10:K16,"Fail")</f>
        <v>0</v>
      </c>
      <c r="L5" s="4" t="s">
        <v>26</v>
      </c>
      <c r="M5" s="8"/>
      <c r="N5" s="2"/>
      <c r="O5" s="1"/>
      <c r="P5" s="1"/>
    </row>
    <row r="6" spans="1:16" ht="16.5">
      <c r="A6" s="37" t="s">
        <v>46</v>
      </c>
      <c r="B6" s="37"/>
      <c r="C6" s="126" t="s">
        <v>702</v>
      </c>
      <c r="D6" s="126"/>
      <c r="E6" s="6"/>
      <c r="F6" s="125"/>
      <c r="G6" s="7">
        <f>COUNTIF(G10:G16,"NA")</f>
        <v>0</v>
      </c>
      <c r="H6" s="4" t="s">
        <v>9</v>
      </c>
      <c r="I6" s="6"/>
      <c r="J6" s="125"/>
      <c r="K6" s="7">
        <f>COUNTIF(K10:K16,"NA")</f>
        <v>0</v>
      </c>
      <c r="L6" s="4" t="s">
        <v>9</v>
      </c>
      <c r="M6" s="8"/>
      <c r="N6" s="2"/>
      <c r="O6" s="1"/>
      <c r="P6" s="1"/>
    </row>
    <row r="7" spans="1:16" ht="16.5">
      <c r="A7" s="37" t="s">
        <v>694</v>
      </c>
      <c r="B7" s="37"/>
      <c r="C7" s="126"/>
      <c r="D7" s="126"/>
      <c r="E7" s="6"/>
      <c r="F7" s="125"/>
      <c r="G7" s="7">
        <f>COUNTA(G10:G16)</f>
        <v>0</v>
      </c>
      <c r="H7" s="4" t="s">
        <v>58</v>
      </c>
      <c r="I7" s="6"/>
      <c r="J7" s="125"/>
      <c r="K7" s="7">
        <f>COUNTA(K10:K16)</f>
        <v>0</v>
      </c>
      <c r="L7" s="4" t="s">
        <v>47</v>
      </c>
      <c r="M7" s="8"/>
      <c r="N7" s="2"/>
      <c r="O7" s="1"/>
      <c r="P7" s="1"/>
    </row>
    <row r="8" spans="1:16" ht="16.5">
      <c r="A8" s="37" t="s">
        <v>718</v>
      </c>
      <c r="B8" s="9"/>
      <c r="C8" s="9"/>
      <c r="D8" s="9"/>
      <c r="E8" s="10"/>
      <c r="F8" s="9"/>
      <c r="G8" s="7">
        <f>COUNTA(A11:A16)</f>
        <v>6</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8.5" customHeight="1">
      <c r="A10" s="11"/>
      <c r="B10" s="120" t="s">
        <v>723</v>
      </c>
      <c r="C10" s="120"/>
      <c r="D10" s="121"/>
      <c r="E10" s="15"/>
      <c r="F10" s="16"/>
      <c r="G10" s="17"/>
      <c r="H10" s="18"/>
      <c r="I10" s="15"/>
      <c r="J10" s="19"/>
      <c r="K10" s="19"/>
      <c r="L10" s="20"/>
      <c r="M10" s="21"/>
      <c r="N10" s="21"/>
      <c r="O10" s="14"/>
      <c r="P10" s="14"/>
    </row>
    <row r="11" spans="1:16" ht="49.5">
      <c r="A11" s="22" t="s">
        <v>672</v>
      </c>
      <c r="B11" s="23" t="s">
        <v>673</v>
      </c>
      <c r="C11" s="23" t="s">
        <v>674</v>
      </c>
      <c r="D11" s="23" t="s">
        <v>675</v>
      </c>
      <c r="E11" s="5"/>
      <c r="F11" s="23"/>
      <c r="G11" s="24"/>
      <c r="H11" s="23"/>
      <c r="I11" s="25"/>
      <c r="J11" s="23"/>
      <c r="K11" s="24"/>
      <c r="L11" s="23"/>
      <c r="M11" s="26"/>
      <c r="N11" s="26"/>
      <c r="O11" s="14"/>
      <c r="P11" s="14"/>
    </row>
    <row r="12" spans="1:16" ht="33">
      <c r="A12" s="22" t="s">
        <v>676</v>
      </c>
      <c r="B12" s="23" t="s">
        <v>677</v>
      </c>
      <c r="C12" s="23" t="s">
        <v>193</v>
      </c>
      <c r="D12" s="23" t="s">
        <v>67</v>
      </c>
      <c r="E12" s="5"/>
      <c r="F12" s="23"/>
      <c r="G12" s="24"/>
      <c r="H12" s="23"/>
      <c r="I12" s="25"/>
      <c r="J12" s="23"/>
      <c r="K12" s="24"/>
      <c r="L12" s="23"/>
      <c r="M12" s="26"/>
      <c r="N12" s="26"/>
      <c r="O12" s="14"/>
      <c r="P12" s="14"/>
    </row>
    <row r="13" spans="1:16" ht="66">
      <c r="A13" s="22" t="s">
        <v>678</v>
      </c>
      <c r="B13" s="23" t="s">
        <v>69</v>
      </c>
      <c r="C13" s="23" t="s">
        <v>70</v>
      </c>
      <c r="D13" s="23" t="s">
        <v>249</v>
      </c>
      <c r="E13" s="5"/>
      <c r="F13" s="23"/>
      <c r="G13" s="24"/>
      <c r="H13" s="23"/>
      <c r="I13" s="25"/>
      <c r="J13" s="23"/>
      <c r="K13" s="24"/>
      <c r="L13" s="23"/>
      <c r="M13" s="26"/>
      <c r="N13" s="26"/>
      <c r="O13" s="14"/>
      <c r="P13" s="14"/>
    </row>
    <row r="14" spans="1:16" ht="33">
      <c r="A14" s="22" t="s">
        <v>679</v>
      </c>
      <c r="B14" s="23" t="s">
        <v>680</v>
      </c>
      <c r="C14" s="23" t="s">
        <v>681</v>
      </c>
      <c r="D14" s="23" t="s">
        <v>682</v>
      </c>
      <c r="E14" s="5"/>
      <c r="F14" s="23"/>
      <c r="G14" s="24"/>
      <c r="H14" s="23"/>
      <c r="I14" s="25"/>
      <c r="J14" s="23"/>
      <c r="K14" s="24"/>
      <c r="L14" s="23"/>
      <c r="M14" s="26"/>
      <c r="N14" s="26"/>
      <c r="O14" s="14"/>
      <c r="P14" s="14"/>
    </row>
    <row r="15" spans="1:16" s="99" customFormat="1" ht="33">
      <c r="A15" s="22" t="s">
        <v>683</v>
      </c>
      <c r="B15" s="23" t="s">
        <v>684</v>
      </c>
      <c r="C15" s="23" t="s">
        <v>685</v>
      </c>
      <c r="D15" s="23" t="s">
        <v>686</v>
      </c>
      <c r="E15" s="5"/>
      <c r="F15" s="23"/>
      <c r="G15" s="24"/>
      <c r="H15" s="23"/>
      <c r="I15" s="25"/>
      <c r="J15" s="23"/>
      <c r="K15" s="24"/>
      <c r="L15" s="23"/>
      <c r="M15" s="25"/>
      <c r="N15" s="25"/>
    </row>
    <row r="16" spans="1:16" s="99" customFormat="1" ht="33">
      <c r="A16" s="22" t="s">
        <v>687</v>
      </c>
      <c r="B16" s="23" t="s">
        <v>688</v>
      </c>
      <c r="C16" s="23" t="s">
        <v>689</v>
      </c>
      <c r="D16" s="23" t="s">
        <v>690</v>
      </c>
      <c r="E16" s="5"/>
      <c r="F16" s="23"/>
      <c r="G16" s="24"/>
      <c r="H16" s="23"/>
      <c r="I16" s="25"/>
      <c r="J16" s="23"/>
      <c r="K16" s="24"/>
      <c r="L16" s="23"/>
      <c r="M16" s="25"/>
      <c r="N16" s="25"/>
    </row>
  </sheetData>
  <mergeCells count="9">
    <mergeCell ref="B10:D10"/>
    <mergeCell ref="A3:D3"/>
    <mergeCell ref="F3:H3"/>
    <mergeCell ref="J3:L3"/>
    <mergeCell ref="F4:F7"/>
    <mergeCell ref="J4:J7"/>
    <mergeCell ref="C5:D5"/>
    <mergeCell ref="C6:D6"/>
    <mergeCell ref="C7:D7"/>
  </mergeCells>
  <conditionalFormatting sqref="B14:B16 D15:D16">
    <cfRule type="expression" dxfId="43" priority="26" stopIfTrue="1">
      <formula>#REF!="Pass"</formula>
    </cfRule>
  </conditionalFormatting>
  <conditionalFormatting sqref="B11:C11 D15 J10:J11 H15:H16 J15:J16 L15:L16 F15:F16">
    <cfRule type="expression" dxfId="42" priority="29" stopIfTrue="1">
      <formula>#REF!="Pass"</formula>
    </cfRule>
  </conditionalFormatting>
  <conditionalFormatting sqref="B12:C13 C14">
    <cfRule type="expression" dxfId="41" priority="11" stopIfTrue="1">
      <formula>#REF!="Pass"</formula>
    </cfRule>
  </conditionalFormatting>
  <conditionalFormatting sqref="B12:C13">
    <cfRule type="expression" dxfId="40" priority="12" stopIfTrue="1">
      <formula>#REF!="NA"</formula>
    </cfRule>
  </conditionalFormatting>
  <conditionalFormatting sqref="B16:D16">
    <cfRule type="expression" dxfId="39" priority="23" stopIfTrue="1">
      <formula>#REF!="NA"</formula>
    </cfRule>
  </conditionalFormatting>
  <conditionalFormatting sqref="C11">
    <cfRule type="expression" dxfId="38" priority="28" stopIfTrue="1">
      <formula>#REF!="NA"</formula>
    </cfRule>
  </conditionalFormatting>
  <conditionalFormatting sqref="C15">
    <cfRule type="expression" dxfId="37" priority="1" stopIfTrue="1">
      <formula>#REF!="Pass"</formula>
    </cfRule>
    <cfRule type="expression" dxfId="36" priority="2" stopIfTrue="1">
      <formula>#REF!="NA"</formula>
    </cfRule>
  </conditionalFormatting>
  <conditionalFormatting sqref="C15:C16">
    <cfRule type="expression" dxfId="35" priority="3" stopIfTrue="1">
      <formula>#REF!="Pass"</formula>
    </cfRule>
    <cfRule type="expression" dxfId="34" priority="4" stopIfTrue="1">
      <formula>#REF!="NA"</formula>
    </cfRule>
  </conditionalFormatting>
  <conditionalFormatting sqref="C16">
    <cfRule type="expression" dxfId="33" priority="22" stopIfTrue="1">
      <formula>#REF!="Pass"</formula>
    </cfRule>
  </conditionalFormatting>
  <conditionalFormatting sqref="C11:D14">
    <cfRule type="expression" dxfId="32" priority="9" stopIfTrue="1">
      <formula>#REF!="Pass"</formula>
    </cfRule>
  </conditionalFormatting>
  <conditionalFormatting sqref="C12:D14">
    <cfRule type="expression" dxfId="31" priority="10" stopIfTrue="1">
      <formula>#REF!="NA"</formula>
    </cfRule>
  </conditionalFormatting>
  <conditionalFormatting sqref="D11:D13">
    <cfRule type="expression" dxfId="30" priority="8" stopIfTrue="1">
      <formula>#REF!="NA"</formula>
    </cfRule>
  </conditionalFormatting>
  <conditionalFormatting sqref="D12">
    <cfRule type="expression" dxfId="29" priority="13" stopIfTrue="1">
      <formula>#REF!="Pass"</formula>
    </cfRule>
  </conditionalFormatting>
  <conditionalFormatting sqref="D13">
    <cfRule type="expression" dxfId="28" priority="7" stopIfTrue="1">
      <formula>#REF!="Pass"</formula>
    </cfRule>
  </conditionalFormatting>
  <conditionalFormatting sqref="D14">
    <cfRule type="expression" dxfId="27" priority="18" stopIfTrue="1">
      <formula>#REF!="Pass"</formula>
    </cfRule>
  </conditionalFormatting>
  <conditionalFormatting sqref="D15">
    <cfRule type="expression" dxfId="26" priority="27" stopIfTrue="1">
      <formula>#REF!="NA"</formula>
    </cfRule>
  </conditionalFormatting>
  <conditionalFormatting sqref="E10:E16 I11:I16 M11:N16">
    <cfRule type="expression" dxfId="25" priority="19" stopIfTrue="1">
      <formula>#REF!="Pass"</formula>
    </cfRule>
  </conditionalFormatting>
  <conditionalFormatting sqref="F11:F14 H12:H14 L12:L14">
    <cfRule type="expression" dxfId="24" priority="14" stopIfTrue="1">
      <formula>#REF!="Pass"</formula>
    </cfRule>
  </conditionalFormatting>
  <conditionalFormatting sqref="F11:F16 H12:H14 L12:L14">
    <cfRule type="expression" dxfId="23" priority="15" stopIfTrue="1">
      <formula>#REF!="NA"</formula>
    </cfRule>
  </conditionalFormatting>
  <conditionalFormatting sqref="G10">
    <cfRule type="expression" dxfId="22" priority="59" stopIfTrue="1">
      <formula>#REF!="Pass"</formula>
    </cfRule>
    <cfRule type="expression" dxfId="21" priority="60" stopIfTrue="1">
      <formula>#REF!="NA"</formula>
    </cfRule>
    <cfRule type="expression" dxfId="20" priority="61" stopIfTrue="1">
      <formula>#REF!="Pass"</formula>
    </cfRule>
    <cfRule type="expression" dxfId="19" priority="62" stopIfTrue="1">
      <formula>#REF!="NA"</formula>
    </cfRule>
  </conditionalFormatting>
  <conditionalFormatting sqref="G11:G16 K11:K16">
    <cfRule type="cellIs" dxfId="18" priority="20" stopIfTrue="1" operator="equal">
      <formula>"Fail"</formula>
    </cfRule>
    <cfRule type="cellIs" dxfId="17" priority="21" stopIfTrue="1" operator="equal">
      <formula>"Pass"</formula>
    </cfRule>
  </conditionalFormatting>
  <conditionalFormatting sqref="H11:H14 L11:L14 J11:J14">
    <cfRule type="expression" dxfId="16" priority="16" stopIfTrue="1">
      <formula>#REF!="Pass"</formula>
    </cfRule>
  </conditionalFormatting>
  <conditionalFormatting sqref="H11:H16 J11:J16 L11:L16 C14:D14">
    <cfRule type="expression" dxfId="15" priority="17" stopIfTrue="1">
      <formula>#REF!="NA"</formula>
    </cfRule>
  </conditionalFormatting>
  <conditionalFormatting sqref="H10:I10">
    <cfRule type="expression" dxfId="14" priority="63" stopIfTrue="1">
      <formula>#REF!="Pass"</formula>
    </cfRule>
  </conditionalFormatting>
  <conditionalFormatting sqref="J10">
    <cfRule type="expression" dxfId="13" priority="55" stopIfTrue="1">
      <formula>#REF!="Pass"</formula>
    </cfRule>
    <cfRule type="expression" dxfId="12" priority="56" stopIfTrue="1">
      <formula>#REF!="NA"</formula>
    </cfRule>
  </conditionalFormatting>
  <conditionalFormatting sqref="J10:J11 B11:C11 D15 B14:B15">
    <cfRule type="expression" dxfId="11" priority="30" stopIfTrue="1">
      <formula>#REF!="NA"</formula>
    </cfRule>
  </conditionalFormatting>
  <conditionalFormatting sqref="J12:J14">
    <cfRule type="expression" dxfId="10" priority="6" stopIfTrue="1">
      <formula>#REF!="NA"</formula>
    </cfRule>
    <cfRule type="expression" dxfId="9" priority="5" stopIfTrue="1">
      <formula>#REF!="Pass"</formula>
    </cfRule>
  </conditionalFormatting>
  <conditionalFormatting sqref="L10:N10">
    <cfRule type="expression" dxfId="8" priority="57" stopIfTrue="1">
      <formula>#REF!="Pass"</formula>
    </cfRule>
  </conditionalFormatting>
  <dataValidations count="1">
    <dataValidation type="list" allowBlank="1" showInputMessage="1" showErrorMessage="1" sqref="K11:K16 G11:G16" xr:uid="{7151FBF7-FB01-4D7F-97EF-2724922AC7FA}">
      <formula1>"Pass,Fail,NA"</formula1>
    </dataValidation>
  </dataValidation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E9E78-7C4E-4269-91AC-6488CD35C43B}">
  <sheetPr codeName="Sheet2"/>
  <dimension ref="B1:IR23"/>
  <sheetViews>
    <sheetView topLeftCell="A3" zoomScaleNormal="100" zoomScaleSheetLayoutView="100" workbookViewId="0">
      <selection activeCell="D21" sqref="D21"/>
    </sheetView>
  </sheetViews>
  <sheetFormatPr defaultColWidth="9.08984375" defaultRowHeight="13"/>
  <cols>
    <col min="1" max="1" width="0.6328125" style="38" customWidth="1"/>
    <col min="2" max="2" width="2.90625" style="38" customWidth="1"/>
    <col min="3" max="3" width="14.6328125" style="38" customWidth="1"/>
    <col min="4" max="4" width="23.54296875" style="38" customWidth="1"/>
    <col min="5" max="5" width="17.7265625" style="38" customWidth="1"/>
    <col min="6" max="11" width="8.36328125" style="38" customWidth="1"/>
    <col min="12" max="12" width="0.26953125" style="38" customWidth="1"/>
    <col min="13" max="13" width="17" style="38" customWidth="1"/>
    <col min="14" max="19" width="8.36328125" style="38" customWidth="1"/>
    <col min="20" max="20" width="0.26953125" style="38" customWidth="1"/>
    <col min="21" max="21" width="20.36328125" style="38" customWidth="1"/>
    <col min="22" max="22" width="0.36328125" style="38" customWidth="1"/>
    <col min="23" max="16384" width="9.08984375" style="38"/>
  </cols>
  <sheetData>
    <row r="1" spans="2:21" ht="23.25" customHeight="1">
      <c r="B1" s="118"/>
      <c r="C1" s="118"/>
      <c r="D1" s="118"/>
      <c r="U1" s="39" t="s">
        <v>10</v>
      </c>
    </row>
    <row r="2" spans="2:21" ht="4.5" customHeight="1">
      <c r="B2" s="65"/>
      <c r="C2" s="65"/>
      <c r="D2" s="65"/>
      <c r="F2" s="66"/>
      <c r="G2" s="66"/>
      <c r="H2" s="66"/>
      <c r="N2" s="66"/>
      <c r="O2" s="66"/>
      <c r="P2" s="66"/>
    </row>
    <row r="3" spans="2:21">
      <c r="B3" s="115" t="s">
        <v>27</v>
      </c>
      <c r="C3" s="116"/>
      <c r="D3" s="117"/>
      <c r="E3" s="112" t="s">
        <v>11</v>
      </c>
      <c r="F3" s="113"/>
      <c r="G3" s="113"/>
      <c r="H3" s="113"/>
      <c r="I3" s="113"/>
      <c r="J3" s="113"/>
      <c r="K3" s="114"/>
      <c r="L3" s="67"/>
      <c r="M3" s="112" t="s">
        <v>29</v>
      </c>
      <c r="N3" s="113"/>
      <c r="O3" s="113"/>
      <c r="P3" s="113"/>
      <c r="Q3" s="113"/>
      <c r="R3" s="113"/>
      <c r="S3" s="114"/>
      <c r="T3" s="67"/>
      <c r="U3" s="68"/>
    </row>
    <row r="4" spans="2:21" ht="3.75" customHeight="1">
      <c r="B4" s="69"/>
      <c r="C4" s="69"/>
      <c r="D4" s="69"/>
      <c r="E4" s="69"/>
      <c r="F4" s="69"/>
      <c r="G4" s="69"/>
      <c r="H4" s="69"/>
      <c r="I4" s="69"/>
      <c r="J4" s="69"/>
      <c r="K4" s="69"/>
      <c r="L4" s="69"/>
      <c r="M4" s="69"/>
      <c r="N4" s="69"/>
      <c r="O4" s="69"/>
      <c r="P4" s="69"/>
      <c r="Q4" s="69"/>
      <c r="R4" s="69"/>
      <c r="S4" s="69"/>
      <c r="T4" s="69"/>
      <c r="U4" s="69"/>
    </row>
    <row r="5" spans="2:21" ht="12" customHeight="1">
      <c r="B5" s="109" t="s">
        <v>28</v>
      </c>
      <c r="C5" s="109"/>
      <c r="D5" s="108" t="s">
        <v>30</v>
      </c>
      <c r="E5" s="111" t="s">
        <v>24</v>
      </c>
      <c r="F5" s="107" t="s">
        <v>31</v>
      </c>
      <c r="G5" s="107"/>
      <c r="H5" s="107"/>
      <c r="I5" s="107"/>
      <c r="J5" s="107"/>
      <c r="K5" s="107" t="s">
        <v>0</v>
      </c>
      <c r="L5" s="70"/>
      <c r="M5" s="111" t="s">
        <v>6</v>
      </c>
      <c r="N5" s="107" t="s">
        <v>31</v>
      </c>
      <c r="O5" s="107"/>
      <c r="P5" s="107"/>
      <c r="Q5" s="107"/>
      <c r="R5" s="107"/>
      <c r="S5" s="107" t="s">
        <v>0</v>
      </c>
      <c r="T5" s="71"/>
      <c r="U5" s="107" t="s">
        <v>8</v>
      </c>
    </row>
    <row r="6" spans="2:21">
      <c r="B6" s="109"/>
      <c r="C6" s="109"/>
      <c r="D6" s="108"/>
      <c r="E6" s="111"/>
      <c r="F6" s="71" t="s">
        <v>4</v>
      </c>
      <c r="G6" s="71" t="s">
        <v>14</v>
      </c>
      <c r="H6" s="71" t="s">
        <v>26</v>
      </c>
      <c r="I6" s="71" t="s">
        <v>9</v>
      </c>
      <c r="J6" s="71" t="s">
        <v>5</v>
      </c>
      <c r="K6" s="107"/>
      <c r="L6" s="70"/>
      <c r="M6" s="111"/>
      <c r="N6" s="71" t="s">
        <v>4</v>
      </c>
      <c r="O6" s="71" t="s">
        <v>14</v>
      </c>
      <c r="P6" s="71" t="s">
        <v>26</v>
      </c>
      <c r="Q6" s="71" t="s">
        <v>9</v>
      </c>
      <c r="R6" s="71" t="s">
        <v>5</v>
      </c>
      <c r="S6" s="107"/>
      <c r="T6" s="71"/>
      <c r="U6" s="107"/>
    </row>
    <row r="7" spans="2:21">
      <c r="B7" s="110" t="s">
        <v>44</v>
      </c>
      <c r="C7" s="110"/>
      <c r="D7" s="72" t="str">
        <f>Function_DinhViGPS!C4</f>
        <v>Định vị GPS</v>
      </c>
      <c r="E7" s="73" t="str">
        <f>Function_DinhViGPS!F4</f>
        <v>TRẠNG THÁI:
 CHƯA HOÀN THÀNH -
XEM LẠI TRẠNG THÁI TỪNG CASE!</v>
      </c>
      <c r="F7" s="74">
        <f>Function_DinhViGPS!G8</f>
        <v>32</v>
      </c>
      <c r="G7" s="74">
        <f>Function_DinhViGPS!G4</f>
        <v>0</v>
      </c>
      <c r="H7" s="74">
        <f>Function_DinhViGPS!G5</f>
        <v>0</v>
      </c>
      <c r="I7" s="74">
        <f>Function_DinhViGPS!G6</f>
        <v>0</v>
      </c>
      <c r="J7" s="74">
        <f>G7+H7+I7</f>
        <v>0</v>
      </c>
      <c r="K7" s="75">
        <f>IF(F7="","",(G7+H7)/F7)</f>
        <v>0</v>
      </c>
      <c r="L7" s="76"/>
      <c r="M7" s="73" t="str">
        <f>Function_DinhViGPS!J4</f>
        <v>TRẠNG THÁI:
 CHƯA HOÀN THÀNH -
XEM LẠI TRẠNG THÁI TỪNG CASE!</v>
      </c>
      <c r="N7" s="74"/>
      <c r="O7" s="74"/>
      <c r="P7" s="74"/>
      <c r="Q7" s="74"/>
      <c r="R7" s="74"/>
      <c r="S7" s="75" t="str">
        <f>IF(N7="","",(O7+P7)/N7)</f>
        <v/>
      </c>
      <c r="T7" s="76"/>
      <c r="U7" s="77"/>
    </row>
    <row r="8" spans="2:21">
      <c r="B8" s="110"/>
      <c r="C8" s="110"/>
      <c r="D8" s="72" t="str">
        <f>Function_DangNhap!C4</f>
        <v>Đăng nhập bằng SSO-VDeID</v>
      </c>
      <c r="E8" s="73"/>
      <c r="F8" s="74">
        <f>Function_DangNhap!G8</f>
        <v>14</v>
      </c>
      <c r="G8" s="74">
        <f>Function_DinhViGPS!G4</f>
        <v>0</v>
      </c>
      <c r="H8" s="74">
        <f>Function_DinhViGPS!G5</f>
        <v>0</v>
      </c>
      <c r="I8" s="74">
        <f>Function_DinhViGPS!G6</f>
        <v>0</v>
      </c>
      <c r="J8" s="74">
        <f t="shared" ref="J8:J18" si="0">G8+H8+I8</f>
        <v>0</v>
      </c>
      <c r="K8" s="75">
        <f t="shared" ref="K8:K18" si="1">IF(F8="","",(J8+I8)/F8)</f>
        <v>0</v>
      </c>
      <c r="L8" s="76"/>
      <c r="M8" s="78"/>
      <c r="N8" s="74"/>
      <c r="O8" s="74"/>
      <c r="P8" s="74"/>
      <c r="Q8" s="74"/>
      <c r="R8" s="74"/>
      <c r="S8" s="75" t="str">
        <f t="shared" ref="S8:S18" si="2">IF(N8="","",(R8+Q8)/N8)</f>
        <v/>
      </c>
      <c r="T8" s="76"/>
      <c r="U8" s="77"/>
    </row>
    <row r="9" spans="2:21">
      <c r="B9" s="110"/>
      <c r="C9" s="110"/>
      <c r="D9" s="72" t="str">
        <f>Function_ThongKe!C4</f>
        <v>Thống kê</v>
      </c>
      <c r="E9" s="73"/>
      <c r="F9" s="74">
        <f>Function_ThongKe!G8</f>
        <v>60</v>
      </c>
      <c r="G9" s="74">
        <f>Function_DinhViGPS!G4</f>
        <v>0</v>
      </c>
      <c r="H9" s="74">
        <f>Function_ThongKe!G5</f>
        <v>0</v>
      </c>
      <c r="I9" s="74">
        <f>Function_ThongKe!G6</f>
        <v>0</v>
      </c>
      <c r="J9" s="74">
        <f t="shared" si="0"/>
        <v>0</v>
      </c>
      <c r="K9" s="75">
        <f t="shared" si="1"/>
        <v>0</v>
      </c>
      <c r="L9" s="76"/>
      <c r="M9" s="78"/>
      <c r="N9" s="74"/>
      <c r="O9" s="74"/>
      <c r="P9" s="74"/>
      <c r="Q9" s="74"/>
      <c r="R9" s="74"/>
      <c r="S9" s="75" t="str">
        <f t="shared" si="2"/>
        <v/>
      </c>
      <c r="T9" s="76"/>
      <c r="U9" s="77"/>
    </row>
    <row r="10" spans="2:21">
      <c r="B10" s="110"/>
      <c r="C10" s="110"/>
      <c r="D10" s="72" t="str">
        <f>Function_PhanQuyenNguoiDung!C4</f>
        <v>Phân quyền người dùng</v>
      </c>
      <c r="E10" s="73"/>
      <c r="F10" s="74">
        <f>Function_PhanQuyenNguoiDung!G8</f>
        <v>38</v>
      </c>
      <c r="G10" s="74">
        <f>Function_DinhViGPS!G4</f>
        <v>0</v>
      </c>
      <c r="H10" s="74">
        <f>Function_PhanQuyenNguoiDung!G5</f>
        <v>0</v>
      </c>
      <c r="I10" s="74">
        <f>Function_PhanQuyenNguoiDung!G6</f>
        <v>0</v>
      </c>
      <c r="J10" s="74">
        <f t="shared" si="0"/>
        <v>0</v>
      </c>
      <c r="K10" s="75">
        <f t="shared" si="1"/>
        <v>0</v>
      </c>
      <c r="L10" s="76"/>
      <c r="M10" s="78"/>
      <c r="N10" s="74"/>
      <c r="O10" s="74"/>
      <c r="P10" s="74"/>
      <c r="Q10" s="74"/>
      <c r="R10" s="74"/>
      <c r="S10" s="75" t="str">
        <f t="shared" si="2"/>
        <v/>
      </c>
      <c r="T10" s="76"/>
      <c r="U10" s="77"/>
    </row>
    <row r="11" spans="2:21" ht="26">
      <c r="B11" s="110"/>
      <c r="C11" s="110"/>
      <c r="D11" s="72" t="str">
        <f>Function_TrinhDienBanDoTongHop!C4</f>
        <v>Trình diễn bản đồ tổng hợp(cây xanh, thảm xanh, mặt nước)</v>
      </c>
      <c r="E11" s="73"/>
      <c r="F11" s="74">
        <f>Function_TrinhDienBanDoTongHop!G8</f>
        <v>13</v>
      </c>
      <c r="G11" s="74">
        <f>Function_DinhViGPS!G4</f>
        <v>0</v>
      </c>
      <c r="H11" s="74">
        <f>Function_TrinhDienBanDoTongHop!G5</f>
        <v>0</v>
      </c>
      <c r="I11" s="74">
        <f>Function_TrinhDienBanDoTongHop!G6</f>
        <v>0</v>
      </c>
      <c r="J11" s="74">
        <f t="shared" si="0"/>
        <v>0</v>
      </c>
      <c r="K11" s="75">
        <f t="shared" si="1"/>
        <v>0</v>
      </c>
      <c r="L11" s="76"/>
      <c r="M11" s="78"/>
      <c r="N11" s="74"/>
      <c r="O11" s="74"/>
      <c r="P11" s="74"/>
      <c r="Q11" s="74"/>
      <c r="R11" s="74"/>
      <c r="S11" s="75" t="str">
        <f t="shared" si="2"/>
        <v/>
      </c>
      <c r="T11" s="76"/>
      <c r="U11" s="77"/>
    </row>
    <row r="12" spans="2:21">
      <c r="B12" s="110"/>
      <c r="C12" s="110"/>
      <c r="D12" s="72" t="str">
        <f>Function_TimKiemDiaChiTrenBanDo!C4</f>
        <v>Tìm kiếm địa chỉ trên bản đồ</v>
      </c>
      <c r="E12" s="73"/>
      <c r="F12" s="74">
        <f>Function_TimKiemDiaChiTrenBanDo!G8</f>
        <v>11</v>
      </c>
      <c r="G12" s="74">
        <f>Function_DinhViGPS!G4</f>
        <v>0</v>
      </c>
      <c r="H12" s="74">
        <f>Function_TimKiemDiaChiTrenBanDo!G5</f>
        <v>0</v>
      </c>
      <c r="I12" s="74">
        <f>Function_TimKiemDiaChiTrenBanDo!G6</f>
        <v>0</v>
      </c>
      <c r="J12" s="74">
        <f t="shared" si="0"/>
        <v>0</v>
      </c>
      <c r="K12" s="75">
        <f t="shared" si="1"/>
        <v>0</v>
      </c>
      <c r="L12" s="76"/>
      <c r="M12" s="78"/>
      <c r="N12" s="74"/>
      <c r="O12" s="74"/>
      <c r="P12" s="74"/>
      <c r="Q12" s="74"/>
      <c r="R12" s="74"/>
      <c r="S12" s="75" t="str">
        <f t="shared" si="2"/>
        <v/>
      </c>
      <c r="T12" s="76"/>
      <c r="U12" s="77"/>
    </row>
    <row r="13" spans="2:21">
      <c r="B13" s="110"/>
      <c r="C13" s="110"/>
      <c r="D13" s="72" t="str">
        <f>Function_TimKiemCayXanh!C4</f>
        <v>Tìm kiếm cây xanh trên bản đồ</v>
      </c>
      <c r="E13" s="73"/>
      <c r="F13" s="74">
        <f>Function_TimKiemCayXanh!G8</f>
        <v>6</v>
      </c>
      <c r="G13" s="74">
        <f>Function_DinhViGPS!G4</f>
        <v>0</v>
      </c>
      <c r="H13" s="74">
        <f>Function_TimKiemCayXanh!G5</f>
        <v>0</v>
      </c>
      <c r="I13" s="74">
        <f>Function_TimKiemCayXanh!G6</f>
        <v>0</v>
      </c>
      <c r="J13" s="74">
        <f t="shared" si="0"/>
        <v>0</v>
      </c>
      <c r="K13" s="75">
        <f t="shared" si="1"/>
        <v>0</v>
      </c>
      <c r="L13" s="76"/>
      <c r="M13" s="78"/>
      <c r="N13" s="74"/>
      <c r="O13" s="74"/>
      <c r="P13" s="74"/>
      <c r="Q13" s="74"/>
      <c r="R13" s="74"/>
      <c r="S13" s="75" t="str">
        <f t="shared" si="2"/>
        <v/>
      </c>
      <c r="T13" s="76"/>
      <c r="U13" s="77"/>
    </row>
    <row r="14" spans="2:21" ht="26">
      <c r="B14" s="110"/>
      <c r="C14" s="110"/>
      <c r="D14" s="72" t="str">
        <f>Function_TimKiemThamXanh!C4</f>
        <v>Tìm kiếm thảm xanh trên bản đồ</v>
      </c>
      <c r="E14" s="73"/>
      <c r="F14" s="74">
        <f>Function_TimKiemThamXanh!G8</f>
        <v>5</v>
      </c>
      <c r="G14" s="74">
        <f>Function_DinhViGPS!G4</f>
        <v>0</v>
      </c>
      <c r="H14" s="74">
        <f>Function_TimKiemThamXanh!G5</f>
        <v>0</v>
      </c>
      <c r="I14" s="74">
        <f>Function_TimKiemThamXanh!G6</f>
        <v>0</v>
      </c>
      <c r="J14" s="74">
        <f t="shared" si="0"/>
        <v>0</v>
      </c>
      <c r="K14" s="75">
        <f t="shared" si="1"/>
        <v>0</v>
      </c>
      <c r="L14" s="76"/>
      <c r="M14" s="78"/>
      <c r="N14" s="74"/>
      <c r="O14" s="74"/>
      <c r="P14" s="74"/>
      <c r="Q14" s="74"/>
      <c r="R14" s="74"/>
      <c r="S14" s="75" t="str">
        <f t="shared" si="2"/>
        <v/>
      </c>
      <c r="T14" s="76"/>
      <c r="U14" s="77"/>
    </row>
    <row r="15" spans="2:21">
      <c r="B15" s="110"/>
      <c r="C15" s="110"/>
      <c r="D15" s="72" t="str">
        <f>Function_TimKiemMatNuoc!C4</f>
        <v>Tìm kiếm mặt nước trên bản đồ</v>
      </c>
      <c r="E15" s="73"/>
      <c r="F15" s="74">
        <f>Function_TimKiemMatNuoc!G8</f>
        <v>5</v>
      </c>
      <c r="G15" s="74">
        <f>Function_DinhViGPS!G4</f>
        <v>0</v>
      </c>
      <c r="H15" s="74">
        <f>Function_TimKiemMatNuoc!G5</f>
        <v>0</v>
      </c>
      <c r="I15" s="74">
        <f>Function_TimKiemMatNuoc!G6</f>
        <v>0</v>
      </c>
      <c r="J15" s="74">
        <f t="shared" si="0"/>
        <v>0</v>
      </c>
      <c r="K15" s="75">
        <f t="shared" si="1"/>
        <v>0</v>
      </c>
      <c r="L15" s="76"/>
      <c r="M15" s="78"/>
      <c r="N15" s="74"/>
      <c r="O15" s="74"/>
      <c r="P15" s="74"/>
      <c r="Q15" s="74"/>
      <c r="R15" s="74"/>
      <c r="S15" s="75" t="str">
        <f t="shared" si="2"/>
        <v/>
      </c>
      <c r="T15" s="76"/>
      <c r="U15" s="77"/>
    </row>
    <row r="16" spans="2:21">
      <c r="B16" s="110"/>
      <c r="C16" s="110"/>
      <c r="D16" s="72" t="str">
        <f>Function_DoKhoangCach!C4</f>
        <v>Đo khoảng cách</v>
      </c>
      <c r="E16" s="73"/>
      <c r="F16" s="74">
        <f>Function_DoKhoangCach!G8</f>
        <v>5</v>
      </c>
      <c r="G16" s="74">
        <f>Function_DinhViGPS!G4</f>
        <v>0</v>
      </c>
      <c r="H16" s="74">
        <f>Function_DoKhoangCach!G5</f>
        <v>0</v>
      </c>
      <c r="I16" s="74">
        <f>Function_DoKhoangCach!G6</f>
        <v>0</v>
      </c>
      <c r="J16" s="74">
        <f t="shared" si="0"/>
        <v>0</v>
      </c>
      <c r="K16" s="75">
        <f t="shared" si="1"/>
        <v>0</v>
      </c>
      <c r="L16" s="76"/>
      <c r="M16" s="78"/>
      <c r="N16" s="74"/>
      <c r="O16" s="74"/>
      <c r="P16" s="74"/>
      <c r="Q16" s="74"/>
      <c r="R16" s="74"/>
      <c r="S16" s="75" t="str">
        <f t="shared" si="2"/>
        <v/>
      </c>
      <c r="T16" s="76"/>
      <c r="U16" s="77"/>
    </row>
    <row r="17" spans="2:252">
      <c r="B17" s="110"/>
      <c r="C17" s="110"/>
      <c r="D17" s="72" t="str">
        <f>Function_ChiDanDuongDi!C4</f>
        <v>Chỉ dẫn đường đi</v>
      </c>
      <c r="E17" s="73"/>
      <c r="F17" s="74">
        <f>Function_ChiDanDuongDi!G8</f>
        <v>7</v>
      </c>
      <c r="G17" s="74">
        <f>Function_DinhViGPS!G4</f>
        <v>0</v>
      </c>
      <c r="H17" s="74">
        <f>Function_ChiDanDuongDi!G5</f>
        <v>0</v>
      </c>
      <c r="I17" s="74">
        <f>Function_ChiDanDuongDi!G6</f>
        <v>0</v>
      </c>
      <c r="J17" s="74">
        <f t="shared" si="0"/>
        <v>0</v>
      </c>
      <c r="K17" s="75">
        <f t="shared" si="1"/>
        <v>0</v>
      </c>
      <c r="L17" s="76"/>
      <c r="M17" s="78"/>
      <c r="N17" s="74"/>
      <c r="O17" s="74"/>
      <c r="P17" s="74"/>
      <c r="Q17" s="74"/>
      <c r="R17" s="74"/>
      <c r="S17" s="75" t="str">
        <f t="shared" si="2"/>
        <v/>
      </c>
      <c r="T17" s="76"/>
      <c r="U17" s="77"/>
    </row>
    <row r="18" spans="2:252">
      <c r="B18" s="110"/>
      <c r="C18" s="110"/>
      <c r="D18" s="72" t="str">
        <f>Function_XuatMaQR!C4</f>
        <v>Xuất mã QR</v>
      </c>
      <c r="E18" s="73"/>
      <c r="F18" s="74">
        <f>Function_XuatMaQR!G8</f>
        <v>6</v>
      </c>
      <c r="G18" s="74">
        <f>Function_DinhViGPS!G4</f>
        <v>0</v>
      </c>
      <c r="H18" s="74">
        <f>Function_XuatMaQR!G5</f>
        <v>0</v>
      </c>
      <c r="I18" s="74">
        <f>Function_XuatMaQR!G6</f>
        <v>0</v>
      </c>
      <c r="J18" s="74">
        <f t="shared" si="0"/>
        <v>0</v>
      </c>
      <c r="K18" s="75">
        <f t="shared" si="1"/>
        <v>0</v>
      </c>
      <c r="L18" s="76"/>
      <c r="M18" s="78"/>
      <c r="N18" s="74"/>
      <c r="O18" s="74"/>
      <c r="P18" s="74"/>
      <c r="Q18" s="74"/>
      <c r="R18" s="74"/>
      <c r="S18" s="75" t="str">
        <f t="shared" si="2"/>
        <v/>
      </c>
      <c r="T18" s="76"/>
      <c r="U18" s="77"/>
    </row>
    <row r="19" spans="2:252" ht="16.649999999999999" customHeight="1">
      <c r="B19" s="106" t="s">
        <v>32</v>
      </c>
      <c r="C19" s="106"/>
      <c r="D19" s="106"/>
      <c r="E19" s="79" t="str">
        <f>IF(COUNTIF(E7:E18,"Failed")&gt;0,"Failed","Passed")</f>
        <v>Passed</v>
      </c>
      <c r="F19" s="79">
        <f>SUM(F7:F18)</f>
        <v>202</v>
      </c>
      <c r="G19" s="79">
        <f>SUM(G7:G18)</f>
        <v>0</v>
      </c>
      <c r="H19" s="79">
        <f>SUM(H7:H18)</f>
        <v>0</v>
      </c>
      <c r="I19" s="79">
        <f>SUM(I7:I18)</f>
        <v>0</v>
      </c>
      <c r="J19" s="79">
        <f>SUM(J7:J18)</f>
        <v>0</v>
      </c>
      <c r="K19" s="80">
        <f>IF(F19="","",(G19+H19)/F19)</f>
        <v>0</v>
      </c>
      <c r="L19" s="81"/>
      <c r="M19" s="79" t="str">
        <f>IF(COUNTIF(M7:M18,"Failed")&gt;0,"Failed","Passed")</f>
        <v>Passed</v>
      </c>
      <c r="N19" s="79">
        <f>SUM(N7:N18)</f>
        <v>0</v>
      </c>
      <c r="O19" s="79">
        <f>SUM(O7:O18)</f>
        <v>0</v>
      </c>
      <c r="P19" s="79">
        <f>SUM(P7:P18)</f>
        <v>0</v>
      </c>
      <c r="Q19" s="79">
        <f>SUM(Q7:Q18)</f>
        <v>0</v>
      </c>
      <c r="R19" s="79">
        <f>SUM(R7:R18)</f>
        <v>0</v>
      </c>
      <c r="S19" s="80" t="e">
        <f>IF(N19="","",(O19+P19)/N19)</f>
        <v>#DIV/0!</v>
      </c>
      <c r="T19" s="81"/>
      <c r="U19" s="82"/>
    </row>
    <row r="20" spans="2:252" ht="11.25" customHeight="1"/>
    <row r="21" spans="2:252">
      <c r="B21" s="83" t="s">
        <v>1</v>
      </c>
    </row>
    <row r="22" spans="2:252">
      <c r="B22" s="84"/>
      <c r="C22" s="38" t="s">
        <v>2</v>
      </c>
    </row>
    <row r="23" spans="2:252" ht="5.25" customHeight="1">
      <c r="B23" s="85"/>
      <c r="C23" s="85"/>
      <c r="D23" s="85"/>
      <c r="E23" s="85"/>
      <c r="F23" s="85"/>
      <c r="G23" s="85"/>
      <c r="H23" s="85"/>
      <c r="I23" s="85"/>
      <c r="M23" s="85"/>
      <c r="N23" s="85"/>
      <c r="O23" s="85"/>
      <c r="P23" s="85"/>
      <c r="Q23" s="85"/>
      <c r="V23" s="85"/>
      <c r="W23" s="85"/>
      <c r="X23" s="85"/>
      <c r="Y23" s="85"/>
      <c r="Z23" s="85"/>
      <c r="AA23" s="85"/>
      <c r="AB23" s="85"/>
      <c r="AC23" s="85"/>
      <c r="AD23" s="85"/>
      <c r="AE23" s="85"/>
      <c r="AF23" s="85"/>
      <c r="AG23" s="85"/>
      <c r="AH23" s="85"/>
      <c r="AI23" s="85"/>
      <c r="AJ23" s="85"/>
      <c r="AK23" s="85"/>
      <c r="AL23" s="85"/>
      <c r="AM23" s="85"/>
      <c r="AN23" s="85"/>
      <c r="AO23" s="85"/>
      <c r="AP23" s="85"/>
      <c r="AQ23" s="85"/>
      <c r="AR23" s="85"/>
      <c r="AS23" s="85"/>
      <c r="AT23" s="85"/>
      <c r="AU23" s="85"/>
      <c r="AV23" s="85"/>
      <c r="AW23" s="85"/>
      <c r="AX23" s="85"/>
      <c r="AY23" s="85"/>
      <c r="AZ23" s="85"/>
      <c r="BA23" s="85"/>
      <c r="BB23" s="85"/>
      <c r="BC23" s="85"/>
      <c r="BD23" s="85"/>
      <c r="BE23" s="85"/>
      <c r="BF23" s="85"/>
      <c r="BG23" s="85"/>
      <c r="BH23" s="85"/>
      <c r="BI23" s="85"/>
      <c r="BJ23" s="85"/>
      <c r="BK23" s="85"/>
      <c r="BL23" s="85"/>
      <c r="BM23" s="85"/>
      <c r="BN23" s="85"/>
      <c r="BO23" s="85"/>
      <c r="BP23" s="85"/>
      <c r="BQ23" s="85"/>
      <c r="BR23" s="85"/>
      <c r="BS23" s="85"/>
      <c r="BT23" s="85"/>
      <c r="BU23" s="85"/>
      <c r="BV23" s="85"/>
      <c r="BW23" s="85"/>
      <c r="BX23" s="85"/>
      <c r="BY23" s="85"/>
      <c r="BZ23" s="85"/>
      <c r="CA23" s="85"/>
      <c r="CB23" s="85"/>
      <c r="CC23" s="85"/>
      <c r="CD23" s="85"/>
      <c r="CE23" s="85"/>
      <c r="CF23" s="85"/>
      <c r="CG23" s="85"/>
      <c r="CH23" s="85"/>
      <c r="CI23" s="85"/>
      <c r="CJ23" s="85"/>
      <c r="CK23" s="85"/>
      <c r="CL23" s="85"/>
      <c r="CM23" s="85"/>
      <c r="CN23" s="85"/>
      <c r="CO23" s="85"/>
      <c r="CP23" s="85"/>
      <c r="CQ23" s="85"/>
      <c r="CR23" s="85"/>
      <c r="CS23" s="85"/>
      <c r="CT23" s="85"/>
      <c r="CU23" s="85"/>
      <c r="CV23" s="85"/>
      <c r="CW23" s="85"/>
      <c r="CX23" s="85"/>
      <c r="CY23" s="85"/>
      <c r="CZ23" s="85"/>
      <c r="DA23" s="85"/>
      <c r="DB23" s="85"/>
      <c r="DC23" s="85"/>
      <c r="DD23" s="85"/>
      <c r="DE23" s="85"/>
      <c r="DF23" s="85"/>
      <c r="DG23" s="85"/>
      <c r="DH23" s="85"/>
      <c r="DI23" s="85"/>
      <c r="DJ23" s="85"/>
      <c r="DK23" s="85"/>
      <c r="DL23" s="85"/>
      <c r="DM23" s="85"/>
      <c r="DN23" s="85"/>
      <c r="DO23" s="85"/>
      <c r="DP23" s="85"/>
      <c r="DQ23" s="85"/>
      <c r="DR23" s="85"/>
      <c r="DS23" s="85"/>
      <c r="DT23" s="85"/>
      <c r="DU23" s="85"/>
      <c r="DV23" s="85"/>
      <c r="DW23" s="85"/>
      <c r="DX23" s="85"/>
      <c r="DY23" s="85"/>
      <c r="DZ23" s="85"/>
      <c r="EA23" s="85"/>
      <c r="EB23" s="85"/>
      <c r="EC23" s="85"/>
      <c r="ED23" s="85"/>
      <c r="EE23" s="85"/>
      <c r="EF23" s="85"/>
      <c r="EG23" s="85"/>
      <c r="EH23" s="85"/>
      <c r="EI23" s="85"/>
      <c r="EJ23" s="85"/>
      <c r="EK23" s="85"/>
      <c r="EL23" s="85"/>
      <c r="EM23" s="85"/>
      <c r="EN23" s="85"/>
      <c r="EO23" s="85"/>
      <c r="EP23" s="85"/>
      <c r="EQ23" s="85"/>
      <c r="ER23" s="85"/>
      <c r="ES23" s="85"/>
      <c r="ET23" s="85"/>
      <c r="EU23" s="85"/>
      <c r="EV23" s="85"/>
      <c r="EW23" s="85"/>
      <c r="EX23" s="85"/>
      <c r="EY23" s="85"/>
      <c r="EZ23" s="85"/>
      <c r="FA23" s="85"/>
      <c r="FB23" s="85"/>
      <c r="FC23" s="85"/>
      <c r="FD23" s="85"/>
      <c r="FE23" s="85"/>
      <c r="FF23" s="85"/>
      <c r="FG23" s="85"/>
      <c r="FH23" s="85"/>
      <c r="FI23" s="85"/>
      <c r="FJ23" s="85"/>
      <c r="FK23" s="85"/>
      <c r="FL23" s="85"/>
      <c r="FM23" s="85"/>
      <c r="FN23" s="85"/>
      <c r="FO23" s="85"/>
      <c r="FP23" s="85"/>
      <c r="FQ23" s="85"/>
      <c r="FR23" s="85"/>
      <c r="FS23" s="85"/>
      <c r="FT23" s="85"/>
      <c r="FU23" s="85"/>
      <c r="FV23" s="85"/>
      <c r="FW23" s="85"/>
      <c r="FX23" s="85"/>
      <c r="FY23" s="85"/>
      <c r="FZ23" s="85"/>
      <c r="GA23" s="85"/>
      <c r="GB23" s="85"/>
      <c r="GC23" s="85"/>
      <c r="GD23" s="85"/>
      <c r="GE23" s="85"/>
      <c r="GF23" s="85"/>
      <c r="GG23" s="85"/>
      <c r="GH23" s="85"/>
      <c r="GI23" s="85"/>
      <c r="GJ23" s="85"/>
      <c r="GK23" s="85"/>
      <c r="GL23" s="85"/>
      <c r="GM23" s="85"/>
      <c r="GN23" s="85"/>
      <c r="GO23" s="85"/>
      <c r="GP23" s="85"/>
      <c r="GQ23" s="85"/>
      <c r="GR23" s="85"/>
      <c r="GS23" s="85"/>
      <c r="GT23" s="85"/>
      <c r="GU23" s="85"/>
      <c r="GV23" s="85"/>
      <c r="GW23" s="85"/>
      <c r="GX23" s="85"/>
      <c r="GY23" s="85"/>
      <c r="GZ23" s="85"/>
      <c r="HA23" s="85"/>
      <c r="HB23" s="85"/>
      <c r="HC23" s="85"/>
      <c r="HD23" s="85"/>
      <c r="HE23" s="85"/>
      <c r="HF23" s="85"/>
      <c r="HG23" s="85"/>
      <c r="HH23" s="85"/>
      <c r="HI23" s="85"/>
      <c r="HJ23" s="85"/>
      <c r="HK23" s="85"/>
      <c r="HL23" s="85"/>
      <c r="HM23" s="85"/>
      <c r="HN23" s="85"/>
      <c r="HO23" s="85"/>
      <c r="HP23" s="85"/>
      <c r="HQ23" s="85"/>
      <c r="HR23" s="85"/>
      <c r="HS23" s="85"/>
      <c r="HT23" s="85"/>
      <c r="HU23" s="85"/>
      <c r="HV23" s="85"/>
      <c r="HW23" s="85"/>
      <c r="HX23" s="85"/>
      <c r="HY23" s="85"/>
      <c r="HZ23" s="85"/>
      <c r="IA23" s="85"/>
      <c r="IB23" s="85"/>
      <c r="IC23" s="85"/>
      <c r="ID23" s="85"/>
      <c r="IE23" s="85"/>
      <c r="IF23" s="85"/>
      <c r="IG23" s="85"/>
      <c r="IH23" s="85"/>
      <c r="II23" s="85"/>
      <c r="IJ23" s="85"/>
      <c r="IK23" s="85"/>
      <c r="IL23" s="85"/>
      <c r="IM23" s="85"/>
      <c r="IN23" s="85"/>
      <c r="IO23" s="85"/>
      <c r="IP23" s="85"/>
      <c r="IQ23" s="85"/>
      <c r="IR23" s="85"/>
    </row>
  </sheetData>
  <mergeCells count="26">
    <mergeCell ref="B17:C17"/>
    <mergeCell ref="B1:D1"/>
    <mergeCell ref="M3:S3"/>
    <mergeCell ref="M5:M6"/>
    <mergeCell ref="N5:R5"/>
    <mergeCell ref="S5:S6"/>
    <mergeCell ref="B8:C8"/>
    <mergeCell ref="K5:K6"/>
    <mergeCell ref="E3:K3"/>
    <mergeCell ref="B3:D3"/>
    <mergeCell ref="B19:D19"/>
    <mergeCell ref="U5:U6"/>
    <mergeCell ref="D5:D6"/>
    <mergeCell ref="B5:C6"/>
    <mergeCell ref="F5:J5"/>
    <mergeCell ref="B7:C7"/>
    <mergeCell ref="B12:C12"/>
    <mergeCell ref="E5:E6"/>
    <mergeCell ref="B18:C18"/>
    <mergeCell ref="B9:C9"/>
    <mergeCell ref="B10:C10"/>
    <mergeCell ref="B11:C11"/>
    <mergeCell ref="B13:C13"/>
    <mergeCell ref="B14:C14"/>
    <mergeCell ref="B15:C15"/>
    <mergeCell ref="B16:C16"/>
  </mergeCells>
  <phoneticPr fontId="1" type="noConversion"/>
  <dataValidations xWindow="385" yWindow="191" count="1">
    <dataValidation allowBlank="1" showInputMessage="1" showErrorMessage="1" prompt="Do not Edit this cell. It is filled automatically" sqref="E7:T19" xr:uid="{68545E63-5077-4C55-B765-97A192EFF4EF}"/>
  </dataValidations>
  <pageMargins left="0.5" right="0.5" top="0.25" bottom="0.25" header="0.51180555555555596" footer="0.51180555555555596"/>
  <pageSetup paperSize="9" firstPageNumber="0" orientation="landscape" horizontalDpi="300" verticalDpi="3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8051C-2D87-4CA1-B5BB-EE537BABFD44}">
  <dimension ref="A1:P44"/>
  <sheetViews>
    <sheetView zoomScale="90" zoomScaleNormal="90" workbookViewId="0">
      <selection activeCell="G2" sqref="G2"/>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COUNTBLANK(G11:G42)</f>
        <v>32</v>
      </c>
      <c r="H2" s="39"/>
      <c r="K2" s="66">
        <f>COUNTBLANK(K33:K42)</f>
        <v>10</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100" t="s">
        <v>691</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COUNTIF(G10:G42,"Pass")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COUNTIF(K10:K42,"Pass")</f>
        <v>0</v>
      </c>
      <c r="L4" s="4" t="s">
        <v>14</v>
      </c>
      <c r="M4" s="2"/>
      <c r="N4" s="2"/>
      <c r="O4" s="1"/>
      <c r="P4" s="1"/>
    </row>
    <row r="5" spans="1:16" ht="16.5">
      <c r="A5" s="36" t="s">
        <v>57</v>
      </c>
      <c r="B5" s="36"/>
      <c r="C5" s="126" t="s">
        <v>692</v>
      </c>
      <c r="D5" s="126"/>
      <c r="E5" s="6"/>
      <c r="F5" s="125"/>
      <c r="G5" s="7">
        <f>COUNTIF(G10:G42,"Fail")</f>
        <v>0</v>
      </c>
      <c r="H5" s="4" t="s">
        <v>26</v>
      </c>
      <c r="I5" s="6"/>
      <c r="J5" s="125"/>
      <c r="K5" s="7">
        <f>COUNTIF(K10:K42,"Fail")</f>
        <v>0</v>
      </c>
      <c r="L5" s="4" t="s">
        <v>26</v>
      </c>
      <c r="M5" s="8"/>
      <c r="N5" s="2"/>
      <c r="O5" s="1"/>
      <c r="P5" s="1"/>
    </row>
    <row r="6" spans="1:16" ht="16.5">
      <c r="A6" s="37" t="s">
        <v>46</v>
      </c>
      <c r="B6" s="37"/>
      <c r="C6" s="126" t="s">
        <v>693</v>
      </c>
      <c r="D6" s="126"/>
      <c r="E6" s="6"/>
      <c r="F6" s="125"/>
      <c r="G6" s="7">
        <f>COUNTIF(G10:G42,"NA")</f>
        <v>0</v>
      </c>
      <c r="H6" s="4" t="s">
        <v>9</v>
      </c>
      <c r="I6" s="6"/>
      <c r="J6" s="125"/>
      <c r="K6" s="7">
        <f>COUNTIF(K10:K42,"NA")</f>
        <v>0</v>
      </c>
      <c r="L6" s="4" t="s">
        <v>9</v>
      </c>
      <c r="M6" s="8"/>
      <c r="N6" s="2"/>
      <c r="O6" s="1"/>
      <c r="P6" s="1"/>
    </row>
    <row r="7" spans="1:16" ht="16.5">
      <c r="A7" s="37" t="s">
        <v>694</v>
      </c>
      <c r="B7" s="37"/>
      <c r="C7" s="126"/>
      <c r="D7" s="126"/>
      <c r="E7" s="6"/>
      <c r="F7" s="125"/>
      <c r="G7" s="7">
        <f>COUNTA(G10:G42)</f>
        <v>0</v>
      </c>
      <c r="H7" s="4" t="s">
        <v>58</v>
      </c>
      <c r="I7" s="6"/>
      <c r="J7" s="125"/>
      <c r="K7" s="7">
        <f>COUNTA(K10:K42)</f>
        <v>0</v>
      </c>
      <c r="L7" s="4" t="s">
        <v>47</v>
      </c>
      <c r="M7" s="8"/>
      <c r="N7" s="2"/>
      <c r="O7" s="1"/>
      <c r="P7" s="1"/>
    </row>
    <row r="8" spans="1:16" ht="16.5">
      <c r="A8" s="37" t="s">
        <v>695</v>
      </c>
      <c r="B8" s="9"/>
      <c r="C8" s="9"/>
      <c r="D8" s="9"/>
      <c r="E8" s="10"/>
      <c r="F8" s="9"/>
      <c r="G8" s="7">
        <f>COUNTA($A11:$A42)</f>
        <v>32</v>
      </c>
      <c r="H8" s="4" t="s">
        <v>59</v>
      </c>
      <c r="I8" s="10"/>
      <c r="J8" s="9"/>
      <c r="K8" s="7">
        <f>COUNTA($A33:$A42)</f>
        <v>10</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19" t="s">
        <v>691</v>
      </c>
      <c r="C10" s="120"/>
      <c r="D10" s="121"/>
      <c r="E10" s="15"/>
      <c r="F10" s="16"/>
      <c r="G10" s="17"/>
      <c r="H10" s="18"/>
      <c r="I10" s="15"/>
      <c r="J10" s="19"/>
      <c r="K10" s="19"/>
      <c r="L10" s="20"/>
      <c r="M10" s="21"/>
      <c r="N10" s="21"/>
      <c r="O10" s="14"/>
      <c r="P10" s="14"/>
    </row>
    <row r="11" spans="1:16" ht="33">
      <c r="A11" s="22" t="s">
        <v>60</v>
      </c>
      <c r="B11" s="23" t="s">
        <v>61</v>
      </c>
      <c r="C11" s="23" t="s">
        <v>62</v>
      </c>
      <c r="D11" s="23" t="s">
        <v>63</v>
      </c>
      <c r="E11" s="5"/>
      <c r="F11" s="23"/>
      <c r="G11" s="24"/>
      <c r="H11" s="23"/>
      <c r="I11" s="25"/>
      <c r="J11" s="23"/>
      <c r="K11" s="24"/>
      <c r="L11" s="23"/>
      <c r="M11" s="26"/>
      <c r="N11" s="26"/>
      <c r="O11" s="14"/>
      <c r="P11" s="14"/>
    </row>
    <row r="12" spans="1:16" ht="66">
      <c r="A12" s="22" t="s">
        <v>64</v>
      </c>
      <c r="B12" s="23" t="s">
        <v>65</v>
      </c>
      <c r="C12" s="23" t="s">
        <v>66</v>
      </c>
      <c r="D12" s="23" t="s">
        <v>67</v>
      </c>
      <c r="E12" s="5"/>
      <c r="F12" s="23"/>
      <c r="G12" s="24"/>
      <c r="H12" s="23"/>
      <c r="I12" s="25"/>
      <c r="J12" s="23"/>
      <c r="K12" s="24"/>
      <c r="L12" s="23"/>
      <c r="M12" s="26"/>
      <c r="N12" s="26"/>
      <c r="O12" s="14"/>
      <c r="P12" s="14"/>
    </row>
    <row r="13" spans="1:16" ht="82.5">
      <c r="A13" s="22" t="s">
        <v>68</v>
      </c>
      <c r="B13" s="23" t="s">
        <v>69</v>
      </c>
      <c r="C13" s="23" t="s">
        <v>70</v>
      </c>
      <c r="D13" s="23" t="s">
        <v>71</v>
      </c>
      <c r="E13" s="5"/>
      <c r="F13" s="23"/>
      <c r="G13" s="24"/>
      <c r="H13" s="23"/>
      <c r="I13" s="25"/>
      <c r="J13" s="23"/>
      <c r="K13" s="24"/>
      <c r="L13" s="23"/>
      <c r="M13" s="26"/>
      <c r="N13" s="26"/>
      <c r="O13" s="14"/>
      <c r="P13" s="14"/>
    </row>
    <row r="14" spans="1:16" ht="82.5">
      <c r="A14" s="22" t="s">
        <v>72</v>
      </c>
      <c r="B14" s="23" t="s">
        <v>73</v>
      </c>
      <c r="C14" s="23" t="s">
        <v>74</v>
      </c>
      <c r="D14" s="23" t="s">
        <v>75</v>
      </c>
      <c r="E14" s="5"/>
      <c r="F14" s="23"/>
      <c r="G14" s="24"/>
      <c r="H14" s="23"/>
      <c r="I14" s="25"/>
      <c r="J14" s="23"/>
      <c r="K14" s="24"/>
      <c r="L14" s="23"/>
      <c r="M14" s="26"/>
      <c r="N14" s="26"/>
      <c r="O14" s="14"/>
      <c r="P14" s="14"/>
    </row>
    <row r="15" spans="1:16" ht="49.5">
      <c r="A15" s="22" t="s">
        <v>76</v>
      </c>
      <c r="B15" s="23" t="s">
        <v>77</v>
      </c>
      <c r="C15" s="23" t="s">
        <v>78</v>
      </c>
      <c r="D15" s="23" t="s">
        <v>79</v>
      </c>
      <c r="E15" s="5"/>
      <c r="F15" s="23"/>
      <c r="G15" s="24"/>
      <c r="H15" s="23"/>
      <c r="I15" s="25"/>
      <c r="J15" s="23"/>
      <c r="K15" s="24"/>
      <c r="L15" s="23"/>
      <c r="M15" s="26"/>
      <c r="N15" s="26"/>
      <c r="O15" s="14"/>
      <c r="P15" s="14"/>
    </row>
    <row r="16" spans="1:16" ht="49.5">
      <c r="A16" s="22" t="s">
        <v>80</v>
      </c>
      <c r="B16" s="23" t="s">
        <v>81</v>
      </c>
      <c r="C16" s="23" t="s">
        <v>82</v>
      </c>
      <c r="D16" s="23" t="s">
        <v>83</v>
      </c>
      <c r="E16" s="5"/>
      <c r="F16" s="23"/>
      <c r="G16" s="24"/>
      <c r="H16" s="23"/>
      <c r="I16" s="25"/>
      <c r="J16" s="23"/>
      <c r="K16" s="24"/>
      <c r="L16" s="23"/>
      <c r="M16" s="26"/>
      <c r="N16" s="26"/>
      <c r="O16" s="14"/>
      <c r="P16" s="14"/>
    </row>
    <row r="17" spans="1:16" ht="33">
      <c r="A17" s="22" t="s">
        <v>84</v>
      </c>
      <c r="B17" s="23" t="s">
        <v>85</v>
      </c>
      <c r="C17" s="23" t="s">
        <v>86</v>
      </c>
      <c r="D17" s="23" t="s">
        <v>87</v>
      </c>
      <c r="E17" s="5"/>
      <c r="F17" s="23"/>
      <c r="G17" s="24"/>
      <c r="H17" s="23"/>
      <c r="I17" s="25"/>
      <c r="J17" s="23"/>
      <c r="K17" s="24"/>
      <c r="L17" s="23"/>
      <c r="M17" s="26"/>
      <c r="N17" s="26"/>
      <c r="O17" s="14"/>
      <c r="P17" s="14"/>
    </row>
    <row r="18" spans="1:16" ht="49.5">
      <c r="A18" s="22" t="s">
        <v>88</v>
      </c>
      <c r="B18" s="23" t="s">
        <v>89</v>
      </c>
      <c r="C18" s="23" t="s">
        <v>90</v>
      </c>
      <c r="D18" s="23" t="s">
        <v>91</v>
      </c>
      <c r="E18" s="5"/>
      <c r="F18" s="23"/>
      <c r="G18" s="24"/>
      <c r="H18" s="23"/>
      <c r="I18" s="25"/>
      <c r="J18" s="23"/>
      <c r="K18" s="24"/>
      <c r="L18" s="23"/>
      <c r="M18" s="26"/>
      <c r="N18" s="26"/>
      <c r="O18" s="14"/>
      <c r="P18" s="14"/>
    </row>
    <row r="19" spans="1:16" ht="66">
      <c r="A19" s="22" t="s">
        <v>92</v>
      </c>
      <c r="B19" s="23" t="s">
        <v>93</v>
      </c>
      <c r="C19" s="23" t="s">
        <v>94</v>
      </c>
      <c r="D19" s="23" t="s">
        <v>95</v>
      </c>
      <c r="E19" s="5"/>
      <c r="F19" s="23"/>
      <c r="G19" s="24"/>
      <c r="H19" s="23"/>
      <c r="I19" s="25"/>
      <c r="J19" s="23"/>
      <c r="K19" s="24"/>
      <c r="L19" s="23"/>
      <c r="M19" s="26"/>
      <c r="N19" s="26"/>
      <c r="O19" s="14"/>
      <c r="P19" s="14"/>
    </row>
    <row r="20" spans="1:16" ht="49.5">
      <c r="A20" s="22" t="s">
        <v>96</v>
      </c>
      <c r="B20" s="23" t="s">
        <v>97</v>
      </c>
      <c r="C20" s="23" t="s">
        <v>98</v>
      </c>
      <c r="D20" s="23" t="s">
        <v>99</v>
      </c>
      <c r="E20" s="5"/>
      <c r="F20" s="23"/>
      <c r="G20" s="24"/>
      <c r="H20" s="23"/>
      <c r="I20" s="25"/>
      <c r="J20" s="23"/>
      <c r="K20" s="24"/>
      <c r="L20" s="23"/>
      <c r="M20" s="26"/>
      <c r="N20" s="26"/>
      <c r="O20" s="14"/>
      <c r="P20" s="14"/>
    </row>
    <row r="21" spans="1:16" ht="49.5">
      <c r="A21" s="22" t="s">
        <v>100</v>
      </c>
      <c r="B21" s="23" t="s">
        <v>101</v>
      </c>
      <c r="C21" s="23" t="s">
        <v>102</v>
      </c>
      <c r="D21" s="23" t="s">
        <v>103</v>
      </c>
      <c r="E21" s="5"/>
      <c r="F21" s="23"/>
      <c r="G21" s="24"/>
      <c r="H21" s="23"/>
      <c r="I21" s="25"/>
      <c r="J21" s="23"/>
      <c r="K21" s="24"/>
      <c r="L21" s="23"/>
      <c r="M21" s="26"/>
      <c r="N21" s="26"/>
      <c r="O21" s="14"/>
      <c r="P21" s="14"/>
    </row>
    <row r="22" spans="1:16" ht="49.5">
      <c r="A22" s="22" t="s">
        <v>104</v>
      </c>
      <c r="B22" s="23" t="s">
        <v>105</v>
      </c>
      <c r="C22" s="23" t="s">
        <v>106</v>
      </c>
      <c r="D22" s="23" t="s">
        <v>107</v>
      </c>
      <c r="E22" s="5"/>
      <c r="F22" s="23"/>
      <c r="G22" s="24"/>
      <c r="H22" s="23"/>
      <c r="I22" s="25"/>
      <c r="J22" s="23"/>
      <c r="K22" s="24"/>
      <c r="L22" s="23"/>
      <c r="M22" s="26"/>
      <c r="N22" s="26"/>
      <c r="O22" s="14"/>
      <c r="P22" s="14"/>
    </row>
    <row r="23" spans="1:16" ht="66">
      <c r="A23" s="22" t="s">
        <v>108</v>
      </c>
      <c r="B23" s="23" t="s">
        <v>109</v>
      </c>
      <c r="C23" s="23" t="s">
        <v>110</v>
      </c>
      <c r="D23" s="23" t="s">
        <v>111</v>
      </c>
      <c r="E23" s="5"/>
      <c r="F23" s="23"/>
      <c r="G23" s="24"/>
      <c r="H23" s="23"/>
      <c r="I23" s="25"/>
      <c r="J23" s="23"/>
      <c r="K23" s="24"/>
      <c r="L23" s="23"/>
      <c r="M23" s="26"/>
      <c r="N23" s="26"/>
      <c r="O23" s="14"/>
      <c r="P23" s="14"/>
    </row>
    <row r="24" spans="1:16" ht="66">
      <c r="A24" s="22" t="s">
        <v>112</v>
      </c>
      <c r="B24" s="23" t="s">
        <v>113</v>
      </c>
      <c r="C24" s="23" t="s">
        <v>114</v>
      </c>
      <c r="D24" s="23" t="s">
        <v>115</v>
      </c>
      <c r="E24" s="5"/>
      <c r="F24" s="23"/>
      <c r="G24" s="24"/>
      <c r="H24" s="23"/>
      <c r="I24" s="25"/>
      <c r="J24" s="23"/>
      <c r="K24" s="24"/>
      <c r="L24" s="23"/>
      <c r="M24" s="26"/>
      <c r="N24" s="26"/>
      <c r="O24" s="14"/>
      <c r="P24" s="14"/>
    </row>
    <row r="25" spans="1:16" ht="49.5">
      <c r="A25" s="22" t="s">
        <v>116</v>
      </c>
      <c r="B25" s="23" t="s">
        <v>117</v>
      </c>
      <c r="C25" s="23" t="s">
        <v>118</v>
      </c>
      <c r="D25" s="23" t="s">
        <v>119</v>
      </c>
      <c r="E25" s="5"/>
      <c r="F25" s="23"/>
      <c r="G25" s="24"/>
      <c r="H25" s="23"/>
      <c r="I25" s="25"/>
      <c r="J25" s="23"/>
      <c r="K25" s="24"/>
      <c r="L25" s="23"/>
      <c r="M25" s="26"/>
      <c r="N25" s="26"/>
      <c r="O25" s="14"/>
      <c r="P25" s="14"/>
    </row>
    <row r="26" spans="1:16" ht="49.5">
      <c r="A26" s="22" t="s">
        <v>120</v>
      </c>
      <c r="B26" s="23" t="s">
        <v>121</v>
      </c>
      <c r="C26" s="23" t="s">
        <v>122</v>
      </c>
      <c r="D26" s="23" t="s">
        <v>123</v>
      </c>
      <c r="E26" s="5"/>
      <c r="F26" s="23"/>
      <c r="G26" s="24"/>
      <c r="H26" s="23"/>
      <c r="I26" s="25"/>
      <c r="J26" s="23"/>
      <c r="K26" s="24"/>
      <c r="L26" s="23"/>
      <c r="M26" s="26"/>
      <c r="N26" s="26"/>
      <c r="O26" s="14"/>
      <c r="P26" s="14"/>
    </row>
    <row r="27" spans="1:16" ht="82.5">
      <c r="A27" s="22" t="s">
        <v>124</v>
      </c>
      <c r="B27" s="23" t="s">
        <v>125</v>
      </c>
      <c r="C27" s="23" t="s">
        <v>126</v>
      </c>
      <c r="D27" s="23" t="s">
        <v>127</v>
      </c>
      <c r="E27" s="5"/>
      <c r="F27" s="23"/>
      <c r="G27" s="24"/>
      <c r="H27" s="23"/>
      <c r="I27" s="25"/>
      <c r="J27" s="23"/>
      <c r="K27" s="24"/>
      <c r="L27" s="23"/>
      <c r="M27" s="26"/>
      <c r="N27" s="26"/>
      <c r="O27" s="14"/>
      <c r="P27" s="14"/>
    </row>
    <row r="28" spans="1:16" ht="33">
      <c r="A28" s="22" t="s">
        <v>128</v>
      </c>
      <c r="B28" s="23" t="s">
        <v>129</v>
      </c>
      <c r="C28" s="23" t="s">
        <v>130</v>
      </c>
      <c r="D28" s="23" t="s">
        <v>131</v>
      </c>
      <c r="E28" s="5"/>
      <c r="F28" s="23"/>
      <c r="G28" s="24"/>
      <c r="H28" s="23"/>
      <c r="I28" s="25"/>
      <c r="J28" s="23"/>
      <c r="K28" s="24"/>
      <c r="L28" s="23"/>
      <c r="M28" s="26"/>
      <c r="N28" s="26"/>
      <c r="O28" s="14"/>
      <c r="P28" s="14"/>
    </row>
    <row r="29" spans="1:16" ht="33">
      <c r="A29" s="22" t="s">
        <v>132</v>
      </c>
      <c r="B29" s="23" t="s">
        <v>133</v>
      </c>
      <c r="C29" s="23" t="s">
        <v>134</v>
      </c>
      <c r="D29" s="23" t="s">
        <v>135</v>
      </c>
      <c r="E29" s="5"/>
      <c r="F29" s="23"/>
      <c r="G29" s="24"/>
      <c r="H29" s="23"/>
      <c r="I29" s="25"/>
      <c r="J29" s="23"/>
      <c r="K29" s="24"/>
      <c r="L29" s="23"/>
      <c r="M29" s="26"/>
      <c r="N29" s="26"/>
      <c r="O29" s="14"/>
      <c r="P29" s="14"/>
    </row>
    <row r="30" spans="1:16" ht="33">
      <c r="A30" s="22" t="s">
        <v>136</v>
      </c>
      <c r="B30" s="23" t="s">
        <v>137</v>
      </c>
      <c r="C30" s="23" t="s">
        <v>138</v>
      </c>
      <c r="D30" s="23" t="s">
        <v>139</v>
      </c>
      <c r="E30" s="5"/>
      <c r="F30" s="23"/>
      <c r="G30" s="24"/>
      <c r="H30" s="23"/>
      <c r="I30" s="25"/>
      <c r="J30" s="23"/>
      <c r="K30" s="24"/>
      <c r="L30" s="23"/>
      <c r="M30" s="26"/>
      <c r="N30" s="26"/>
      <c r="O30" s="14"/>
      <c r="P30" s="14"/>
    </row>
    <row r="31" spans="1:16" ht="33">
      <c r="A31" s="22" t="s">
        <v>140</v>
      </c>
      <c r="B31" s="23" t="s">
        <v>141</v>
      </c>
      <c r="C31" s="23" t="s">
        <v>142</v>
      </c>
      <c r="D31" s="23" t="s">
        <v>143</v>
      </c>
      <c r="E31" s="5"/>
      <c r="F31" s="23"/>
      <c r="G31" s="24"/>
      <c r="H31" s="23"/>
      <c r="I31" s="25"/>
      <c r="J31" s="23"/>
      <c r="K31" s="24"/>
      <c r="L31" s="23"/>
      <c r="M31" s="26"/>
      <c r="N31" s="26"/>
      <c r="O31" s="14"/>
      <c r="P31" s="14"/>
    </row>
    <row r="32" spans="1:16" ht="66">
      <c r="A32" s="22" t="s">
        <v>144</v>
      </c>
      <c r="B32" s="23" t="s">
        <v>145</v>
      </c>
      <c r="C32" s="23" t="s">
        <v>146</v>
      </c>
      <c r="D32" s="23" t="s">
        <v>147</v>
      </c>
      <c r="E32" s="5"/>
      <c r="F32" s="23"/>
      <c r="G32" s="24"/>
      <c r="H32" s="23"/>
      <c r="I32" s="25"/>
      <c r="J32" s="23"/>
      <c r="K32" s="24"/>
      <c r="L32" s="23"/>
      <c r="M32" s="26"/>
      <c r="N32" s="26"/>
      <c r="O32" s="14"/>
      <c r="P32" s="14"/>
    </row>
    <row r="33" spans="1:16" ht="49.5">
      <c r="A33" s="22" t="s">
        <v>148</v>
      </c>
      <c r="B33" s="23" t="s">
        <v>149</v>
      </c>
      <c r="C33" s="23" t="s">
        <v>150</v>
      </c>
      <c r="D33" s="23" t="s">
        <v>151</v>
      </c>
      <c r="E33" s="5"/>
      <c r="F33" s="23"/>
      <c r="G33" s="24"/>
      <c r="H33" s="23"/>
      <c r="I33" s="25"/>
      <c r="J33" s="23"/>
      <c r="K33" s="24"/>
      <c r="L33" s="23"/>
      <c r="M33" s="26"/>
      <c r="N33" s="26"/>
      <c r="O33" s="14"/>
      <c r="P33" s="14"/>
    </row>
    <row r="34" spans="1:16" ht="66">
      <c r="A34" s="22" t="s">
        <v>152</v>
      </c>
      <c r="B34" s="23" t="s">
        <v>153</v>
      </c>
      <c r="C34" s="23" t="s">
        <v>154</v>
      </c>
      <c r="D34" s="23" t="s">
        <v>155</v>
      </c>
      <c r="E34" s="5"/>
      <c r="F34" s="23"/>
      <c r="G34" s="24"/>
      <c r="H34" s="23"/>
      <c r="I34" s="25"/>
      <c r="J34" s="23"/>
      <c r="K34" s="24"/>
      <c r="L34" s="23"/>
      <c r="M34" s="26"/>
      <c r="N34" s="26"/>
      <c r="O34" s="14"/>
      <c r="P34" s="14"/>
    </row>
    <row r="35" spans="1:16" ht="33">
      <c r="A35" s="22" t="s">
        <v>156</v>
      </c>
      <c r="B35" s="23" t="s">
        <v>157</v>
      </c>
      <c r="C35" s="23" t="s">
        <v>158</v>
      </c>
      <c r="D35" s="23" t="s">
        <v>159</v>
      </c>
      <c r="E35" s="5"/>
      <c r="F35" s="23"/>
      <c r="G35" s="24"/>
      <c r="H35" s="23"/>
      <c r="I35" s="25"/>
      <c r="J35" s="23"/>
      <c r="K35" s="24"/>
      <c r="L35" s="23"/>
      <c r="M35" s="26"/>
      <c r="N35" s="26"/>
      <c r="O35" s="14"/>
      <c r="P35" s="14"/>
    </row>
    <row r="36" spans="1:16" ht="82.5">
      <c r="A36" s="22" t="s">
        <v>160</v>
      </c>
      <c r="B36" s="23" t="s">
        <v>161</v>
      </c>
      <c r="C36" s="23" t="s">
        <v>162</v>
      </c>
      <c r="D36" s="23" t="s">
        <v>163</v>
      </c>
      <c r="E36" s="5"/>
      <c r="F36" s="23"/>
      <c r="G36" s="24"/>
      <c r="H36" s="23"/>
      <c r="I36" s="25"/>
      <c r="J36" s="23"/>
      <c r="K36" s="24"/>
      <c r="L36" s="23"/>
      <c r="M36" s="26"/>
      <c r="N36" s="26"/>
      <c r="O36" s="14"/>
      <c r="P36" s="14"/>
    </row>
    <row r="37" spans="1:16" ht="49.5">
      <c r="A37" s="22" t="s">
        <v>164</v>
      </c>
      <c r="B37" s="23" t="s">
        <v>165</v>
      </c>
      <c r="C37" s="23" t="s">
        <v>166</v>
      </c>
      <c r="D37" s="23" t="s">
        <v>167</v>
      </c>
      <c r="E37" s="5"/>
      <c r="F37" s="23"/>
      <c r="G37" s="24"/>
      <c r="H37" s="23"/>
      <c r="I37" s="25"/>
      <c r="J37" s="23"/>
      <c r="K37" s="24"/>
      <c r="L37" s="23"/>
      <c r="M37" s="26"/>
      <c r="N37" s="26"/>
      <c r="O37" s="14"/>
      <c r="P37" s="14"/>
    </row>
    <row r="38" spans="1:16" ht="49.5">
      <c r="A38" s="22" t="s">
        <v>168</v>
      </c>
      <c r="B38" s="23" t="s">
        <v>169</v>
      </c>
      <c r="C38" s="23" t="s">
        <v>170</v>
      </c>
      <c r="D38" s="23" t="s">
        <v>171</v>
      </c>
      <c r="E38" s="5"/>
      <c r="F38" s="23"/>
      <c r="G38" s="24"/>
      <c r="H38" s="23"/>
      <c r="I38" s="25"/>
      <c r="J38" s="23"/>
      <c r="K38" s="24"/>
      <c r="L38" s="23"/>
      <c r="M38" s="26"/>
      <c r="N38" s="26"/>
      <c r="O38" s="14"/>
      <c r="P38" s="14"/>
    </row>
    <row r="39" spans="1:16" ht="33">
      <c r="A39" s="22" t="s">
        <v>172</v>
      </c>
      <c r="B39" s="23" t="s">
        <v>173</v>
      </c>
      <c r="C39" s="23" t="s">
        <v>174</v>
      </c>
      <c r="D39" s="23" t="s">
        <v>175</v>
      </c>
      <c r="E39" s="5"/>
      <c r="F39" s="23"/>
      <c r="G39" s="24"/>
      <c r="H39" s="23"/>
      <c r="I39" s="25"/>
      <c r="J39" s="23"/>
      <c r="K39" s="24"/>
      <c r="L39" s="23"/>
      <c r="M39" s="26"/>
      <c r="N39" s="26"/>
      <c r="O39" s="14"/>
      <c r="P39" s="14"/>
    </row>
    <row r="40" spans="1:16" ht="33">
      <c r="A40" s="22" t="s">
        <v>176</v>
      </c>
      <c r="B40" s="23" t="s">
        <v>177</v>
      </c>
      <c r="C40" s="23" t="s">
        <v>178</v>
      </c>
      <c r="D40" s="23" t="s">
        <v>179</v>
      </c>
      <c r="E40" s="5"/>
      <c r="F40" s="23"/>
      <c r="G40" s="24"/>
      <c r="H40" s="23"/>
      <c r="I40" s="25"/>
      <c r="J40" s="23"/>
      <c r="K40" s="24"/>
      <c r="L40" s="23"/>
      <c r="M40" s="26"/>
      <c r="N40" s="26"/>
      <c r="O40" s="14"/>
      <c r="P40" s="14"/>
    </row>
    <row r="41" spans="1:16" ht="33">
      <c r="A41" s="22" t="s">
        <v>180</v>
      </c>
      <c r="B41" s="23" t="s">
        <v>181</v>
      </c>
      <c r="C41" s="23" t="s">
        <v>182</v>
      </c>
      <c r="D41" s="23" t="s">
        <v>179</v>
      </c>
      <c r="E41" s="5"/>
      <c r="F41" s="23"/>
      <c r="G41" s="24"/>
      <c r="H41" s="23"/>
      <c r="I41" s="25"/>
      <c r="J41" s="23"/>
      <c r="K41" s="24"/>
      <c r="L41" s="23"/>
      <c r="M41" s="26"/>
      <c r="N41" s="26"/>
      <c r="O41" s="14"/>
      <c r="P41" s="14"/>
    </row>
    <row r="42" spans="1:16" ht="33">
      <c r="A42" s="22" t="s">
        <v>183</v>
      </c>
      <c r="B42" s="23" t="s">
        <v>184</v>
      </c>
      <c r="C42" s="23" t="s">
        <v>185</v>
      </c>
      <c r="D42" s="23" t="s">
        <v>186</v>
      </c>
      <c r="E42" s="5"/>
      <c r="F42" s="23"/>
      <c r="G42" s="24"/>
      <c r="H42" s="23"/>
      <c r="I42" s="25"/>
      <c r="J42" s="23"/>
      <c r="K42" s="24"/>
      <c r="L42" s="23"/>
      <c r="M42" s="26"/>
      <c r="N42" s="26"/>
      <c r="O42" s="14"/>
      <c r="P42" s="14"/>
    </row>
    <row r="43" spans="1:16" ht="16.5">
      <c r="A43" s="27"/>
      <c r="B43" s="28"/>
      <c r="C43" s="27"/>
      <c r="D43" s="27"/>
      <c r="E43" s="5"/>
      <c r="F43" s="27"/>
      <c r="G43" s="29"/>
      <c r="H43" s="30"/>
      <c r="I43" s="31"/>
      <c r="J43" s="29"/>
      <c r="K43" s="29"/>
      <c r="L43" s="30"/>
      <c r="M43" s="32"/>
      <c r="N43" s="32"/>
      <c r="O43" s="14"/>
      <c r="P43" s="14"/>
    </row>
    <row r="44" spans="1:16" ht="14">
      <c r="A44" s="33"/>
      <c r="B44" s="33"/>
      <c r="C44" s="14"/>
      <c r="D44" s="14"/>
      <c r="E44" s="14"/>
      <c r="F44" s="14"/>
      <c r="G44" s="14"/>
      <c r="H44" s="34"/>
      <c r="I44" s="14"/>
      <c r="J44" s="14"/>
      <c r="K44" s="14"/>
      <c r="L44" s="34"/>
      <c r="M44" s="14"/>
      <c r="N44" s="14"/>
      <c r="O44" s="14"/>
      <c r="P44" s="14"/>
    </row>
  </sheetData>
  <mergeCells count="9">
    <mergeCell ref="B10:D10"/>
    <mergeCell ref="A3:D3"/>
    <mergeCell ref="J3:L3"/>
    <mergeCell ref="F3:H3"/>
    <mergeCell ref="F4:F7"/>
    <mergeCell ref="J4:J7"/>
    <mergeCell ref="C5:D5"/>
    <mergeCell ref="C6:D6"/>
    <mergeCell ref="C7:D7"/>
  </mergeCells>
  <conditionalFormatting sqref="B11:C11">
    <cfRule type="expression" dxfId="671" priority="138" stopIfTrue="1">
      <formula>#REF!="NA"</formula>
    </cfRule>
    <cfRule type="expression" dxfId="670" priority="137" stopIfTrue="1">
      <formula>#REF!="Pass"</formula>
    </cfRule>
  </conditionalFormatting>
  <conditionalFormatting sqref="B12:C15">
    <cfRule type="expression" dxfId="669" priority="23" stopIfTrue="1">
      <formula>#REF!="Pass"</formula>
    </cfRule>
    <cfRule type="expression" dxfId="668" priority="24" stopIfTrue="1">
      <formula>#REF!="NA"</formula>
    </cfRule>
  </conditionalFormatting>
  <conditionalFormatting sqref="B18:C18">
    <cfRule type="expression" dxfId="667" priority="81" stopIfTrue="1">
      <formula>#REF!="NA"</formula>
    </cfRule>
    <cfRule type="expression" dxfId="666" priority="80" stopIfTrue="1">
      <formula>#REF!="Pass"</formula>
    </cfRule>
  </conditionalFormatting>
  <conditionalFormatting sqref="B19:C26">
    <cfRule type="expression" dxfId="665" priority="54" stopIfTrue="1">
      <formula>#REF!="NA"</formula>
    </cfRule>
    <cfRule type="expression" dxfId="664" priority="53" stopIfTrue="1">
      <formula>#REF!="Pass"</formula>
    </cfRule>
  </conditionalFormatting>
  <conditionalFormatting sqref="B27:C30">
    <cfRule type="expression" dxfId="663" priority="108" stopIfTrue="1">
      <formula>#REF!="NA"</formula>
    </cfRule>
    <cfRule type="expression" dxfId="662" priority="107" stopIfTrue="1">
      <formula>#REF!="Pass"</formula>
    </cfRule>
  </conditionalFormatting>
  <conditionalFormatting sqref="B33:C33">
    <cfRule type="expression" dxfId="661" priority="405" stopIfTrue="1">
      <formula>#REF!="NA"</formula>
    </cfRule>
    <cfRule type="expression" dxfId="660" priority="404" stopIfTrue="1">
      <formula>#REF!="Pass"</formula>
    </cfRule>
  </conditionalFormatting>
  <conditionalFormatting sqref="B34:C41">
    <cfRule type="expression" dxfId="659" priority="189" stopIfTrue="1">
      <formula>#REF!="Pass"</formula>
    </cfRule>
    <cfRule type="expression" dxfId="658" priority="190" stopIfTrue="1">
      <formula>#REF!="NA"</formula>
    </cfRule>
  </conditionalFormatting>
  <conditionalFormatting sqref="B16:D17">
    <cfRule type="expression" dxfId="657" priority="30" stopIfTrue="1">
      <formula>#REF!="NA"</formula>
    </cfRule>
    <cfRule type="expression" dxfId="656" priority="29" stopIfTrue="1">
      <formula>#REF!="Pass"</formula>
    </cfRule>
  </conditionalFormatting>
  <conditionalFormatting sqref="B31:D32">
    <cfRule type="expression" dxfId="655" priority="113" stopIfTrue="1">
      <formula>#REF!="Pass"</formula>
    </cfRule>
    <cfRule type="expression" dxfId="654" priority="114" stopIfTrue="1">
      <formula>#REF!="NA"</formula>
    </cfRule>
  </conditionalFormatting>
  <conditionalFormatting sqref="B42:D42">
    <cfRule type="expression" dxfId="653" priority="319" stopIfTrue="1">
      <formula>#REF!="NA"</formula>
    </cfRule>
    <cfRule type="expression" dxfId="652" priority="318" stopIfTrue="1">
      <formula>#REF!="Pass"</formula>
    </cfRule>
  </conditionalFormatting>
  <conditionalFormatting sqref="C11:D11">
    <cfRule type="expression" dxfId="651" priority="133" stopIfTrue="1">
      <formula>#REF!="Pass"</formula>
    </cfRule>
    <cfRule type="expression" dxfId="650" priority="134" stopIfTrue="1">
      <formula>#REF!="NA"</formula>
    </cfRule>
  </conditionalFormatting>
  <conditionalFormatting sqref="C12:D15">
    <cfRule type="expression" dxfId="649" priority="18" stopIfTrue="1">
      <formula>#REF!="NA"</formula>
    </cfRule>
    <cfRule type="expression" dxfId="648" priority="17" stopIfTrue="1">
      <formula>#REF!="Pass"</formula>
    </cfRule>
  </conditionalFormatting>
  <conditionalFormatting sqref="C18:D18">
    <cfRule type="expression" dxfId="647" priority="76" stopIfTrue="1">
      <formula>#REF!="Pass"</formula>
    </cfRule>
    <cfRule type="expression" dxfId="646" priority="77" stopIfTrue="1">
      <formula>#REF!="NA"</formula>
    </cfRule>
  </conditionalFormatting>
  <conditionalFormatting sqref="C19:D26">
    <cfRule type="expression" dxfId="645" priority="47" stopIfTrue="1">
      <formula>#REF!="Pass"</formula>
    </cfRule>
    <cfRule type="expression" dxfId="644" priority="48" stopIfTrue="1">
      <formula>#REF!="NA"</formula>
    </cfRule>
  </conditionalFormatting>
  <conditionalFormatting sqref="C27:D30">
    <cfRule type="expression" dxfId="643" priority="104" stopIfTrue="1">
      <formula>#REF!="NA"</formula>
    </cfRule>
    <cfRule type="expression" dxfId="642" priority="103" stopIfTrue="1">
      <formula>#REF!="Pass"</formula>
    </cfRule>
  </conditionalFormatting>
  <conditionalFormatting sqref="C33:D33">
    <cfRule type="expression" dxfId="641" priority="401" stopIfTrue="1">
      <formula>#REF!="NA"</formula>
    </cfRule>
    <cfRule type="expression" dxfId="640" priority="400" stopIfTrue="1">
      <formula>#REF!="Pass"</formula>
    </cfRule>
  </conditionalFormatting>
  <conditionalFormatting sqref="C34:D41">
    <cfRule type="expression" dxfId="639" priority="186" stopIfTrue="1">
      <formula>#REF!="NA"</formula>
    </cfRule>
    <cfRule type="expression" dxfId="638" priority="183" stopIfTrue="1">
      <formula>#REF!="Pass"</formula>
    </cfRule>
  </conditionalFormatting>
  <conditionalFormatting sqref="D11:D15">
    <cfRule type="expression" dxfId="637" priority="19" stopIfTrue="1">
      <formula>#REF!="Pass"</formula>
    </cfRule>
    <cfRule type="expression" dxfId="636" priority="20" stopIfTrue="1">
      <formula>#REF!="NA"</formula>
    </cfRule>
  </conditionalFormatting>
  <conditionalFormatting sqref="D18:D30">
    <cfRule type="expression" dxfId="635" priority="49" stopIfTrue="1">
      <formula>#REF!="Pass"</formula>
    </cfRule>
    <cfRule type="expression" dxfId="634" priority="50" stopIfTrue="1">
      <formula>#REF!="NA"</formula>
    </cfRule>
  </conditionalFormatting>
  <conditionalFormatting sqref="D33">
    <cfRule type="expression" dxfId="633" priority="399" stopIfTrue="1">
      <formula>#REF!="NA"</formula>
    </cfRule>
  </conditionalFormatting>
  <conditionalFormatting sqref="D33:D41">
    <cfRule type="expression" dxfId="632" priority="185" stopIfTrue="1">
      <formula>#REF!="Pass"</formula>
    </cfRule>
  </conditionalFormatting>
  <conditionalFormatting sqref="D34:D41">
    <cfRule type="expression" dxfId="631" priority="184" stopIfTrue="1">
      <formula>#REF!="NA"</formula>
    </cfRule>
  </conditionalFormatting>
  <conditionalFormatting sqref="E10:E42 I11:I42 M11:N42">
    <cfRule type="expression" dxfId="630" priority="27" stopIfTrue="1">
      <formula>#REF!="Pass"</formula>
    </cfRule>
  </conditionalFormatting>
  <conditionalFormatting sqref="F11">
    <cfRule type="expression" dxfId="629" priority="130" stopIfTrue="1">
      <formula>#REF!="NA"</formula>
    </cfRule>
    <cfRule type="expression" dxfId="628" priority="129" stopIfTrue="1">
      <formula>#REF!="Pass"</formula>
    </cfRule>
  </conditionalFormatting>
  <conditionalFormatting sqref="F11:F17">
    <cfRule type="expression" dxfId="627" priority="15" stopIfTrue="1">
      <formula>#REF!="Pass"</formula>
    </cfRule>
    <cfRule type="expression" dxfId="626" priority="16" stopIfTrue="1">
      <formula>#REF!="NA"</formula>
    </cfRule>
  </conditionalFormatting>
  <conditionalFormatting sqref="F12:F15">
    <cfRule type="expression" dxfId="625" priority="13" stopIfTrue="1">
      <formula>#REF!="Pass"</formula>
    </cfRule>
    <cfRule type="expression" dxfId="624" priority="14" stopIfTrue="1">
      <formula>#REF!="NA"</formula>
    </cfRule>
  </conditionalFormatting>
  <conditionalFormatting sqref="F18">
    <cfRule type="expression" dxfId="623" priority="72" stopIfTrue="1">
      <formula>#REF!="Pass"</formula>
    </cfRule>
    <cfRule type="expression" dxfId="622" priority="73" stopIfTrue="1">
      <formula>#REF!="NA"</formula>
    </cfRule>
  </conditionalFormatting>
  <conditionalFormatting sqref="F18:F30">
    <cfRule type="expression" dxfId="621" priority="46" stopIfTrue="1">
      <formula>#REF!="NA"</formula>
    </cfRule>
    <cfRule type="expression" dxfId="620" priority="45" stopIfTrue="1">
      <formula>#REF!="Pass"</formula>
    </cfRule>
  </conditionalFormatting>
  <conditionalFormatting sqref="F19:F26">
    <cfRule type="expression" dxfId="619" priority="44" stopIfTrue="1">
      <formula>#REF!="NA"</formula>
    </cfRule>
    <cfRule type="expression" dxfId="618" priority="43" stopIfTrue="1">
      <formula>#REF!="Pass"</formula>
    </cfRule>
  </conditionalFormatting>
  <conditionalFormatting sqref="F27:F32">
    <cfRule type="expression" dxfId="617" priority="100" stopIfTrue="1">
      <formula>#REF!="NA"</formula>
    </cfRule>
    <cfRule type="expression" dxfId="616" priority="99" stopIfTrue="1">
      <formula>#REF!="Pass"</formula>
    </cfRule>
  </conditionalFormatting>
  <conditionalFormatting sqref="F33">
    <cfRule type="expression" dxfId="615" priority="377" stopIfTrue="1">
      <formula>#REF!="NA"</formula>
    </cfRule>
    <cfRule type="expression" dxfId="614" priority="376" stopIfTrue="1">
      <formula>#REF!="Pass"</formula>
    </cfRule>
  </conditionalFormatting>
  <conditionalFormatting sqref="F33:F42">
    <cfRule type="expression" dxfId="613" priority="180" stopIfTrue="1">
      <formula>#REF!="NA"</formula>
    </cfRule>
    <cfRule type="expression" dxfId="612" priority="179" stopIfTrue="1">
      <formula>#REF!="Pass"</formula>
    </cfRule>
  </conditionalFormatting>
  <conditionalFormatting sqref="F34:F41">
    <cfRule type="expression" dxfId="611" priority="178" stopIfTrue="1">
      <formula>#REF!="NA"</formula>
    </cfRule>
    <cfRule type="expression" dxfId="610" priority="177" stopIfTrue="1">
      <formula>#REF!="Pass"</formula>
    </cfRule>
  </conditionalFormatting>
  <conditionalFormatting sqref="G10">
    <cfRule type="expression" dxfId="609" priority="372" stopIfTrue="1">
      <formula>#REF!="NA"</formula>
    </cfRule>
    <cfRule type="expression" dxfId="608" priority="371" stopIfTrue="1">
      <formula>#REF!="Pass"</formula>
    </cfRule>
    <cfRule type="expression" dxfId="607" priority="370" stopIfTrue="1">
      <formula>#REF!="NA"</formula>
    </cfRule>
    <cfRule type="expression" dxfId="606" priority="369" stopIfTrue="1">
      <formula>#REF!="Pass"</formula>
    </cfRule>
  </conditionalFormatting>
  <conditionalFormatting sqref="G11:G42">
    <cfRule type="cellIs" dxfId="605" priority="379" stopIfTrue="1" operator="equal">
      <formula>"Pass"</formula>
    </cfRule>
    <cfRule type="cellIs" dxfId="604" priority="378" stopIfTrue="1" operator="equal">
      <formula>"Fail"</formula>
    </cfRule>
  </conditionalFormatting>
  <conditionalFormatting sqref="H11">
    <cfRule type="expression" dxfId="603" priority="125" stopIfTrue="1">
      <formula>#REF!="Pass"</formula>
    </cfRule>
    <cfRule type="expression" dxfId="602" priority="126" stopIfTrue="1">
      <formula>#REF!="NA"</formula>
    </cfRule>
  </conditionalFormatting>
  <conditionalFormatting sqref="H11:H17">
    <cfRule type="expression" dxfId="601" priority="12" stopIfTrue="1">
      <formula>#REF!="NA"</formula>
    </cfRule>
    <cfRule type="expression" dxfId="600" priority="11" stopIfTrue="1">
      <formula>#REF!="Pass"</formula>
    </cfRule>
  </conditionalFormatting>
  <conditionalFormatting sqref="H12:H15">
    <cfRule type="expression" dxfId="599" priority="10" stopIfTrue="1">
      <formula>#REF!="NA"</formula>
    </cfRule>
    <cfRule type="expression" dxfId="598" priority="9" stopIfTrue="1">
      <formula>#REF!="Pass"</formula>
    </cfRule>
  </conditionalFormatting>
  <conditionalFormatting sqref="H18">
    <cfRule type="expression" dxfId="597" priority="69" stopIfTrue="1">
      <formula>#REF!="NA"</formula>
    </cfRule>
    <cfRule type="expression" dxfId="596" priority="68" stopIfTrue="1">
      <formula>#REF!="Pass"</formula>
    </cfRule>
  </conditionalFormatting>
  <conditionalFormatting sqref="H18:H30">
    <cfRule type="expression" dxfId="595" priority="42" stopIfTrue="1">
      <formula>#REF!="NA"</formula>
    </cfRule>
    <cfRule type="expression" dxfId="594" priority="41" stopIfTrue="1">
      <formula>#REF!="Pass"</formula>
    </cfRule>
  </conditionalFormatting>
  <conditionalFormatting sqref="H19:H26">
    <cfRule type="expression" dxfId="593" priority="39" stopIfTrue="1">
      <formula>#REF!="Pass"</formula>
    </cfRule>
    <cfRule type="expression" dxfId="592" priority="40" stopIfTrue="1">
      <formula>#REF!="NA"</formula>
    </cfRule>
  </conditionalFormatting>
  <conditionalFormatting sqref="H27:H32">
    <cfRule type="expression" dxfId="591" priority="96" stopIfTrue="1">
      <formula>#REF!="NA"</formula>
    </cfRule>
    <cfRule type="expression" dxfId="590" priority="95" stopIfTrue="1">
      <formula>#REF!="Pass"</formula>
    </cfRule>
  </conditionalFormatting>
  <conditionalFormatting sqref="H33">
    <cfRule type="expression" dxfId="589" priority="361" stopIfTrue="1">
      <formula>#REF!="Pass"</formula>
    </cfRule>
    <cfRule type="expression" dxfId="588" priority="362" stopIfTrue="1">
      <formula>#REF!="NA"</formula>
    </cfRule>
  </conditionalFormatting>
  <conditionalFormatting sqref="H33:H42">
    <cfRule type="expression" dxfId="587" priority="176" stopIfTrue="1">
      <formula>#REF!="NA"</formula>
    </cfRule>
    <cfRule type="expression" dxfId="586" priority="175" stopIfTrue="1">
      <formula>#REF!="Pass"</formula>
    </cfRule>
  </conditionalFormatting>
  <conditionalFormatting sqref="H34:H41">
    <cfRule type="expression" dxfId="585" priority="174" stopIfTrue="1">
      <formula>#REF!="NA"</formula>
    </cfRule>
    <cfRule type="expression" dxfId="584" priority="173" stopIfTrue="1">
      <formula>#REF!="Pass"</formula>
    </cfRule>
  </conditionalFormatting>
  <conditionalFormatting sqref="H10:I10">
    <cfRule type="expression" dxfId="583" priority="373" stopIfTrue="1">
      <formula>#REF!="Pass"</formula>
    </cfRule>
  </conditionalFormatting>
  <conditionalFormatting sqref="J10">
    <cfRule type="expression" dxfId="582" priority="366" stopIfTrue="1">
      <formula>#REF!="NA"</formula>
    </cfRule>
    <cfRule type="expression" dxfId="581" priority="365" stopIfTrue="1">
      <formula>#REF!="Pass"</formula>
    </cfRule>
  </conditionalFormatting>
  <conditionalFormatting sqref="J10:J11">
    <cfRule type="expression" dxfId="580" priority="122" stopIfTrue="1">
      <formula>#REF!="NA"</formula>
    </cfRule>
    <cfRule type="expression" dxfId="579" priority="121" stopIfTrue="1">
      <formula>#REF!="Pass"</formula>
    </cfRule>
  </conditionalFormatting>
  <conditionalFormatting sqref="J11:J17">
    <cfRule type="expression" dxfId="578" priority="7" stopIfTrue="1">
      <formula>#REF!="Pass"</formula>
    </cfRule>
    <cfRule type="expression" dxfId="577" priority="8" stopIfTrue="1">
      <formula>#REF!="NA"</formula>
    </cfRule>
  </conditionalFormatting>
  <conditionalFormatting sqref="J12:J15">
    <cfRule type="expression" dxfId="576" priority="5" stopIfTrue="1">
      <formula>#REF!="Pass"</formula>
    </cfRule>
    <cfRule type="expression" dxfId="575" priority="6" stopIfTrue="1">
      <formula>#REF!="NA"</formula>
    </cfRule>
  </conditionalFormatting>
  <conditionalFormatting sqref="J18">
    <cfRule type="expression" dxfId="574" priority="65" stopIfTrue="1">
      <formula>#REF!="NA"</formula>
    </cfRule>
    <cfRule type="expression" dxfId="573" priority="64" stopIfTrue="1">
      <formula>#REF!="Pass"</formula>
    </cfRule>
  </conditionalFormatting>
  <conditionalFormatting sqref="J18:J30">
    <cfRule type="expression" dxfId="572" priority="38" stopIfTrue="1">
      <formula>#REF!="NA"</formula>
    </cfRule>
    <cfRule type="expression" dxfId="571" priority="37" stopIfTrue="1">
      <formula>#REF!="Pass"</formula>
    </cfRule>
  </conditionalFormatting>
  <conditionalFormatting sqref="J19:J26">
    <cfRule type="expression" dxfId="570" priority="36" stopIfTrue="1">
      <formula>#REF!="NA"</formula>
    </cfRule>
    <cfRule type="expression" dxfId="569" priority="35" stopIfTrue="1">
      <formula>#REF!="Pass"</formula>
    </cfRule>
  </conditionalFormatting>
  <conditionalFormatting sqref="J27:J32">
    <cfRule type="expression" dxfId="568" priority="91" stopIfTrue="1">
      <formula>#REF!="Pass"</formula>
    </cfRule>
    <cfRule type="expression" dxfId="567" priority="92" stopIfTrue="1">
      <formula>#REF!="NA"</formula>
    </cfRule>
  </conditionalFormatting>
  <conditionalFormatting sqref="J33">
    <cfRule type="expression" dxfId="566" priority="356" stopIfTrue="1">
      <formula>#REF!="NA"</formula>
    </cfRule>
    <cfRule type="expression" dxfId="565" priority="355" stopIfTrue="1">
      <formula>#REF!="Pass"</formula>
    </cfRule>
  </conditionalFormatting>
  <conditionalFormatting sqref="J33:J42">
    <cfRule type="expression" dxfId="564" priority="169" stopIfTrue="1">
      <formula>#REF!="Pass"</formula>
    </cfRule>
    <cfRule type="expression" dxfId="563" priority="170" stopIfTrue="1">
      <formula>#REF!="NA"</formula>
    </cfRule>
  </conditionalFormatting>
  <conditionalFormatting sqref="J34:J41">
    <cfRule type="expression" dxfId="562" priority="168" stopIfTrue="1">
      <formula>#REF!="NA"</formula>
    </cfRule>
    <cfRule type="expression" dxfId="561" priority="167" stopIfTrue="1">
      <formula>#REF!="Pass"</formula>
    </cfRule>
  </conditionalFormatting>
  <conditionalFormatting sqref="K11:K42">
    <cfRule type="cellIs" dxfId="560" priority="143" stopIfTrue="1" operator="equal">
      <formula>"Pass"</formula>
    </cfRule>
    <cfRule type="cellIs" dxfId="559" priority="142" stopIfTrue="1" operator="equal">
      <formula>"Fail"</formula>
    </cfRule>
  </conditionalFormatting>
  <conditionalFormatting sqref="L11">
    <cfRule type="expression" dxfId="558" priority="117" stopIfTrue="1">
      <formula>#REF!="Pass"</formula>
    </cfRule>
    <cfRule type="expression" dxfId="557" priority="118" stopIfTrue="1">
      <formula>#REF!="NA"</formula>
    </cfRule>
  </conditionalFormatting>
  <conditionalFormatting sqref="L11:L17">
    <cfRule type="expression" dxfId="556" priority="4" stopIfTrue="1">
      <formula>#REF!="NA"</formula>
    </cfRule>
    <cfRule type="expression" dxfId="555" priority="3" stopIfTrue="1">
      <formula>#REF!="Pass"</formula>
    </cfRule>
  </conditionalFormatting>
  <conditionalFormatting sqref="L12:L15">
    <cfRule type="expression" dxfId="554" priority="2" stopIfTrue="1">
      <formula>#REF!="NA"</formula>
    </cfRule>
    <cfRule type="expression" dxfId="553" priority="1" stopIfTrue="1">
      <formula>#REF!="Pass"</formula>
    </cfRule>
  </conditionalFormatting>
  <conditionalFormatting sqref="L18">
    <cfRule type="expression" dxfId="552" priority="61" stopIfTrue="1">
      <formula>#REF!="NA"</formula>
    </cfRule>
    <cfRule type="expression" dxfId="551" priority="60" stopIfTrue="1">
      <formula>#REF!="Pass"</formula>
    </cfRule>
  </conditionalFormatting>
  <conditionalFormatting sqref="L18:L30">
    <cfRule type="expression" dxfId="550" priority="33" stopIfTrue="1">
      <formula>#REF!="Pass"</formula>
    </cfRule>
    <cfRule type="expression" dxfId="549" priority="34" stopIfTrue="1">
      <formula>#REF!="NA"</formula>
    </cfRule>
  </conditionalFormatting>
  <conditionalFormatting sqref="L19:L26">
    <cfRule type="expression" dxfId="548" priority="31" stopIfTrue="1">
      <formula>#REF!="Pass"</formula>
    </cfRule>
    <cfRule type="expression" dxfId="547" priority="32" stopIfTrue="1">
      <formula>#REF!="NA"</formula>
    </cfRule>
  </conditionalFormatting>
  <conditionalFormatting sqref="L27:L32">
    <cfRule type="expression" dxfId="546" priority="88" stopIfTrue="1">
      <formula>#REF!="NA"</formula>
    </cfRule>
    <cfRule type="expression" dxfId="545" priority="87" stopIfTrue="1">
      <formula>#REF!="Pass"</formula>
    </cfRule>
  </conditionalFormatting>
  <conditionalFormatting sqref="L33">
    <cfRule type="expression" dxfId="544" priority="351" stopIfTrue="1">
      <formula>#REF!="Pass"</formula>
    </cfRule>
    <cfRule type="expression" dxfId="543" priority="352" stopIfTrue="1">
      <formula>#REF!="NA"</formula>
    </cfRule>
  </conditionalFormatting>
  <conditionalFormatting sqref="L33:L42">
    <cfRule type="expression" dxfId="542" priority="166" stopIfTrue="1">
      <formula>#REF!="NA"</formula>
    </cfRule>
    <cfRule type="expression" dxfId="541" priority="165" stopIfTrue="1">
      <formula>#REF!="Pass"</formula>
    </cfRule>
  </conditionalFormatting>
  <conditionalFormatting sqref="L34:L41">
    <cfRule type="expression" dxfId="540" priority="163" stopIfTrue="1">
      <formula>#REF!="Pass"</formula>
    </cfRule>
    <cfRule type="expression" dxfId="539" priority="164" stopIfTrue="1">
      <formula>#REF!="NA"</formula>
    </cfRule>
  </conditionalFormatting>
  <conditionalFormatting sqref="L10:N10">
    <cfRule type="expression" dxfId="538" priority="367" stopIfTrue="1">
      <formula>#REF!="Pass"</formula>
    </cfRule>
  </conditionalFormatting>
  <dataValidations count="1">
    <dataValidation type="list" allowBlank="1" showInputMessage="1" showErrorMessage="1" sqref="G11:G42 K11:K42" xr:uid="{94E86352-BCB9-4522-9669-2BB220739C5E}">
      <formula1>"Pass,Fail,NA"</formula1>
    </dataValidation>
  </dataValidation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EA701-2398-4AE1-AADF-992522E330ED}">
  <dimension ref="A1:P24"/>
  <sheetViews>
    <sheetView topLeftCell="A18" zoomScale="90" zoomScaleNormal="90" workbookViewId="0">
      <selection activeCell="C4" sqref="C4"/>
    </sheetView>
  </sheetViews>
  <sheetFormatPr defaultColWidth="9.08984375" defaultRowHeight="13"/>
  <cols>
    <col min="1" max="1" width="7.6328125" style="38" bestFit="1"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COUNTBLANK(G11:G24)</f>
        <v>14</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697</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COUNTIF(G10:G24,"Pass")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COUNTIF(K10:K24,"Pass")</f>
        <v>0</v>
      </c>
      <c r="L4" s="4" t="s">
        <v>14</v>
      </c>
      <c r="M4" s="2"/>
      <c r="N4" s="2"/>
      <c r="O4" s="1"/>
      <c r="P4" s="1"/>
    </row>
    <row r="5" spans="1:16" ht="16.5">
      <c r="A5" s="36" t="s">
        <v>57</v>
      </c>
      <c r="B5" s="36"/>
      <c r="C5" s="126" t="s">
        <v>698</v>
      </c>
      <c r="D5" s="126"/>
      <c r="E5" s="6"/>
      <c r="F5" s="125"/>
      <c r="G5" s="7">
        <f>COUNTIF(G10:G24,"Fail")</f>
        <v>0</v>
      </c>
      <c r="H5" s="4" t="s">
        <v>26</v>
      </c>
      <c r="I5" s="6"/>
      <c r="J5" s="125"/>
      <c r="K5" s="7">
        <f>COUNTIF(K10:K24,"Fail")</f>
        <v>0</v>
      </c>
      <c r="L5" s="4" t="s">
        <v>26</v>
      </c>
      <c r="M5" s="8"/>
      <c r="N5" s="2"/>
      <c r="O5" s="1"/>
      <c r="P5" s="1"/>
    </row>
    <row r="6" spans="1:16" ht="16.5">
      <c r="A6" s="37" t="s">
        <v>46</v>
      </c>
      <c r="B6" s="37"/>
      <c r="C6" s="126" t="s">
        <v>699</v>
      </c>
      <c r="D6" s="126"/>
      <c r="E6" s="6"/>
      <c r="F6" s="125"/>
      <c r="G6" s="7">
        <f>COUNTIF(G10:G24,"NA")</f>
        <v>0</v>
      </c>
      <c r="H6" s="4" t="s">
        <v>9</v>
      </c>
      <c r="I6" s="6"/>
      <c r="J6" s="125"/>
      <c r="K6" s="7">
        <f>COUNTIF(K10:K24,"NA")</f>
        <v>0</v>
      </c>
      <c r="L6" s="4" t="s">
        <v>9</v>
      </c>
      <c r="M6" s="8"/>
      <c r="N6" s="2"/>
      <c r="O6" s="1"/>
      <c r="P6" s="1"/>
    </row>
    <row r="7" spans="1:16" ht="16.5">
      <c r="A7" s="37" t="s">
        <v>694</v>
      </c>
      <c r="B7" s="37"/>
      <c r="C7" s="126"/>
      <c r="D7" s="126"/>
      <c r="E7" s="6"/>
      <c r="F7" s="125"/>
      <c r="G7" s="7">
        <f>COUNTA(G10:G24)</f>
        <v>0</v>
      </c>
      <c r="H7" s="4" t="s">
        <v>58</v>
      </c>
      <c r="I7" s="6"/>
      <c r="J7" s="125"/>
      <c r="K7" s="7">
        <f>COUNTA(K10:K24)</f>
        <v>0</v>
      </c>
      <c r="L7" s="4" t="s">
        <v>47</v>
      </c>
      <c r="M7" s="8"/>
      <c r="N7" s="2"/>
      <c r="O7" s="1"/>
      <c r="P7" s="1"/>
    </row>
    <row r="8" spans="1:16" ht="16.5">
      <c r="A8" s="37" t="s">
        <v>695</v>
      </c>
      <c r="B8" s="9"/>
      <c r="C8" s="9"/>
      <c r="D8" s="9"/>
      <c r="E8" s="10"/>
      <c r="F8" s="9"/>
      <c r="G8" s="7">
        <f>COUNTA(A11:A24)</f>
        <v>14</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20" t="s">
        <v>696</v>
      </c>
      <c r="C10" s="120"/>
      <c r="D10" s="121"/>
      <c r="E10" s="15"/>
      <c r="F10" s="16"/>
      <c r="G10" s="17"/>
      <c r="H10" s="18"/>
      <c r="I10" s="15"/>
      <c r="J10" s="19"/>
      <c r="K10" s="19"/>
      <c r="L10" s="20"/>
      <c r="M10" s="21"/>
      <c r="N10" s="21"/>
      <c r="O10" s="14"/>
      <c r="P10" s="14"/>
    </row>
    <row r="11" spans="1:16" ht="33">
      <c r="A11" s="22" t="s">
        <v>187</v>
      </c>
      <c r="B11" s="23" t="s">
        <v>188</v>
      </c>
      <c r="C11" s="23" t="s">
        <v>189</v>
      </c>
      <c r="D11" s="23" t="s">
        <v>190</v>
      </c>
      <c r="E11" s="5"/>
      <c r="F11" s="23"/>
      <c r="G11" s="24"/>
      <c r="H11" s="23"/>
      <c r="I11" s="25"/>
      <c r="J11" s="23"/>
      <c r="K11" s="24"/>
      <c r="L11" s="23"/>
      <c r="M11" s="26"/>
      <c r="N11" s="26"/>
      <c r="O11" s="14"/>
      <c r="P11" s="14"/>
    </row>
    <row r="12" spans="1:16" ht="33">
      <c r="A12" s="22" t="s">
        <v>191</v>
      </c>
      <c r="B12" s="23" t="s">
        <v>192</v>
      </c>
      <c r="C12" s="23" t="s">
        <v>193</v>
      </c>
      <c r="D12" s="23" t="s">
        <v>67</v>
      </c>
      <c r="E12" s="5"/>
      <c r="F12" s="23"/>
      <c r="G12" s="24"/>
      <c r="H12" s="23"/>
      <c r="I12" s="25"/>
      <c r="J12" s="23"/>
      <c r="K12" s="24"/>
      <c r="L12" s="23"/>
      <c r="M12" s="26"/>
      <c r="N12" s="26"/>
      <c r="O12" s="14"/>
      <c r="P12" s="14"/>
    </row>
    <row r="13" spans="1:16" ht="66">
      <c r="A13" s="22" t="s">
        <v>194</v>
      </c>
      <c r="B13" s="23" t="s">
        <v>69</v>
      </c>
      <c r="C13" s="23" t="s">
        <v>70</v>
      </c>
      <c r="D13" s="23" t="s">
        <v>195</v>
      </c>
      <c r="E13" s="5"/>
      <c r="F13" s="23"/>
      <c r="G13" s="24"/>
      <c r="H13" s="23"/>
      <c r="I13" s="25"/>
      <c r="J13" s="23"/>
      <c r="K13" s="24"/>
      <c r="L13" s="23"/>
      <c r="M13" s="26"/>
      <c r="N13" s="26"/>
      <c r="O13" s="14"/>
      <c r="P13" s="14"/>
    </row>
    <row r="14" spans="1:16" ht="82.5">
      <c r="A14" s="22" t="s">
        <v>196</v>
      </c>
      <c r="B14" s="23" t="s">
        <v>73</v>
      </c>
      <c r="C14" s="23" t="s">
        <v>74</v>
      </c>
      <c r="D14" s="23" t="s">
        <v>75</v>
      </c>
      <c r="E14" s="5"/>
      <c r="F14" s="23"/>
      <c r="G14" s="24"/>
      <c r="H14" s="23"/>
      <c r="I14" s="25"/>
      <c r="J14" s="23"/>
      <c r="K14" s="24"/>
      <c r="L14" s="23"/>
      <c r="M14" s="26"/>
      <c r="N14" s="26"/>
      <c r="O14" s="14"/>
      <c r="P14" s="14"/>
    </row>
    <row r="15" spans="1:16" ht="66">
      <c r="A15" s="22" t="s">
        <v>197</v>
      </c>
      <c r="B15" s="23" t="s">
        <v>198</v>
      </c>
      <c r="C15" s="23" t="s">
        <v>199</v>
      </c>
      <c r="D15" s="23" t="s">
        <v>200</v>
      </c>
      <c r="E15" s="5"/>
      <c r="F15" s="23"/>
      <c r="G15" s="24"/>
      <c r="H15" s="23"/>
      <c r="I15" s="25"/>
      <c r="J15" s="23"/>
      <c r="K15" s="24"/>
      <c r="L15" s="23"/>
      <c r="M15" s="26"/>
      <c r="N15" s="26"/>
      <c r="O15" s="14"/>
      <c r="P15" s="14"/>
    </row>
    <row r="16" spans="1:16" ht="115.5">
      <c r="A16" s="22" t="s">
        <v>201</v>
      </c>
      <c r="B16" s="23" t="s">
        <v>202</v>
      </c>
      <c r="C16" s="23" t="s">
        <v>203</v>
      </c>
      <c r="D16" s="23" t="s">
        <v>204</v>
      </c>
      <c r="E16" s="5"/>
      <c r="F16" s="23"/>
      <c r="G16" s="24"/>
      <c r="H16" s="23"/>
      <c r="I16" s="25"/>
      <c r="J16" s="23"/>
      <c r="K16" s="24"/>
      <c r="L16" s="23"/>
      <c r="M16" s="26"/>
      <c r="N16" s="26"/>
      <c r="O16" s="14"/>
      <c r="P16" s="14"/>
    </row>
    <row r="17" spans="1:16" ht="99">
      <c r="A17" s="22" t="s">
        <v>205</v>
      </c>
      <c r="B17" s="23" t="s">
        <v>206</v>
      </c>
      <c r="C17" s="23" t="s">
        <v>207</v>
      </c>
      <c r="D17" s="23" t="s">
        <v>208</v>
      </c>
      <c r="E17" s="5"/>
      <c r="F17" s="23"/>
      <c r="G17" s="24"/>
      <c r="H17" s="23"/>
      <c r="I17" s="25"/>
      <c r="J17" s="23"/>
      <c r="K17" s="24"/>
      <c r="L17" s="23"/>
      <c r="M17" s="26"/>
      <c r="N17" s="26"/>
      <c r="O17" s="14"/>
      <c r="P17" s="14"/>
    </row>
    <row r="18" spans="1:16" ht="82.5">
      <c r="A18" s="22" t="s">
        <v>209</v>
      </c>
      <c r="B18" s="23" t="s">
        <v>210</v>
      </c>
      <c r="C18" s="23" t="s">
        <v>211</v>
      </c>
      <c r="D18" s="23" t="s">
        <v>212</v>
      </c>
      <c r="E18" s="5"/>
      <c r="F18" s="23"/>
      <c r="G18" s="24"/>
      <c r="H18" s="23"/>
      <c r="I18" s="25"/>
      <c r="J18" s="23"/>
      <c r="K18" s="24"/>
      <c r="L18" s="23"/>
      <c r="M18" s="26"/>
      <c r="N18" s="26"/>
      <c r="O18" s="14"/>
      <c r="P18" s="14"/>
    </row>
    <row r="19" spans="1:16" ht="82.5">
      <c r="A19" s="22" t="s">
        <v>213</v>
      </c>
      <c r="B19" s="23" t="s">
        <v>214</v>
      </c>
      <c r="C19" s="23" t="s">
        <v>215</v>
      </c>
      <c r="D19" s="23" t="s">
        <v>216</v>
      </c>
      <c r="E19" s="5"/>
      <c r="F19" s="23"/>
      <c r="G19" s="24"/>
      <c r="H19" s="23"/>
      <c r="I19" s="25"/>
      <c r="J19" s="23"/>
      <c r="K19" s="24"/>
      <c r="L19" s="23"/>
      <c r="M19" s="26"/>
      <c r="N19" s="26"/>
      <c r="O19" s="14"/>
      <c r="P19" s="14"/>
    </row>
    <row r="20" spans="1:16" ht="115.5">
      <c r="A20" s="22" t="s">
        <v>217</v>
      </c>
      <c r="B20" s="23" t="s">
        <v>218</v>
      </c>
      <c r="C20" s="23" t="s">
        <v>219</v>
      </c>
      <c r="D20" s="23" t="s">
        <v>220</v>
      </c>
      <c r="E20" s="5"/>
      <c r="F20" s="23"/>
      <c r="G20" s="24"/>
      <c r="H20" s="23"/>
      <c r="I20" s="25"/>
      <c r="J20" s="23"/>
      <c r="K20" s="24"/>
      <c r="L20" s="23"/>
      <c r="M20" s="26"/>
      <c r="N20" s="26"/>
      <c r="O20" s="14"/>
      <c r="P20" s="14"/>
    </row>
    <row r="21" spans="1:16" ht="82.5">
      <c r="A21" s="22" t="s">
        <v>221</v>
      </c>
      <c r="B21" s="23" t="s">
        <v>222</v>
      </c>
      <c r="C21" s="23" t="s">
        <v>223</v>
      </c>
      <c r="D21" s="23" t="s">
        <v>224</v>
      </c>
      <c r="E21" s="5"/>
      <c r="F21" s="23"/>
      <c r="G21" s="24"/>
      <c r="H21" s="23"/>
      <c r="I21" s="25"/>
      <c r="J21" s="23"/>
      <c r="K21" s="24"/>
      <c r="L21" s="23"/>
      <c r="M21" s="26"/>
      <c r="N21" s="26"/>
      <c r="O21" s="14"/>
      <c r="P21" s="14"/>
    </row>
    <row r="22" spans="1:16" ht="49.5">
      <c r="A22" s="22" t="s">
        <v>225</v>
      </c>
      <c r="B22" s="23" t="s">
        <v>226</v>
      </c>
      <c r="C22" s="23" t="s">
        <v>227</v>
      </c>
      <c r="D22" s="23" t="s">
        <v>228</v>
      </c>
      <c r="E22" s="5"/>
      <c r="F22" s="23"/>
      <c r="G22" s="24"/>
      <c r="H22" s="23"/>
      <c r="I22" s="25"/>
      <c r="J22" s="23"/>
      <c r="K22" s="24"/>
      <c r="L22" s="23"/>
      <c r="M22" s="26"/>
      <c r="N22" s="26"/>
      <c r="O22" s="14"/>
      <c r="P22" s="14"/>
    </row>
    <row r="23" spans="1:16" ht="66">
      <c r="A23" s="22" t="s">
        <v>229</v>
      </c>
      <c r="B23" s="23" t="s">
        <v>230</v>
      </c>
      <c r="C23" s="23" t="s">
        <v>231</v>
      </c>
      <c r="D23" s="23" t="s">
        <v>232</v>
      </c>
      <c r="E23" s="5"/>
      <c r="F23" s="23"/>
      <c r="G23" s="24"/>
      <c r="H23" s="23"/>
      <c r="I23" s="25"/>
      <c r="J23" s="23"/>
      <c r="K23" s="24"/>
      <c r="L23" s="23"/>
      <c r="M23" s="26"/>
      <c r="N23" s="26"/>
      <c r="O23" s="14"/>
      <c r="P23" s="14"/>
    </row>
    <row r="24" spans="1:16" ht="49.5">
      <c r="A24" s="22" t="s">
        <v>233</v>
      </c>
      <c r="B24" s="23" t="s">
        <v>234</v>
      </c>
      <c r="C24" s="23" t="s">
        <v>235</v>
      </c>
      <c r="D24" s="23" t="s">
        <v>236</v>
      </c>
      <c r="E24" s="5"/>
      <c r="F24" s="23"/>
      <c r="G24" s="24"/>
      <c r="H24" s="23"/>
      <c r="I24" s="25"/>
      <c r="J24" s="23"/>
      <c r="K24" s="24"/>
      <c r="L24" s="23"/>
      <c r="M24" s="26"/>
      <c r="N24" s="26"/>
      <c r="O24" s="14"/>
      <c r="P24" s="14"/>
    </row>
  </sheetData>
  <mergeCells count="9">
    <mergeCell ref="B10:D10"/>
    <mergeCell ref="A3:D3"/>
    <mergeCell ref="F3:H3"/>
    <mergeCell ref="J3:L3"/>
    <mergeCell ref="F4:F7"/>
    <mergeCell ref="J4:J7"/>
    <mergeCell ref="C5:D5"/>
    <mergeCell ref="C6:D6"/>
    <mergeCell ref="C7:D7"/>
  </mergeCells>
  <conditionalFormatting sqref="B11:C11">
    <cfRule type="expression" dxfId="537" priority="138" stopIfTrue="1">
      <formula>#REF!="NA"</formula>
    </cfRule>
    <cfRule type="expression" dxfId="536" priority="137" stopIfTrue="1">
      <formula>#REF!="Pass"</formula>
    </cfRule>
  </conditionalFormatting>
  <conditionalFormatting sqref="B12:C15">
    <cfRule type="expression" dxfId="535" priority="24" stopIfTrue="1">
      <formula>#REF!="NA"</formula>
    </cfRule>
    <cfRule type="expression" dxfId="534" priority="23" stopIfTrue="1">
      <formula>#REF!="Pass"</formula>
    </cfRule>
  </conditionalFormatting>
  <conditionalFormatting sqref="B18:C18">
    <cfRule type="expression" dxfId="533" priority="81" stopIfTrue="1">
      <formula>#REF!="NA"</formula>
    </cfRule>
    <cfRule type="expression" dxfId="532" priority="80" stopIfTrue="1">
      <formula>#REF!="Pass"</formula>
    </cfRule>
  </conditionalFormatting>
  <conditionalFormatting sqref="B19:C24">
    <cfRule type="expression" dxfId="531" priority="53" stopIfTrue="1">
      <formula>#REF!="Pass"</formula>
    </cfRule>
    <cfRule type="expression" dxfId="530" priority="54" stopIfTrue="1">
      <formula>#REF!="NA"</formula>
    </cfRule>
  </conditionalFormatting>
  <conditionalFormatting sqref="B16:D17">
    <cfRule type="expression" dxfId="529" priority="30" stopIfTrue="1">
      <formula>#REF!="NA"</formula>
    </cfRule>
    <cfRule type="expression" dxfId="528" priority="29" stopIfTrue="1">
      <formula>#REF!="Pass"</formula>
    </cfRule>
  </conditionalFormatting>
  <conditionalFormatting sqref="C11:D11">
    <cfRule type="expression" dxfId="527" priority="133" stopIfTrue="1">
      <formula>#REF!="Pass"</formula>
    </cfRule>
    <cfRule type="expression" dxfId="526" priority="134" stopIfTrue="1">
      <formula>#REF!="NA"</formula>
    </cfRule>
  </conditionalFormatting>
  <conditionalFormatting sqref="C12:D15">
    <cfRule type="expression" dxfId="525" priority="18" stopIfTrue="1">
      <formula>#REF!="NA"</formula>
    </cfRule>
    <cfRule type="expression" dxfId="524" priority="17" stopIfTrue="1">
      <formula>#REF!="Pass"</formula>
    </cfRule>
  </conditionalFormatting>
  <conditionalFormatting sqref="C18:D18">
    <cfRule type="expression" dxfId="523" priority="77" stopIfTrue="1">
      <formula>#REF!="NA"</formula>
    </cfRule>
    <cfRule type="expression" dxfId="522" priority="76" stopIfTrue="1">
      <formula>#REF!="Pass"</formula>
    </cfRule>
  </conditionalFormatting>
  <conditionalFormatting sqref="C19:D24">
    <cfRule type="expression" dxfId="521" priority="48" stopIfTrue="1">
      <formula>#REF!="NA"</formula>
    </cfRule>
    <cfRule type="expression" dxfId="520" priority="47" stopIfTrue="1">
      <formula>#REF!="Pass"</formula>
    </cfRule>
  </conditionalFormatting>
  <conditionalFormatting sqref="D11:D15">
    <cfRule type="expression" dxfId="519" priority="20" stopIfTrue="1">
      <formula>#REF!="NA"</formula>
    </cfRule>
    <cfRule type="expression" dxfId="518" priority="19" stopIfTrue="1">
      <formula>#REF!="Pass"</formula>
    </cfRule>
  </conditionalFormatting>
  <conditionalFormatting sqref="D18:D24">
    <cfRule type="expression" dxfId="517" priority="50" stopIfTrue="1">
      <formula>#REF!="NA"</formula>
    </cfRule>
    <cfRule type="expression" dxfId="516" priority="49" stopIfTrue="1">
      <formula>#REF!="Pass"</formula>
    </cfRule>
  </conditionalFormatting>
  <conditionalFormatting sqref="E10:E24 I11:I24 M11:N24">
    <cfRule type="expression" dxfId="515" priority="27" stopIfTrue="1">
      <formula>#REF!="Pass"</formula>
    </cfRule>
  </conditionalFormatting>
  <conditionalFormatting sqref="F11">
    <cfRule type="expression" dxfId="514" priority="129" stopIfTrue="1">
      <formula>#REF!="Pass"</formula>
    </cfRule>
    <cfRule type="expression" dxfId="513" priority="130" stopIfTrue="1">
      <formula>#REF!="NA"</formula>
    </cfRule>
  </conditionalFormatting>
  <conditionalFormatting sqref="F11:F17">
    <cfRule type="expression" dxfId="512" priority="16" stopIfTrue="1">
      <formula>#REF!="NA"</formula>
    </cfRule>
    <cfRule type="expression" dxfId="511" priority="15" stopIfTrue="1">
      <formula>#REF!="Pass"</formula>
    </cfRule>
  </conditionalFormatting>
  <conditionalFormatting sqref="F12:F15">
    <cfRule type="expression" dxfId="510" priority="14" stopIfTrue="1">
      <formula>#REF!="NA"</formula>
    </cfRule>
    <cfRule type="expression" dxfId="509" priority="13" stopIfTrue="1">
      <formula>#REF!="Pass"</formula>
    </cfRule>
  </conditionalFormatting>
  <conditionalFormatting sqref="F18">
    <cfRule type="expression" dxfId="508" priority="73" stopIfTrue="1">
      <formula>#REF!="NA"</formula>
    </cfRule>
    <cfRule type="expression" dxfId="507" priority="72" stopIfTrue="1">
      <formula>#REF!="Pass"</formula>
    </cfRule>
  </conditionalFormatting>
  <conditionalFormatting sqref="F18:F24">
    <cfRule type="expression" dxfId="506" priority="45" stopIfTrue="1">
      <formula>#REF!="Pass"</formula>
    </cfRule>
    <cfRule type="expression" dxfId="505" priority="46" stopIfTrue="1">
      <formula>#REF!="NA"</formula>
    </cfRule>
  </conditionalFormatting>
  <conditionalFormatting sqref="F19:F24">
    <cfRule type="expression" dxfId="504" priority="44" stopIfTrue="1">
      <formula>#REF!="NA"</formula>
    </cfRule>
    <cfRule type="expression" dxfId="503" priority="43" stopIfTrue="1">
      <formula>#REF!="Pass"</formula>
    </cfRule>
  </conditionalFormatting>
  <conditionalFormatting sqref="G10">
    <cfRule type="expression" dxfId="502" priority="193" stopIfTrue="1">
      <formula>#REF!="NA"</formula>
    </cfRule>
    <cfRule type="expression" dxfId="501" priority="195" stopIfTrue="1">
      <formula>#REF!="NA"</formula>
    </cfRule>
    <cfRule type="expression" dxfId="500" priority="194" stopIfTrue="1">
      <formula>#REF!="Pass"</formula>
    </cfRule>
    <cfRule type="expression" dxfId="499" priority="192" stopIfTrue="1">
      <formula>#REF!="Pass"</formula>
    </cfRule>
  </conditionalFormatting>
  <conditionalFormatting sqref="G11:G24">
    <cfRule type="cellIs" dxfId="498" priority="201" stopIfTrue="1" operator="equal">
      <formula>"Fail"</formula>
    </cfRule>
    <cfRule type="cellIs" dxfId="497" priority="202" stopIfTrue="1" operator="equal">
      <formula>"Pass"</formula>
    </cfRule>
  </conditionalFormatting>
  <conditionalFormatting sqref="H11">
    <cfRule type="expression" dxfId="496" priority="125" stopIfTrue="1">
      <formula>#REF!="Pass"</formula>
    </cfRule>
    <cfRule type="expression" dxfId="495" priority="126" stopIfTrue="1">
      <formula>#REF!="NA"</formula>
    </cfRule>
  </conditionalFormatting>
  <conditionalFormatting sqref="H11:H17">
    <cfRule type="expression" dxfId="494" priority="11" stopIfTrue="1">
      <formula>#REF!="Pass"</formula>
    </cfRule>
    <cfRule type="expression" dxfId="493" priority="12" stopIfTrue="1">
      <formula>#REF!="NA"</formula>
    </cfRule>
  </conditionalFormatting>
  <conditionalFormatting sqref="H12:H15">
    <cfRule type="expression" dxfId="492" priority="10" stopIfTrue="1">
      <formula>#REF!="NA"</formula>
    </cfRule>
    <cfRule type="expression" dxfId="491" priority="9" stopIfTrue="1">
      <formula>#REF!="Pass"</formula>
    </cfRule>
  </conditionalFormatting>
  <conditionalFormatting sqref="H18">
    <cfRule type="expression" dxfId="490" priority="68" stopIfTrue="1">
      <formula>#REF!="Pass"</formula>
    </cfRule>
    <cfRule type="expression" dxfId="489" priority="69" stopIfTrue="1">
      <formula>#REF!="NA"</formula>
    </cfRule>
  </conditionalFormatting>
  <conditionalFormatting sqref="H18:H24">
    <cfRule type="expression" dxfId="488" priority="41" stopIfTrue="1">
      <formula>#REF!="Pass"</formula>
    </cfRule>
    <cfRule type="expression" dxfId="487" priority="42" stopIfTrue="1">
      <formula>#REF!="NA"</formula>
    </cfRule>
  </conditionalFormatting>
  <conditionalFormatting sqref="H19:H24">
    <cfRule type="expression" dxfId="486" priority="40" stopIfTrue="1">
      <formula>#REF!="NA"</formula>
    </cfRule>
    <cfRule type="expression" dxfId="485" priority="39" stopIfTrue="1">
      <formula>#REF!="Pass"</formula>
    </cfRule>
  </conditionalFormatting>
  <conditionalFormatting sqref="H10:I10">
    <cfRule type="expression" dxfId="484" priority="196" stopIfTrue="1">
      <formula>#REF!="Pass"</formula>
    </cfRule>
  </conditionalFormatting>
  <conditionalFormatting sqref="J10">
    <cfRule type="expression" dxfId="483" priority="188" stopIfTrue="1">
      <formula>#REF!="Pass"</formula>
    </cfRule>
    <cfRule type="expression" dxfId="482" priority="189" stopIfTrue="1">
      <formula>#REF!="NA"</formula>
    </cfRule>
  </conditionalFormatting>
  <conditionalFormatting sqref="J10:J11">
    <cfRule type="expression" dxfId="481" priority="122" stopIfTrue="1">
      <formula>#REF!="NA"</formula>
    </cfRule>
    <cfRule type="expression" dxfId="480" priority="121" stopIfTrue="1">
      <formula>#REF!="Pass"</formula>
    </cfRule>
  </conditionalFormatting>
  <conditionalFormatting sqref="J11:J17">
    <cfRule type="expression" dxfId="479" priority="7" stopIfTrue="1">
      <formula>#REF!="Pass"</formula>
    </cfRule>
    <cfRule type="expression" dxfId="478" priority="8" stopIfTrue="1">
      <formula>#REF!="NA"</formula>
    </cfRule>
  </conditionalFormatting>
  <conditionalFormatting sqref="J12:J15">
    <cfRule type="expression" dxfId="477" priority="6" stopIfTrue="1">
      <formula>#REF!="NA"</formula>
    </cfRule>
    <cfRule type="expression" dxfId="476" priority="5" stopIfTrue="1">
      <formula>#REF!="Pass"</formula>
    </cfRule>
  </conditionalFormatting>
  <conditionalFormatting sqref="J18">
    <cfRule type="expression" dxfId="475" priority="65" stopIfTrue="1">
      <formula>#REF!="NA"</formula>
    </cfRule>
    <cfRule type="expression" dxfId="474" priority="64" stopIfTrue="1">
      <formula>#REF!="Pass"</formula>
    </cfRule>
  </conditionalFormatting>
  <conditionalFormatting sqref="J18:J24">
    <cfRule type="expression" dxfId="473" priority="38" stopIfTrue="1">
      <formula>#REF!="NA"</formula>
    </cfRule>
    <cfRule type="expression" dxfId="472" priority="37" stopIfTrue="1">
      <formula>#REF!="Pass"</formula>
    </cfRule>
  </conditionalFormatting>
  <conditionalFormatting sqref="J19:J24">
    <cfRule type="expression" dxfId="471" priority="35" stopIfTrue="1">
      <formula>#REF!="Pass"</formula>
    </cfRule>
    <cfRule type="expression" dxfId="470" priority="36" stopIfTrue="1">
      <formula>#REF!="NA"</formula>
    </cfRule>
  </conditionalFormatting>
  <conditionalFormatting sqref="K11:K24">
    <cfRule type="cellIs" dxfId="469" priority="143" stopIfTrue="1" operator="equal">
      <formula>"Pass"</formula>
    </cfRule>
    <cfRule type="cellIs" dxfId="468" priority="142" stopIfTrue="1" operator="equal">
      <formula>"Fail"</formula>
    </cfRule>
  </conditionalFormatting>
  <conditionalFormatting sqref="L11">
    <cfRule type="expression" dxfId="467" priority="117" stopIfTrue="1">
      <formula>#REF!="Pass"</formula>
    </cfRule>
    <cfRule type="expression" dxfId="466" priority="118" stopIfTrue="1">
      <formula>#REF!="NA"</formula>
    </cfRule>
  </conditionalFormatting>
  <conditionalFormatting sqref="L11:L17">
    <cfRule type="expression" dxfId="465" priority="4" stopIfTrue="1">
      <formula>#REF!="NA"</formula>
    </cfRule>
    <cfRule type="expression" dxfId="464" priority="3" stopIfTrue="1">
      <formula>#REF!="Pass"</formula>
    </cfRule>
  </conditionalFormatting>
  <conditionalFormatting sqref="L12:L15">
    <cfRule type="expression" dxfId="463" priority="2" stopIfTrue="1">
      <formula>#REF!="NA"</formula>
    </cfRule>
    <cfRule type="expression" dxfId="462" priority="1" stopIfTrue="1">
      <formula>#REF!="Pass"</formula>
    </cfRule>
  </conditionalFormatting>
  <conditionalFormatting sqref="L18">
    <cfRule type="expression" dxfId="461" priority="60" stopIfTrue="1">
      <formula>#REF!="Pass"</formula>
    </cfRule>
    <cfRule type="expression" dxfId="460" priority="61" stopIfTrue="1">
      <formula>#REF!="NA"</formula>
    </cfRule>
  </conditionalFormatting>
  <conditionalFormatting sqref="L18:L24">
    <cfRule type="expression" dxfId="459" priority="34" stopIfTrue="1">
      <formula>#REF!="NA"</formula>
    </cfRule>
    <cfRule type="expression" dxfId="458" priority="33" stopIfTrue="1">
      <formula>#REF!="Pass"</formula>
    </cfRule>
  </conditionalFormatting>
  <conditionalFormatting sqref="L19:L24">
    <cfRule type="expression" dxfId="457" priority="32" stopIfTrue="1">
      <formula>#REF!="NA"</formula>
    </cfRule>
    <cfRule type="expression" dxfId="456" priority="31" stopIfTrue="1">
      <formula>#REF!="Pass"</formula>
    </cfRule>
  </conditionalFormatting>
  <conditionalFormatting sqref="L10:N10">
    <cfRule type="expression" dxfId="455" priority="190" stopIfTrue="1">
      <formula>#REF!="Pass"</formula>
    </cfRule>
  </conditionalFormatting>
  <dataValidations count="1">
    <dataValidation type="list" allowBlank="1" showInputMessage="1" showErrorMessage="1" sqref="G11:G24 K11:K24" xr:uid="{48705EC2-9FE8-44C3-8AF4-9568FAA78C31}">
      <formula1>"Pass,Fail,NA"</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6A923-EB40-4232-8851-CD8A770AD6A8}">
  <dimension ref="A1:P77"/>
  <sheetViews>
    <sheetView topLeftCell="A73" zoomScale="90" zoomScaleNormal="90" workbookViewId="0">
      <selection activeCell="C55" sqref="C55"/>
    </sheetView>
  </sheetViews>
  <sheetFormatPr defaultColWidth="9.08984375" defaultRowHeight="13"/>
  <cols>
    <col min="1" max="1" width="7.6328125" style="38" bestFit="1"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COUNTBLANK(G11:G75)</f>
        <v>65</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700</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COUNTIF(G10:G75,"Pass")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COUNTIF(K10:K75,"Pass")</f>
        <v>0</v>
      </c>
      <c r="L4" s="4" t="s">
        <v>14</v>
      </c>
      <c r="M4" s="2"/>
      <c r="N4" s="2"/>
      <c r="O4" s="1"/>
      <c r="P4" s="1"/>
    </row>
    <row r="5" spans="1:16" ht="16.5">
      <c r="A5" s="36" t="s">
        <v>57</v>
      </c>
      <c r="B5" s="36"/>
      <c r="C5" s="126" t="s">
        <v>701</v>
      </c>
      <c r="D5" s="126"/>
      <c r="E5" s="6"/>
      <c r="F5" s="125"/>
      <c r="G5" s="7">
        <f>COUNTIF(G10:G75,"Fail")</f>
        <v>0</v>
      </c>
      <c r="H5" s="4" t="s">
        <v>26</v>
      </c>
      <c r="I5" s="6"/>
      <c r="J5" s="125"/>
      <c r="K5" s="7">
        <f>COUNTIF(K10:K75,"Fail")</f>
        <v>0</v>
      </c>
      <c r="L5" s="4" t="s">
        <v>26</v>
      </c>
      <c r="M5" s="8"/>
      <c r="N5" s="2"/>
      <c r="O5" s="1"/>
      <c r="P5" s="1"/>
    </row>
    <row r="6" spans="1:16" ht="16.5">
      <c r="A6" s="37" t="s">
        <v>46</v>
      </c>
      <c r="B6" s="37"/>
      <c r="C6" s="126" t="s">
        <v>702</v>
      </c>
      <c r="D6" s="126"/>
      <c r="E6" s="6"/>
      <c r="F6" s="125"/>
      <c r="G6" s="7">
        <f>COUNTIF(G10:G75,"NA")</f>
        <v>0</v>
      </c>
      <c r="H6" s="4" t="s">
        <v>9</v>
      </c>
      <c r="I6" s="6"/>
      <c r="J6" s="125"/>
      <c r="K6" s="7">
        <f>COUNTIF(K10:K75,"NA")</f>
        <v>0</v>
      </c>
      <c r="L6" s="4" t="s">
        <v>9</v>
      </c>
      <c r="M6" s="8"/>
      <c r="N6" s="2"/>
      <c r="O6" s="1"/>
      <c r="P6" s="1"/>
    </row>
    <row r="7" spans="1:16" ht="16.5">
      <c r="A7" s="37" t="s">
        <v>694</v>
      </c>
      <c r="B7" s="37"/>
      <c r="C7" s="126"/>
      <c r="D7" s="126"/>
      <c r="E7" s="6"/>
      <c r="F7" s="125"/>
      <c r="G7" s="7">
        <f>COUNTA(G10:G75)</f>
        <v>0</v>
      </c>
      <c r="H7" s="4" t="s">
        <v>58</v>
      </c>
      <c r="I7" s="6"/>
      <c r="J7" s="125"/>
      <c r="K7" s="7">
        <f>COUNTA(K10:K75)</f>
        <v>0</v>
      </c>
      <c r="L7" s="4" t="s">
        <v>47</v>
      </c>
      <c r="M7" s="8"/>
      <c r="N7" s="2"/>
      <c r="O7" s="1"/>
      <c r="P7" s="1"/>
    </row>
    <row r="8" spans="1:16" ht="16.5">
      <c r="A8" s="37" t="s">
        <v>695</v>
      </c>
      <c r="B8" s="9"/>
      <c r="C8" s="9"/>
      <c r="D8" s="9"/>
      <c r="E8" s="10"/>
      <c r="F8" s="9"/>
      <c r="G8" s="7">
        <f>COUNTA(A11:A75)</f>
        <v>60</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20" t="s">
        <v>725</v>
      </c>
      <c r="C10" s="120"/>
      <c r="D10" s="121"/>
      <c r="E10" s="15"/>
      <c r="F10" s="16"/>
      <c r="G10" s="17"/>
      <c r="H10" s="18"/>
      <c r="I10" s="15"/>
      <c r="J10" s="19"/>
      <c r="K10" s="19"/>
      <c r="L10" s="20"/>
      <c r="M10" s="21"/>
      <c r="N10" s="21"/>
      <c r="O10" s="14"/>
      <c r="P10" s="14"/>
    </row>
    <row r="11" spans="1:16" ht="49.5">
      <c r="A11" s="22" t="s">
        <v>237</v>
      </c>
      <c r="B11" s="23" t="s">
        <v>238</v>
      </c>
      <c r="C11" s="23" t="s">
        <v>239</v>
      </c>
      <c r="D11" s="23" t="s">
        <v>240</v>
      </c>
      <c r="E11" s="5"/>
      <c r="F11" s="23"/>
      <c r="G11" s="24"/>
      <c r="H11" s="23"/>
      <c r="I11" s="25"/>
      <c r="J11" s="23"/>
      <c r="K11" s="24"/>
      <c r="L11" s="23"/>
      <c r="M11" s="26"/>
      <c r="N11" s="26"/>
      <c r="O11" s="14"/>
      <c r="P11" s="14"/>
    </row>
    <row r="12" spans="1:16" ht="33">
      <c r="A12" s="22" t="s">
        <v>241</v>
      </c>
      <c r="B12" s="23" t="s">
        <v>242</v>
      </c>
      <c r="C12" s="23" t="s">
        <v>243</v>
      </c>
      <c r="D12" s="23" t="s">
        <v>244</v>
      </c>
      <c r="E12" s="5"/>
      <c r="F12" s="23"/>
      <c r="G12" s="24"/>
      <c r="H12" s="23"/>
      <c r="I12" s="25"/>
      <c r="J12" s="23"/>
      <c r="K12" s="24"/>
      <c r="L12" s="23"/>
      <c r="M12" s="26"/>
      <c r="N12" s="26"/>
      <c r="O12" s="14"/>
      <c r="P12" s="14"/>
    </row>
    <row r="13" spans="1:16" ht="33">
      <c r="A13" s="22" t="s">
        <v>245</v>
      </c>
      <c r="B13" s="23" t="s">
        <v>246</v>
      </c>
      <c r="C13" s="23" t="s">
        <v>193</v>
      </c>
      <c r="D13" s="23" t="s">
        <v>247</v>
      </c>
      <c r="E13" s="5"/>
      <c r="F13" s="23"/>
      <c r="G13" s="24"/>
      <c r="H13" s="23"/>
      <c r="I13" s="25"/>
      <c r="J13" s="23"/>
      <c r="K13" s="24"/>
      <c r="L13" s="23"/>
      <c r="M13" s="26"/>
      <c r="N13" s="26"/>
      <c r="O13" s="14"/>
      <c r="P13" s="14"/>
    </row>
    <row r="14" spans="1:16" ht="66">
      <c r="A14" s="22" t="s">
        <v>248</v>
      </c>
      <c r="B14" s="23" t="s">
        <v>69</v>
      </c>
      <c r="C14" s="23" t="s">
        <v>70</v>
      </c>
      <c r="D14" s="23" t="s">
        <v>249</v>
      </c>
      <c r="E14" s="5"/>
      <c r="F14" s="23"/>
      <c r="G14" s="24"/>
      <c r="H14" s="23"/>
      <c r="I14" s="25"/>
      <c r="J14" s="23"/>
      <c r="K14" s="24"/>
      <c r="L14" s="23"/>
      <c r="M14" s="26"/>
      <c r="N14" s="26"/>
      <c r="O14" s="14"/>
      <c r="P14" s="14"/>
    </row>
    <row r="15" spans="1:16" ht="82.5">
      <c r="A15" s="22" t="s">
        <v>250</v>
      </c>
      <c r="B15" s="23" t="s">
        <v>73</v>
      </c>
      <c r="C15" s="23" t="s">
        <v>70</v>
      </c>
      <c r="D15" s="23" t="s">
        <v>75</v>
      </c>
      <c r="E15" s="5"/>
      <c r="F15" s="23"/>
      <c r="G15" s="24"/>
      <c r="H15" s="23"/>
      <c r="I15" s="25"/>
      <c r="J15" s="23"/>
      <c r="K15" s="24"/>
      <c r="L15" s="23"/>
      <c r="M15" s="26"/>
      <c r="N15" s="26"/>
      <c r="O15" s="14"/>
      <c r="P15" s="14"/>
    </row>
    <row r="16" spans="1:16" ht="49.5">
      <c r="A16" s="22" t="s">
        <v>251</v>
      </c>
      <c r="B16" s="23" t="s">
        <v>252</v>
      </c>
      <c r="C16" s="23" t="s">
        <v>253</v>
      </c>
      <c r="D16" s="23" t="s">
        <v>254</v>
      </c>
      <c r="E16" s="5"/>
      <c r="F16" s="23"/>
      <c r="G16" s="24"/>
      <c r="H16" s="23"/>
      <c r="I16" s="25"/>
      <c r="J16" s="23"/>
      <c r="K16" s="24"/>
      <c r="L16" s="23"/>
      <c r="M16" s="26"/>
      <c r="N16" s="26"/>
      <c r="O16" s="14"/>
      <c r="P16" s="14"/>
    </row>
    <row r="17" spans="1:16" ht="49.5">
      <c r="A17" s="22" t="s">
        <v>255</v>
      </c>
      <c r="B17" s="23" t="s">
        <v>256</v>
      </c>
      <c r="C17" s="23" t="s">
        <v>257</v>
      </c>
      <c r="D17" s="23" t="s">
        <v>254</v>
      </c>
      <c r="E17" s="5"/>
      <c r="F17" s="23"/>
      <c r="G17" s="24"/>
      <c r="H17" s="23"/>
      <c r="I17" s="25"/>
      <c r="J17" s="23"/>
      <c r="K17" s="24"/>
      <c r="L17" s="23"/>
      <c r="M17" s="26"/>
      <c r="N17" s="26"/>
      <c r="O17" s="14"/>
      <c r="P17" s="14"/>
    </row>
    <row r="18" spans="1:16" ht="49.5">
      <c r="A18" s="22" t="s">
        <v>258</v>
      </c>
      <c r="B18" s="23" t="s">
        <v>259</v>
      </c>
      <c r="C18" s="23" t="s">
        <v>260</v>
      </c>
      <c r="D18" s="23" t="s">
        <v>261</v>
      </c>
      <c r="E18" s="5"/>
      <c r="F18" s="23"/>
      <c r="G18" s="24"/>
      <c r="H18" s="23"/>
      <c r="I18" s="25"/>
      <c r="J18" s="23"/>
      <c r="K18" s="24"/>
      <c r="L18" s="23"/>
      <c r="M18" s="26"/>
      <c r="N18" s="26"/>
      <c r="O18" s="14"/>
      <c r="P18" s="14"/>
    </row>
    <row r="19" spans="1:16" ht="49.5">
      <c r="A19" s="22" t="s">
        <v>262</v>
      </c>
      <c r="B19" s="23" t="s">
        <v>263</v>
      </c>
      <c r="C19" s="23" t="s">
        <v>264</v>
      </c>
      <c r="D19" s="23" t="s">
        <v>265</v>
      </c>
      <c r="E19" s="5"/>
      <c r="F19" s="23"/>
      <c r="G19" s="24"/>
      <c r="H19" s="23"/>
      <c r="I19" s="25"/>
      <c r="J19" s="23"/>
      <c r="K19" s="24"/>
      <c r="L19" s="23"/>
      <c r="M19" s="26"/>
      <c r="N19" s="26"/>
      <c r="O19" s="14"/>
      <c r="P19" s="14"/>
    </row>
    <row r="20" spans="1:16" ht="49.5">
      <c r="A20" s="22" t="s">
        <v>266</v>
      </c>
      <c r="B20" s="23" t="s">
        <v>267</v>
      </c>
      <c r="C20" s="23" t="s">
        <v>268</v>
      </c>
      <c r="D20" s="23" t="s">
        <v>269</v>
      </c>
      <c r="E20" s="5"/>
      <c r="F20" s="23"/>
      <c r="G20" s="24"/>
      <c r="H20" s="23"/>
      <c r="I20" s="25"/>
      <c r="J20" s="23"/>
      <c r="K20" s="24"/>
      <c r="L20" s="23"/>
      <c r="M20" s="26"/>
      <c r="N20" s="26"/>
      <c r="O20" s="14"/>
      <c r="P20" s="14"/>
    </row>
    <row r="21" spans="1:16" ht="49.5">
      <c r="A21" s="22" t="s">
        <v>270</v>
      </c>
      <c r="B21" s="23" t="s">
        <v>271</v>
      </c>
      <c r="C21" s="23" t="s">
        <v>272</v>
      </c>
      <c r="D21" s="23" t="s">
        <v>261</v>
      </c>
      <c r="E21" s="5"/>
      <c r="F21" s="23"/>
      <c r="G21" s="24"/>
      <c r="H21" s="23"/>
      <c r="I21" s="25"/>
      <c r="J21" s="23"/>
      <c r="K21" s="24"/>
      <c r="L21" s="23"/>
      <c r="M21" s="26"/>
      <c r="N21" s="26"/>
      <c r="O21" s="14"/>
      <c r="P21" s="14"/>
    </row>
    <row r="22" spans="1:16" ht="49.5">
      <c r="A22" s="22" t="s">
        <v>273</v>
      </c>
      <c r="B22" s="23" t="s">
        <v>274</v>
      </c>
      <c r="C22" s="23" t="s">
        <v>275</v>
      </c>
      <c r="D22" s="23" t="s">
        <v>276</v>
      </c>
      <c r="E22" s="5"/>
      <c r="F22" s="23"/>
      <c r="G22" s="24"/>
      <c r="H22" s="23"/>
      <c r="I22" s="25"/>
      <c r="J22" s="23"/>
      <c r="K22" s="24"/>
      <c r="L22" s="23"/>
      <c r="M22" s="26"/>
      <c r="N22" s="26"/>
      <c r="O22" s="14"/>
      <c r="P22" s="14"/>
    </row>
    <row r="23" spans="1:16" ht="66">
      <c r="A23" s="22" t="s">
        <v>277</v>
      </c>
      <c r="B23" s="23" t="s">
        <v>278</v>
      </c>
      <c r="C23" s="23" t="s">
        <v>279</v>
      </c>
      <c r="D23" s="23" t="s">
        <v>280</v>
      </c>
      <c r="E23" s="5"/>
      <c r="F23" s="23"/>
      <c r="G23" s="24"/>
      <c r="H23" s="23"/>
      <c r="I23" s="25"/>
      <c r="J23" s="23"/>
      <c r="K23" s="24"/>
      <c r="L23" s="23"/>
      <c r="M23" s="26"/>
      <c r="N23" s="26"/>
      <c r="O23" s="14"/>
      <c r="P23" s="14"/>
    </row>
    <row r="24" spans="1:16" ht="66">
      <c r="A24" s="22" t="s">
        <v>281</v>
      </c>
      <c r="B24" s="23" t="s">
        <v>282</v>
      </c>
      <c r="C24" s="23" t="s">
        <v>283</v>
      </c>
      <c r="D24" s="23" t="s">
        <v>280</v>
      </c>
      <c r="E24" s="5"/>
      <c r="F24" s="23"/>
      <c r="G24" s="24"/>
      <c r="H24" s="23"/>
      <c r="I24" s="25"/>
      <c r="J24" s="23"/>
      <c r="K24" s="24"/>
      <c r="L24" s="23"/>
      <c r="M24" s="26"/>
      <c r="N24" s="26"/>
      <c r="O24" s="14"/>
      <c r="P24" s="14"/>
    </row>
    <row r="25" spans="1:16" ht="66">
      <c r="A25" s="22" t="s">
        <v>284</v>
      </c>
      <c r="B25" s="23" t="s">
        <v>285</v>
      </c>
      <c r="C25" s="23" t="s">
        <v>286</v>
      </c>
      <c r="D25" s="23" t="s">
        <v>280</v>
      </c>
      <c r="E25" s="5"/>
      <c r="F25" s="23"/>
      <c r="G25" s="24"/>
      <c r="H25" s="23"/>
      <c r="I25" s="25"/>
      <c r="J25" s="23"/>
      <c r="K25" s="24"/>
      <c r="L25" s="23"/>
      <c r="M25" s="26"/>
      <c r="N25" s="26"/>
      <c r="O25" s="14"/>
      <c r="P25" s="14"/>
    </row>
    <row r="26" spans="1:16" ht="33">
      <c r="A26" s="22" t="s">
        <v>287</v>
      </c>
      <c r="B26" s="23" t="s">
        <v>288</v>
      </c>
      <c r="C26" s="23" t="s">
        <v>289</v>
      </c>
      <c r="D26" s="23" t="s">
        <v>290</v>
      </c>
      <c r="E26" s="5"/>
      <c r="F26" s="23"/>
      <c r="G26" s="24"/>
      <c r="H26" s="23"/>
      <c r="I26" s="25"/>
      <c r="J26" s="23"/>
      <c r="K26" s="24"/>
      <c r="L26" s="23"/>
      <c r="M26" s="26"/>
      <c r="N26" s="26"/>
      <c r="O26" s="14"/>
      <c r="P26" s="14"/>
    </row>
    <row r="27" spans="1:16" ht="16.5">
      <c r="A27" s="11"/>
      <c r="B27" s="120" t="s">
        <v>291</v>
      </c>
      <c r="C27" s="120"/>
      <c r="D27" s="121"/>
      <c r="E27" s="15"/>
      <c r="F27" s="16"/>
      <c r="G27" s="17"/>
      <c r="H27" s="18"/>
      <c r="I27" s="15"/>
      <c r="J27" s="19"/>
      <c r="K27" s="19"/>
      <c r="L27" s="20"/>
      <c r="M27" s="21"/>
      <c r="N27" s="21"/>
      <c r="O27" s="14"/>
      <c r="P27" s="14"/>
    </row>
    <row r="28" spans="1:16" ht="33">
      <c r="A28" s="22" t="s">
        <v>292</v>
      </c>
      <c r="B28" s="23" t="s">
        <v>293</v>
      </c>
      <c r="C28" s="23" t="s">
        <v>294</v>
      </c>
      <c r="D28" s="23" t="s">
        <v>295</v>
      </c>
      <c r="E28" s="5"/>
      <c r="F28" s="23"/>
      <c r="G28" s="24"/>
      <c r="H28" s="23"/>
      <c r="I28" s="25"/>
      <c r="J28" s="23"/>
      <c r="K28" s="24"/>
      <c r="L28" s="23"/>
      <c r="M28" s="26"/>
      <c r="N28" s="26"/>
      <c r="O28" s="14"/>
      <c r="P28" s="14"/>
    </row>
    <row r="29" spans="1:16" ht="33">
      <c r="A29" s="22" t="s">
        <v>296</v>
      </c>
      <c r="B29" s="23" t="s">
        <v>246</v>
      </c>
      <c r="C29" s="23" t="s">
        <v>193</v>
      </c>
      <c r="D29" s="23" t="s">
        <v>247</v>
      </c>
      <c r="E29" s="5"/>
      <c r="F29" s="23"/>
      <c r="G29" s="24"/>
      <c r="H29" s="23"/>
      <c r="I29" s="25"/>
      <c r="J29" s="23"/>
      <c r="K29" s="24"/>
      <c r="L29" s="23"/>
      <c r="M29" s="26"/>
      <c r="N29" s="26"/>
      <c r="O29" s="14"/>
      <c r="P29" s="14"/>
    </row>
    <row r="30" spans="1:16" ht="66">
      <c r="A30" s="22" t="s">
        <v>297</v>
      </c>
      <c r="B30" s="23" t="s">
        <v>69</v>
      </c>
      <c r="C30" s="23" t="s">
        <v>70</v>
      </c>
      <c r="D30" s="23" t="s">
        <v>249</v>
      </c>
      <c r="E30" s="5"/>
      <c r="F30" s="23"/>
      <c r="G30" s="24"/>
      <c r="H30" s="23"/>
      <c r="I30" s="25"/>
      <c r="J30" s="23"/>
      <c r="K30" s="24"/>
      <c r="L30" s="23"/>
      <c r="M30" s="26"/>
      <c r="N30" s="26"/>
      <c r="O30" s="14"/>
      <c r="P30" s="14"/>
    </row>
    <row r="31" spans="1:16" ht="82.5">
      <c r="A31" s="22" t="s">
        <v>298</v>
      </c>
      <c r="B31" s="23" t="s">
        <v>73</v>
      </c>
      <c r="C31" s="23" t="s">
        <v>70</v>
      </c>
      <c r="D31" s="23" t="s">
        <v>75</v>
      </c>
      <c r="E31" s="5"/>
      <c r="F31" s="23"/>
      <c r="G31" s="24"/>
      <c r="H31" s="23"/>
      <c r="I31" s="25"/>
      <c r="J31" s="23"/>
      <c r="K31" s="24"/>
      <c r="L31" s="23"/>
      <c r="M31" s="26"/>
      <c r="N31" s="26"/>
      <c r="O31" s="14"/>
      <c r="P31" s="14"/>
    </row>
    <row r="32" spans="1:16" ht="49.5">
      <c r="A32" s="22" t="s">
        <v>299</v>
      </c>
      <c r="B32" s="23" t="s">
        <v>252</v>
      </c>
      <c r="C32" s="23" t="s">
        <v>253</v>
      </c>
      <c r="D32" s="23" t="s">
        <v>254</v>
      </c>
      <c r="E32" s="5"/>
      <c r="F32" s="23"/>
      <c r="G32" s="24"/>
      <c r="H32" s="23"/>
      <c r="I32" s="25"/>
      <c r="J32" s="23"/>
      <c r="K32" s="24"/>
      <c r="L32" s="23"/>
      <c r="M32" s="26"/>
      <c r="N32" s="26"/>
      <c r="O32" s="14"/>
      <c r="P32" s="14"/>
    </row>
    <row r="33" spans="1:16" ht="49.5">
      <c r="A33" s="22" t="s">
        <v>300</v>
      </c>
      <c r="B33" s="23" t="s">
        <v>301</v>
      </c>
      <c r="C33" s="23" t="s">
        <v>257</v>
      </c>
      <c r="D33" s="23" t="s">
        <v>254</v>
      </c>
      <c r="E33" s="5"/>
      <c r="F33" s="23"/>
      <c r="G33" s="24"/>
      <c r="H33" s="23"/>
      <c r="I33" s="25"/>
      <c r="J33" s="23"/>
      <c r="K33" s="24"/>
      <c r="L33" s="23"/>
      <c r="M33" s="26"/>
      <c r="N33" s="26"/>
      <c r="O33" s="14"/>
      <c r="P33" s="14"/>
    </row>
    <row r="34" spans="1:16" ht="49.5">
      <c r="A34" s="22" t="s">
        <v>302</v>
      </c>
      <c r="B34" s="23" t="s">
        <v>303</v>
      </c>
      <c r="C34" s="23" t="s">
        <v>260</v>
      </c>
      <c r="D34" s="23" t="s">
        <v>261</v>
      </c>
      <c r="E34" s="5"/>
      <c r="F34" s="23"/>
      <c r="G34" s="24"/>
      <c r="H34" s="23"/>
      <c r="I34" s="25"/>
      <c r="J34" s="23"/>
      <c r="K34" s="24"/>
      <c r="L34" s="23"/>
      <c r="M34" s="26"/>
      <c r="N34" s="26"/>
      <c r="O34" s="14"/>
      <c r="P34" s="14"/>
    </row>
    <row r="35" spans="1:16" ht="49.5">
      <c r="A35" s="22" t="s">
        <v>304</v>
      </c>
      <c r="B35" s="23" t="s">
        <v>305</v>
      </c>
      <c r="C35" s="23" t="s">
        <v>264</v>
      </c>
      <c r="D35" s="23" t="s">
        <v>265</v>
      </c>
      <c r="E35" s="5"/>
      <c r="F35" s="23"/>
      <c r="G35" s="24"/>
      <c r="H35" s="23"/>
      <c r="I35" s="25"/>
      <c r="J35" s="23"/>
      <c r="K35" s="24"/>
      <c r="L35" s="23"/>
      <c r="M35" s="26"/>
      <c r="N35" s="26"/>
      <c r="O35" s="14"/>
      <c r="P35" s="14"/>
    </row>
    <row r="36" spans="1:16" ht="49.5">
      <c r="A36" s="22" t="s">
        <v>306</v>
      </c>
      <c r="B36" s="23" t="s">
        <v>307</v>
      </c>
      <c r="C36" s="23" t="s">
        <v>268</v>
      </c>
      <c r="D36" s="23" t="s">
        <v>269</v>
      </c>
      <c r="E36" s="5"/>
      <c r="F36" s="23"/>
      <c r="G36" s="24"/>
      <c r="H36" s="23"/>
      <c r="I36" s="25"/>
      <c r="J36" s="23"/>
      <c r="K36" s="24"/>
      <c r="L36" s="23"/>
      <c r="M36" s="26"/>
      <c r="N36" s="26"/>
      <c r="O36" s="14"/>
      <c r="P36" s="14"/>
    </row>
    <row r="37" spans="1:16" ht="66">
      <c r="A37" s="22" t="s">
        <v>308</v>
      </c>
      <c r="B37" s="23" t="s">
        <v>278</v>
      </c>
      <c r="C37" s="23" t="s">
        <v>279</v>
      </c>
      <c r="D37" s="23" t="s">
        <v>280</v>
      </c>
      <c r="E37" s="5"/>
      <c r="F37" s="23"/>
      <c r="G37" s="24"/>
      <c r="H37" s="23"/>
      <c r="I37" s="25"/>
      <c r="J37" s="23"/>
      <c r="K37" s="24"/>
      <c r="L37" s="23"/>
      <c r="M37" s="26"/>
      <c r="N37" s="26"/>
      <c r="O37" s="14"/>
      <c r="P37" s="14"/>
    </row>
    <row r="38" spans="1:16" ht="66">
      <c r="A38" s="22" t="s">
        <v>309</v>
      </c>
      <c r="B38" s="23" t="s">
        <v>282</v>
      </c>
      <c r="C38" s="23" t="s">
        <v>283</v>
      </c>
      <c r="D38" s="23" t="s">
        <v>280</v>
      </c>
      <c r="E38" s="5"/>
      <c r="F38" s="23"/>
      <c r="G38" s="24"/>
      <c r="H38" s="23"/>
      <c r="I38" s="25"/>
      <c r="J38" s="23"/>
      <c r="K38" s="24"/>
      <c r="L38" s="23"/>
      <c r="M38" s="26"/>
      <c r="N38" s="26"/>
      <c r="O38" s="14"/>
      <c r="P38" s="14"/>
    </row>
    <row r="39" spans="1:16" ht="33">
      <c r="A39" s="22" t="s">
        <v>310</v>
      </c>
      <c r="B39" s="23" t="s">
        <v>288</v>
      </c>
      <c r="C39" s="23" t="s">
        <v>289</v>
      </c>
      <c r="D39" s="23" t="s">
        <v>290</v>
      </c>
      <c r="E39" s="5"/>
      <c r="F39" s="23"/>
      <c r="G39" s="24"/>
      <c r="H39" s="23"/>
      <c r="I39" s="25"/>
      <c r="J39" s="23"/>
      <c r="K39" s="24"/>
      <c r="L39" s="23"/>
      <c r="M39" s="26"/>
      <c r="N39" s="26"/>
      <c r="O39" s="14"/>
      <c r="P39" s="14"/>
    </row>
    <row r="40" spans="1:16" ht="16.5">
      <c r="A40" s="11"/>
      <c r="B40" s="120" t="s">
        <v>311</v>
      </c>
      <c r="C40" s="120"/>
      <c r="D40" s="121"/>
      <c r="E40" s="15"/>
      <c r="F40" s="16"/>
      <c r="G40" s="17"/>
      <c r="H40" s="18"/>
      <c r="I40" s="15"/>
      <c r="J40" s="19"/>
      <c r="K40" s="19"/>
      <c r="L40" s="20"/>
      <c r="M40" s="21"/>
      <c r="N40" s="21"/>
      <c r="O40" s="14"/>
      <c r="P40" s="14"/>
    </row>
    <row r="41" spans="1:16" ht="33">
      <c r="A41" s="22" t="s">
        <v>312</v>
      </c>
      <c r="B41" s="23" t="s">
        <v>313</v>
      </c>
      <c r="C41" s="23" t="s">
        <v>314</v>
      </c>
      <c r="D41" s="23" t="s">
        <v>315</v>
      </c>
      <c r="E41" s="5"/>
      <c r="F41" s="23"/>
      <c r="G41" s="24"/>
      <c r="H41" s="23"/>
      <c r="I41" s="25"/>
      <c r="J41" s="23"/>
      <c r="K41" s="24"/>
      <c r="L41" s="23"/>
      <c r="M41" s="26"/>
      <c r="N41" s="26"/>
      <c r="O41" s="14"/>
      <c r="P41" s="14"/>
    </row>
    <row r="42" spans="1:16" ht="33">
      <c r="A42" s="22">
        <v>1</v>
      </c>
      <c r="B42" s="23" t="s">
        <v>246</v>
      </c>
      <c r="C42" s="23" t="s">
        <v>193</v>
      </c>
      <c r="D42" s="23" t="s">
        <v>247</v>
      </c>
      <c r="E42" s="5"/>
      <c r="F42" s="23"/>
      <c r="G42" s="24"/>
      <c r="H42" s="23"/>
      <c r="I42" s="25"/>
      <c r="J42" s="23"/>
      <c r="K42" s="24"/>
      <c r="L42" s="23"/>
      <c r="M42" s="26"/>
      <c r="N42" s="26"/>
      <c r="O42" s="14"/>
      <c r="P42" s="14"/>
    </row>
    <row r="43" spans="1:16" ht="66">
      <c r="A43" s="22" t="s">
        <v>316</v>
      </c>
      <c r="B43" s="23" t="s">
        <v>69</v>
      </c>
      <c r="C43" s="23" t="s">
        <v>70</v>
      </c>
      <c r="D43" s="23" t="s">
        <v>249</v>
      </c>
      <c r="E43" s="5"/>
      <c r="F43" s="23"/>
      <c r="G43" s="24"/>
      <c r="H43" s="23"/>
      <c r="I43" s="25"/>
      <c r="J43" s="23"/>
      <c r="K43" s="24"/>
      <c r="L43" s="23"/>
      <c r="M43" s="26"/>
      <c r="N43" s="26"/>
      <c r="O43" s="14"/>
      <c r="P43" s="14"/>
    </row>
    <row r="44" spans="1:16" ht="82.5">
      <c r="A44" s="22" t="s">
        <v>317</v>
      </c>
      <c r="B44" s="23" t="s">
        <v>73</v>
      </c>
      <c r="C44" s="23" t="s">
        <v>70</v>
      </c>
      <c r="D44" s="23" t="s">
        <v>75</v>
      </c>
      <c r="E44" s="5"/>
      <c r="F44" s="23"/>
      <c r="G44" s="24"/>
      <c r="H44" s="23"/>
      <c r="I44" s="25"/>
      <c r="J44" s="23"/>
      <c r="K44" s="24"/>
      <c r="L44" s="23"/>
      <c r="M44" s="26"/>
      <c r="N44" s="26"/>
      <c r="O44" s="14"/>
      <c r="P44" s="14"/>
    </row>
    <row r="45" spans="1:16" ht="49.5">
      <c r="A45" s="22" t="s">
        <v>318</v>
      </c>
      <c r="B45" s="23" t="s">
        <v>252</v>
      </c>
      <c r="C45" s="23" t="s">
        <v>253</v>
      </c>
      <c r="D45" s="23" t="s">
        <v>254</v>
      </c>
      <c r="E45" s="5"/>
      <c r="F45" s="23"/>
      <c r="G45" s="24"/>
      <c r="H45" s="23"/>
      <c r="I45" s="25"/>
      <c r="J45" s="23"/>
      <c r="K45" s="24"/>
      <c r="L45" s="23"/>
      <c r="M45" s="26"/>
      <c r="N45" s="26"/>
      <c r="O45" s="14"/>
      <c r="P45" s="14"/>
    </row>
    <row r="46" spans="1:16" ht="49.5">
      <c r="A46" s="22" t="s">
        <v>319</v>
      </c>
      <c r="B46" s="23" t="s">
        <v>320</v>
      </c>
      <c r="C46" s="23" t="s">
        <v>321</v>
      </c>
      <c r="D46" s="23" t="s">
        <v>254</v>
      </c>
      <c r="E46" s="5"/>
      <c r="F46" s="23"/>
      <c r="G46" s="24"/>
      <c r="H46" s="23"/>
      <c r="I46" s="25"/>
      <c r="J46" s="23"/>
      <c r="K46" s="24"/>
      <c r="L46" s="23"/>
      <c r="M46" s="26"/>
      <c r="N46" s="26"/>
      <c r="O46" s="14"/>
      <c r="P46" s="14"/>
    </row>
    <row r="47" spans="1:16" ht="49.5">
      <c r="A47" s="22" t="s">
        <v>322</v>
      </c>
      <c r="B47" s="23" t="s">
        <v>323</v>
      </c>
      <c r="C47" s="23" t="s">
        <v>324</v>
      </c>
      <c r="D47" s="23" t="s">
        <v>325</v>
      </c>
      <c r="E47" s="5"/>
      <c r="F47" s="23"/>
      <c r="G47" s="24"/>
      <c r="H47" s="23"/>
      <c r="I47" s="25"/>
      <c r="J47" s="23"/>
      <c r="K47" s="24"/>
      <c r="L47" s="23"/>
      <c r="M47" s="26"/>
      <c r="N47" s="26"/>
      <c r="O47" s="14"/>
      <c r="P47" s="14"/>
    </row>
    <row r="48" spans="1:16" ht="33">
      <c r="A48" s="22" t="s">
        <v>326</v>
      </c>
      <c r="B48" s="23" t="s">
        <v>327</v>
      </c>
      <c r="C48" s="23" t="s">
        <v>328</v>
      </c>
      <c r="D48" s="23" t="s">
        <v>329</v>
      </c>
      <c r="E48" s="5"/>
      <c r="F48" s="23"/>
      <c r="G48" s="24"/>
      <c r="H48" s="23"/>
      <c r="I48" s="25"/>
      <c r="J48" s="23"/>
      <c r="K48" s="24"/>
      <c r="L48" s="23"/>
      <c r="M48" s="26"/>
      <c r="N48" s="26"/>
      <c r="O48" s="14"/>
      <c r="P48" s="14"/>
    </row>
    <row r="49" spans="1:16" ht="16.5">
      <c r="A49" s="11"/>
      <c r="B49" s="120" t="s">
        <v>330</v>
      </c>
      <c r="C49" s="120"/>
      <c r="D49" s="121"/>
      <c r="E49" s="15"/>
      <c r="F49" s="16"/>
      <c r="G49" s="17"/>
      <c r="H49" s="18"/>
      <c r="I49" s="15"/>
      <c r="J49" s="19"/>
      <c r="K49" s="19"/>
      <c r="L49" s="20"/>
      <c r="M49" s="21"/>
      <c r="N49" s="21"/>
      <c r="O49" s="14"/>
      <c r="P49" s="14"/>
    </row>
    <row r="50" spans="1:16" ht="66">
      <c r="A50" s="22" t="s">
        <v>726</v>
      </c>
      <c r="B50" s="23" t="s">
        <v>331</v>
      </c>
      <c r="C50" s="23" t="s">
        <v>332</v>
      </c>
      <c r="D50" s="23" t="s">
        <v>333</v>
      </c>
      <c r="E50" s="5"/>
      <c r="F50" s="23"/>
      <c r="G50" s="24"/>
      <c r="H50" s="23"/>
      <c r="I50" s="25"/>
      <c r="J50" s="23"/>
      <c r="K50" s="24"/>
      <c r="L50" s="23"/>
      <c r="M50" s="26"/>
      <c r="N50" s="26"/>
      <c r="O50" s="14"/>
      <c r="P50" s="14"/>
    </row>
    <row r="51" spans="1:16" ht="49.5">
      <c r="A51" s="22" t="s">
        <v>727</v>
      </c>
      <c r="B51" s="23" t="s">
        <v>246</v>
      </c>
      <c r="C51" s="23" t="s">
        <v>193</v>
      </c>
      <c r="D51" s="23" t="s">
        <v>67</v>
      </c>
      <c r="E51" s="5"/>
      <c r="F51" s="23"/>
      <c r="G51" s="24"/>
      <c r="H51" s="23"/>
      <c r="I51" s="25"/>
      <c r="J51" s="23"/>
      <c r="K51" s="24"/>
      <c r="L51" s="23"/>
      <c r="M51" s="26"/>
      <c r="N51" s="26"/>
      <c r="O51" s="14"/>
      <c r="P51" s="14"/>
    </row>
    <row r="52" spans="1:16" ht="66">
      <c r="A52" s="22" t="s">
        <v>728</v>
      </c>
      <c r="B52" s="23" t="s">
        <v>69</v>
      </c>
      <c r="C52" s="23" t="s">
        <v>70</v>
      </c>
      <c r="D52" s="23" t="s">
        <v>249</v>
      </c>
      <c r="E52" s="5"/>
      <c r="F52" s="23"/>
      <c r="G52" s="24"/>
      <c r="H52" s="23"/>
      <c r="I52" s="25"/>
      <c r="J52" s="23"/>
      <c r="K52" s="24"/>
      <c r="L52" s="23"/>
      <c r="M52" s="26"/>
      <c r="N52" s="26"/>
      <c r="O52" s="14"/>
      <c r="P52" s="14"/>
    </row>
    <row r="53" spans="1:16" ht="82.5">
      <c r="A53" s="22" t="s">
        <v>729</v>
      </c>
      <c r="B53" s="23" t="s">
        <v>73</v>
      </c>
      <c r="C53" s="23" t="s">
        <v>70</v>
      </c>
      <c r="D53" s="23" t="s">
        <v>75</v>
      </c>
      <c r="E53" s="5"/>
      <c r="F53" s="23"/>
      <c r="G53" s="24"/>
      <c r="H53" s="23"/>
      <c r="I53" s="25"/>
      <c r="J53" s="23"/>
      <c r="K53" s="24"/>
      <c r="L53" s="23"/>
      <c r="M53" s="26"/>
      <c r="N53" s="26"/>
      <c r="O53" s="14"/>
      <c r="P53" s="14"/>
    </row>
    <row r="54" spans="1:16" ht="66">
      <c r="A54" s="22" t="s">
        <v>730</v>
      </c>
      <c r="B54" s="23" t="s">
        <v>334</v>
      </c>
      <c r="C54" s="23" t="s">
        <v>335</v>
      </c>
      <c r="D54" s="23" t="s">
        <v>336</v>
      </c>
      <c r="E54" s="5"/>
      <c r="F54" s="23"/>
      <c r="G54" s="24"/>
      <c r="H54" s="23"/>
      <c r="I54" s="25"/>
      <c r="J54" s="23"/>
      <c r="K54" s="24"/>
      <c r="L54" s="23"/>
      <c r="M54" s="26"/>
      <c r="N54" s="26"/>
      <c r="O54" s="14"/>
      <c r="P54" s="14"/>
    </row>
    <row r="55" spans="1:16" ht="49.5">
      <c r="A55" s="22" t="s">
        <v>731</v>
      </c>
      <c r="B55" s="23" t="s">
        <v>288</v>
      </c>
      <c r="C55" s="23" t="s">
        <v>289</v>
      </c>
      <c r="D55" s="23" t="s">
        <v>290</v>
      </c>
      <c r="E55" s="5"/>
      <c r="F55" s="23"/>
      <c r="G55" s="24"/>
      <c r="H55" s="23"/>
      <c r="I55" s="25"/>
      <c r="J55" s="23"/>
      <c r="K55" s="24"/>
      <c r="L55" s="23"/>
      <c r="M55" s="26"/>
      <c r="N55" s="26"/>
      <c r="O55" s="14"/>
      <c r="P55" s="14"/>
    </row>
    <row r="56" spans="1:16" ht="16.5">
      <c r="A56" s="11"/>
      <c r="B56" s="120" t="s">
        <v>337</v>
      </c>
      <c r="C56" s="120"/>
      <c r="D56" s="121"/>
      <c r="E56" s="15"/>
      <c r="F56" s="16"/>
      <c r="G56" s="17"/>
      <c r="H56" s="18"/>
      <c r="I56" s="15"/>
      <c r="J56" s="19"/>
      <c r="K56" s="19"/>
      <c r="L56" s="20"/>
      <c r="M56" s="21"/>
      <c r="N56" s="21"/>
      <c r="O56" s="14"/>
      <c r="P56" s="14"/>
    </row>
    <row r="57" spans="1:16" ht="66">
      <c r="A57" s="22" t="s">
        <v>338</v>
      </c>
      <c r="B57" s="23" t="s">
        <v>339</v>
      </c>
      <c r="C57" s="23" t="s">
        <v>340</v>
      </c>
      <c r="D57" s="23" t="s">
        <v>341</v>
      </c>
      <c r="E57" s="5"/>
      <c r="F57" s="23"/>
      <c r="G57" s="24"/>
      <c r="H57" s="23"/>
      <c r="I57" s="25"/>
      <c r="J57" s="23"/>
      <c r="K57" s="24"/>
      <c r="L57" s="23"/>
      <c r="M57" s="26"/>
      <c r="N57" s="26"/>
      <c r="O57" s="14"/>
      <c r="P57" s="14"/>
    </row>
    <row r="58" spans="1:16" ht="33">
      <c r="A58" s="22" t="s">
        <v>342</v>
      </c>
      <c r="B58" s="23" t="s">
        <v>246</v>
      </c>
      <c r="C58" s="23" t="s">
        <v>193</v>
      </c>
      <c r="D58" s="23" t="s">
        <v>247</v>
      </c>
      <c r="E58" s="5"/>
      <c r="F58" s="23"/>
      <c r="G58" s="24"/>
      <c r="H58" s="23"/>
      <c r="I58" s="25"/>
      <c r="J58" s="23"/>
      <c r="K58" s="24"/>
      <c r="L58" s="23"/>
      <c r="M58" s="26"/>
      <c r="N58" s="26"/>
      <c r="O58" s="14"/>
      <c r="P58" s="14"/>
    </row>
    <row r="59" spans="1:16" ht="66">
      <c r="A59" s="22" t="s">
        <v>343</v>
      </c>
      <c r="B59" s="23" t="s">
        <v>69</v>
      </c>
      <c r="C59" s="23" t="s">
        <v>70</v>
      </c>
      <c r="D59" s="23" t="s">
        <v>249</v>
      </c>
      <c r="E59" s="5"/>
      <c r="F59" s="23"/>
      <c r="G59" s="24"/>
      <c r="H59" s="23"/>
      <c r="I59" s="25"/>
      <c r="J59" s="23"/>
      <c r="K59" s="24"/>
      <c r="L59" s="23"/>
      <c r="M59" s="26"/>
      <c r="N59" s="26"/>
      <c r="O59" s="14"/>
      <c r="P59" s="14"/>
    </row>
    <row r="60" spans="1:16" ht="82.5">
      <c r="A60" s="22" t="s">
        <v>344</v>
      </c>
      <c r="B60" s="23" t="s">
        <v>73</v>
      </c>
      <c r="C60" s="23" t="s">
        <v>70</v>
      </c>
      <c r="D60" s="23" t="s">
        <v>75</v>
      </c>
      <c r="E60" s="5"/>
      <c r="F60" s="23"/>
      <c r="G60" s="24"/>
      <c r="H60" s="23"/>
      <c r="I60" s="25"/>
      <c r="J60" s="23"/>
      <c r="K60" s="24"/>
      <c r="L60" s="23"/>
      <c r="M60" s="26"/>
      <c r="N60" s="26"/>
      <c r="O60" s="14"/>
      <c r="P60" s="14"/>
    </row>
    <row r="61" spans="1:16" ht="49.5">
      <c r="A61" s="22" t="s">
        <v>345</v>
      </c>
      <c r="B61" s="23" t="s">
        <v>252</v>
      </c>
      <c r="C61" s="23" t="s">
        <v>253</v>
      </c>
      <c r="D61" s="23" t="s">
        <v>254</v>
      </c>
      <c r="E61" s="5"/>
      <c r="F61" s="23"/>
      <c r="G61" s="24"/>
      <c r="H61" s="23"/>
      <c r="I61" s="25"/>
      <c r="J61" s="23"/>
      <c r="K61" s="24"/>
      <c r="L61" s="23"/>
      <c r="M61" s="26"/>
      <c r="N61" s="26"/>
      <c r="O61" s="14"/>
      <c r="P61" s="14"/>
    </row>
    <row r="62" spans="1:16" ht="49.5">
      <c r="A62" s="22" t="s">
        <v>346</v>
      </c>
      <c r="B62" s="23" t="s">
        <v>347</v>
      </c>
      <c r="C62" s="23" t="s">
        <v>257</v>
      </c>
      <c r="D62" s="23" t="s">
        <v>254</v>
      </c>
      <c r="E62" s="5"/>
      <c r="F62" s="23"/>
      <c r="G62" s="24"/>
      <c r="H62" s="23"/>
      <c r="I62" s="25"/>
      <c r="J62" s="23"/>
      <c r="K62" s="24"/>
      <c r="L62" s="23"/>
      <c r="M62" s="26"/>
      <c r="N62" s="26"/>
      <c r="O62" s="14"/>
      <c r="P62" s="14"/>
    </row>
    <row r="63" spans="1:16" ht="49.5">
      <c r="A63" s="22" t="s">
        <v>348</v>
      </c>
      <c r="B63" s="23" t="s">
        <v>349</v>
      </c>
      <c r="C63" s="23" t="s">
        <v>350</v>
      </c>
      <c r="D63" s="23" t="s">
        <v>261</v>
      </c>
      <c r="E63" s="5"/>
      <c r="F63" s="23"/>
      <c r="G63" s="24"/>
      <c r="H63" s="23"/>
      <c r="I63" s="25"/>
      <c r="J63" s="23"/>
      <c r="K63" s="24"/>
      <c r="L63" s="23"/>
      <c r="M63" s="26"/>
      <c r="N63" s="26"/>
      <c r="O63" s="14"/>
      <c r="P63" s="14"/>
    </row>
    <row r="64" spans="1:16" ht="49.5">
      <c r="A64" s="22" t="s">
        <v>351</v>
      </c>
      <c r="B64" s="23" t="s">
        <v>352</v>
      </c>
      <c r="C64" s="23" t="s">
        <v>264</v>
      </c>
      <c r="D64" s="23" t="s">
        <v>265</v>
      </c>
      <c r="E64" s="5"/>
      <c r="F64" s="23"/>
      <c r="G64" s="24"/>
      <c r="H64" s="23"/>
      <c r="I64" s="25"/>
      <c r="J64" s="23"/>
      <c r="K64" s="24"/>
      <c r="L64" s="23"/>
      <c r="M64" s="26"/>
      <c r="N64" s="26"/>
      <c r="O64" s="14"/>
      <c r="P64" s="14"/>
    </row>
    <row r="65" spans="1:16" ht="49.5">
      <c r="A65" s="22" t="s">
        <v>353</v>
      </c>
      <c r="B65" s="23" t="s">
        <v>354</v>
      </c>
      <c r="C65" s="23" t="s">
        <v>268</v>
      </c>
      <c r="D65" s="23" t="s">
        <v>269</v>
      </c>
      <c r="E65" s="5"/>
      <c r="F65" s="23"/>
      <c r="G65" s="24"/>
      <c r="H65" s="23"/>
      <c r="I65" s="25"/>
      <c r="J65" s="23"/>
      <c r="K65" s="24"/>
      <c r="L65" s="23"/>
      <c r="M65" s="26"/>
      <c r="N65" s="26"/>
      <c r="O65" s="14"/>
      <c r="P65" s="14"/>
    </row>
    <row r="66" spans="1:16" ht="66">
      <c r="A66" s="22" t="s">
        <v>355</v>
      </c>
      <c r="B66" s="23" t="s">
        <v>278</v>
      </c>
      <c r="C66" s="23" t="s">
        <v>279</v>
      </c>
      <c r="D66" s="23" t="s">
        <v>280</v>
      </c>
      <c r="E66" s="5"/>
      <c r="F66" s="23"/>
      <c r="G66" s="24"/>
      <c r="H66" s="23"/>
      <c r="I66" s="25"/>
      <c r="J66" s="23"/>
      <c r="K66" s="24"/>
      <c r="L66" s="23"/>
      <c r="M66" s="26"/>
      <c r="N66" s="26"/>
      <c r="O66" s="14"/>
      <c r="P66" s="14"/>
    </row>
    <row r="67" spans="1:16" ht="66">
      <c r="A67" s="22" t="s">
        <v>356</v>
      </c>
      <c r="B67" s="23" t="s">
        <v>282</v>
      </c>
      <c r="C67" s="23" t="s">
        <v>283</v>
      </c>
      <c r="D67" s="23" t="s">
        <v>280</v>
      </c>
      <c r="E67" s="5"/>
      <c r="F67" s="23"/>
      <c r="G67" s="24"/>
      <c r="H67" s="23"/>
      <c r="I67" s="25"/>
      <c r="J67" s="23"/>
      <c r="K67" s="24"/>
      <c r="L67" s="23"/>
      <c r="M67" s="26"/>
      <c r="N67" s="26"/>
      <c r="O67" s="14"/>
      <c r="P67" s="14"/>
    </row>
    <row r="68" spans="1:16" ht="33">
      <c r="A68" s="22" t="s">
        <v>357</v>
      </c>
      <c r="B68" s="23" t="s">
        <v>288</v>
      </c>
      <c r="C68" s="23" t="s">
        <v>289</v>
      </c>
      <c r="D68" s="23" t="s">
        <v>290</v>
      </c>
      <c r="E68" s="5"/>
      <c r="F68" s="23"/>
      <c r="G68" s="24"/>
      <c r="H68" s="23"/>
      <c r="I68" s="25"/>
      <c r="J68" s="23"/>
      <c r="K68" s="24"/>
      <c r="L68" s="23"/>
      <c r="M68" s="26"/>
      <c r="N68" s="26"/>
      <c r="O68" s="14"/>
      <c r="P68" s="14"/>
    </row>
    <row r="69" spans="1:16" ht="16.5">
      <c r="A69" s="11"/>
      <c r="B69" s="120" t="s">
        <v>358</v>
      </c>
      <c r="C69" s="120"/>
      <c r="D69" s="121"/>
      <c r="E69" s="15"/>
      <c r="F69" s="16"/>
      <c r="G69" s="17"/>
      <c r="H69" s="18"/>
      <c r="I69" s="15"/>
      <c r="J69" s="19"/>
      <c r="K69" s="19"/>
      <c r="L69" s="20"/>
      <c r="M69" s="21"/>
      <c r="N69" s="21"/>
      <c r="O69" s="14"/>
      <c r="P69" s="14"/>
    </row>
    <row r="70" spans="1:16" ht="66">
      <c r="A70" s="22" t="s">
        <v>359</v>
      </c>
      <c r="B70" s="23" t="s">
        <v>360</v>
      </c>
      <c r="C70" s="23" t="s">
        <v>340</v>
      </c>
      <c r="D70" s="23" t="s">
        <v>361</v>
      </c>
      <c r="E70" s="5"/>
      <c r="F70" s="23"/>
      <c r="G70" s="24"/>
      <c r="H70" s="23"/>
      <c r="I70" s="25"/>
      <c r="J70" s="23"/>
      <c r="K70" s="24"/>
      <c r="L70" s="23"/>
      <c r="M70" s="26"/>
      <c r="N70" s="26"/>
      <c r="O70" s="14"/>
      <c r="P70" s="14"/>
    </row>
    <row r="71" spans="1:16" ht="33">
      <c r="A71" s="22" t="s">
        <v>362</v>
      </c>
      <c r="B71" s="23" t="s">
        <v>246</v>
      </c>
      <c r="C71" s="23" t="s">
        <v>193</v>
      </c>
      <c r="D71" s="23" t="s">
        <v>67</v>
      </c>
      <c r="E71" s="5"/>
      <c r="F71" s="23"/>
      <c r="G71" s="24"/>
      <c r="H71" s="23"/>
      <c r="I71" s="25"/>
      <c r="J71" s="23"/>
      <c r="K71" s="24"/>
      <c r="L71" s="23"/>
      <c r="M71" s="26"/>
      <c r="N71" s="26"/>
      <c r="O71" s="14"/>
      <c r="P71" s="14"/>
    </row>
    <row r="72" spans="1:16" ht="66">
      <c r="A72" s="22" t="s">
        <v>363</v>
      </c>
      <c r="B72" s="23" t="s">
        <v>69</v>
      </c>
      <c r="C72" s="23" t="s">
        <v>70</v>
      </c>
      <c r="D72" s="23" t="s">
        <v>249</v>
      </c>
      <c r="E72" s="5"/>
      <c r="F72" s="23"/>
      <c r="G72" s="24"/>
      <c r="H72" s="23"/>
      <c r="I72" s="25"/>
      <c r="J72" s="23"/>
      <c r="K72" s="24"/>
      <c r="L72" s="23"/>
      <c r="M72" s="26"/>
      <c r="N72" s="26"/>
      <c r="O72" s="14"/>
      <c r="P72" s="14"/>
    </row>
    <row r="73" spans="1:16" ht="82.5">
      <c r="A73" s="22" t="s">
        <v>364</v>
      </c>
      <c r="B73" s="23" t="s">
        <v>73</v>
      </c>
      <c r="C73" s="23" t="s">
        <v>70</v>
      </c>
      <c r="D73" s="23" t="s">
        <v>75</v>
      </c>
      <c r="E73" s="5"/>
      <c r="F73" s="23"/>
      <c r="G73" s="24"/>
      <c r="H73" s="23"/>
      <c r="I73" s="25"/>
      <c r="J73" s="23"/>
      <c r="K73" s="24"/>
      <c r="L73" s="23"/>
      <c r="M73" s="26"/>
      <c r="N73" s="26"/>
      <c r="O73" s="14"/>
      <c r="P73" s="14"/>
    </row>
    <row r="74" spans="1:16" ht="49.5">
      <c r="A74" s="22" t="s">
        <v>365</v>
      </c>
      <c r="B74" s="23" t="s">
        <v>366</v>
      </c>
      <c r="C74" s="23" t="s">
        <v>367</v>
      </c>
      <c r="D74" s="23" t="s">
        <v>280</v>
      </c>
      <c r="E74" s="5"/>
      <c r="F74" s="23"/>
      <c r="G74" s="24"/>
      <c r="H74" s="23"/>
      <c r="I74" s="25"/>
      <c r="J74" s="23"/>
      <c r="K74" s="24"/>
      <c r="L74" s="23"/>
      <c r="M74" s="26"/>
      <c r="N74" s="26"/>
      <c r="O74" s="14"/>
      <c r="P74" s="14"/>
    </row>
    <row r="75" spans="1:16" ht="33">
      <c r="A75" s="22" t="s">
        <v>368</v>
      </c>
      <c r="B75" s="23" t="s">
        <v>288</v>
      </c>
      <c r="C75" s="23" t="s">
        <v>289</v>
      </c>
      <c r="D75" s="23" t="s">
        <v>290</v>
      </c>
      <c r="E75" s="5"/>
      <c r="F75" s="23"/>
      <c r="G75" s="24"/>
      <c r="H75" s="23"/>
      <c r="I75" s="25"/>
      <c r="J75" s="23"/>
      <c r="K75" s="24"/>
      <c r="L75" s="23"/>
      <c r="M75" s="26"/>
      <c r="N75" s="26"/>
      <c r="O75" s="14"/>
      <c r="P75" s="14"/>
    </row>
    <row r="76" spans="1:16" ht="16.5">
      <c r="A76" s="27"/>
      <c r="B76" s="28"/>
      <c r="C76" s="27"/>
      <c r="D76" s="27"/>
      <c r="E76" s="5"/>
      <c r="F76" s="27"/>
      <c r="G76" s="29"/>
      <c r="H76" s="30"/>
      <c r="I76" s="31"/>
      <c r="J76" s="29"/>
      <c r="K76" s="29"/>
      <c r="L76" s="30"/>
      <c r="M76" s="32"/>
      <c r="N76" s="32"/>
      <c r="O76" s="14"/>
      <c r="P76" s="14"/>
    </row>
    <row r="77" spans="1:16" ht="14">
      <c r="A77" s="33"/>
      <c r="B77" s="33"/>
      <c r="C77" s="14"/>
      <c r="D77" s="14"/>
      <c r="E77" s="14"/>
      <c r="F77" s="14"/>
      <c r="G77" s="14"/>
      <c r="H77" s="34"/>
      <c r="I77" s="14"/>
      <c r="J77" s="14"/>
      <c r="K77" s="14"/>
      <c r="L77" s="34"/>
      <c r="M77" s="14"/>
      <c r="N77" s="14"/>
      <c r="O77" s="14"/>
      <c r="P77" s="14"/>
    </row>
  </sheetData>
  <mergeCells count="14">
    <mergeCell ref="A3:D3"/>
    <mergeCell ref="F3:H3"/>
    <mergeCell ref="J3:L3"/>
    <mergeCell ref="F4:F7"/>
    <mergeCell ref="J4:J7"/>
    <mergeCell ref="C5:D5"/>
    <mergeCell ref="C6:D6"/>
    <mergeCell ref="C7:D7"/>
    <mergeCell ref="B10:D10"/>
    <mergeCell ref="B27:D27"/>
    <mergeCell ref="B40:D40"/>
    <mergeCell ref="B56:D56"/>
    <mergeCell ref="B69:D69"/>
    <mergeCell ref="B49:D49"/>
  </mergeCells>
  <phoneticPr fontId="1" type="noConversion"/>
  <conditionalFormatting sqref="B11:C11">
    <cfRule type="expression" dxfId="454" priority="247" stopIfTrue="1">
      <formula>#REF!="NA"</formula>
    </cfRule>
    <cfRule type="expression" dxfId="453" priority="246" stopIfTrue="1">
      <formula>#REF!="Pass"</formula>
    </cfRule>
  </conditionalFormatting>
  <conditionalFormatting sqref="B12:C26 B28:C39 B41:C48 B57:C68 B70:C75 B50:C55">
    <cfRule type="expression" dxfId="452" priority="133" stopIfTrue="1">
      <formula>#REF!="NA"</formula>
    </cfRule>
  </conditionalFormatting>
  <conditionalFormatting sqref="B28:C39 B41:C48 B57:C68 B70:C75 B12:C26 B50:C55">
    <cfRule type="expression" dxfId="451" priority="132" stopIfTrue="1">
      <formula>#REF!="Pass"</formula>
    </cfRule>
  </conditionalFormatting>
  <conditionalFormatting sqref="C11:D11">
    <cfRule type="expression" dxfId="450" priority="243" stopIfTrue="1">
      <formula>#REF!="NA"</formula>
    </cfRule>
    <cfRule type="expression" dxfId="449" priority="242" stopIfTrue="1">
      <formula>#REF!="Pass"</formula>
    </cfRule>
  </conditionalFormatting>
  <conditionalFormatting sqref="C12:D26 D28:D39 D41:D48 D57:D68 D70:D75 D50:D55">
    <cfRule type="expression" dxfId="448" priority="126" stopIfTrue="1">
      <formula>#REF!="Pass"</formula>
    </cfRule>
    <cfRule type="expression" dxfId="447" priority="127" stopIfTrue="1">
      <formula>#REF!="NA"</formula>
    </cfRule>
  </conditionalFormatting>
  <conditionalFormatting sqref="D11:D26 C28:D39 C41:D48 C57:D68 C70:D75 C50:D55">
    <cfRule type="expression" dxfId="446" priority="128" stopIfTrue="1">
      <formula>#REF!="Pass"</formula>
    </cfRule>
    <cfRule type="expression" dxfId="445" priority="129" stopIfTrue="1">
      <formula>#REF!="NA"</formula>
    </cfRule>
  </conditionalFormatting>
  <conditionalFormatting sqref="E10:E75">
    <cfRule type="expression" dxfId="444" priority="14" stopIfTrue="1">
      <formula>#REF!="Pass"</formula>
    </cfRule>
  </conditionalFormatting>
  <conditionalFormatting sqref="F11">
    <cfRule type="expression" dxfId="443" priority="239" stopIfTrue="1">
      <formula>#REF!="NA"</formula>
    </cfRule>
    <cfRule type="expression" dxfId="442" priority="238" stopIfTrue="1">
      <formula>#REF!="Pass"</formula>
    </cfRule>
  </conditionalFormatting>
  <conditionalFormatting sqref="F11:F26 F28:F39 F41:F48 F57:F68 F70:F75 F50:F55">
    <cfRule type="expression" dxfId="441" priority="125" stopIfTrue="1">
      <formula>#REF!="NA"</formula>
    </cfRule>
    <cfRule type="expression" dxfId="440" priority="124" stopIfTrue="1">
      <formula>#REF!="Pass"</formula>
    </cfRule>
  </conditionalFormatting>
  <conditionalFormatting sqref="F12:F26 F28:F39 F41:F48 F57:F68 F70:F75 F50:F55">
    <cfRule type="expression" dxfId="439" priority="123" stopIfTrue="1">
      <formula>#REF!="NA"</formula>
    </cfRule>
    <cfRule type="expression" dxfId="438" priority="122" stopIfTrue="1">
      <formula>#REF!="Pass"</formula>
    </cfRule>
  </conditionalFormatting>
  <conditionalFormatting sqref="G10">
    <cfRule type="expression" dxfId="437" priority="304" stopIfTrue="1">
      <formula>#REF!="NA"</formula>
    </cfRule>
    <cfRule type="expression" dxfId="436" priority="301" stopIfTrue="1">
      <formula>#REF!="Pass"</formula>
    </cfRule>
    <cfRule type="expression" dxfId="435" priority="302" stopIfTrue="1">
      <formula>#REF!="NA"</formula>
    </cfRule>
    <cfRule type="expression" dxfId="434" priority="303" stopIfTrue="1">
      <formula>#REF!="Pass"</formula>
    </cfRule>
  </conditionalFormatting>
  <conditionalFormatting sqref="G11:G26 G28:G39 G41:G48 G57:G68 G70:G75 G50:G55">
    <cfRule type="cellIs" dxfId="433" priority="311" stopIfTrue="1" operator="equal">
      <formula>"Pass"</formula>
    </cfRule>
    <cfRule type="cellIs" dxfId="432" priority="310" stopIfTrue="1" operator="equal">
      <formula>"Fail"</formula>
    </cfRule>
  </conditionalFormatting>
  <conditionalFormatting sqref="G27">
    <cfRule type="expression" dxfId="431" priority="51" stopIfTrue="1">
      <formula>#REF!="NA"</formula>
    </cfRule>
    <cfRule type="expression" dxfId="430" priority="49" stopIfTrue="1">
      <formula>#REF!="NA"</formula>
    </cfRule>
    <cfRule type="expression" dxfId="429" priority="50" stopIfTrue="1">
      <formula>#REF!="Pass"</formula>
    </cfRule>
    <cfRule type="expression" dxfId="428" priority="48" stopIfTrue="1">
      <formula>#REF!="Pass"</formula>
    </cfRule>
  </conditionalFormatting>
  <conditionalFormatting sqref="G40">
    <cfRule type="expression" dxfId="427" priority="37" stopIfTrue="1">
      <formula>#REF!="Pass"</formula>
    </cfRule>
    <cfRule type="expression" dxfId="426" priority="39" stopIfTrue="1">
      <formula>#REF!="Pass"</formula>
    </cfRule>
    <cfRule type="expression" dxfId="425" priority="40" stopIfTrue="1">
      <formula>#REF!="NA"</formula>
    </cfRule>
    <cfRule type="expression" dxfId="424" priority="38" stopIfTrue="1">
      <formula>#REF!="NA"</formula>
    </cfRule>
  </conditionalFormatting>
  <conditionalFormatting sqref="G56">
    <cfRule type="expression" dxfId="423" priority="28" stopIfTrue="1">
      <formula>#REF!="Pass"</formula>
    </cfRule>
    <cfRule type="expression" dxfId="422" priority="29" stopIfTrue="1">
      <formula>#REF!="NA"</formula>
    </cfRule>
    <cfRule type="expression" dxfId="421" priority="27" stopIfTrue="1">
      <formula>#REF!="NA"</formula>
    </cfRule>
    <cfRule type="expression" dxfId="420" priority="26" stopIfTrue="1">
      <formula>#REF!="Pass"</formula>
    </cfRule>
  </conditionalFormatting>
  <conditionalFormatting sqref="G69">
    <cfRule type="expression" dxfId="419" priority="16" stopIfTrue="1">
      <formula>#REF!="NA"</formula>
    </cfRule>
    <cfRule type="expression" dxfId="418" priority="18" stopIfTrue="1">
      <formula>#REF!="NA"</formula>
    </cfRule>
    <cfRule type="expression" dxfId="417" priority="17" stopIfTrue="1">
      <formula>#REF!="Pass"</formula>
    </cfRule>
    <cfRule type="expression" dxfId="416" priority="15" stopIfTrue="1">
      <formula>#REF!="Pass"</formula>
    </cfRule>
  </conditionalFormatting>
  <conditionalFormatting sqref="H11">
    <cfRule type="expression" dxfId="415" priority="234" stopIfTrue="1">
      <formula>#REF!="Pass"</formula>
    </cfRule>
    <cfRule type="expression" dxfId="414" priority="235" stopIfTrue="1">
      <formula>#REF!="NA"</formula>
    </cfRule>
  </conditionalFormatting>
  <conditionalFormatting sqref="H11:H26 H28:H39 H41:H48 H57:H68 H70:H75 H50:H55">
    <cfRule type="expression" dxfId="413" priority="121" stopIfTrue="1">
      <formula>#REF!="NA"</formula>
    </cfRule>
    <cfRule type="expression" dxfId="412" priority="120" stopIfTrue="1">
      <formula>#REF!="Pass"</formula>
    </cfRule>
  </conditionalFormatting>
  <conditionalFormatting sqref="H12:H26 H28:H39 H41:H48 H57:H68 H70:H75 H50:H55">
    <cfRule type="expression" dxfId="411" priority="118" stopIfTrue="1">
      <formula>#REF!="Pass"</formula>
    </cfRule>
    <cfRule type="expression" dxfId="410" priority="119" stopIfTrue="1">
      <formula>#REF!="NA"</formula>
    </cfRule>
  </conditionalFormatting>
  <conditionalFormatting sqref="H10:I10">
    <cfRule type="expression" dxfId="409" priority="305" stopIfTrue="1">
      <formula>#REF!="Pass"</formula>
    </cfRule>
  </conditionalFormatting>
  <conditionalFormatting sqref="H27:I27">
    <cfRule type="expression" dxfId="408" priority="52" stopIfTrue="1">
      <formula>#REF!="Pass"</formula>
    </cfRule>
  </conditionalFormatting>
  <conditionalFormatting sqref="H40:I40">
    <cfRule type="expression" dxfId="407" priority="41" stopIfTrue="1">
      <formula>#REF!="Pass"</formula>
    </cfRule>
  </conditionalFormatting>
  <conditionalFormatting sqref="H56:I56">
    <cfRule type="expression" dxfId="406" priority="30" stopIfTrue="1">
      <formula>#REF!="Pass"</formula>
    </cfRule>
  </conditionalFormatting>
  <conditionalFormatting sqref="H69:I69">
    <cfRule type="expression" dxfId="405" priority="19" stopIfTrue="1">
      <formula>#REF!="Pass"</formula>
    </cfRule>
  </conditionalFormatting>
  <conditionalFormatting sqref="I11:I26 M11:N26 I28:I39 M28:N39 I41:I48 M41:N48 I57:I68 M57:N68 I70:I75 M70:N75 M50:N55 I50:I55">
    <cfRule type="expression" dxfId="404" priority="136" stopIfTrue="1">
      <formula>#REF!="Pass"</formula>
    </cfRule>
  </conditionalFormatting>
  <conditionalFormatting sqref="J10">
    <cfRule type="expression" dxfId="403" priority="297" stopIfTrue="1">
      <formula>#REF!="Pass"</formula>
    </cfRule>
    <cfRule type="expression" dxfId="402" priority="298" stopIfTrue="1">
      <formula>#REF!="NA"</formula>
    </cfRule>
  </conditionalFormatting>
  <conditionalFormatting sqref="J10:J11">
    <cfRule type="expression" dxfId="401" priority="230" stopIfTrue="1">
      <formula>#REF!="Pass"</formula>
    </cfRule>
    <cfRule type="expression" dxfId="400" priority="231" stopIfTrue="1">
      <formula>#REF!="NA"</formula>
    </cfRule>
  </conditionalFormatting>
  <conditionalFormatting sqref="J11:J26 J28:J39 J41:J48 J57:J68 J70:J75 J50:J55">
    <cfRule type="expression" dxfId="399" priority="117" stopIfTrue="1">
      <formula>#REF!="NA"</formula>
    </cfRule>
    <cfRule type="expression" dxfId="398" priority="116" stopIfTrue="1">
      <formula>#REF!="Pass"</formula>
    </cfRule>
  </conditionalFormatting>
  <conditionalFormatting sqref="J12:J39">
    <cfRule type="expression" dxfId="397" priority="44" stopIfTrue="1">
      <formula>#REF!="Pass"</formula>
    </cfRule>
    <cfRule type="expression" dxfId="396" priority="45" stopIfTrue="1">
      <formula>#REF!="NA"</formula>
    </cfRule>
  </conditionalFormatting>
  <conditionalFormatting sqref="J27">
    <cfRule type="expression" dxfId="395" priority="43" stopIfTrue="1">
      <formula>#REF!="NA"</formula>
    </cfRule>
    <cfRule type="expression" dxfId="394" priority="42" stopIfTrue="1">
      <formula>#REF!="Pass"</formula>
    </cfRule>
  </conditionalFormatting>
  <conditionalFormatting sqref="J40">
    <cfRule type="expression" dxfId="393" priority="32" stopIfTrue="1">
      <formula>#REF!="NA"</formula>
    </cfRule>
    <cfRule type="expression" dxfId="392" priority="31" stopIfTrue="1">
      <formula>#REF!="Pass"</formula>
    </cfRule>
  </conditionalFormatting>
  <conditionalFormatting sqref="J40:J55">
    <cfRule type="expression" dxfId="391" priority="33" stopIfTrue="1">
      <formula>#REF!="Pass"</formula>
    </cfRule>
    <cfRule type="expression" dxfId="390" priority="34" stopIfTrue="1">
      <formula>#REF!="NA"</formula>
    </cfRule>
  </conditionalFormatting>
  <conditionalFormatting sqref="J56">
    <cfRule type="expression" dxfId="389" priority="21" stopIfTrue="1">
      <formula>#REF!="NA"</formula>
    </cfRule>
    <cfRule type="expression" dxfId="388" priority="20" stopIfTrue="1">
      <formula>#REF!="Pass"</formula>
    </cfRule>
  </conditionalFormatting>
  <conditionalFormatting sqref="J56:J68">
    <cfRule type="expression" dxfId="387" priority="22" stopIfTrue="1">
      <formula>#REF!="Pass"</formula>
    </cfRule>
    <cfRule type="expression" dxfId="386" priority="23" stopIfTrue="1">
      <formula>#REF!="NA"</formula>
    </cfRule>
  </conditionalFormatting>
  <conditionalFormatting sqref="J69">
    <cfRule type="expression" dxfId="385" priority="10" stopIfTrue="1">
      <formula>#REF!="NA"</formula>
    </cfRule>
    <cfRule type="expression" dxfId="384" priority="9" stopIfTrue="1">
      <formula>#REF!="Pass"</formula>
    </cfRule>
  </conditionalFormatting>
  <conditionalFormatting sqref="J69:J75">
    <cfRule type="expression" dxfId="383" priority="12" stopIfTrue="1">
      <formula>#REF!="NA"</formula>
    </cfRule>
    <cfRule type="expression" dxfId="382" priority="11" stopIfTrue="1">
      <formula>#REF!="Pass"</formula>
    </cfRule>
  </conditionalFormatting>
  <conditionalFormatting sqref="K11:K26 K28:K39 K41:K48 K57:K68 K70:K75 K50:K55">
    <cfRule type="cellIs" dxfId="381" priority="251" stopIfTrue="1" operator="equal">
      <formula>"Fail"</formula>
    </cfRule>
    <cfRule type="cellIs" dxfId="380" priority="252" stopIfTrue="1" operator="equal">
      <formula>"Pass"</formula>
    </cfRule>
  </conditionalFormatting>
  <conditionalFormatting sqref="L11">
    <cfRule type="expression" dxfId="379" priority="227" stopIfTrue="1">
      <formula>#REF!="NA"</formula>
    </cfRule>
    <cfRule type="expression" dxfId="378" priority="226" stopIfTrue="1">
      <formula>#REF!="Pass"</formula>
    </cfRule>
  </conditionalFormatting>
  <conditionalFormatting sqref="L11:L26 L28:L39 L41:L48 L57:L68 L70:L75 L50:L55">
    <cfRule type="expression" dxfId="377" priority="113" stopIfTrue="1">
      <formula>#REF!="NA"</formula>
    </cfRule>
    <cfRule type="expression" dxfId="376" priority="112" stopIfTrue="1">
      <formula>#REF!="Pass"</formula>
    </cfRule>
  </conditionalFormatting>
  <conditionalFormatting sqref="L12:L26 L28:L39 L41:L48 L57:L68 L70:L75 L50:L55">
    <cfRule type="expression" dxfId="375" priority="111" stopIfTrue="1">
      <formula>#REF!="NA"</formula>
    </cfRule>
    <cfRule type="expression" dxfId="374" priority="110" stopIfTrue="1">
      <formula>#REF!="Pass"</formula>
    </cfRule>
  </conditionalFormatting>
  <conditionalFormatting sqref="L10:N10">
    <cfRule type="expression" dxfId="373" priority="299" stopIfTrue="1">
      <formula>#REF!="Pass"</formula>
    </cfRule>
  </conditionalFormatting>
  <conditionalFormatting sqref="L27:N27">
    <cfRule type="expression" dxfId="372" priority="46" stopIfTrue="1">
      <formula>#REF!="Pass"</formula>
    </cfRule>
  </conditionalFormatting>
  <conditionalFormatting sqref="L40:N40">
    <cfRule type="expression" dxfId="371" priority="35" stopIfTrue="1">
      <formula>#REF!="Pass"</formula>
    </cfRule>
  </conditionalFormatting>
  <conditionalFormatting sqref="L56:N56">
    <cfRule type="expression" dxfId="370" priority="24" stopIfTrue="1">
      <formula>#REF!="Pass"</formula>
    </cfRule>
  </conditionalFormatting>
  <conditionalFormatting sqref="L69:N69">
    <cfRule type="expression" dxfId="369" priority="13" stopIfTrue="1">
      <formula>#REF!="Pass"</formula>
    </cfRule>
  </conditionalFormatting>
  <conditionalFormatting sqref="G49">
    <cfRule type="expression" dxfId="7" priority="4" stopIfTrue="1">
      <formula>#REF!="Pass"</formula>
    </cfRule>
    <cfRule type="expression" dxfId="4" priority="5" stopIfTrue="1">
      <formula>#REF!="NA"</formula>
    </cfRule>
    <cfRule type="expression" dxfId="6" priority="6" stopIfTrue="1">
      <formula>#REF!="Pass"</formula>
    </cfRule>
    <cfRule type="expression" dxfId="5" priority="7" stopIfTrue="1">
      <formula>#REF!="NA"</formula>
    </cfRule>
  </conditionalFormatting>
  <conditionalFormatting sqref="H49:I49">
    <cfRule type="expression" dxfId="3" priority="8" stopIfTrue="1">
      <formula>#REF!="Pass"</formula>
    </cfRule>
  </conditionalFormatting>
  <conditionalFormatting sqref="J49">
    <cfRule type="expression" dxfId="1" priority="1" stopIfTrue="1">
      <formula>#REF!="Pass"</formula>
    </cfRule>
    <cfRule type="expression" dxfId="2" priority="2" stopIfTrue="1">
      <formula>#REF!="NA"</formula>
    </cfRule>
  </conditionalFormatting>
  <conditionalFormatting sqref="L49:N49">
    <cfRule type="expression" dxfId="0" priority="3" stopIfTrue="1">
      <formula>#REF!="Pass"</formula>
    </cfRule>
  </conditionalFormatting>
  <dataValidations count="1">
    <dataValidation type="list" allowBlank="1" showInputMessage="1" showErrorMessage="1" sqref="G11:G75 K11:K75" xr:uid="{9FA8DC3C-4C8A-4680-8E2A-ED91C10C31D6}">
      <formula1>"Pass,Fail,NA"</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7DB8A-CCA7-493F-B3AC-1400D1701DE8}">
  <dimension ref="A1:P52"/>
  <sheetViews>
    <sheetView topLeftCell="A26" zoomScale="90" zoomScaleNormal="90" workbookViewId="0">
      <selection activeCell="G9" sqref="G9"/>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COUNTBLANK(G11:G52)</f>
        <v>42</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703</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COUNTIF(G10:G52,"Pass")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COUNTIF(K10:K52,"Pass")</f>
        <v>0</v>
      </c>
      <c r="L4" s="4" t="s">
        <v>14</v>
      </c>
      <c r="M4" s="2"/>
      <c r="N4" s="2"/>
      <c r="O4" s="1"/>
      <c r="P4" s="1"/>
    </row>
    <row r="5" spans="1:16" ht="16.5">
      <c r="A5" s="36" t="s">
        <v>57</v>
      </c>
      <c r="B5" s="36"/>
      <c r="C5" s="126" t="s">
        <v>704</v>
      </c>
      <c r="D5" s="126"/>
      <c r="E5" s="6"/>
      <c r="F5" s="125"/>
      <c r="G5" s="7">
        <f>COUNTIF(G10:G52,"Fail")</f>
        <v>0</v>
      </c>
      <c r="H5" s="4" t="s">
        <v>26</v>
      </c>
      <c r="I5" s="6"/>
      <c r="J5" s="125"/>
      <c r="K5" s="7">
        <f>COUNTIF(K10:K52,"Fail")</f>
        <v>0</v>
      </c>
      <c r="L5" s="4" t="s">
        <v>26</v>
      </c>
      <c r="M5" s="8"/>
      <c r="N5" s="2"/>
      <c r="O5" s="1"/>
      <c r="P5" s="1"/>
    </row>
    <row r="6" spans="1:16" ht="16.5">
      <c r="A6" s="37" t="s">
        <v>46</v>
      </c>
      <c r="B6" s="37"/>
      <c r="C6" s="126" t="s">
        <v>705</v>
      </c>
      <c r="D6" s="126"/>
      <c r="E6" s="6"/>
      <c r="F6" s="125"/>
      <c r="G6" s="7">
        <f>COUNTIF(G10:G52,"NA")</f>
        <v>0</v>
      </c>
      <c r="H6" s="4" t="s">
        <v>9</v>
      </c>
      <c r="I6" s="6"/>
      <c r="J6" s="125"/>
      <c r="K6" s="7">
        <f>COUNTIF(K10:K52,"NA")</f>
        <v>0</v>
      </c>
      <c r="L6" s="4" t="s">
        <v>9</v>
      </c>
      <c r="M6" s="8"/>
      <c r="N6" s="2"/>
      <c r="O6" s="1"/>
      <c r="P6" s="1"/>
    </row>
    <row r="7" spans="1:16" ht="16.5">
      <c r="A7" s="37" t="s">
        <v>694</v>
      </c>
      <c r="B7" s="37"/>
      <c r="C7" s="126"/>
      <c r="D7" s="126"/>
      <c r="E7" s="6"/>
      <c r="F7" s="125"/>
      <c r="G7" s="7">
        <f>COUNTA(G10:G52)</f>
        <v>0</v>
      </c>
      <c r="H7" s="4" t="s">
        <v>58</v>
      </c>
      <c r="I7" s="6"/>
      <c r="J7" s="125"/>
      <c r="K7" s="7">
        <f>COUNTA(K10:K52)</f>
        <v>0</v>
      </c>
      <c r="L7" s="4" t="s">
        <v>47</v>
      </c>
      <c r="M7" s="8"/>
      <c r="N7" s="2"/>
      <c r="O7" s="1"/>
      <c r="P7" s="1"/>
    </row>
    <row r="8" spans="1:16" ht="16.5">
      <c r="A8" s="37" t="s">
        <v>695</v>
      </c>
      <c r="B8" s="9"/>
      <c r="C8" s="9"/>
      <c r="D8" s="9"/>
      <c r="E8" s="10"/>
      <c r="F8" s="9"/>
      <c r="G8" s="7">
        <f>COUNTA(A11:A52)</f>
        <v>38</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20" t="s">
        <v>703</v>
      </c>
      <c r="C10" s="120"/>
      <c r="D10" s="121"/>
      <c r="E10" s="15"/>
      <c r="F10" s="16"/>
      <c r="G10" s="17"/>
      <c r="H10" s="18"/>
      <c r="I10" s="15"/>
      <c r="J10" s="19"/>
      <c r="K10" s="19"/>
      <c r="L10" s="20"/>
      <c r="M10" s="21"/>
      <c r="N10" s="21"/>
      <c r="O10" s="14"/>
      <c r="P10" s="14"/>
    </row>
    <row r="11" spans="1:16" ht="33">
      <c r="A11" s="22" t="s">
        <v>369</v>
      </c>
      <c r="B11" s="23" t="s">
        <v>370</v>
      </c>
      <c r="C11" s="23" t="s">
        <v>371</v>
      </c>
      <c r="D11" s="23" t="s">
        <v>372</v>
      </c>
      <c r="E11" s="5"/>
      <c r="F11" s="23"/>
      <c r="G11" s="101"/>
      <c r="H11" s="23"/>
      <c r="I11" s="25"/>
      <c r="J11" s="23"/>
      <c r="K11" s="24"/>
      <c r="L11" s="23"/>
      <c r="M11" s="26"/>
      <c r="N11" s="26"/>
      <c r="O11" s="14"/>
      <c r="P11" s="14"/>
    </row>
    <row r="12" spans="1:16" ht="33">
      <c r="A12" s="22" t="s">
        <v>373</v>
      </c>
      <c r="B12" s="23" t="s">
        <v>374</v>
      </c>
      <c r="C12" s="23" t="s">
        <v>375</v>
      </c>
      <c r="D12" s="23" t="s">
        <v>376</v>
      </c>
      <c r="E12" s="5"/>
      <c r="F12" s="23"/>
      <c r="G12" s="101"/>
      <c r="H12" s="23"/>
      <c r="I12" s="25"/>
      <c r="J12" s="23"/>
      <c r="K12" s="24"/>
      <c r="L12" s="23"/>
      <c r="M12" s="26"/>
      <c r="N12" s="26"/>
      <c r="O12" s="14"/>
      <c r="P12" s="14"/>
    </row>
    <row r="13" spans="1:16" ht="33">
      <c r="A13" s="22" t="s">
        <v>377</v>
      </c>
      <c r="B13" s="23" t="s">
        <v>378</v>
      </c>
      <c r="C13" s="23" t="s">
        <v>193</v>
      </c>
      <c r="D13" s="23" t="s">
        <v>67</v>
      </c>
      <c r="E13" s="5"/>
      <c r="F13" s="23"/>
      <c r="G13" s="101"/>
      <c r="H13" s="23"/>
      <c r="I13" s="25"/>
      <c r="J13" s="23"/>
      <c r="K13" s="24"/>
      <c r="L13" s="23"/>
      <c r="M13" s="26"/>
      <c r="N13" s="26"/>
      <c r="O13" s="14"/>
      <c r="P13" s="14"/>
    </row>
    <row r="14" spans="1:16" ht="66">
      <c r="A14" s="22" t="s">
        <v>379</v>
      </c>
      <c r="B14" s="23" t="s">
        <v>380</v>
      </c>
      <c r="C14" s="23" t="s">
        <v>70</v>
      </c>
      <c r="D14" s="23" t="s">
        <v>249</v>
      </c>
      <c r="E14" s="5"/>
      <c r="F14" s="23"/>
      <c r="G14" s="101"/>
      <c r="H14" s="23"/>
      <c r="I14" s="25"/>
      <c r="J14" s="23"/>
      <c r="K14" s="24"/>
      <c r="L14" s="23"/>
      <c r="M14" s="26"/>
      <c r="N14" s="26"/>
      <c r="O14" s="14"/>
      <c r="P14" s="14"/>
    </row>
    <row r="15" spans="1:16" ht="82.5">
      <c r="A15" s="22" t="s">
        <v>381</v>
      </c>
      <c r="B15" s="23" t="s">
        <v>382</v>
      </c>
      <c r="C15" s="23" t="s">
        <v>70</v>
      </c>
      <c r="D15" s="23" t="s">
        <v>75</v>
      </c>
      <c r="E15" s="5"/>
      <c r="F15" s="23"/>
      <c r="G15" s="101"/>
      <c r="H15" s="23"/>
      <c r="I15" s="25"/>
      <c r="J15" s="23"/>
      <c r="K15" s="24"/>
      <c r="L15" s="23"/>
      <c r="M15" s="26"/>
      <c r="N15" s="26"/>
      <c r="O15" s="14"/>
      <c r="P15" s="14"/>
    </row>
    <row r="16" spans="1:16" ht="99">
      <c r="A16" s="22" t="s">
        <v>383</v>
      </c>
      <c r="B16" s="95" t="s">
        <v>384</v>
      </c>
      <c r="C16" s="95" t="s">
        <v>385</v>
      </c>
      <c r="D16" s="96" t="s">
        <v>386</v>
      </c>
      <c r="E16" s="5"/>
      <c r="F16" s="23"/>
      <c r="G16" s="98"/>
      <c r="H16" s="96"/>
      <c r="I16" s="25"/>
      <c r="J16" s="23"/>
      <c r="K16" s="24"/>
      <c r="L16" s="23"/>
      <c r="M16" s="26"/>
      <c r="N16" s="26"/>
      <c r="O16" s="14"/>
      <c r="P16" s="14"/>
    </row>
    <row r="17" spans="1:16" ht="99">
      <c r="A17" s="22" t="s">
        <v>387</v>
      </c>
      <c r="B17" s="95" t="s">
        <v>388</v>
      </c>
      <c r="C17" s="95" t="s">
        <v>389</v>
      </c>
      <c r="D17" s="96" t="s">
        <v>386</v>
      </c>
      <c r="E17" s="5"/>
      <c r="F17" s="23"/>
      <c r="G17" s="98"/>
      <c r="H17" s="96"/>
      <c r="I17" s="25"/>
      <c r="J17" s="23"/>
      <c r="K17" s="24"/>
      <c r="L17" s="23"/>
      <c r="M17" s="26"/>
      <c r="N17" s="26"/>
      <c r="O17" s="14"/>
      <c r="P17" s="14"/>
    </row>
    <row r="18" spans="1:16" ht="66">
      <c r="A18" s="22" t="s">
        <v>390</v>
      </c>
      <c r="B18" s="95" t="s">
        <v>391</v>
      </c>
      <c r="C18" s="95" t="s">
        <v>392</v>
      </c>
      <c r="D18" s="23" t="s">
        <v>393</v>
      </c>
      <c r="E18" s="5"/>
      <c r="F18" s="23"/>
      <c r="G18" s="98"/>
      <c r="H18" s="96"/>
      <c r="I18" s="25"/>
      <c r="J18" s="23"/>
      <c r="K18" s="24"/>
      <c r="L18" s="23"/>
      <c r="M18" s="26"/>
      <c r="N18" s="26"/>
      <c r="O18" s="14"/>
      <c r="P18" s="14"/>
    </row>
    <row r="19" spans="1:16" ht="16.5">
      <c r="A19" s="11"/>
      <c r="B19" s="120" t="s">
        <v>394</v>
      </c>
      <c r="C19" s="120"/>
      <c r="D19" s="121"/>
      <c r="E19" s="15"/>
      <c r="F19" s="11"/>
      <c r="G19" s="17"/>
      <c r="H19" s="18"/>
      <c r="I19" s="15"/>
      <c r="J19" s="19"/>
      <c r="K19" s="19"/>
      <c r="L19" s="20"/>
      <c r="M19" s="21"/>
      <c r="N19" s="21"/>
      <c r="O19" s="14"/>
      <c r="P19" s="14"/>
    </row>
    <row r="20" spans="1:16" ht="33">
      <c r="A20" s="22" t="s">
        <v>395</v>
      </c>
      <c r="B20" s="23" t="s">
        <v>396</v>
      </c>
      <c r="C20" s="23" t="s">
        <v>375</v>
      </c>
      <c r="D20" s="23" t="s">
        <v>397</v>
      </c>
      <c r="E20" s="5"/>
      <c r="F20" s="23"/>
      <c r="G20" s="101"/>
      <c r="H20" s="23"/>
      <c r="I20" s="25"/>
      <c r="J20" s="23"/>
      <c r="K20" s="24"/>
      <c r="L20" s="23"/>
      <c r="M20" s="26"/>
      <c r="N20" s="26"/>
      <c r="O20" s="14"/>
      <c r="P20" s="14"/>
    </row>
    <row r="21" spans="1:16" ht="66">
      <c r="A21" s="22" t="s">
        <v>398</v>
      </c>
      <c r="B21" s="23" t="s">
        <v>399</v>
      </c>
      <c r="C21" s="23" t="s">
        <v>400</v>
      </c>
      <c r="D21" s="23" t="s">
        <v>401</v>
      </c>
      <c r="E21" s="5"/>
      <c r="F21" s="23"/>
      <c r="G21" s="101"/>
      <c r="H21" s="23"/>
      <c r="I21" s="25"/>
      <c r="J21" s="23"/>
      <c r="K21" s="24"/>
      <c r="L21" s="23"/>
      <c r="M21" s="26"/>
      <c r="N21" s="26"/>
      <c r="O21" s="14"/>
      <c r="P21" s="14"/>
    </row>
    <row r="22" spans="1:16" ht="49.5">
      <c r="A22" s="22" t="s">
        <v>402</v>
      </c>
      <c r="B22" s="23" t="s">
        <v>97</v>
      </c>
      <c r="C22" s="23" t="s">
        <v>403</v>
      </c>
      <c r="D22" s="23" t="s">
        <v>404</v>
      </c>
      <c r="E22" s="5"/>
      <c r="F22" s="23"/>
      <c r="G22" s="101"/>
      <c r="H22" s="23"/>
      <c r="I22" s="25"/>
      <c r="J22" s="23"/>
      <c r="K22" s="24"/>
      <c r="L22" s="23"/>
      <c r="M22" s="26"/>
      <c r="N22" s="26"/>
      <c r="O22" s="14"/>
      <c r="P22" s="14"/>
    </row>
    <row r="23" spans="1:16" ht="49.5">
      <c r="A23" s="22" t="s">
        <v>405</v>
      </c>
      <c r="B23" s="23" t="s">
        <v>101</v>
      </c>
      <c r="C23" s="23" t="s">
        <v>406</v>
      </c>
      <c r="D23" s="23" t="s">
        <v>407</v>
      </c>
      <c r="E23" s="5"/>
      <c r="F23" s="23"/>
      <c r="G23" s="101"/>
      <c r="H23" s="23"/>
      <c r="I23" s="25"/>
      <c r="J23" s="23"/>
      <c r="K23" s="24"/>
      <c r="L23" s="23"/>
      <c r="M23" s="26"/>
      <c r="N23" s="26"/>
      <c r="O23" s="14"/>
      <c r="P23" s="14"/>
    </row>
    <row r="24" spans="1:16" ht="49.5">
      <c r="A24" s="22" t="s">
        <v>408</v>
      </c>
      <c r="B24" s="23" t="s">
        <v>105</v>
      </c>
      <c r="C24" s="23" t="s">
        <v>409</v>
      </c>
      <c r="D24" s="23" t="s">
        <v>404</v>
      </c>
      <c r="E24" s="5"/>
      <c r="F24" s="23"/>
      <c r="G24" s="101"/>
      <c r="H24" s="23"/>
      <c r="I24" s="25"/>
      <c r="J24" s="23"/>
      <c r="K24" s="24"/>
      <c r="L24" s="23"/>
      <c r="M24" s="26"/>
      <c r="N24" s="26"/>
      <c r="O24" s="14"/>
      <c r="P24" s="14"/>
    </row>
    <row r="25" spans="1:16" ht="66">
      <c r="A25" s="22" t="s">
        <v>410</v>
      </c>
      <c r="B25" s="23" t="s">
        <v>109</v>
      </c>
      <c r="C25" s="23" t="s">
        <v>411</v>
      </c>
      <c r="D25" s="23" t="s">
        <v>412</v>
      </c>
      <c r="E25" s="5"/>
      <c r="F25" s="23"/>
      <c r="G25" s="101"/>
      <c r="H25" s="23"/>
      <c r="I25" s="25"/>
      <c r="J25" s="23"/>
      <c r="K25" s="24"/>
      <c r="L25" s="23"/>
      <c r="M25" s="26"/>
      <c r="N25" s="26"/>
      <c r="O25" s="14"/>
      <c r="P25" s="14"/>
    </row>
    <row r="26" spans="1:16" ht="82.5">
      <c r="A26" s="22" t="s">
        <v>413</v>
      </c>
      <c r="B26" s="23" t="s">
        <v>113</v>
      </c>
      <c r="C26" s="23" t="s">
        <v>414</v>
      </c>
      <c r="D26" s="23" t="s">
        <v>115</v>
      </c>
      <c r="E26" s="5"/>
      <c r="F26" s="23"/>
      <c r="G26" s="101"/>
      <c r="H26" s="23"/>
      <c r="I26" s="25"/>
      <c r="J26" s="23"/>
      <c r="K26" s="24"/>
      <c r="L26" s="23"/>
      <c r="M26" s="26"/>
      <c r="N26" s="26"/>
      <c r="O26" s="14"/>
      <c r="P26" s="14"/>
    </row>
    <row r="27" spans="1:16" ht="66">
      <c r="A27" s="22" t="s">
        <v>415</v>
      </c>
      <c r="B27" s="23" t="s">
        <v>416</v>
      </c>
      <c r="C27" s="23" t="s">
        <v>417</v>
      </c>
      <c r="D27" s="23" t="s">
        <v>412</v>
      </c>
      <c r="E27" s="5"/>
      <c r="F27" s="23"/>
      <c r="G27" s="101"/>
      <c r="H27" s="23"/>
      <c r="I27" s="25"/>
      <c r="J27" s="23"/>
      <c r="K27" s="24"/>
      <c r="L27" s="23"/>
      <c r="M27" s="26"/>
      <c r="N27" s="26"/>
      <c r="O27" s="14"/>
      <c r="P27" s="14"/>
    </row>
    <row r="28" spans="1:16" ht="16.5">
      <c r="A28" s="11"/>
      <c r="B28" s="120" t="s">
        <v>418</v>
      </c>
      <c r="C28" s="120"/>
      <c r="D28" s="121"/>
      <c r="E28" s="15"/>
      <c r="F28" s="11"/>
      <c r="G28" s="17"/>
      <c r="H28" s="18"/>
      <c r="I28" s="15"/>
      <c r="J28" s="19"/>
      <c r="K28" s="19"/>
      <c r="L28" s="20"/>
      <c r="M28" s="21"/>
      <c r="N28" s="21"/>
      <c r="O28" s="14"/>
      <c r="P28" s="14"/>
    </row>
    <row r="29" spans="1:16" ht="33">
      <c r="A29" s="22" t="s">
        <v>419</v>
      </c>
      <c r="B29" s="23" t="s">
        <v>420</v>
      </c>
      <c r="C29" s="23" t="s">
        <v>421</v>
      </c>
      <c r="D29" s="23" t="s">
        <v>422</v>
      </c>
      <c r="E29" s="5"/>
      <c r="F29" s="23"/>
      <c r="G29" s="101"/>
      <c r="H29" s="23"/>
      <c r="I29" s="25"/>
      <c r="J29" s="23"/>
      <c r="K29" s="24"/>
      <c r="L29" s="23"/>
      <c r="M29" s="26"/>
      <c r="N29" s="26"/>
      <c r="O29" s="14"/>
      <c r="P29" s="14"/>
    </row>
    <row r="30" spans="1:16" ht="132">
      <c r="A30" s="22" t="s">
        <v>423</v>
      </c>
      <c r="B30" s="23" t="s">
        <v>424</v>
      </c>
      <c r="C30" s="23" t="s">
        <v>425</v>
      </c>
      <c r="D30" s="23" t="s">
        <v>426</v>
      </c>
      <c r="E30" s="5"/>
      <c r="F30" s="23"/>
      <c r="G30" s="101"/>
      <c r="H30" s="23"/>
      <c r="I30" s="25"/>
      <c r="J30" s="23"/>
      <c r="K30" s="24"/>
      <c r="L30" s="23"/>
      <c r="M30" s="26"/>
      <c r="N30" s="26"/>
      <c r="O30" s="14"/>
      <c r="P30" s="14"/>
    </row>
    <row r="31" spans="1:16" ht="99">
      <c r="A31" s="22" t="s">
        <v>427</v>
      </c>
      <c r="B31" s="23" t="s">
        <v>428</v>
      </c>
      <c r="C31" s="23" t="s">
        <v>429</v>
      </c>
      <c r="D31" s="23" t="s">
        <v>51</v>
      </c>
      <c r="E31" s="5"/>
      <c r="F31" s="23"/>
      <c r="G31" s="101"/>
      <c r="H31" s="23"/>
      <c r="I31" s="25"/>
      <c r="J31" s="23"/>
      <c r="K31" s="24"/>
      <c r="L31" s="23"/>
      <c r="M31" s="26"/>
      <c r="N31" s="26"/>
      <c r="O31" s="14"/>
      <c r="P31" s="14"/>
    </row>
    <row r="32" spans="1:16" ht="82.5">
      <c r="A32" s="22" t="s">
        <v>430</v>
      </c>
      <c r="B32" s="23" t="s">
        <v>431</v>
      </c>
      <c r="C32" s="23" t="s">
        <v>432</v>
      </c>
      <c r="D32" s="23" t="s">
        <v>51</v>
      </c>
      <c r="E32" s="5"/>
      <c r="F32" s="23"/>
      <c r="G32" s="101"/>
      <c r="H32" s="23"/>
      <c r="I32" s="25"/>
      <c r="J32" s="23"/>
      <c r="K32" s="24"/>
      <c r="L32" s="23"/>
      <c r="M32" s="26"/>
      <c r="N32" s="26"/>
      <c r="O32" s="14"/>
      <c r="P32" s="14"/>
    </row>
    <row r="33" spans="1:16" ht="82.5">
      <c r="A33" s="22" t="s">
        <v>433</v>
      </c>
      <c r="B33" s="23" t="s">
        <v>434</v>
      </c>
      <c r="C33" s="23" t="s">
        <v>435</v>
      </c>
      <c r="D33" s="23" t="s">
        <v>52</v>
      </c>
      <c r="E33" s="5"/>
      <c r="F33" s="23"/>
      <c r="G33" s="101"/>
      <c r="H33" s="23"/>
      <c r="I33" s="25"/>
      <c r="J33" s="23"/>
      <c r="K33" s="24"/>
      <c r="L33" s="23"/>
      <c r="M33" s="26"/>
      <c r="N33" s="26"/>
      <c r="O33" s="14"/>
      <c r="P33" s="14"/>
    </row>
    <row r="34" spans="1:16" ht="66">
      <c r="A34" s="22" t="s">
        <v>436</v>
      </c>
      <c r="B34" s="23" t="s">
        <v>437</v>
      </c>
      <c r="C34" s="23" t="s">
        <v>438</v>
      </c>
      <c r="D34" s="23" t="s">
        <v>439</v>
      </c>
      <c r="E34" s="5"/>
      <c r="F34" s="23"/>
      <c r="G34" s="101"/>
      <c r="H34" s="23"/>
      <c r="I34" s="25"/>
      <c r="J34" s="23"/>
      <c r="K34" s="24"/>
      <c r="L34" s="23"/>
      <c r="M34" s="26"/>
      <c r="N34" s="26"/>
      <c r="O34" s="14"/>
      <c r="P34" s="14"/>
    </row>
    <row r="35" spans="1:16" ht="66">
      <c r="A35" s="22" t="s">
        <v>440</v>
      </c>
      <c r="B35" s="23" t="s">
        <v>441</v>
      </c>
      <c r="C35" s="23" t="s">
        <v>442</v>
      </c>
      <c r="D35" s="23" t="s">
        <v>443</v>
      </c>
      <c r="E35" s="5"/>
      <c r="F35" s="23"/>
      <c r="G35" s="101"/>
      <c r="H35" s="23"/>
      <c r="I35" s="25"/>
      <c r="J35" s="23"/>
      <c r="K35" s="24"/>
      <c r="L35" s="23"/>
      <c r="M35" s="26"/>
      <c r="N35" s="26"/>
      <c r="O35" s="14"/>
      <c r="P35" s="14"/>
    </row>
    <row r="36" spans="1:16" ht="33">
      <c r="A36" s="22" t="s">
        <v>444</v>
      </c>
      <c r="B36" s="23" t="s">
        <v>445</v>
      </c>
      <c r="C36" s="23" t="s">
        <v>446</v>
      </c>
      <c r="D36" s="23" t="s">
        <v>228</v>
      </c>
      <c r="E36" s="5"/>
      <c r="F36" s="23"/>
      <c r="G36" s="101"/>
      <c r="H36" s="23"/>
      <c r="I36" s="25"/>
      <c r="J36" s="23"/>
      <c r="K36" s="24"/>
      <c r="L36" s="23"/>
      <c r="M36" s="26"/>
      <c r="N36" s="26"/>
      <c r="O36" s="14"/>
      <c r="P36" s="14"/>
    </row>
    <row r="37" spans="1:16" ht="66">
      <c r="A37" s="22" t="s">
        <v>447</v>
      </c>
      <c r="B37" s="23" t="s">
        <v>448</v>
      </c>
      <c r="C37" s="23" t="s">
        <v>449</v>
      </c>
      <c r="D37" s="23" t="s">
        <v>232</v>
      </c>
      <c r="E37" s="5"/>
      <c r="F37" s="23"/>
      <c r="G37" s="101"/>
      <c r="H37" s="23"/>
      <c r="I37" s="25"/>
      <c r="J37" s="23"/>
      <c r="K37" s="24"/>
      <c r="L37" s="23"/>
      <c r="M37" s="26"/>
      <c r="N37" s="26"/>
      <c r="O37" s="14"/>
      <c r="P37" s="14"/>
    </row>
    <row r="38" spans="1:16" ht="66">
      <c r="A38" s="22" t="s">
        <v>450</v>
      </c>
      <c r="B38" s="23" t="s">
        <v>53</v>
      </c>
      <c r="C38" s="23" t="s">
        <v>451</v>
      </c>
      <c r="D38" s="23" t="s">
        <v>452</v>
      </c>
      <c r="E38" s="5"/>
      <c r="F38" s="102"/>
      <c r="G38" s="101"/>
      <c r="H38" s="23"/>
      <c r="I38" s="25"/>
      <c r="J38" s="23"/>
      <c r="K38" s="24"/>
      <c r="L38" s="23"/>
      <c r="M38" s="26"/>
      <c r="N38" s="26"/>
      <c r="O38" s="14"/>
      <c r="P38" s="14"/>
    </row>
    <row r="39" spans="1:16" ht="16.5">
      <c r="A39" s="11"/>
      <c r="B39" s="120" t="s">
        <v>453</v>
      </c>
      <c r="C39" s="120"/>
      <c r="D39" s="121"/>
      <c r="E39" s="15"/>
      <c r="F39" s="11"/>
      <c r="G39" s="17"/>
      <c r="H39" s="18"/>
      <c r="I39" s="15"/>
      <c r="J39" s="19"/>
      <c r="K39" s="19"/>
      <c r="L39" s="20"/>
      <c r="M39" s="21"/>
      <c r="N39" s="21"/>
      <c r="O39" s="14"/>
      <c r="P39" s="14"/>
    </row>
    <row r="40" spans="1:16" ht="49.5">
      <c r="A40" s="22" t="s">
        <v>454</v>
      </c>
      <c r="B40" s="23" t="s">
        <v>455</v>
      </c>
      <c r="C40" s="23" t="s">
        <v>456</v>
      </c>
      <c r="D40" s="23" t="s">
        <v>457</v>
      </c>
      <c r="E40" s="5"/>
      <c r="F40" s="23"/>
      <c r="G40" s="101"/>
      <c r="H40" s="23"/>
      <c r="I40" s="25"/>
      <c r="J40" s="23"/>
      <c r="K40" s="24"/>
      <c r="L40" s="23"/>
      <c r="M40" s="26"/>
      <c r="N40" s="26"/>
      <c r="O40" s="14"/>
      <c r="P40" s="14"/>
    </row>
    <row r="41" spans="1:16" ht="82.5">
      <c r="A41" s="22" t="s">
        <v>458</v>
      </c>
      <c r="B41" s="23" t="s">
        <v>459</v>
      </c>
      <c r="C41" s="23" t="s">
        <v>460</v>
      </c>
      <c r="D41" s="23" t="s">
        <v>461</v>
      </c>
      <c r="E41" s="5"/>
      <c r="F41" s="23"/>
      <c r="G41" s="101"/>
      <c r="H41" s="23"/>
      <c r="I41" s="25"/>
      <c r="J41" s="23"/>
      <c r="K41" s="24"/>
      <c r="L41" s="23"/>
      <c r="M41" s="26"/>
      <c r="N41" s="26"/>
      <c r="O41" s="14"/>
      <c r="P41" s="14"/>
    </row>
    <row r="42" spans="1:16" ht="66">
      <c r="A42" s="22" t="s">
        <v>462</v>
      </c>
      <c r="B42" s="23" t="s">
        <v>463</v>
      </c>
      <c r="C42" s="23" t="s">
        <v>464</v>
      </c>
      <c r="D42" s="23" t="s">
        <v>461</v>
      </c>
      <c r="E42" s="5"/>
      <c r="F42" s="23"/>
      <c r="G42" s="101"/>
      <c r="H42" s="23"/>
      <c r="I42" s="25"/>
      <c r="J42" s="23"/>
      <c r="K42" s="24"/>
      <c r="L42" s="23"/>
      <c r="M42" s="26"/>
      <c r="N42" s="26"/>
      <c r="O42" s="14"/>
      <c r="P42" s="14"/>
    </row>
    <row r="43" spans="1:16" ht="82.5">
      <c r="A43" s="22" t="s">
        <v>465</v>
      </c>
      <c r="B43" s="23" t="s">
        <v>466</v>
      </c>
      <c r="C43" s="23" t="s">
        <v>467</v>
      </c>
      <c r="D43" s="23" t="s">
        <v>468</v>
      </c>
      <c r="E43" s="5"/>
      <c r="F43" s="23"/>
      <c r="G43" s="101"/>
      <c r="H43" s="23"/>
      <c r="I43" s="25"/>
      <c r="J43" s="23"/>
      <c r="K43" s="24"/>
      <c r="L43" s="23"/>
      <c r="M43" s="26"/>
      <c r="N43" s="26"/>
      <c r="O43" s="14"/>
      <c r="P43" s="14"/>
    </row>
    <row r="44" spans="1:16" ht="49.5">
      <c r="A44" s="22" t="s">
        <v>469</v>
      </c>
      <c r="B44" s="23" t="s">
        <v>470</v>
      </c>
      <c r="C44" s="23" t="s">
        <v>471</v>
      </c>
      <c r="D44" s="23" t="s">
        <v>472</v>
      </c>
      <c r="E44" s="5"/>
      <c r="F44" s="23"/>
      <c r="G44" s="101"/>
      <c r="H44" s="23"/>
      <c r="I44" s="25"/>
      <c r="J44" s="23"/>
      <c r="K44" s="24"/>
      <c r="L44" s="23"/>
      <c r="M44" s="26"/>
      <c r="N44" s="26"/>
      <c r="O44" s="14"/>
      <c r="P44" s="14"/>
    </row>
    <row r="45" spans="1:16" ht="49.5">
      <c r="A45" s="22" t="s">
        <v>473</v>
      </c>
      <c r="B45" s="23" t="s">
        <v>474</v>
      </c>
      <c r="C45" s="23" t="s">
        <v>475</v>
      </c>
      <c r="D45" s="23" t="s">
        <v>476</v>
      </c>
      <c r="E45" s="5"/>
      <c r="F45" s="23"/>
      <c r="G45" s="101"/>
      <c r="H45" s="23"/>
      <c r="I45" s="25"/>
      <c r="J45" s="23"/>
      <c r="K45" s="24"/>
      <c r="L45" s="23"/>
      <c r="M45" s="26"/>
      <c r="N45" s="26"/>
      <c r="O45" s="14"/>
      <c r="P45" s="14"/>
    </row>
    <row r="46" spans="1:16" ht="99">
      <c r="A46" s="22" t="s">
        <v>477</v>
      </c>
      <c r="B46" s="95" t="s">
        <v>478</v>
      </c>
      <c r="C46" s="95" t="s">
        <v>385</v>
      </c>
      <c r="D46" s="96" t="s">
        <v>479</v>
      </c>
      <c r="E46" s="5"/>
      <c r="F46" s="23"/>
      <c r="G46" s="98"/>
      <c r="H46" s="96"/>
      <c r="I46" s="25"/>
      <c r="J46" s="23"/>
      <c r="K46" s="24"/>
      <c r="L46" s="23"/>
      <c r="M46" s="26"/>
      <c r="N46" s="26"/>
      <c r="O46" s="14"/>
      <c r="P46" s="14"/>
    </row>
    <row r="47" spans="1:16" ht="99">
      <c r="A47" s="22" t="s">
        <v>480</v>
      </c>
      <c r="B47" s="95" t="s">
        <v>481</v>
      </c>
      <c r="C47" s="95" t="s">
        <v>389</v>
      </c>
      <c r="D47" s="96" t="s">
        <v>482</v>
      </c>
      <c r="E47" s="5"/>
      <c r="F47" s="23"/>
      <c r="G47" s="98"/>
      <c r="H47" s="96"/>
      <c r="I47" s="25"/>
      <c r="J47" s="23"/>
      <c r="K47" s="24"/>
      <c r="L47" s="23"/>
      <c r="M47" s="26"/>
      <c r="N47" s="26"/>
      <c r="O47" s="14"/>
      <c r="P47" s="14"/>
    </row>
    <row r="48" spans="1:16" ht="66">
      <c r="A48" s="22" t="s">
        <v>483</v>
      </c>
      <c r="B48" s="95" t="s">
        <v>484</v>
      </c>
      <c r="C48" s="95" t="s">
        <v>392</v>
      </c>
      <c r="D48" s="23" t="s">
        <v>485</v>
      </c>
      <c r="E48" s="5"/>
      <c r="F48" s="23"/>
      <c r="G48" s="98"/>
      <c r="H48" s="96"/>
      <c r="I48" s="25"/>
      <c r="J48" s="23"/>
      <c r="K48" s="24"/>
      <c r="L48" s="23"/>
      <c r="M48" s="26"/>
      <c r="N48" s="26"/>
      <c r="O48" s="14"/>
      <c r="P48" s="14"/>
    </row>
    <row r="49" spans="1:16" ht="16.5">
      <c r="A49" s="11"/>
      <c r="B49" s="120" t="s">
        <v>486</v>
      </c>
      <c r="C49" s="120"/>
      <c r="D49" s="121"/>
      <c r="E49" s="15"/>
      <c r="F49" s="11"/>
      <c r="G49" s="17"/>
      <c r="H49" s="18"/>
      <c r="I49" s="15"/>
      <c r="J49" s="19"/>
      <c r="K49" s="19"/>
      <c r="L49" s="20"/>
      <c r="M49" s="21"/>
      <c r="N49" s="21"/>
      <c r="O49" s="14"/>
      <c r="P49" s="14"/>
    </row>
    <row r="50" spans="1:16" ht="33">
      <c r="A50" s="22" t="s">
        <v>487</v>
      </c>
      <c r="B50" s="23" t="s">
        <v>488</v>
      </c>
      <c r="C50" s="23" t="s">
        <v>489</v>
      </c>
      <c r="D50" s="23" t="s">
        <v>490</v>
      </c>
      <c r="E50" s="5"/>
      <c r="F50" s="23"/>
      <c r="G50" s="101"/>
      <c r="H50" s="23"/>
      <c r="I50" s="25"/>
      <c r="J50" s="23"/>
      <c r="K50" s="24"/>
      <c r="L50" s="23"/>
      <c r="M50" s="26"/>
      <c r="N50" s="26"/>
      <c r="O50" s="14"/>
      <c r="P50" s="14"/>
    </row>
    <row r="51" spans="1:16" ht="49.5">
      <c r="A51" s="22" t="s">
        <v>491</v>
      </c>
      <c r="B51" s="23" t="s">
        <v>492</v>
      </c>
      <c r="C51" s="23" t="s">
        <v>493</v>
      </c>
      <c r="D51" s="23" t="s">
        <v>494</v>
      </c>
      <c r="E51" s="5"/>
      <c r="F51" s="23"/>
      <c r="G51" s="101"/>
      <c r="H51" s="23"/>
      <c r="I51" s="25"/>
      <c r="J51" s="23"/>
      <c r="K51" s="24"/>
      <c r="L51" s="23"/>
      <c r="M51" s="26"/>
      <c r="N51" s="26"/>
      <c r="O51" s="14"/>
      <c r="P51" s="14"/>
    </row>
    <row r="52" spans="1:16" ht="49.5">
      <c r="A52" s="22" t="s">
        <v>495</v>
      </c>
      <c r="B52" s="23" t="s">
        <v>496</v>
      </c>
      <c r="C52" s="23" t="s">
        <v>497</v>
      </c>
      <c r="D52" s="23" t="s">
        <v>498</v>
      </c>
      <c r="E52" s="5"/>
      <c r="F52" s="23"/>
      <c r="G52" s="101"/>
      <c r="H52" s="23"/>
      <c r="I52" s="25"/>
      <c r="J52" s="23"/>
      <c r="K52" s="24"/>
      <c r="L52" s="23"/>
      <c r="M52" s="26"/>
      <c r="N52" s="26"/>
      <c r="O52" s="14"/>
      <c r="P52" s="14"/>
    </row>
  </sheetData>
  <mergeCells count="13">
    <mergeCell ref="A3:D3"/>
    <mergeCell ref="F3:H3"/>
    <mergeCell ref="J3:L3"/>
    <mergeCell ref="F4:F7"/>
    <mergeCell ref="J4:J7"/>
    <mergeCell ref="C5:D5"/>
    <mergeCell ref="C6:D6"/>
    <mergeCell ref="C7:D7"/>
    <mergeCell ref="B10:D10"/>
    <mergeCell ref="B19:D19"/>
    <mergeCell ref="B28:D28"/>
    <mergeCell ref="B39:D39"/>
    <mergeCell ref="B49:D49"/>
  </mergeCells>
  <conditionalFormatting sqref="B23">
    <cfRule type="expression" dxfId="368" priority="120" stopIfTrue="1">
      <formula>#REF!="NA"</formula>
    </cfRule>
  </conditionalFormatting>
  <conditionalFormatting sqref="B29:B35 J49:J52">
    <cfRule type="expression" dxfId="367" priority="77" stopIfTrue="1">
      <formula>#REF!="NA"</formula>
    </cfRule>
  </conditionalFormatting>
  <conditionalFormatting sqref="B50:B52">
    <cfRule type="expression" dxfId="366" priority="61" stopIfTrue="1">
      <formula>#REF!="NA"</formula>
    </cfRule>
    <cfRule type="expression" dxfId="365" priority="60" stopIfTrue="1">
      <formula>#REF!="Pass"</formula>
    </cfRule>
  </conditionalFormatting>
  <conditionalFormatting sqref="B11:C12 F11:F18 H11:H18 L11:L18 F20:F27 L38 F50:F52 H50:H52 L50:L52">
    <cfRule type="expression" dxfId="364" priority="154" stopIfTrue="1">
      <formula>#REF!="NA"</formula>
    </cfRule>
  </conditionalFormatting>
  <conditionalFormatting sqref="B11:C12 F20:F27 H11:H18 L11:L18 L50:L52 J38:J45 L38 F11:F18 F50:F52 H50:H52">
    <cfRule type="expression" dxfId="363" priority="153" stopIfTrue="1">
      <formula>#REF!="Pass"</formula>
    </cfRule>
  </conditionalFormatting>
  <conditionalFormatting sqref="B13:C13">
    <cfRule type="expression" dxfId="362" priority="137" stopIfTrue="1">
      <formula>#REF!="NA"</formula>
    </cfRule>
    <cfRule type="expression" dxfId="361" priority="136" stopIfTrue="1">
      <formula>#REF!="Pass"</formula>
    </cfRule>
  </conditionalFormatting>
  <conditionalFormatting sqref="B14:C14">
    <cfRule type="expression" dxfId="360" priority="132" stopIfTrue="1">
      <formula>#REF!="Pass"</formula>
    </cfRule>
    <cfRule type="expression" dxfId="359" priority="133" stopIfTrue="1">
      <formula>#REF!="NA"</formula>
    </cfRule>
  </conditionalFormatting>
  <conditionalFormatting sqref="B15:C18">
    <cfRule type="expression" dxfId="358" priority="128" stopIfTrue="1">
      <formula>#REF!="NA"</formula>
    </cfRule>
    <cfRule type="expression" dxfId="357" priority="127" stopIfTrue="1">
      <formula>#REF!="Pass"</formula>
    </cfRule>
  </conditionalFormatting>
  <conditionalFormatting sqref="B20:C20">
    <cfRule type="expression" dxfId="356" priority="103" stopIfTrue="1">
      <formula>#REF!="NA"</formula>
    </cfRule>
  </conditionalFormatting>
  <conditionalFormatting sqref="B21:C21">
    <cfRule type="expression" dxfId="355" priority="35" stopIfTrue="1">
      <formula>#REF!="NA"</formula>
    </cfRule>
  </conditionalFormatting>
  <conditionalFormatting sqref="B25:C27">
    <cfRule type="expression" dxfId="354" priority="113" stopIfTrue="1">
      <formula>#REF!="NA"</formula>
    </cfRule>
    <cfRule type="expression" dxfId="353" priority="112" stopIfTrue="1">
      <formula>#REF!="Pass"</formula>
    </cfRule>
  </conditionalFormatting>
  <conditionalFormatting sqref="B46:C48">
    <cfRule type="expression" dxfId="352" priority="8" stopIfTrue="1">
      <formula>#REF!="Pass"</formula>
    </cfRule>
    <cfRule type="expression" dxfId="351" priority="9" stopIfTrue="1">
      <formula>#REF!="NA"</formula>
    </cfRule>
  </conditionalFormatting>
  <conditionalFormatting sqref="B20:D20">
    <cfRule type="expression" dxfId="350" priority="102" stopIfTrue="1">
      <formula>#REF!="Pass"</formula>
    </cfRule>
  </conditionalFormatting>
  <conditionalFormatting sqref="B21:D21">
    <cfRule type="expression" dxfId="349" priority="34" stopIfTrue="1">
      <formula>#REF!="Pass"</formula>
    </cfRule>
  </conditionalFormatting>
  <conditionalFormatting sqref="B22:D22">
    <cfRule type="expression" dxfId="348" priority="121" stopIfTrue="1">
      <formula>#REF!="NA"</formula>
    </cfRule>
  </conditionalFormatting>
  <conditionalFormatting sqref="B22:D23">
    <cfRule type="expression" dxfId="347" priority="118" stopIfTrue="1">
      <formula>#REF!="Pass"</formula>
    </cfRule>
  </conditionalFormatting>
  <conditionalFormatting sqref="B24:D24">
    <cfRule type="expression" dxfId="346" priority="114" stopIfTrue="1">
      <formula>#REF!="Pass"</formula>
    </cfRule>
    <cfRule type="expression" dxfId="345" priority="115" stopIfTrue="1">
      <formula>#REF!="NA"</formula>
    </cfRule>
  </conditionalFormatting>
  <conditionalFormatting sqref="B36:D38">
    <cfRule type="expression" dxfId="344" priority="41" stopIfTrue="1">
      <formula>#REF!="NA"</formula>
    </cfRule>
  </conditionalFormatting>
  <conditionalFormatting sqref="B40:D40">
    <cfRule type="expression" dxfId="343" priority="73" stopIfTrue="1">
      <formula>#REF!="NA"</formula>
    </cfRule>
    <cfRule type="expression" dxfId="342" priority="72" stopIfTrue="1">
      <formula>#REF!="Pass"</formula>
    </cfRule>
  </conditionalFormatting>
  <conditionalFormatting sqref="B41:D42">
    <cfRule type="expression" dxfId="341" priority="28" stopIfTrue="1">
      <formula>#REF!="Pass"</formula>
    </cfRule>
    <cfRule type="expression" dxfId="340" priority="29" stopIfTrue="1">
      <formula>#REF!="NA"</formula>
    </cfRule>
  </conditionalFormatting>
  <conditionalFormatting sqref="B43:D45">
    <cfRule type="expression" dxfId="339" priority="23" stopIfTrue="1">
      <formula>#REF!="NA"</formula>
    </cfRule>
    <cfRule type="expression" dxfId="338" priority="22" stopIfTrue="1">
      <formula>#REF!="Pass"</formula>
    </cfRule>
  </conditionalFormatting>
  <conditionalFormatting sqref="C14">
    <cfRule type="expression" dxfId="337" priority="131" stopIfTrue="1">
      <formula>#REF!="NA"</formula>
    </cfRule>
  </conditionalFormatting>
  <conditionalFormatting sqref="C15:C18">
    <cfRule type="expression" dxfId="336" priority="126" stopIfTrue="1">
      <formula>#REF!="NA"</formula>
    </cfRule>
    <cfRule type="expression" dxfId="335" priority="125" stopIfTrue="1">
      <formula>#REF!="Pass"</formula>
    </cfRule>
  </conditionalFormatting>
  <conditionalFormatting sqref="C33:C35">
    <cfRule type="expression" dxfId="334" priority="52" stopIfTrue="1">
      <formula>#REF!="Pass"</formula>
    </cfRule>
    <cfRule type="expression" dxfId="333" priority="53" stopIfTrue="1">
      <formula>#REF!="NA"</formula>
    </cfRule>
  </conditionalFormatting>
  <conditionalFormatting sqref="C43:C45">
    <cfRule type="expression" dxfId="332" priority="25" stopIfTrue="1">
      <formula>#REF!="NA"</formula>
    </cfRule>
    <cfRule type="expression" dxfId="331" priority="24" stopIfTrue="1">
      <formula>#REF!="Pass"</formula>
    </cfRule>
  </conditionalFormatting>
  <conditionalFormatting sqref="C46:C48">
    <cfRule type="expression" dxfId="330" priority="7" stopIfTrue="1">
      <formula>#REF!="NA"</formula>
    </cfRule>
    <cfRule type="expression" dxfId="329" priority="6" stopIfTrue="1">
      <formula>#REF!="Pass"</formula>
    </cfRule>
  </conditionalFormatting>
  <conditionalFormatting sqref="C11:D12">
    <cfRule type="expression" dxfId="328" priority="151" stopIfTrue="1">
      <formula>#REF!="Pass"</formula>
    </cfRule>
    <cfRule type="expression" dxfId="327" priority="152" stopIfTrue="1">
      <formula>#REF!="NA"</formula>
    </cfRule>
  </conditionalFormatting>
  <conditionalFormatting sqref="C13:D13">
    <cfRule type="expression" dxfId="326" priority="134" stopIfTrue="1">
      <formula>#REF!="NA"</formula>
    </cfRule>
  </conditionalFormatting>
  <conditionalFormatting sqref="C13:D14">
    <cfRule type="expression" dxfId="325" priority="130" stopIfTrue="1">
      <formula>#REF!="Pass"</formula>
    </cfRule>
  </conditionalFormatting>
  <conditionalFormatting sqref="C20:D20">
    <cfRule type="expression" dxfId="324" priority="100" stopIfTrue="1">
      <formula>#REF!="Pass"</formula>
    </cfRule>
    <cfRule type="expression" dxfId="323" priority="101" stopIfTrue="1">
      <formula>#REF!="NA"</formula>
    </cfRule>
  </conditionalFormatting>
  <conditionalFormatting sqref="C22:D22 H20:H27 L20:L27 J20:J27 F20 F22">
    <cfRule type="expression" dxfId="322" priority="140" stopIfTrue="1">
      <formula>#REF!="Pass"</formula>
    </cfRule>
  </conditionalFormatting>
  <conditionalFormatting sqref="C29:D32">
    <cfRule type="expression" dxfId="321" priority="79" stopIfTrue="1">
      <formula>#REF!="NA"</formula>
    </cfRule>
    <cfRule type="expression" dxfId="320" priority="78" stopIfTrue="1">
      <formula>#REF!="Pass"</formula>
    </cfRule>
  </conditionalFormatting>
  <conditionalFormatting sqref="C33:D35">
    <cfRule type="expression" dxfId="319" priority="48" stopIfTrue="1">
      <formula>#REF!="Pass"</formula>
    </cfRule>
    <cfRule type="expression" dxfId="318" priority="49" stopIfTrue="1">
      <formula>#REF!="NA"</formula>
    </cfRule>
  </conditionalFormatting>
  <conditionalFormatting sqref="C50:D52">
    <cfRule type="expression" dxfId="317" priority="70" stopIfTrue="1">
      <formula>#REF!="Pass"</formula>
    </cfRule>
    <cfRule type="expression" dxfId="316" priority="71" stopIfTrue="1">
      <formula>#REF!="NA"</formula>
    </cfRule>
  </conditionalFormatting>
  <conditionalFormatting sqref="D11:D12">
    <cfRule type="expression" dxfId="315" priority="150" stopIfTrue="1">
      <formula>#REF!="NA"</formula>
    </cfRule>
  </conditionalFormatting>
  <conditionalFormatting sqref="D11:D13">
    <cfRule type="expression" dxfId="314" priority="135" stopIfTrue="1">
      <formula>#REF!="Pass"</formula>
    </cfRule>
  </conditionalFormatting>
  <conditionalFormatting sqref="D13:D14">
    <cfRule type="expression" dxfId="313" priority="129" stopIfTrue="1">
      <formula>#REF!="NA"</formula>
    </cfRule>
  </conditionalFormatting>
  <conditionalFormatting sqref="D14:D17">
    <cfRule type="expression" dxfId="312" priority="123" stopIfTrue="1">
      <formula>#REF!="NA"</formula>
    </cfRule>
    <cfRule type="expression" dxfId="311" priority="124" stopIfTrue="1">
      <formula>#REF!="Pass"</formula>
    </cfRule>
  </conditionalFormatting>
  <conditionalFormatting sqref="D15:D17">
    <cfRule type="expression" dxfId="310" priority="122" stopIfTrue="1">
      <formula>#REF!="Pass"</formula>
    </cfRule>
  </conditionalFormatting>
  <conditionalFormatting sqref="D15:D18">
    <cfRule type="expression" dxfId="309" priority="33" stopIfTrue="1">
      <formula>#REF!="NA"</formula>
    </cfRule>
  </conditionalFormatting>
  <conditionalFormatting sqref="D18">
    <cfRule type="expression" dxfId="308" priority="32" stopIfTrue="1">
      <formula>#REF!="Pass"</formula>
    </cfRule>
  </conditionalFormatting>
  <conditionalFormatting sqref="D20:D21">
    <cfRule type="expression" dxfId="307" priority="36" stopIfTrue="1">
      <formula>#REF!="NA"</formula>
    </cfRule>
  </conditionalFormatting>
  <conditionalFormatting sqref="D21">
    <cfRule type="expression" dxfId="306" priority="37" stopIfTrue="1">
      <formula>#REF!="Pass"</formula>
    </cfRule>
  </conditionalFormatting>
  <conditionalFormatting sqref="D23">
    <cfRule type="expression" dxfId="305" priority="117" stopIfTrue="1">
      <formula>#REF!="NA"</formula>
    </cfRule>
    <cfRule type="expression" dxfId="304" priority="119" stopIfTrue="1">
      <formula>#REF!="NA"</formula>
    </cfRule>
  </conditionalFormatting>
  <conditionalFormatting sqref="D23:D25">
    <cfRule type="expression" dxfId="303" priority="116" stopIfTrue="1">
      <formula>#REF!="Pass"</formula>
    </cfRule>
  </conditionalFormatting>
  <conditionalFormatting sqref="D25">
    <cfRule type="expression" dxfId="302" priority="143" stopIfTrue="1">
      <formula>#REF!="NA"</formula>
    </cfRule>
  </conditionalFormatting>
  <conditionalFormatting sqref="D26 D29:D30">
    <cfRule type="expression" dxfId="301" priority="111" stopIfTrue="1">
      <formula>#REF!="NA"</formula>
    </cfRule>
    <cfRule type="expression" dxfId="300" priority="110" stopIfTrue="1">
      <formula>#REF!="Pass"</formula>
    </cfRule>
  </conditionalFormatting>
  <conditionalFormatting sqref="D26:D27">
    <cfRule type="expression" dxfId="299" priority="109" stopIfTrue="1">
      <formula>#REF!="NA"</formula>
    </cfRule>
    <cfRule type="expression" dxfId="298" priority="108" stopIfTrue="1">
      <formula>#REF!="Pass"</formula>
    </cfRule>
  </conditionalFormatting>
  <conditionalFormatting sqref="D31:D35">
    <cfRule type="expression" dxfId="297" priority="51" stopIfTrue="1">
      <formula>#REF!="NA"</formula>
    </cfRule>
    <cfRule type="expression" dxfId="296" priority="50" stopIfTrue="1">
      <formula>#REF!="Pass"</formula>
    </cfRule>
  </conditionalFormatting>
  <conditionalFormatting sqref="D40:D41">
    <cfRule type="expression" dxfId="295" priority="30" stopIfTrue="1">
      <formula>#REF!="Pass"</formula>
    </cfRule>
    <cfRule type="expression" dxfId="294" priority="31" stopIfTrue="1">
      <formula>#REF!="NA"</formula>
    </cfRule>
  </conditionalFormatting>
  <conditionalFormatting sqref="D42:D43">
    <cfRule type="expression" dxfId="293" priority="26" stopIfTrue="1">
      <formula>#REF!="Pass"</formula>
    </cfRule>
    <cfRule type="expression" dxfId="292" priority="27" stopIfTrue="1">
      <formula>#REF!="NA"</formula>
    </cfRule>
  </conditionalFormatting>
  <conditionalFormatting sqref="D44:D45">
    <cfRule type="expression" dxfId="291" priority="21" stopIfTrue="1">
      <formula>#REF!="NA"</formula>
    </cfRule>
  </conditionalFormatting>
  <conditionalFormatting sqref="D44:D47">
    <cfRule type="expression" dxfId="290" priority="5" stopIfTrue="1">
      <formula>#REF!="Pass"</formula>
    </cfRule>
  </conditionalFormatting>
  <conditionalFormatting sqref="D46:D47">
    <cfRule type="expression" dxfId="289" priority="3" stopIfTrue="1">
      <formula>#REF!="Pass"</formula>
    </cfRule>
    <cfRule type="expression" dxfId="288" priority="4" stopIfTrue="1">
      <formula>#REF!="NA"</formula>
    </cfRule>
  </conditionalFormatting>
  <conditionalFormatting sqref="D46:D48">
    <cfRule type="expression" dxfId="287" priority="2" stopIfTrue="1">
      <formula>#REF!="NA"</formula>
    </cfRule>
  </conditionalFormatting>
  <conditionalFormatting sqref="D48">
    <cfRule type="expression" dxfId="286" priority="1" stopIfTrue="1">
      <formula>#REF!="Pass"</formula>
    </cfRule>
  </conditionalFormatting>
  <conditionalFormatting sqref="D50:D51">
    <cfRule type="expression" dxfId="285" priority="69" stopIfTrue="1">
      <formula>#REF!="NA"</formula>
    </cfRule>
    <cfRule type="expression" dxfId="284" priority="68" stopIfTrue="1">
      <formula>#REF!="Pass"</formula>
    </cfRule>
  </conditionalFormatting>
  <conditionalFormatting sqref="E10:E52 H39:I39 L39:N39 I40:I48 M40:N48">
    <cfRule type="expression" dxfId="283" priority="16" stopIfTrue="1">
      <formula>#REF!="Pass"</formula>
    </cfRule>
  </conditionalFormatting>
  <conditionalFormatting sqref="F20 H20:H27 J20:J27 L20:L27 F22 C22:C23">
    <cfRule type="expression" dxfId="282" priority="141" stopIfTrue="1">
      <formula>#REF!="NA"</formula>
    </cfRule>
  </conditionalFormatting>
  <conditionalFormatting sqref="F29:F37">
    <cfRule type="expression" dxfId="281" priority="46" stopIfTrue="1">
      <formula>#REF!="Pass"</formula>
    </cfRule>
    <cfRule type="expression" dxfId="280" priority="47" stopIfTrue="1">
      <formula>#REF!="NA"</formula>
    </cfRule>
  </conditionalFormatting>
  <conditionalFormatting sqref="F40:F48 H40:H48 L40:L48 J46:J49">
    <cfRule type="expression" dxfId="279" priority="20" stopIfTrue="1">
      <formula>#REF!="NA"</formula>
    </cfRule>
  </conditionalFormatting>
  <conditionalFormatting sqref="G10">
    <cfRule type="expression" dxfId="278" priority="349" stopIfTrue="1">
      <formula>#REF!="NA"</formula>
    </cfRule>
    <cfRule type="expression" dxfId="277" priority="346" stopIfTrue="1">
      <formula>#REF!="Pass"</formula>
    </cfRule>
    <cfRule type="expression" dxfId="276" priority="347" stopIfTrue="1">
      <formula>#REF!="NA"</formula>
    </cfRule>
    <cfRule type="expression" dxfId="275" priority="348" stopIfTrue="1">
      <formula>#REF!="Pass"</formula>
    </cfRule>
  </conditionalFormatting>
  <conditionalFormatting sqref="G11:G18 K11:K18 G20:G27 K20:K27 G50:G52 K50:K52">
    <cfRule type="cellIs" dxfId="274" priority="148" stopIfTrue="1" operator="equal">
      <formula>"Fail"</formula>
    </cfRule>
    <cfRule type="cellIs" dxfId="273" priority="149" stopIfTrue="1" operator="equal">
      <formula>"Pass"</formula>
    </cfRule>
  </conditionalFormatting>
  <conditionalFormatting sqref="G19">
    <cfRule type="expression" dxfId="272" priority="95" stopIfTrue="1">
      <formula>#REF!="Pass"</formula>
    </cfRule>
    <cfRule type="expression" dxfId="271" priority="96" stopIfTrue="1">
      <formula>#REF!="NA"</formula>
    </cfRule>
    <cfRule type="expression" dxfId="270" priority="97" stopIfTrue="1">
      <formula>#REF!="Pass"</formula>
    </cfRule>
    <cfRule type="expression" dxfId="269" priority="98" stopIfTrue="1">
      <formula>#REF!="NA"</formula>
    </cfRule>
  </conditionalFormatting>
  <conditionalFormatting sqref="G28">
    <cfRule type="expression" dxfId="268" priority="88" stopIfTrue="1">
      <formula>#REF!="NA"</formula>
    </cfRule>
    <cfRule type="expression" dxfId="267" priority="85" stopIfTrue="1">
      <formula>#REF!="Pass"</formula>
    </cfRule>
    <cfRule type="expression" dxfId="266" priority="86" stopIfTrue="1">
      <formula>#REF!="NA"</formula>
    </cfRule>
    <cfRule type="expression" dxfId="265" priority="87" stopIfTrue="1">
      <formula>#REF!="Pass"</formula>
    </cfRule>
  </conditionalFormatting>
  <conditionalFormatting sqref="G29:G38 K29:K38">
    <cfRule type="cellIs" dxfId="264" priority="44" stopIfTrue="1" operator="equal">
      <formula>"Fail"</formula>
    </cfRule>
    <cfRule type="cellIs" dxfId="263" priority="45" stopIfTrue="1" operator="equal">
      <formula>"Pass"</formula>
    </cfRule>
  </conditionalFormatting>
  <conditionalFormatting sqref="G39">
    <cfRule type="expression" dxfId="262" priority="59" stopIfTrue="1">
      <formula>#REF!="NA"</formula>
    </cfRule>
    <cfRule type="expression" dxfId="261" priority="57" stopIfTrue="1">
      <formula>#REF!="NA"</formula>
    </cfRule>
    <cfRule type="expression" dxfId="260" priority="58" stopIfTrue="1">
      <formula>#REF!="Pass"</formula>
    </cfRule>
    <cfRule type="expression" dxfId="259" priority="56" stopIfTrue="1">
      <formula>#REF!="Pass"</formula>
    </cfRule>
  </conditionalFormatting>
  <conditionalFormatting sqref="G40:G48 K40:K48">
    <cfRule type="cellIs" dxfId="258" priority="17" stopIfTrue="1" operator="equal">
      <formula>"Fail"</formula>
    </cfRule>
    <cfRule type="cellIs" dxfId="257" priority="18" stopIfTrue="1" operator="equal">
      <formula>"Pass"</formula>
    </cfRule>
  </conditionalFormatting>
  <conditionalFormatting sqref="G49">
    <cfRule type="expression" dxfId="256" priority="65" stopIfTrue="1">
      <formula>#REF!="Pass"</formula>
    </cfRule>
    <cfRule type="expression" dxfId="255" priority="66" stopIfTrue="1">
      <formula>#REF!="NA"</formula>
    </cfRule>
    <cfRule type="expression" dxfId="254" priority="63" stopIfTrue="1">
      <formula>#REF!="Pass"</formula>
    </cfRule>
    <cfRule type="expression" dxfId="253" priority="64" stopIfTrue="1">
      <formula>#REF!="NA"</formula>
    </cfRule>
  </conditionalFormatting>
  <conditionalFormatting sqref="H11:H18 L11:L18 L50:L52">
    <cfRule type="expression" dxfId="252" priority="138" stopIfTrue="1">
      <formula>#REF!="Pass"</formula>
    </cfRule>
    <cfRule type="expression" dxfId="251" priority="139" stopIfTrue="1">
      <formula>#REF!="NA"</formula>
    </cfRule>
  </conditionalFormatting>
  <conditionalFormatting sqref="H20:H22">
    <cfRule type="expression" dxfId="250" priority="106" stopIfTrue="1">
      <formula>#REF!="Pass"</formula>
    </cfRule>
    <cfRule type="expression" dxfId="249" priority="107" stopIfTrue="1">
      <formula>#REF!="NA"</formula>
    </cfRule>
  </conditionalFormatting>
  <conditionalFormatting sqref="H40:H48 J46:J49 L40:L48 F40:F48">
    <cfRule type="expression" dxfId="248" priority="19" stopIfTrue="1">
      <formula>#REF!="Pass"</formula>
    </cfRule>
  </conditionalFormatting>
  <conditionalFormatting sqref="H46:H48">
    <cfRule type="expression" dxfId="247" priority="15" stopIfTrue="1">
      <formula>#REF!="NA"</formula>
    </cfRule>
    <cfRule type="expression" dxfId="246" priority="14" stopIfTrue="1">
      <formula>#REF!="Pass"</formula>
    </cfRule>
  </conditionalFormatting>
  <conditionalFormatting sqref="H10:I10">
    <cfRule type="expression" dxfId="245" priority="350" stopIfTrue="1">
      <formula>#REF!="Pass"</formula>
    </cfRule>
  </conditionalFormatting>
  <conditionalFormatting sqref="H19:I19">
    <cfRule type="expression" dxfId="244" priority="99" stopIfTrue="1">
      <formula>#REF!="Pass"</formula>
    </cfRule>
  </conditionalFormatting>
  <conditionalFormatting sqref="H28:I28">
    <cfRule type="expression" dxfId="243" priority="89" stopIfTrue="1">
      <formula>#REF!="Pass"</formula>
    </cfRule>
  </conditionalFormatting>
  <conditionalFormatting sqref="H49:I49">
    <cfRule type="expression" dxfId="242" priority="67" stopIfTrue="1">
      <formula>#REF!="Pass"</formula>
    </cfRule>
  </conditionalFormatting>
  <conditionalFormatting sqref="I11:I18 M11:N18 I20:I27 M20:N27 I50:I52 M50:N52">
    <cfRule type="expression" dxfId="241" priority="142" stopIfTrue="1">
      <formula>#REF!="Pass"</formula>
    </cfRule>
  </conditionalFormatting>
  <conditionalFormatting sqref="I29:I38 M29:N38">
    <cfRule type="expression" dxfId="240" priority="40" stopIfTrue="1">
      <formula>#REF!="Pass"</formula>
    </cfRule>
  </conditionalFormatting>
  <conditionalFormatting sqref="J10">
    <cfRule type="expression" dxfId="239" priority="342" stopIfTrue="1">
      <formula>#REF!="Pass"</formula>
    </cfRule>
    <cfRule type="expression" dxfId="238" priority="343" stopIfTrue="1">
      <formula>#REF!="NA"</formula>
    </cfRule>
  </conditionalFormatting>
  <conditionalFormatting sqref="J10:J18">
    <cfRule type="expression" dxfId="237" priority="146" stopIfTrue="1">
      <formula>#REF!="Pass"</formula>
    </cfRule>
    <cfRule type="expression" dxfId="236" priority="147" stopIfTrue="1">
      <formula>#REF!="NA"</formula>
    </cfRule>
  </conditionalFormatting>
  <conditionalFormatting sqref="J11:J22">
    <cfRule type="expression" dxfId="235" priority="92" stopIfTrue="1">
      <formula>#REF!="Pass"</formula>
    </cfRule>
    <cfRule type="expression" dxfId="234" priority="93" stopIfTrue="1">
      <formula>#REF!="NA"</formula>
    </cfRule>
  </conditionalFormatting>
  <conditionalFormatting sqref="J19">
    <cfRule type="expression" dxfId="233" priority="90" stopIfTrue="1">
      <formula>#REF!="Pass"</formula>
    </cfRule>
    <cfRule type="expression" dxfId="232" priority="91" stopIfTrue="1">
      <formula>#REF!="NA"</formula>
    </cfRule>
  </conditionalFormatting>
  <conditionalFormatting sqref="J28">
    <cfRule type="expression" dxfId="231" priority="81" stopIfTrue="1">
      <formula>#REF!="NA"</formula>
    </cfRule>
    <cfRule type="expression" dxfId="230" priority="80" stopIfTrue="1">
      <formula>#REF!="Pass"</formula>
    </cfRule>
  </conditionalFormatting>
  <conditionalFormatting sqref="J28:J35">
    <cfRule type="expression" dxfId="229" priority="82" stopIfTrue="1">
      <formula>#REF!="Pass"</formula>
    </cfRule>
    <cfRule type="expression" dxfId="228" priority="83" stopIfTrue="1">
      <formula>#REF!="NA"</formula>
    </cfRule>
  </conditionalFormatting>
  <conditionalFormatting sqref="J38:J45">
    <cfRule type="expression" dxfId="227" priority="55" stopIfTrue="1">
      <formula>#REF!="NA"</formula>
    </cfRule>
  </conditionalFormatting>
  <conditionalFormatting sqref="J39">
    <cfRule type="expression" dxfId="226" priority="54" stopIfTrue="1">
      <formula>#REF!="Pass"</formula>
    </cfRule>
  </conditionalFormatting>
  <conditionalFormatting sqref="J46:J48">
    <cfRule type="expression" dxfId="225" priority="12" stopIfTrue="1">
      <formula>#REF!="Pass"</formula>
    </cfRule>
    <cfRule type="expression" dxfId="224" priority="13" stopIfTrue="1">
      <formula>#REF!="NA"</formula>
    </cfRule>
  </conditionalFormatting>
  <conditionalFormatting sqref="J49:J52 B29:B35">
    <cfRule type="expression" dxfId="223" priority="76" stopIfTrue="1">
      <formula>#REF!="Pass"</formula>
    </cfRule>
  </conditionalFormatting>
  <conditionalFormatting sqref="L20:L22">
    <cfRule type="expression" dxfId="222" priority="104" stopIfTrue="1">
      <formula>#REF!="Pass"</formula>
    </cfRule>
    <cfRule type="expression" dxfId="221" priority="105" stopIfTrue="1">
      <formula>#REF!="NA"</formula>
    </cfRule>
  </conditionalFormatting>
  <conditionalFormatting sqref="L26:L27 L29:L35">
    <cfRule type="expression" dxfId="220" priority="144" stopIfTrue="1">
      <formula>#REF!="Pass"</formula>
    </cfRule>
    <cfRule type="expression" dxfId="219" priority="145" stopIfTrue="1">
      <formula>#REF!="NA"</formula>
    </cfRule>
  </conditionalFormatting>
  <conditionalFormatting sqref="L29:L37 H29:H38 J36:J37 B36:D38">
    <cfRule type="expression" dxfId="218" priority="38" stopIfTrue="1">
      <formula>#REF!="Pass"</formula>
    </cfRule>
  </conditionalFormatting>
  <conditionalFormatting sqref="L29:L37 H29:H38 J36:J37">
    <cfRule type="expression" dxfId="217" priority="39" stopIfTrue="1">
      <formula>#REF!="NA"</formula>
    </cfRule>
  </conditionalFormatting>
  <conditionalFormatting sqref="L37:L38">
    <cfRule type="expression" dxfId="216" priority="43" stopIfTrue="1">
      <formula>#REF!="NA"</formula>
    </cfRule>
    <cfRule type="expression" dxfId="215" priority="42" stopIfTrue="1">
      <formula>#REF!="Pass"</formula>
    </cfRule>
  </conditionalFormatting>
  <conditionalFormatting sqref="L40:L45">
    <cfRule type="expression" dxfId="214" priority="74" stopIfTrue="1">
      <formula>#REF!="Pass"</formula>
    </cfRule>
    <cfRule type="expression" dxfId="213" priority="75" stopIfTrue="1">
      <formula>#REF!="NA"</formula>
    </cfRule>
  </conditionalFormatting>
  <conditionalFormatting sqref="L46:L48">
    <cfRule type="expression" dxfId="212" priority="11" stopIfTrue="1">
      <formula>#REF!="NA"</formula>
    </cfRule>
    <cfRule type="expression" dxfId="211" priority="10" stopIfTrue="1">
      <formula>#REF!="Pass"</formula>
    </cfRule>
  </conditionalFormatting>
  <conditionalFormatting sqref="L10:N10">
    <cfRule type="expression" dxfId="210" priority="344" stopIfTrue="1">
      <formula>#REF!="Pass"</formula>
    </cfRule>
  </conditionalFormatting>
  <conditionalFormatting sqref="L19:N19">
    <cfRule type="expression" dxfId="209" priority="94" stopIfTrue="1">
      <formula>#REF!="Pass"</formula>
    </cfRule>
  </conditionalFormatting>
  <conditionalFormatting sqref="L28:N28">
    <cfRule type="expression" dxfId="208" priority="84" stopIfTrue="1">
      <formula>#REF!="Pass"</formula>
    </cfRule>
  </conditionalFormatting>
  <conditionalFormatting sqref="L49:N49">
    <cfRule type="expression" dxfId="207" priority="62" stopIfTrue="1">
      <formula>#REF!="Pass"</formula>
    </cfRule>
  </conditionalFormatting>
  <dataValidations count="1">
    <dataValidation type="list" allowBlank="1" showInputMessage="1" showErrorMessage="1" sqref="K50:K52 G50:G52 K11:K18 G11:G18 G20:G27 K20:K27 G29:G38 K29:K38 K40:K48 G40:G48" xr:uid="{E06237F7-00B3-46DF-894F-1A05C04C5EE3}">
      <formula1>"Pass,Fail,NA"</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7028E-C0A6-4BA9-9B26-08245A802A68}">
  <dimension ref="A1:P23"/>
  <sheetViews>
    <sheetView topLeftCell="A17" zoomScale="90" zoomScaleNormal="90" workbookViewId="0">
      <selection activeCell="G9" sqref="G9"/>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COUNTBLANK(G11:G23)</f>
        <v>13</v>
      </c>
      <c r="H2" s="39"/>
      <c r="K2" s="66" t="e">
        <f>COUNTBLANK(#REF!)</f>
        <v>#REF!</v>
      </c>
      <c r="L2" s="39"/>
    </row>
    <row r="3" spans="1:16" ht="21" customHeight="1">
      <c r="A3" s="122" t="s">
        <v>54</v>
      </c>
      <c r="B3" s="122"/>
      <c r="C3" s="122"/>
      <c r="D3" s="122"/>
      <c r="F3" s="123">
        <v>3</v>
      </c>
      <c r="G3" s="123"/>
      <c r="H3" s="123"/>
      <c r="J3" s="123" t="s">
        <v>56</v>
      </c>
      <c r="K3" s="123"/>
      <c r="L3" s="123"/>
    </row>
    <row r="4" spans="1:16" ht="16.649999999999999" customHeight="1">
      <c r="A4" s="36" t="s">
        <v>45</v>
      </c>
      <c r="B4" s="36"/>
      <c r="C4" s="35" t="s">
        <v>706</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COUNTIF(G10:G23,"Pass")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COUNTIF(K10:K23,"Pass")</f>
        <v>0</v>
      </c>
      <c r="L4" s="4" t="s">
        <v>14</v>
      </c>
      <c r="M4" s="2"/>
      <c r="N4" s="2"/>
      <c r="O4" s="1"/>
      <c r="P4" s="1"/>
    </row>
    <row r="5" spans="1:16" ht="16.5">
      <c r="A5" s="36" t="s">
        <v>57</v>
      </c>
      <c r="B5" s="36"/>
      <c r="C5" s="126" t="s">
        <v>707</v>
      </c>
      <c r="D5" s="126"/>
      <c r="E5" s="6"/>
      <c r="F5" s="125"/>
      <c r="G5" s="7">
        <f>COUNTIF(G10:G23,"Fail")</f>
        <v>0</v>
      </c>
      <c r="H5" s="4" t="s">
        <v>26</v>
      </c>
      <c r="I5" s="6"/>
      <c r="J5" s="125"/>
      <c r="K5" s="7">
        <f>COUNTIF(K10:K23,"Fail")</f>
        <v>0</v>
      </c>
      <c r="L5" s="4" t="s">
        <v>26</v>
      </c>
      <c r="M5" s="8"/>
      <c r="N5" s="2"/>
      <c r="O5" s="1"/>
      <c r="P5" s="1"/>
    </row>
    <row r="6" spans="1:16" ht="16.5">
      <c r="A6" s="37" t="s">
        <v>46</v>
      </c>
      <c r="B6" s="37"/>
      <c r="C6" s="126" t="s">
        <v>702</v>
      </c>
      <c r="D6" s="126"/>
      <c r="E6" s="6"/>
      <c r="F6" s="125"/>
      <c r="G6" s="7">
        <f>COUNTIF(G10:G23,"NA")</f>
        <v>0</v>
      </c>
      <c r="H6" s="4" t="s">
        <v>9</v>
      </c>
      <c r="I6" s="6"/>
      <c r="J6" s="125"/>
      <c r="K6" s="7">
        <f>COUNTIF(K10:K23,"NA")</f>
        <v>0</v>
      </c>
      <c r="L6" s="4" t="s">
        <v>9</v>
      </c>
      <c r="M6" s="8"/>
      <c r="N6" s="2"/>
      <c r="O6" s="1"/>
      <c r="P6" s="1"/>
    </row>
    <row r="7" spans="1:16" ht="16.5">
      <c r="A7" s="37" t="s">
        <v>694</v>
      </c>
      <c r="B7" s="37"/>
      <c r="C7" s="126"/>
      <c r="D7" s="126"/>
      <c r="E7" s="6"/>
      <c r="F7" s="125"/>
      <c r="G7" s="7">
        <f>COUNTA(G10:G23)</f>
        <v>0</v>
      </c>
      <c r="H7" s="4" t="s">
        <v>58</v>
      </c>
      <c r="I7" s="6"/>
      <c r="J7" s="125"/>
      <c r="K7" s="7">
        <f>COUNTA(K10:K23)</f>
        <v>0</v>
      </c>
      <c r="L7" s="4" t="s">
        <v>47</v>
      </c>
      <c r="M7" s="8"/>
      <c r="N7" s="2"/>
      <c r="O7" s="1"/>
      <c r="P7" s="1"/>
    </row>
    <row r="8" spans="1:16" ht="16.5">
      <c r="A8" s="37" t="s">
        <v>708</v>
      </c>
      <c r="B8" s="9"/>
      <c r="C8" s="9"/>
      <c r="D8" s="9"/>
      <c r="E8" s="10"/>
      <c r="F8" s="9"/>
      <c r="G8" s="7">
        <f>COUNTA(A11:A23)</f>
        <v>13</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20" t="s">
        <v>709</v>
      </c>
      <c r="C10" s="120"/>
      <c r="D10" s="121"/>
      <c r="E10" s="15"/>
      <c r="F10" s="16"/>
      <c r="G10" s="17"/>
      <c r="H10" s="18"/>
      <c r="I10" s="15"/>
      <c r="J10" s="19"/>
      <c r="K10" s="19"/>
      <c r="L10" s="20"/>
      <c r="M10" s="21"/>
      <c r="N10" s="21"/>
      <c r="O10" s="14"/>
      <c r="P10" s="14"/>
    </row>
    <row r="11" spans="1:16" ht="49.5">
      <c r="A11" s="22" t="s">
        <v>499</v>
      </c>
      <c r="B11" s="23" t="s">
        <v>500</v>
      </c>
      <c r="C11" s="23" t="s">
        <v>501</v>
      </c>
      <c r="D11" s="23" t="s">
        <v>502</v>
      </c>
      <c r="E11" s="5"/>
      <c r="F11" s="23"/>
      <c r="G11" s="24"/>
      <c r="H11" s="23"/>
      <c r="I11" s="25"/>
      <c r="J11" s="23"/>
      <c r="K11" s="24"/>
      <c r="L11" s="23"/>
      <c r="M11" s="26"/>
      <c r="N11" s="26"/>
      <c r="O11" s="14"/>
      <c r="P11" s="14"/>
    </row>
    <row r="12" spans="1:16" ht="33">
      <c r="A12" s="22" t="s">
        <v>503</v>
      </c>
      <c r="B12" s="23" t="s">
        <v>504</v>
      </c>
      <c r="C12" s="23" t="s">
        <v>505</v>
      </c>
      <c r="D12" s="23" t="s">
        <v>506</v>
      </c>
      <c r="E12" s="5"/>
      <c r="F12" s="23"/>
      <c r="G12" s="24"/>
      <c r="H12" s="23"/>
      <c r="I12" s="25"/>
      <c r="J12" s="23"/>
      <c r="K12" s="24"/>
      <c r="L12" s="23"/>
      <c r="M12" s="26"/>
      <c r="N12" s="26"/>
      <c r="O12" s="14"/>
      <c r="P12" s="14"/>
    </row>
    <row r="13" spans="1:16" s="99" customFormat="1" ht="33">
      <c r="A13" s="22" t="s">
        <v>507</v>
      </c>
      <c r="B13" s="23" t="s">
        <v>133</v>
      </c>
      <c r="C13" s="23" t="s">
        <v>508</v>
      </c>
      <c r="D13" s="23" t="s">
        <v>509</v>
      </c>
      <c r="E13" s="5"/>
      <c r="F13" s="23"/>
      <c r="G13" s="24"/>
      <c r="H13" s="23"/>
      <c r="I13" s="25"/>
      <c r="J13" s="23"/>
      <c r="K13" s="24"/>
      <c r="L13" s="23"/>
      <c r="M13" s="25"/>
      <c r="N13" s="25"/>
    </row>
    <row r="14" spans="1:16" ht="49.5">
      <c r="A14" s="22" t="s">
        <v>510</v>
      </c>
      <c r="B14" s="23" t="s">
        <v>511</v>
      </c>
      <c r="C14" s="23" t="s">
        <v>512</v>
      </c>
      <c r="D14" s="23" t="s">
        <v>513</v>
      </c>
      <c r="E14" s="5"/>
      <c r="F14" s="23"/>
      <c r="G14" s="24"/>
      <c r="H14" s="23"/>
      <c r="I14" s="25"/>
      <c r="J14" s="23"/>
      <c r="K14" s="24"/>
      <c r="L14" s="23"/>
      <c r="M14" s="26"/>
      <c r="N14" s="26"/>
      <c r="O14" s="14"/>
      <c r="P14" s="14"/>
    </row>
    <row r="15" spans="1:16" ht="33">
      <c r="A15" s="22" t="s">
        <v>514</v>
      </c>
      <c r="B15" s="23" t="s">
        <v>515</v>
      </c>
      <c r="C15" s="23" t="s">
        <v>516</v>
      </c>
      <c r="D15" s="23" t="s">
        <v>517</v>
      </c>
      <c r="E15" s="5"/>
      <c r="F15" s="23"/>
      <c r="G15" s="24"/>
      <c r="H15" s="23"/>
      <c r="I15" s="25"/>
      <c r="J15" s="23"/>
      <c r="K15" s="24"/>
      <c r="L15" s="23"/>
      <c r="M15" s="26"/>
      <c r="N15" s="26"/>
      <c r="O15" s="14"/>
      <c r="P15" s="14"/>
    </row>
    <row r="16" spans="1:16" ht="33">
      <c r="A16" s="22" t="s">
        <v>518</v>
      </c>
      <c r="B16" s="95" t="s">
        <v>519</v>
      </c>
      <c r="C16" s="95" t="s">
        <v>520</v>
      </c>
      <c r="D16" s="96" t="s">
        <v>517</v>
      </c>
      <c r="E16" s="5"/>
      <c r="F16" s="97"/>
      <c r="G16" s="98"/>
      <c r="H16" s="96"/>
      <c r="I16" s="25"/>
      <c r="J16" s="23"/>
      <c r="K16" s="24"/>
      <c r="L16" s="23"/>
      <c r="M16" s="26"/>
      <c r="N16" s="26"/>
      <c r="O16" s="14"/>
      <c r="P16" s="14"/>
    </row>
    <row r="17" spans="1:16" ht="33">
      <c r="A17" s="22" t="s">
        <v>521</v>
      </c>
      <c r="B17" s="95" t="s">
        <v>522</v>
      </c>
      <c r="C17" s="95" t="s">
        <v>523</v>
      </c>
      <c r="D17" s="96" t="s">
        <v>517</v>
      </c>
      <c r="E17" s="5"/>
      <c r="F17" s="97"/>
      <c r="G17" s="98"/>
      <c r="H17" s="96"/>
      <c r="I17" s="25"/>
      <c r="J17" s="23"/>
      <c r="K17" s="24"/>
      <c r="L17" s="23"/>
      <c r="M17" s="26"/>
      <c r="N17" s="26"/>
      <c r="O17" s="14"/>
      <c r="P17" s="14"/>
    </row>
    <row r="18" spans="1:16" ht="33">
      <c r="A18" s="22" t="s">
        <v>524</v>
      </c>
      <c r="B18" s="95" t="s">
        <v>525</v>
      </c>
      <c r="C18" s="95" t="s">
        <v>526</v>
      </c>
      <c r="D18" s="96" t="s">
        <v>527</v>
      </c>
      <c r="E18" s="5"/>
      <c r="F18" s="97"/>
      <c r="G18" s="98"/>
      <c r="H18" s="96"/>
      <c r="I18" s="25"/>
      <c r="J18" s="23"/>
      <c r="K18" s="24"/>
      <c r="L18" s="23"/>
      <c r="M18" s="26"/>
      <c r="N18" s="26"/>
      <c r="O18" s="14"/>
      <c r="P18" s="14"/>
    </row>
    <row r="19" spans="1:16" ht="33">
      <c r="A19" s="22" t="s">
        <v>528</v>
      </c>
      <c r="B19" s="95" t="s">
        <v>529</v>
      </c>
      <c r="C19" s="95" t="s">
        <v>530</v>
      </c>
      <c r="D19" s="96" t="s">
        <v>531</v>
      </c>
      <c r="E19" s="5"/>
      <c r="F19" s="97"/>
      <c r="G19" s="98"/>
      <c r="H19" s="96"/>
      <c r="I19" s="25"/>
      <c r="J19" s="23"/>
      <c r="K19" s="24"/>
      <c r="L19" s="23"/>
      <c r="M19" s="26"/>
      <c r="N19" s="26"/>
      <c r="O19" s="14"/>
      <c r="P19" s="14"/>
    </row>
    <row r="20" spans="1:16" ht="33">
      <c r="A20" s="22" t="s">
        <v>532</v>
      </c>
      <c r="B20" s="95" t="s">
        <v>533</v>
      </c>
      <c r="C20" s="95" t="s">
        <v>534</v>
      </c>
      <c r="D20" s="96" t="s">
        <v>535</v>
      </c>
      <c r="E20" s="5"/>
      <c r="F20" s="97"/>
      <c r="G20" s="98"/>
      <c r="H20" s="96"/>
      <c r="I20" s="25"/>
      <c r="J20" s="23"/>
      <c r="K20" s="24"/>
      <c r="L20" s="23"/>
      <c r="M20" s="26"/>
      <c r="N20" s="26"/>
      <c r="O20" s="14"/>
      <c r="P20" s="14"/>
    </row>
    <row r="21" spans="1:16" ht="33">
      <c r="A21" s="22" t="s">
        <v>536</v>
      </c>
      <c r="B21" s="95" t="s">
        <v>537</v>
      </c>
      <c r="C21" s="95" t="s">
        <v>538</v>
      </c>
      <c r="D21" s="96" t="s">
        <v>539</v>
      </c>
      <c r="E21" s="5"/>
      <c r="F21" s="97"/>
      <c r="G21" s="98"/>
      <c r="H21" s="96"/>
      <c r="I21" s="25"/>
      <c r="J21" s="23"/>
      <c r="K21" s="24"/>
      <c r="L21" s="23"/>
      <c r="M21" s="26"/>
      <c r="N21" s="26"/>
      <c r="O21" s="14"/>
      <c r="P21" s="14"/>
    </row>
    <row r="22" spans="1:16" ht="49.5">
      <c r="A22" s="22" t="s">
        <v>540</v>
      </c>
      <c r="B22" s="95" t="s">
        <v>541</v>
      </c>
      <c r="C22" s="95" t="s">
        <v>542</v>
      </c>
      <c r="D22" s="96" t="s">
        <v>543</v>
      </c>
      <c r="E22" s="5"/>
      <c r="F22" s="97"/>
      <c r="G22" s="98"/>
      <c r="H22" s="96"/>
      <c r="I22" s="25"/>
      <c r="J22" s="23"/>
      <c r="K22" s="24"/>
      <c r="L22" s="23"/>
      <c r="M22" s="26"/>
      <c r="N22" s="26"/>
      <c r="O22" s="14"/>
      <c r="P22" s="14"/>
    </row>
    <row r="23" spans="1:16" ht="49.5">
      <c r="A23" s="22" t="s">
        <v>544</v>
      </c>
      <c r="B23" s="95" t="s">
        <v>545</v>
      </c>
      <c r="C23" s="95" t="s">
        <v>546</v>
      </c>
      <c r="D23" s="96" t="s">
        <v>547</v>
      </c>
      <c r="E23" s="5"/>
      <c r="F23" s="97"/>
      <c r="G23" s="98"/>
      <c r="H23" s="96"/>
      <c r="I23" s="25"/>
      <c r="J23" s="23"/>
      <c r="K23" s="24"/>
      <c r="L23" s="23"/>
      <c r="M23" s="26"/>
      <c r="N23" s="26"/>
      <c r="O23" s="14"/>
      <c r="P23" s="14"/>
    </row>
  </sheetData>
  <mergeCells count="9">
    <mergeCell ref="B10:D10"/>
    <mergeCell ref="A3:D3"/>
    <mergeCell ref="F3:H3"/>
    <mergeCell ref="J3:L3"/>
    <mergeCell ref="F4:F7"/>
    <mergeCell ref="J4:J7"/>
    <mergeCell ref="C5:D5"/>
    <mergeCell ref="C6:D6"/>
    <mergeCell ref="C7:D7"/>
  </mergeCells>
  <conditionalFormatting sqref="B11:C12 J10:J23 F11:F23 H11:H23 L11:L23">
    <cfRule type="expression" dxfId="206" priority="21" stopIfTrue="1">
      <formula>#REF!="Pass"</formula>
    </cfRule>
  </conditionalFormatting>
  <conditionalFormatting sqref="B14:C23">
    <cfRule type="expression" dxfId="205" priority="15" stopIfTrue="1">
      <formula>#REF!="Pass"</formula>
    </cfRule>
    <cfRule type="expression" dxfId="204" priority="16" stopIfTrue="1">
      <formula>#REF!="NA"</formula>
    </cfRule>
  </conditionalFormatting>
  <conditionalFormatting sqref="B13:D13 F13">
    <cfRule type="expression" dxfId="203" priority="1" stopIfTrue="1">
      <formula>#REF!="Pass"</formula>
    </cfRule>
    <cfRule type="expression" dxfId="202" priority="2" stopIfTrue="1">
      <formula>#REF!="NA"</formula>
    </cfRule>
  </conditionalFormatting>
  <conditionalFormatting sqref="C14 C15:D23">
    <cfRule type="expression" dxfId="201" priority="14" stopIfTrue="1">
      <formula>#REF!="NA"</formula>
    </cfRule>
  </conditionalFormatting>
  <conditionalFormatting sqref="C11:D12">
    <cfRule type="expression" dxfId="200" priority="20" stopIfTrue="1">
      <formula>#REF!="NA"</formula>
    </cfRule>
    <cfRule type="expression" dxfId="199" priority="19" stopIfTrue="1">
      <formula>#REF!="Pass"</formula>
    </cfRule>
  </conditionalFormatting>
  <conditionalFormatting sqref="C14:D23">
    <cfRule type="expression" dxfId="198" priority="13" stopIfTrue="1">
      <formula>#REF!="Pass"</formula>
    </cfRule>
  </conditionalFormatting>
  <conditionalFormatting sqref="D11:D13">
    <cfRule type="expression" dxfId="197" priority="8" stopIfTrue="1">
      <formula>#REF!="Pass"</formula>
    </cfRule>
  </conditionalFormatting>
  <conditionalFormatting sqref="D11:D23">
    <cfRule type="expression" dxfId="196" priority="9" stopIfTrue="1">
      <formula>#REF!="NA"</formula>
    </cfRule>
  </conditionalFormatting>
  <conditionalFormatting sqref="D14">
    <cfRule type="expression" dxfId="195" priority="12" stopIfTrue="1">
      <formula>#REF!="NA"</formula>
    </cfRule>
  </conditionalFormatting>
  <conditionalFormatting sqref="D14:D23">
    <cfRule type="expression" dxfId="194" priority="11" stopIfTrue="1">
      <formula>#REF!="Pass"</formula>
    </cfRule>
  </conditionalFormatting>
  <conditionalFormatting sqref="E10:E23 I11:I23 M11:N23">
    <cfRule type="expression" dxfId="193" priority="3" stopIfTrue="1">
      <formula>#REF!="Pass"</formula>
    </cfRule>
  </conditionalFormatting>
  <conditionalFormatting sqref="G10">
    <cfRule type="expression" dxfId="192" priority="183" stopIfTrue="1">
      <formula>#REF!="Pass"</formula>
    </cfRule>
    <cfRule type="expression" dxfId="191" priority="184" stopIfTrue="1">
      <formula>#REF!="NA"</formula>
    </cfRule>
    <cfRule type="expression" dxfId="190" priority="185" stopIfTrue="1">
      <formula>#REF!="Pass"</formula>
    </cfRule>
    <cfRule type="expression" dxfId="189" priority="186" stopIfTrue="1">
      <formula>#REF!="NA"</formula>
    </cfRule>
  </conditionalFormatting>
  <conditionalFormatting sqref="G11:G23 K11:K23">
    <cfRule type="cellIs" dxfId="188" priority="6" stopIfTrue="1" operator="equal">
      <formula>"Fail"</formula>
    </cfRule>
    <cfRule type="cellIs" dxfId="187" priority="7" stopIfTrue="1" operator="equal">
      <formula>"Pass"</formula>
    </cfRule>
  </conditionalFormatting>
  <conditionalFormatting sqref="H10:I10">
    <cfRule type="expression" dxfId="186" priority="187" stopIfTrue="1">
      <formula>#REF!="Pass"</formula>
    </cfRule>
  </conditionalFormatting>
  <conditionalFormatting sqref="J10">
    <cfRule type="expression" dxfId="185" priority="179" stopIfTrue="1">
      <formula>#REF!="Pass"</formula>
    </cfRule>
    <cfRule type="expression" dxfId="184" priority="180" stopIfTrue="1">
      <formula>#REF!="NA"</formula>
    </cfRule>
  </conditionalFormatting>
  <conditionalFormatting sqref="J10:J23 B11:C12 F11:F23 H11:H23 L11:L23">
    <cfRule type="expression" dxfId="183" priority="22" stopIfTrue="1">
      <formula>#REF!="NA"</formula>
    </cfRule>
  </conditionalFormatting>
  <conditionalFormatting sqref="J11:J13">
    <cfRule type="expression" dxfId="182" priority="5" stopIfTrue="1">
      <formula>#REF!="NA"</formula>
    </cfRule>
    <cfRule type="expression" dxfId="181" priority="4" stopIfTrue="1">
      <formula>#REF!="Pass"</formula>
    </cfRule>
  </conditionalFormatting>
  <conditionalFormatting sqref="L10:N10">
    <cfRule type="expression" dxfId="180" priority="181" stopIfTrue="1">
      <formula>#REF!="Pass"</formula>
    </cfRule>
  </conditionalFormatting>
  <dataValidations count="1">
    <dataValidation type="list" allowBlank="1" showInputMessage="1" showErrorMessage="1" sqref="G11:G23 K11:K23" xr:uid="{A9B86F2B-37D7-40D3-BA7A-15255B93D763}">
      <formula1>"Pass,Fail,NA"</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A3D22-0963-473F-9590-FFE85BC797CD}">
  <dimension ref="A1:P21"/>
  <sheetViews>
    <sheetView topLeftCell="A18" zoomScale="90" zoomScaleNormal="90" workbookViewId="0">
      <selection activeCell="G9" sqref="G9"/>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COUNTBLANK(G11:G21)</f>
        <v>11</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710</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COUNTIF(G10:G21,"Pass")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COUNTIF(K10:K21,"Pass")</f>
        <v>0</v>
      </c>
      <c r="L4" s="4" t="s">
        <v>14</v>
      </c>
      <c r="M4" s="2"/>
      <c r="N4" s="2"/>
      <c r="O4" s="1"/>
      <c r="P4" s="1"/>
    </row>
    <row r="5" spans="1:16" ht="16.5">
      <c r="A5" s="36" t="s">
        <v>57</v>
      </c>
      <c r="B5" s="36"/>
      <c r="C5" s="126" t="s">
        <v>711</v>
      </c>
      <c r="D5" s="126"/>
      <c r="E5" s="6"/>
      <c r="F5" s="125"/>
      <c r="G5" s="7">
        <f>COUNTIF(G10:G21,"Fail")</f>
        <v>0</v>
      </c>
      <c r="H5" s="4" t="s">
        <v>26</v>
      </c>
      <c r="I5" s="6"/>
      <c r="J5" s="125"/>
      <c r="K5" s="7">
        <f>COUNTIF(K10:K21,"Fail")</f>
        <v>0</v>
      </c>
      <c r="L5" s="4" t="s">
        <v>26</v>
      </c>
      <c r="M5" s="8"/>
      <c r="N5" s="2"/>
      <c r="O5" s="1"/>
      <c r="P5" s="1"/>
    </row>
    <row r="6" spans="1:16" ht="16.5">
      <c r="A6" s="37" t="s">
        <v>46</v>
      </c>
      <c r="B6" s="37"/>
      <c r="C6" s="126" t="s">
        <v>702</v>
      </c>
      <c r="D6" s="126"/>
      <c r="E6" s="6"/>
      <c r="F6" s="125"/>
      <c r="G6" s="7">
        <f>COUNTIF(G10:G21,"NA")</f>
        <v>0</v>
      </c>
      <c r="H6" s="4" t="s">
        <v>9</v>
      </c>
      <c r="I6" s="6"/>
      <c r="J6" s="125"/>
      <c r="K6" s="7">
        <f>COUNTIF(K10:K21,"NA")</f>
        <v>0</v>
      </c>
      <c r="L6" s="4" t="s">
        <v>9</v>
      </c>
      <c r="M6" s="8"/>
      <c r="N6" s="2"/>
      <c r="O6" s="1"/>
      <c r="P6" s="1"/>
    </row>
    <row r="7" spans="1:16" ht="16.5">
      <c r="A7" s="37" t="s">
        <v>694</v>
      </c>
      <c r="B7" s="37"/>
      <c r="C7" s="126"/>
      <c r="D7" s="126"/>
      <c r="E7" s="6"/>
      <c r="F7" s="125"/>
      <c r="G7" s="7">
        <f>COUNTA(G10:G21)</f>
        <v>0</v>
      </c>
      <c r="H7" s="4" t="s">
        <v>58</v>
      </c>
      <c r="I7" s="6"/>
      <c r="J7" s="125"/>
      <c r="K7" s="7">
        <f>COUNTA(K10:K21)</f>
        <v>0</v>
      </c>
      <c r="L7" s="4" t="s">
        <v>47</v>
      </c>
      <c r="M7" s="8"/>
      <c r="N7" s="2"/>
      <c r="O7" s="1"/>
      <c r="P7" s="1"/>
    </row>
    <row r="8" spans="1:16" ht="16.5">
      <c r="A8" s="37" t="s">
        <v>708</v>
      </c>
      <c r="B8" s="9"/>
      <c r="C8" s="9"/>
      <c r="D8" s="9"/>
      <c r="E8" s="10"/>
      <c r="F8" s="9"/>
      <c r="G8" s="7">
        <f>COUNTA(A11:A21)</f>
        <v>11</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6.5">
      <c r="A10" s="11"/>
      <c r="B10" s="120" t="s">
        <v>710</v>
      </c>
      <c r="C10" s="120"/>
      <c r="D10" s="121"/>
      <c r="E10" s="15"/>
      <c r="F10" s="16"/>
      <c r="G10" s="17"/>
      <c r="H10" s="18"/>
      <c r="I10" s="15"/>
      <c r="J10" s="19"/>
      <c r="K10" s="19"/>
      <c r="L10" s="20"/>
      <c r="M10" s="21"/>
      <c r="N10" s="21"/>
      <c r="O10" s="14"/>
      <c r="P10" s="14"/>
    </row>
    <row r="11" spans="1:16" ht="49.5">
      <c r="A11" s="22" t="s">
        <v>548</v>
      </c>
      <c r="B11" s="23" t="s">
        <v>549</v>
      </c>
      <c r="C11" s="23" t="s">
        <v>550</v>
      </c>
      <c r="D11" s="23" t="s">
        <v>551</v>
      </c>
      <c r="E11" s="5"/>
      <c r="F11" s="23"/>
      <c r="G11" s="24"/>
      <c r="H11" s="23"/>
      <c r="I11" s="25"/>
      <c r="J11" s="23"/>
      <c r="K11" s="24"/>
      <c r="L11" s="23"/>
      <c r="M11" s="26"/>
      <c r="N11" s="26"/>
      <c r="O11" s="14"/>
      <c r="P11" s="14"/>
    </row>
    <row r="12" spans="1:16" s="99" customFormat="1" ht="49.5">
      <c r="A12" s="22" t="s">
        <v>552</v>
      </c>
      <c r="B12" s="23" t="s">
        <v>89</v>
      </c>
      <c r="C12" s="23" t="s">
        <v>90</v>
      </c>
      <c r="D12" s="23" t="s">
        <v>553</v>
      </c>
      <c r="E12" s="5"/>
      <c r="F12" s="23"/>
      <c r="G12" s="24"/>
      <c r="H12" s="23"/>
      <c r="I12" s="25"/>
      <c r="J12" s="23"/>
      <c r="K12" s="24"/>
      <c r="L12" s="23"/>
      <c r="M12" s="25"/>
      <c r="N12" s="25"/>
    </row>
    <row r="13" spans="1:16" s="99" customFormat="1" ht="66">
      <c r="A13" s="22" t="s">
        <v>554</v>
      </c>
      <c r="B13" s="23" t="s">
        <v>93</v>
      </c>
      <c r="C13" s="23" t="s">
        <v>555</v>
      </c>
      <c r="D13" s="23" t="s">
        <v>95</v>
      </c>
      <c r="E13" s="5"/>
      <c r="F13" s="23"/>
      <c r="G13" s="24"/>
      <c r="H13" s="23"/>
      <c r="I13" s="25"/>
      <c r="J13" s="23"/>
      <c r="K13" s="24"/>
      <c r="L13" s="23"/>
      <c r="M13" s="25"/>
      <c r="N13" s="25"/>
    </row>
    <row r="14" spans="1:16" s="99" customFormat="1" ht="49.5">
      <c r="A14" s="22" t="s">
        <v>556</v>
      </c>
      <c r="B14" s="23" t="s">
        <v>97</v>
      </c>
      <c r="C14" s="23" t="s">
        <v>557</v>
      </c>
      <c r="D14" s="23" t="s">
        <v>99</v>
      </c>
      <c r="E14" s="5"/>
      <c r="F14" s="23"/>
      <c r="G14" s="24"/>
      <c r="H14" s="23"/>
      <c r="I14" s="25"/>
      <c r="J14" s="23"/>
      <c r="K14" s="24"/>
      <c r="L14" s="23"/>
      <c r="M14" s="25"/>
      <c r="N14" s="25"/>
    </row>
    <row r="15" spans="1:16" s="99" customFormat="1" ht="49.5">
      <c r="A15" s="22" t="s">
        <v>558</v>
      </c>
      <c r="B15" s="23" t="s">
        <v>101</v>
      </c>
      <c r="C15" s="23" t="s">
        <v>102</v>
      </c>
      <c r="D15" s="23" t="s">
        <v>559</v>
      </c>
      <c r="E15" s="5"/>
      <c r="F15" s="23"/>
      <c r="G15" s="24"/>
      <c r="H15" s="23"/>
      <c r="I15" s="25"/>
      <c r="J15" s="23"/>
      <c r="K15" s="24"/>
      <c r="L15" s="23"/>
      <c r="M15" s="25"/>
      <c r="N15" s="25"/>
    </row>
    <row r="16" spans="1:16" s="99" customFormat="1" ht="49.5">
      <c r="A16" s="22" t="s">
        <v>560</v>
      </c>
      <c r="B16" s="23" t="s">
        <v>105</v>
      </c>
      <c r="C16" s="23" t="s">
        <v>561</v>
      </c>
      <c r="D16" s="23" t="s">
        <v>107</v>
      </c>
      <c r="E16" s="5"/>
      <c r="F16" s="23"/>
      <c r="G16" s="24"/>
      <c r="H16" s="23"/>
      <c r="I16" s="25"/>
      <c r="J16" s="23"/>
      <c r="K16" s="24"/>
      <c r="L16" s="23"/>
      <c r="M16" s="25"/>
      <c r="N16" s="25"/>
    </row>
    <row r="17" spans="1:14" s="99" customFormat="1" ht="66">
      <c r="A17" s="22" t="s">
        <v>562</v>
      </c>
      <c r="B17" s="23" t="s">
        <v>109</v>
      </c>
      <c r="C17" s="23" t="s">
        <v>563</v>
      </c>
      <c r="D17" s="23" t="s">
        <v>111</v>
      </c>
      <c r="E17" s="5"/>
      <c r="F17" s="23"/>
      <c r="G17" s="24"/>
      <c r="H17" s="23"/>
      <c r="I17" s="25"/>
      <c r="J17" s="23"/>
      <c r="K17" s="24"/>
      <c r="L17" s="23"/>
      <c r="M17" s="25"/>
      <c r="N17" s="25"/>
    </row>
    <row r="18" spans="1:14" s="99" customFormat="1" ht="66">
      <c r="A18" s="22" t="s">
        <v>564</v>
      </c>
      <c r="B18" s="23" t="s">
        <v>113</v>
      </c>
      <c r="C18" s="23" t="s">
        <v>565</v>
      </c>
      <c r="D18" s="23" t="s">
        <v>566</v>
      </c>
      <c r="E18" s="5"/>
      <c r="F18" s="23"/>
      <c r="G18" s="24"/>
      <c r="H18" s="23"/>
      <c r="I18" s="25"/>
      <c r="J18" s="23"/>
      <c r="K18" s="24"/>
      <c r="L18" s="23"/>
      <c r="M18" s="25"/>
      <c r="N18" s="25"/>
    </row>
    <row r="19" spans="1:14" s="99" customFormat="1" ht="50.5" customHeight="1">
      <c r="A19" s="22" t="s">
        <v>567</v>
      </c>
      <c r="B19" s="23" t="s">
        <v>117</v>
      </c>
      <c r="C19" s="23" t="s">
        <v>568</v>
      </c>
      <c r="D19" s="23" t="s">
        <v>569</v>
      </c>
      <c r="E19" s="5"/>
      <c r="F19" s="23"/>
      <c r="G19" s="24"/>
      <c r="H19" s="23"/>
      <c r="I19" s="25"/>
      <c r="J19" s="23"/>
      <c r="K19" s="24"/>
      <c r="L19" s="23"/>
      <c r="M19" s="25"/>
      <c r="N19" s="25"/>
    </row>
    <row r="20" spans="1:14" s="99" customFormat="1" ht="49.5">
      <c r="A20" s="22" t="s">
        <v>570</v>
      </c>
      <c r="B20" s="23" t="s">
        <v>121</v>
      </c>
      <c r="C20" s="23" t="s">
        <v>571</v>
      </c>
      <c r="D20" s="23" t="s">
        <v>572</v>
      </c>
      <c r="E20" s="5"/>
      <c r="F20" s="23"/>
      <c r="G20" s="24"/>
      <c r="H20" s="23"/>
      <c r="I20" s="25"/>
      <c r="J20" s="23"/>
      <c r="K20" s="24"/>
      <c r="L20" s="23"/>
      <c r="M20" s="25"/>
      <c r="N20" s="25"/>
    </row>
    <row r="21" spans="1:14" s="99" customFormat="1" ht="82.5">
      <c r="A21" s="22" t="s">
        <v>573</v>
      </c>
      <c r="B21" s="23" t="s">
        <v>125</v>
      </c>
      <c r="C21" s="23" t="s">
        <v>574</v>
      </c>
      <c r="D21" s="23" t="s">
        <v>575</v>
      </c>
      <c r="E21" s="5"/>
      <c r="F21" s="23"/>
      <c r="G21" s="24"/>
      <c r="H21" s="23"/>
      <c r="I21" s="25"/>
      <c r="J21" s="23"/>
      <c r="K21" s="24"/>
      <c r="L21" s="23"/>
      <c r="M21" s="25"/>
      <c r="N21" s="25"/>
    </row>
  </sheetData>
  <mergeCells count="9">
    <mergeCell ref="B10:D10"/>
    <mergeCell ref="A3:D3"/>
    <mergeCell ref="F3:H3"/>
    <mergeCell ref="J3:L3"/>
    <mergeCell ref="F4:F7"/>
    <mergeCell ref="J4:J7"/>
    <mergeCell ref="C5:D5"/>
    <mergeCell ref="C6:D6"/>
    <mergeCell ref="C7:D7"/>
  </mergeCells>
  <conditionalFormatting sqref="B11:C11 H11 L11 F11:F21">
    <cfRule type="expression" dxfId="179" priority="16" stopIfTrue="1">
      <formula>#REF!="Pass"</formula>
    </cfRule>
    <cfRule type="expression" dxfId="178" priority="17" stopIfTrue="1">
      <formula>#REF!="NA"</formula>
    </cfRule>
  </conditionalFormatting>
  <conditionalFormatting sqref="C11:D11">
    <cfRule type="expression" dxfId="177" priority="14" stopIfTrue="1">
      <formula>#REF!="Pass"</formula>
    </cfRule>
    <cfRule type="expression" dxfId="176" priority="15" stopIfTrue="1">
      <formula>#REF!="NA"</formula>
    </cfRule>
  </conditionalFormatting>
  <conditionalFormatting sqref="D11:D21">
    <cfRule type="expression" dxfId="175" priority="6" stopIfTrue="1">
      <formula>#REF!="Pass"</formula>
    </cfRule>
    <cfRule type="expression" dxfId="174" priority="13" stopIfTrue="1">
      <formula>#REF!="NA"</formula>
    </cfRule>
  </conditionalFormatting>
  <conditionalFormatting sqref="E10:E21 I11:I21 M11:N21">
    <cfRule type="expression" dxfId="173" priority="1" stopIfTrue="1">
      <formula>#REF!="Pass"</formula>
    </cfRule>
  </conditionalFormatting>
  <conditionalFormatting sqref="G10">
    <cfRule type="expression" dxfId="172" priority="46" stopIfTrue="1">
      <formula>#REF!="Pass"</formula>
    </cfRule>
    <cfRule type="expression" dxfId="171" priority="47" stopIfTrue="1">
      <formula>#REF!="NA"</formula>
    </cfRule>
    <cfRule type="expression" dxfId="170" priority="48" stopIfTrue="1">
      <formula>#REF!="Pass"</formula>
    </cfRule>
    <cfRule type="expression" dxfId="169" priority="49" stopIfTrue="1">
      <formula>#REF!="NA"</formula>
    </cfRule>
  </conditionalFormatting>
  <conditionalFormatting sqref="G11:G21 K11:K21">
    <cfRule type="cellIs" dxfId="168" priority="11" stopIfTrue="1" operator="equal">
      <formula>"Fail"</formula>
    </cfRule>
    <cfRule type="cellIs" dxfId="167" priority="12" stopIfTrue="1" operator="equal">
      <formula>"Pass"</formula>
    </cfRule>
  </conditionalFormatting>
  <conditionalFormatting sqref="H11:H21 L11:L21 B12:D21 F12:F21">
    <cfRule type="expression" dxfId="166" priority="2" stopIfTrue="1">
      <formula>#REF!="Pass"</formula>
    </cfRule>
    <cfRule type="expression" dxfId="165" priority="3" stopIfTrue="1">
      <formula>#REF!="NA"</formula>
    </cfRule>
  </conditionalFormatting>
  <conditionalFormatting sqref="H10:I10">
    <cfRule type="expression" dxfId="164" priority="50" stopIfTrue="1">
      <formula>#REF!="Pass"</formula>
    </cfRule>
  </conditionalFormatting>
  <conditionalFormatting sqref="J10">
    <cfRule type="expression" dxfId="163" priority="42" stopIfTrue="1">
      <formula>#REF!="Pass"</formula>
    </cfRule>
    <cfRule type="expression" dxfId="162" priority="43" stopIfTrue="1">
      <formula>#REF!="NA"</formula>
    </cfRule>
  </conditionalFormatting>
  <conditionalFormatting sqref="J10:J21">
    <cfRule type="expression" dxfId="161" priority="7" stopIfTrue="1">
      <formula>#REF!="Pass"</formula>
    </cfRule>
    <cfRule type="expression" dxfId="160" priority="8" stopIfTrue="1">
      <formula>#REF!="NA"</formula>
    </cfRule>
  </conditionalFormatting>
  <conditionalFormatting sqref="J11">
    <cfRule type="expression" dxfId="159" priority="4" stopIfTrue="1">
      <formula>#REF!="Pass"</formula>
    </cfRule>
    <cfRule type="expression" dxfId="158" priority="5" stopIfTrue="1">
      <formula>#REF!="NA"</formula>
    </cfRule>
  </conditionalFormatting>
  <conditionalFormatting sqref="J12:J21">
    <cfRule type="expression" dxfId="157" priority="9" stopIfTrue="1">
      <formula>#REF!="Pass"</formula>
    </cfRule>
    <cfRule type="expression" dxfId="156" priority="10" stopIfTrue="1">
      <formula>#REF!="NA"</formula>
    </cfRule>
  </conditionalFormatting>
  <conditionalFormatting sqref="L10:N10">
    <cfRule type="expression" dxfId="155" priority="44" stopIfTrue="1">
      <formula>#REF!="Pass"</formula>
    </cfRule>
  </conditionalFormatting>
  <dataValidations count="1">
    <dataValidation type="list" allowBlank="1" showInputMessage="1" showErrorMessage="1" sqref="K11:K21 G11:G21" xr:uid="{7AC7FD20-80AB-4269-A85A-36FACC69EB0B}">
      <formula1>"Pass,Fail,NA"</formula1>
    </dataValidation>
  </dataValidations>
  <pageMargins left="0.7" right="0.7" top="0.75" bottom="0.75" header="0.3" footer="0.3"/>
  <pageSetup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A0699-6CE6-445B-A353-5FD7F7201752}">
  <dimension ref="A1:P16"/>
  <sheetViews>
    <sheetView topLeftCell="A16" zoomScale="90" zoomScaleNormal="90" workbookViewId="0">
      <selection activeCell="A10" sqref="A10:IV10"/>
    </sheetView>
  </sheetViews>
  <sheetFormatPr defaultColWidth="9.08984375" defaultRowHeight="13"/>
  <cols>
    <col min="1" max="1" width="7.6328125" style="38" customWidth="1"/>
    <col min="2" max="2" width="35.26953125" style="38" customWidth="1"/>
    <col min="3" max="3" width="37.90625" style="38" customWidth="1"/>
    <col min="4" max="4" width="34.90625" style="38" customWidth="1"/>
    <col min="5" max="5" width="0.36328125" style="38" customWidth="1"/>
    <col min="6" max="6" width="34.6328125" style="38" customWidth="1"/>
    <col min="7" max="7" width="9.08984375" style="38"/>
    <col min="8" max="8" width="29.90625" style="38" customWidth="1"/>
    <col min="9" max="9" width="0.36328125" style="38" customWidth="1"/>
    <col min="10" max="10" width="33.26953125" style="38" customWidth="1"/>
    <col min="11" max="11" width="9.08984375" style="38"/>
    <col min="12" max="12" width="29.90625" style="38" customWidth="1"/>
    <col min="13" max="13" width="0.6328125" style="38" customWidth="1"/>
    <col min="14" max="14" width="9.90625" style="38" customWidth="1"/>
    <col min="15" max="16384" width="9.08984375" style="38"/>
  </cols>
  <sheetData>
    <row r="1" spans="1:16" ht="22.5" customHeight="1">
      <c r="B1" s="1"/>
      <c r="C1" s="1"/>
      <c r="D1" s="40" t="s">
        <v>10</v>
      </c>
      <c r="E1" s="1"/>
      <c r="F1" s="1"/>
      <c r="G1" s="1"/>
      <c r="H1" s="40" t="s">
        <v>10</v>
      </c>
      <c r="I1" s="1"/>
      <c r="J1" s="1"/>
      <c r="K1" s="1"/>
      <c r="L1" s="40" t="s">
        <v>10</v>
      </c>
    </row>
    <row r="2" spans="1:16">
      <c r="G2" s="66">
        <f>COUNTBLANK(G11:G16)</f>
        <v>6</v>
      </c>
      <c r="H2" s="39"/>
      <c r="K2" s="66" t="e">
        <f>COUNTBLANK(#REF!)</f>
        <v>#REF!</v>
      </c>
      <c r="L2" s="39"/>
    </row>
    <row r="3" spans="1:16" ht="21" customHeight="1">
      <c r="A3" s="122" t="s">
        <v>54</v>
      </c>
      <c r="B3" s="122"/>
      <c r="C3" s="122"/>
      <c r="D3" s="122"/>
      <c r="F3" s="123" t="s">
        <v>55</v>
      </c>
      <c r="G3" s="123"/>
      <c r="H3" s="123"/>
      <c r="J3" s="123" t="s">
        <v>56</v>
      </c>
      <c r="K3" s="123"/>
      <c r="L3" s="123"/>
    </row>
    <row r="4" spans="1:16" ht="16.649999999999999" customHeight="1">
      <c r="A4" s="36" t="s">
        <v>45</v>
      </c>
      <c r="B4" s="36"/>
      <c r="C4" s="35" t="s">
        <v>712</v>
      </c>
      <c r="D4" s="35"/>
      <c r="E4" s="2"/>
      <c r="F4" s="124" t="str">
        <f>"TRẠNG THÁI:" &amp; CHAR(10) &amp; " " &amp; IF(G6=G8,"KHÔNG ÁP DỤNG",IF(G5&gt;0,"FAIL",IF(G4+G6=G8,"PASS","CHƯA HOÀN THÀNH -" &amp; CHAR(10) &amp; "XEM LẠI TRẠNG THÁI TỪNG CASE!")))</f>
        <v>TRẠNG THÁI:
 CHƯA HOÀN THÀNH -
XEM LẠI TRẠNG THÁI TỪNG CASE!</v>
      </c>
      <c r="G4" s="3">
        <f>COUNTIF(G10:G16,"Pass")</f>
        <v>0</v>
      </c>
      <c r="H4" s="4" t="s">
        <v>14</v>
      </c>
      <c r="I4" s="2"/>
      <c r="J4" s="124" t="str">
        <f>"TRẠNG THÁI:" &amp; CHAR(10) &amp; " " &amp; IF(K6=K8,"KHÔNG ÁP DỤNG",IF(K5&gt;0,"FAIL",IF(K4+K6=K8,"PASS","CHƯA HOÀN THÀNH -" &amp; CHAR(10) &amp; "XEM LẠI TRẠNG THÁI TỪNG CASE!")))</f>
        <v>TRẠNG THÁI:
 CHƯA HOÀN THÀNH -
XEM LẠI TRẠNG THÁI TỪNG CASE!</v>
      </c>
      <c r="K4" s="3">
        <f>COUNTIF(K10:K16,"Pass")</f>
        <v>0</v>
      </c>
      <c r="L4" s="4" t="s">
        <v>14</v>
      </c>
      <c r="M4" s="2"/>
      <c r="N4" s="2"/>
      <c r="O4" s="1"/>
      <c r="P4" s="1"/>
    </row>
    <row r="5" spans="1:16" ht="16.5">
      <c r="A5" s="36" t="s">
        <v>57</v>
      </c>
      <c r="B5" s="36"/>
      <c r="C5" s="126" t="s">
        <v>713</v>
      </c>
      <c r="D5" s="126"/>
      <c r="E5" s="6"/>
      <c r="F5" s="125"/>
      <c r="G5" s="7">
        <f>COUNTIF(G10:G16,"Fail")</f>
        <v>0</v>
      </c>
      <c r="H5" s="4" t="s">
        <v>26</v>
      </c>
      <c r="I5" s="6"/>
      <c r="J5" s="125"/>
      <c r="K5" s="7">
        <f>COUNTIF(K10:K16,"Fail")</f>
        <v>0</v>
      </c>
      <c r="L5" s="4" t="s">
        <v>26</v>
      </c>
      <c r="M5" s="8"/>
      <c r="N5" s="2"/>
      <c r="O5" s="1"/>
      <c r="P5" s="1"/>
    </row>
    <row r="6" spans="1:16" ht="16.5">
      <c r="A6" s="37" t="s">
        <v>46</v>
      </c>
      <c r="B6" s="37"/>
      <c r="C6" s="126" t="s">
        <v>702</v>
      </c>
      <c r="D6" s="126"/>
      <c r="E6" s="6"/>
      <c r="F6" s="125"/>
      <c r="G6" s="7">
        <f>COUNTIF(G10:G16,"NA")</f>
        <v>0</v>
      </c>
      <c r="H6" s="4" t="s">
        <v>9</v>
      </c>
      <c r="I6" s="6"/>
      <c r="J6" s="125"/>
      <c r="K6" s="7">
        <f>COUNTIF(K10:K16,"NA")</f>
        <v>0</v>
      </c>
      <c r="L6" s="4" t="s">
        <v>9</v>
      </c>
      <c r="M6" s="8"/>
      <c r="N6" s="2"/>
      <c r="O6" s="1"/>
      <c r="P6" s="1"/>
    </row>
    <row r="7" spans="1:16" ht="16.5" customHeight="1">
      <c r="A7" s="37" t="s">
        <v>694</v>
      </c>
      <c r="B7" s="37"/>
      <c r="C7" s="126"/>
      <c r="D7" s="126"/>
      <c r="E7" s="6"/>
      <c r="F7" s="125"/>
      <c r="G7" s="7">
        <f>COUNTA(G10:G16)</f>
        <v>0</v>
      </c>
      <c r="H7" s="4" t="s">
        <v>58</v>
      </c>
      <c r="I7" s="6"/>
      <c r="J7" s="125"/>
      <c r="K7" s="7">
        <f>COUNTA(K10:K16)</f>
        <v>0</v>
      </c>
      <c r="L7" s="4" t="s">
        <v>47</v>
      </c>
      <c r="M7" s="8"/>
      <c r="N7" s="2"/>
      <c r="O7" s="1"/>
      <c r="P7" s="1"/>
    </row>
    <row r="8" spans="1:16" ht="16.5">
      <c r="A8" s="37" t="s">
        <v>708</v>
      </c>
      <c r="B8" s="9"/>
      <c r="C8" s="9"/>
      <c r="D8" s="9"/>
      <c r="E8" s="10"/>
      <c r="F8" s="9"/>
      <c r="G8" s="7">
        <f>COUNTA(A11:A16)</f>
        <v>6</v>
      </c>
      <c r="H8" s="4" t="s">
        <v>59</v>
      </c>
      <c r="I8" s="10"/>
      <c r="J8" s="9"/>
      <c r="K8" s="7">
        <f>COUNTA(#REF!)</f>
        <v>1</v>
      </c>
      <c r="L8" s="4" t="s">
        <v>59</v>
      </c>
      <c r="M8" s="10"/>
      <c r="N8" s="10"/>
      <c r="O8" s="1"/>
      <c r="P8" s="1"/>
    </row>
    <row r="9" spans="1:16" ht="33">
      <c r="A9" s="11" t="s">
        <v>7</v>
      </c>
      <c r="B9" s="11" t="s">
        <v>48</v>
      </c>
      <c r="C9" s="11" t="s">
        <v>13</v>
      </c>
      <c r="D9" s="11" t="s">
        <v>12</v>
      </c>
      <c r="E9" s="7"/>
      <c r="F9" s="11" t="s">
        <v>49</v>
      </c>
      <c r="G9" s="11" t="s">
        <v>50</v>
      </c>
      <c r="H9" s="11" t="s">
        <v>25</v>
      </c>
      <c r="I9" s="12"/>
      <c r="J9" s="11" t="s">
        <v>49</v>
      </c>
      <c r="K9" s="11" t="s">
        <v>50</v>
      </c>
      <c r="L9" s="11" t="s">
        <v>25</v>
      </c>
      <c r="M9" s="13"/>
      <c r="N9" s="13"/>
      <c r="O9" s="14"/>
      <c r="P9" s="14"/>
    </row>
    <row r="10" spans="1:16" ht="18.5" customHeight="1">
      <c r="A10" s="11"/>
      <c r="B10" s="120" t="s">
        <v>712</v>
      </c>
      <c r="C10" s="120"/>
      <c r="D10" s="121"/>
      <c r="E10" s="15"/>
      <c r="F10" s="16"/>
      <c r="G10" s="17"/>
      <c r="H10" s="18"/>
      <c r="I10" s="15"/>
      <c r="J10" s="19"/>
      <c r="K10" s="19"/>
      <c r="L10" s="20"/>
      <c r="M10" s="21"/>
      <c r="N10" s="21"/>
      <c r="O10" s="14"/>
      <c r="P10" s="14"/>
    </row>
    <row r="11" spans="1:16" ht="66">
      <c r="A11" s="22" t="s">
        <v>576</v>
      </c>
      <c r="B11" s="23" t="s">
        <v>577</v>
      </c>
      <c r="C11" s="23" t="s">
        <v>578</v>
      </c>
      <c r="D11" s="23" t="s">
        <v>579</v>
      </c>
      <c r="E11" s="5"/>
      <c r="F11" s="23"/>
      <c r="G11" s="24"/>
      <c r="H11" s="23"/>
      <c r="I11" s="25"/>
      <c r="J11" s="23"/>
      <c r="K11" s="24"/>
      <c r="L11" s="23"/>
      <c r="M11" s="26"/>
      <c r="N11" s="26"/>
      <c r="O11" s="14"/>
      <c r="P11" s="14"/>
    </row>
    <row r="12" spans="1:16" s="99" customFormat="1" ht="82.5">
      <c r="A12" s="22" t="s">
        <v>580</v>
      </c>
      <c r="B12" s="23" t="s">
        <v>581</v>
      </c>
      <c r="C12" s="23" t="s">
        <v>582</v>
      </c>
      <c r="D12" s="23" t="s">
        <v>583</v>
      </c>
      <c r="E12" s="5"/>
      <c r="F12" s="23"/>
      <c r="G12" s="24"/>
      <c r="H12" s="23"/>
      <c r="I12" s="25"/>
      <c r="J12" s="23"/>
      <c r="K12" s="24"/>
      <c r="L12" s="23"/>
      <c r="M12" s="25"/>
      <c r="N12" s="25"/>
    </row>
    <row r="13" spans="1:16" s="99" customFormat="1" ht="82.5">
      <c r="A13" s="22" t="s">
        <v>584</v>
      </c>
      <c r="B13" s="23" t="s">
        <v>585</v>
      </c>
      <c r="C13" s="23" t="s">
        <v>586</v>
      </c>
      <c r="D13" s="23" t="s">
        <v>587</v>
      </c>
      <c r="E13" s="5"/>
      <c r="F13" s="23"/>
      <c r="G13" s="24"/>
      <c r="H13" s="23"/>
      <c r="I13" s="25"/>
      <c r="J13" s="23"/>
      <c r="K13" s="24"/>
      <c r="L13" s="23"/>
      <c r="M13" s="25"/>
      <c r="N13" s="25"/>
    </row>
    <row r="14" spans="1:16" s="99" customFormat="1" ht="49.5">
      <c r="A14" s="22" t="s">
        <v>588</v>
      </c>
      <c r="B14" s="23" t="s">
        <v>589</v>
      </c>
      <c r="C14" s="23" t="s">
        <v>590</v>
      </c>
      <c r="D14" s="23" t="s">
        <v>591</v>
      </c>
      <c r="E14" s="5"/>
      <c r="F14" s="23"/>
      <c r="G14" s="24"/>
      <c r="H14" s="23"/>
      <c r="I14" s="25"/>
      <c r="J14" s="23"/>
      <c r="K14" s="24"/>
      <c r="L14" s="23"/>
      <c r="M14" s="25"/>
      <c r="N14" s="25"/>
    </row>
    <row r="15" spans="1:16" s="99" customFormat="1" ht="66">
      <c r="A15" s="22" t="s">
        <v>592</v>
      </c>
      <c r="B15" s="23" t="s">
        <v>593</v>
      </c>
      <c r="C15" s="23" t="s">
        <v>594</v>
      </c>
      <c r="D15" s="23" t="s">
        <v>595</v>
      </c>
      <c r="E15" s="5"/>
      <c r="F15" s="23"/>
      <c r="G15" s="24"/>
      <c r="H15" s="23"/>
      <c r="I15" s="25"/>
      <c r="J15" s="23"/>
      <c r="K15" s="24"/>
      <c r="L15" s="23"/>
      <c r="M15" s="25"/>
      <c r="N15" s="25"/>
    </row>
    <row r="16" spans="1:16" s="99" customFormat="1" ht="82.5">
      <c r="A16" s="22" t="s">
        <v>596</v>
      </c>
      <c r="B16" s="23" t="s">
        <v>597</v>
      </c>
      <c r="C16" s="23" t="s">
        <v>598</v>
      </c>
      <c r="D16" s="23" t="s">
        <v>599</v>
      </c>
      <c r="E16" s="5"/>
      <c r="F16" s="23"/>
      <c r="G16" s="24"/>
      <c r="H16" s="23"/>
      <c r="I16" s="25"/>
      <c r="J16" s="23"/>
      <c r="K16" s="24"/>
      <c r="L16" s="23"/>
      <c r="M16" s="25"/>
      <c r="N16" s="25"/>
    </row>
  </sheetData>
  <mergeCells count="9">
    <mergeCell ref="B10:D10"/>
    <mergeCell ref="A3:D3"/>
    <mergeCell ref="F3:H3"/>
    <mergeCell ref="J3:L3"/>
    <mergeCell ref="F4:F7"/>
    <mergeCell ref="J4:J7"/>
    <mergeCell ref="C5:D5"/>
    <mergeCell ref="C6:D6"/>
    <mergeCell ref="C7:D7"/>
  </mergeCells>
  <conditionalFormatting sqref="B11:C11">
    <cfRule type="expression" dxfId="154" priority="10" stopIfTrue="1">
      <formula>#REF!="NA"</formula>
    </cfRule>
  </conditionalFormatting>
  <conditionalFormatting sqref="B11:D16 F11:F16 H11:H16 L11:L16 J10:J16">
    <cfRule type="expression" dxfId="153" priority="9" stopIfTrue="1">
      <formula>#REF!="Pass"</formula>
    </cfRule>
  </conditionalFormatting>
  <conditionalFormatting sqref="C11:D11">
    <cfRule type="expression" dxfId="152" priority="7" stopIfTrue="1">
      <formula>#REF!="Pass"</formula>
    </cfRule>
    <cfRule type="expression" dxfId="151" priority="8" stopIfTrue="1">
      <formula>#REF!="NA"</formula>
    </cfRule>
  </conditionalFormatting>
  <conditionalFormatting sqref="D11:D16 F11:F16 H11:H16 L11:L16 B12:C16">
    <cfRule type="expression" dxfId="150" priority="6" stopIfTrue="1">
      <formula>#REF!="NA"</formula>
    </cfRule>
  </conditionalFormatting>
  <conditionalFormatting sqref="E10:E16 I11:I16 M11:N16">
    <cfRule type="expression" dxfId="149" priority="1" stopIfTrue="1">
      <formula>#REF!="Pass"</formula>
    </cfRule>
  </conditionalFormatting>
  <conditionalFormatting sqref="G10">
    <cfRule type="expression" dxfId="148" priority="34" stopIfTrue="1">
      <formula>#REF!="Pass"</formula>
    </cfRule>
    <cfRule type="expression" dxfId="147" priority="35" stopIfTrue="1">
      <formula>#REF!="NA"</formula>
    </cfRule>
    <cfRule type="expression" dxfId="146" priority="36" stopIfTrue="1">
      <formula>#REF!="Pass"</formula>
    </cfRule>
    <cfRule type="expression" dxfId="145" priority="37" stopIfTrue="1">
      <formula>#REF!="NA"</formula>
    </cfRule>
  </conditionalFormatting>
  <conditionalFormatting sqref="G11:G16 K11:K16">
    <cfRule type="cellIs" dxfId="144" priority="4" stopIfTrue="1" operator="equal">
      <formula>"Fail"</formula>
    </cfRule>
    <cfRule type="cellIs" dxfId="143" priority="5" stopIfTrue="1" operator="equal">
      <formula>"Pass"</formula>
    </cfRule>
  </conditionalFormatting>
  <conditionalFormatting sqref="H10:I10">
    <cfRule type="expression" dxfId="142" priority="38" stopIfTrue="1">
      <formula>#REF!="Pass"</formula>
    </cfRule>
  </conditionalFormatting>
  <conditionalFormatting sqref="J10">
    <cfRule type="expression" dxfId="141" priority="29" stopIfTrue="1">
      <formula>#REF!="NA"</formula>
    </cfRule>
    <cfRule type="expression" dxfId="140" priority="30" stopIfTrue="1">
      <formula>#REF!="Pass"</formula>
    </cfRule>
    <cfRule type="expression" dxfId="139" priority="31" stopIfTrue="1">
      <formula>#REF!="NA"</formula>
    </cfRule>
  </conditionalFormatting>
  <conditionalFormatting sqref="J11">
    <cfRule type="expression" dxfId="138" priority="2" stopIfTrue="1">
      <formula>#REF!="Pass"</formula>
    </cfRule>
  </conditionalFormatting>
  <conditionalFormatting sqref="J11:J16">
    <cfRule type="expression" dxfId="137" priority="3" stopIfTrue="1">
      <formula>#REF!="NA"</formula>
    </cfRule>
  </conditionalFormatting>
  <conditionalFormatting sqref="L10:N10">
    <cfRule type="expression" dxfId="136" priority="32" stopIfTrue="1">
      <formula>#REF!="Pass"</formula>
    </cfRule>
  </conditionalFormatting>
  <dataValidations count="1">
    <dataValidation type="list" allowBlank="1" showInputMessage="1" showErrorMessage="1" sqref="G11:G16 K11:K16" xr:uid="{2756B65C-1D6F-4184-85A9-3545A71706B6}">
      <formula1>"Pass,Fail,NA"</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Revision</vt:lpstr>
      <vt:lpstr>Summary</vt:lpstr>
      <vt:lpstr>Function_DinhViGPS</vt:lpstr>
      <vt:lpstr>Function_DangNhap</vt:lpstr>
      <vt:lpstr>Function_ThongKe</vt:lpstr>
      <vt:lpstr>Function_PhanQuyenNguoiDung</vt:lpstr>
      <vt:lpstr>Function_TrinhDienBanDoTongHop</vt:lpstr>
      <vt:lpstr>Function_TimKiemDiaChiTrenBanDo</vt:lpstr>
      <vt:lpstr>Function_TimKiemCayXanh</vt:lpstr>
      <vt:lpstr>Function_TimKiemThamXanh</vt:lpstr>
      <vt:lpstr>Function_TimKiemMatNuoc</vt:lpstr>
      <vt:lpstr>Function_DoKhoangCach</vt:lpstr>
      <vt:lpstr>Function_ChiDanDuongDi</vt:lpstr>
      <vt:lpstr>Function_XuatMaQR</vt:lpstr>
    </vt:vector>
  </TitlesOfParts>
  <Company>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nvmduong</dc:creator>
  <cp:lastModifiedBy>hoangthanhtungoffcial2019@gmail.com</cp:lastModifiedBy>
  <cp:lastPrinted>2009-02-20T01:54:23Z</cp:lastPrinted>
  <dcterms:created xsi:type="dcterms:W3CDTF">2007-08-21T09:18:16Z</dcterms:created>
  <dcterms:modified xsi:type="dcterms:W3CDTF">2025-05-08T04:19:36Z</dcterms:modified>
</cp:coreProperties>
</file>