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LL Param Calc" sheetId="1" state="visible" r:id="rId2"/>
  </sheets>
  <definedNames>
    <definedName function="false" hidden="false" localSheetId="0" name="_xlnm.Print_Area" vbProcedure="false">'PLL Param Calc'!$B$1:$K$20</definedName>
    <definedName function="false" hidden="false" localSheetId="0" name="_xlnm.Print_Area" vbProcedure="false">'PLL Param Calc'!$B$1:$K$20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<sst xmlns="http://schemas.openxmlformats.org/spreadsheetml/2006/main" count="22" uniqueCount="22">
  <si>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LPC11xx Main PLL Parameter Calculator</t>
  </si>
  <si>
    <t>Based on desired input and output frequencies. Enter values in boxes with blue outline.</t>
  </si>
  <si>
    <t>Program the SYSPLLCTRL base on the MSEL and PSEL values.</t>
  </si>
  <si>
    <t>Main CLK</t>
  </si>
  <si>
    <r>
      <t>F</t>
    </r>
    <r>
      <rPr>
        <b val="true"/>
        <vertAlign val="subscript"/>
        <sz val="9"/>
        <rFont val="Arial"/>
        <family val="2"/>
        <charset val="1"/>
      </rPr>
      <t>IN</t>
    </r>
    <r>
      <rPr>
        <b val="true"/>
        <sz val="9"/>
        <rFont val="Arial"/>
        <family val="2"/>
        <charset val="1"/>
      </rPr>
      <t> : </t>
    </r>
  </si>
  <si>
    <t>hi</t>
  </si>
  <si>
    <t> = value is not supported</t>
  </si>
  <si>
    <t> = value within range</t>
  </si>
  <si>
    <t>Calculated</t>
  </si>
  <si>
    <t>"M"</t>
  </si>
  <si>
    <t>Given </t>
  </si>
  <si>
    <r>
      <t>F</t>
    </r>
    <r>
      <rPr>
        <b val="true"/>
        <vertAlign val="subscript"/>
        <sz val="9"/>
        <rFont val="Arial"/>
        <family val="2"/>
        <charset val="1"/>
      </rPr>
      <t>CCO</t>
    </r>
  </si>
  <si>
    <t>Actual</t>
  </si>
  <si>
    <t>"M" Value</t>
  </si>
  <si>
    <t>Round</t>
  </si>
  <si>
    <t>"P"</t>
  </si>
  <si>
    <t>Check</t>
  </si>
  <si>
    <t>MainCLK</t>
  </si>
  <si>
    <t>MSEL</t>
  </si>
  <si>
    <t>PSEL</t>
  </si>
  <si>
    <t>SYSPLLCTRL</t>
  </si>
  <si>
    <t>Terms of Use: http://www.nxp.com/terms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</si>
</sst>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&quot; MHz&quot;"/>
    <numFmt numFmtId="166" formatCode="0.0000&quot; MHz&quot;"/>
    <numFmt numFmtId="167" formatCode="&quot;0x&quot;@"/>
    <numFmt numFmtId="168" formatCode="0.0000"/>
    <numFmt numFmtId="169" formatCode="0.00000"/>
    <numFmt numFmtId="170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u val="single"/>
      <sz val="9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9"/>
      <name val="Arial"/>
      <family val="2"/>
      <charset val="1"/>
    </font>
    <font>
      <b val="true"/>
      <vertAlign val="subscript"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92D050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">
    <dxf>
      <font>
        <sz val="10"/>
        <name val="Arial"/>
        <family val="2"/>
        <charset val="1"/>
      </font>
      <fill>
        <patternFill>
          <bgColor rgb="FFF79646"/>
        </patternFill>
      </fill>
    </dxf>
    <dxf>
      <font>
        <sz val="10"/>
        <name val="Arial"/>
        <family val="2"/>
        <charset val="1"/>
      </font>
      <fill>
        <patternFill>
          <bgColor rgb="FF92D050"/>
        </patternFill>
      </fill>
    </dxf>
    <dxf>
      <font>
        <sz val="10"/>
        <name val="Arial"/>
        <family val="2"/>
        <charset val="1"/>
      </font>
      <fill>
        <patternFill>
          <bgColor rgb="FFFFC000"/>
        </patternFill>
      </fill>
    </dxf>
    <dxf>
      <font>
        <sz val="10"/>
        <name val="Arial"/>
        <family val="2"/>
        <charset val="1"/>
      </font>
      <fill>
        <patternFill>
          <bgColor rgb="FFFFC000"/>
        </patternFill>
      </fill>
    </dxf>
    <dxf>
      <font>
        <sz val="10"/>
        <name val="Arial"/>
        <family val="2"/>
        <charset val="1"/>
      </font>
      <fill>
        <patternFill>
          <bgColor rgb="FFF79646"/>
        </patternFill>
      </fill>
    </dxf>
    <dxf>
      <font>
        <sz val="10"/>
        <name val="Arial"/>
        <family val="2"/>
        <charset val="1"/>
      </font>
      <fill>
        <patternFill>
          <bgColor rgb="FFF79646"/>
        </patternFill>
      </fill>
    </dxf>
    <dxf>
      <font>
        <sz val="10"/>
        <name val="Arial"/>
        <family val="2"/>
        <charset val="1"/>
      </font>
      <fill>
        <patternFill>
          <bgColor rgb="FFF79646"/>
        </patternFill>
      </fill>
    </dxf>
    <dxf>
      <font>
        <sz val="10"/>
        <name val="Arial"/>
        <family val="2"/>
        <charset val="1"/>
      </font>
      <fill>
        <patternFill>
          <bgColor rgb="FFF79646"/>
        </patternFill>
      </fill>
    </dxf>
    <dxf>
      <font>
        <sz val="10"/>
        <name val="Arial"/>
        <family val="2"/>
        <charset val="1"/>
      </font>
      <fill>
        <patternFill>
          <bgColor rgb="FFF79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75"/>
  <cols>
    <col collapsed="false" hidden="false" max="1" min="1" style="0" width="0.709183673469388"/>
    <col collapsed="false" hidden="false" max="2" min="2" style="1" width="10"/>
    <col collapsed="false" hidden="false" max="3" min="3" style="1" width="6.85714285714286"/>
    <col collapsed="false" hidden="false" max="4" min="4" style="1" width="9.4234693877551"/>
    <col collapsed="false" hidden="false" max="5" min="5" style="1" width="14.280612244898"/>
    <col collapsed="false" hidden="false" max="6" min="6" style="1" width="11.9948979591837"/>
    <col collapsed="false" hidden="false" max="7" min="7" style="1" width="8.14285714285714"/>
    <col collapsed="false" hidden="false" max="8" min="8" style="1" width="5.42857142857143"/>
    <col collapsed="false" hidden="false" max="9" min="9" style="1" width="12.2857142857143"/>
    <col collapsed="false" hidden="false" max="10" min="10" style="1" width="10.2857142857143"/>
    <col collapsed="false" hidden="false" max="11" min="11" style="1" width="7.14795918367347"/>
    <col collapsed="false" hidden="false" max="12" min="12" style="1" width="9.14285714285714"/>
    <col collapsed="false" hidden="false" max="1025" min="13" style="0" width="8.72959183673469"/>
  </cols>
  <sheetData>
    <row r="1" s="2" customFormat="true" ht="15" hidden="false" customHeight="false" outlineLevel="0" collapsed="false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="2" customFormat="true" ht="12" hidden="false" customHeight="false" outlineLevel="0" collapsed="false">
      <c r="B2" s="5"/>
      <c r="C2" s="4"/>
      <c r="D2" s="4"/>
      <c r="E2" s="6"/>
      <c r="F2" s="4"/>
      <c r="G2" s="4"/>
      <c r="H2" s="4"/>
      <c r="I2" s="4"/>
      <c r="J2" s="4"/>
      <c r="K2" s="4"/>
      <c r="L2" s="4"/>
    </row>
    <row r="3" s="2" customFormat="true" ht="12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="2" customFormat="true" ht="12" hidden="false" customHeight="false" outlineLevel="0" collapsed="false">
      <c r="B4" s="7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="2" customFormat="true" ht="12" hidden="false" customHeight="false" outlineLevel="0" collapsed="false">
      <c r="B5" s="7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="2" customFormat="true" ht="12.75" hidden="false" customHeight="false" outlineLevel="0" collapsed="false">
      <c r="B6" s="4"/>
      <c r="C6" s="4"/>
      <c r="D6" s="4"/>
      <c r="E6" s="8"/>
      <c r="F6" s="4"/>
      <c r="G6" s="4"/>
      <c r="H6" s="4"/>
      <c r="I6" s="4"/>
      <c r="J6" s="4"/>
      <c r="K6" s="4"/>
      <c r="L6" s="4"/>
    </row>
    <row r="7" s="2" customFormat="true" ht="12.8" hidden="false" customHeight="false" outlineLevel="0" collapsed="false">
      <c r="B7" s="4"/>
      <c r="C7" s="8" t="s">
        <v>3</v>
      </c>
      <c r="D7" s="9" t="n">
        <v>40</v>
      </c>
      <c r="E7" s="10"/>
      <c r="F7" s="11"/>
      <c r="G7" s="4"/>
      <c r="H7" s="0"/>
      <c r="I7" s="0"/>
      <c r="J7" s="0"/>
      <c r="K7" s="10"/>
      <c r="L7" s="12"/>
    </row>
    <row r="8" s="2" customFormat="true" ht="14.15" hidden="false" customHeight="false" outlineLevel="0" collapsed="false">
      <c r="B8" s="4"/>
      <c r="C8" s="8" t="s">
        <v>4</v>
      </c>
      <c r="D8" s="9" t="s">
        <v>5</v>
      </c>
      <c r="E8" s="10"/>
      <c r="F8" s="4"/>
      <c r="G8" s="12"/>
      <c r="H8" s="4"/>
      <c r="I8" s="4"/>
      <c r="J8" s="4"/>
      <c r="K8" s="4"/>
      <c r="L8" s="4"/>
    </row>
    <row r="9" s="2" customFormat="true" ht="12.8" hidden="false" customHeight="false" outlineLevel="0" collapsed="false">
      <c r="B9" s="4"/>
      <c r="C9" s="13"/>
      <c r="D9" s="14"/>
      <c r="E9" s="7"/>
      <c r="F9" s="10"/>
      <c r="G9" s="15"/>
      <c r="H9" s="4"/>
      <c r="I9" s="0"/>
      <c r="J9" s="0"/>
      <c r="K9" s="0"/>
      <c r="L9" s="4"/>
    </row>
    <row r="10" s="2" customFormat="true" ht="12" hidden="false" customHeight="false" outlineLevel="0" collapsed="false">
      <c r="B10" s="4"/>
      <c r="C10" s="15"/>
      <c r="D10" s="16"/>
      <c r="E10" s="15"/>
      <c r="F10" s="15"/>
      <c r="G10" s="15"/>
      <c r="H10" s="4"/>
      <c r="I10" s="0"/>
      <c r="J10" s="0"/>
      <c r="K10" s="0"/>
      <c r="L10" s="4"/>
    </row>
    <row r="11" s="2" customFormat="true" ht="12" hidden="false" customHeight="false" outlineLevel="0" collapsed="false">
      <c r="B11" s="4"/>
      <c r="C11" s="12"/>
      <c r="D11" s="15"/>
      <c r="E11" s="15"/>
      <c r="F11" s="15"/>
      <c r="G11" s="15"/>
      <c r="H11" s="4"/>
      <c r="I11" s="0"/>
      <c r="J11" s="0"/>
      <c r="K11" s="0"/>
      <c r="L11" s="4"/>
    </row>
    <row r="12" s="2" customFormat="true" ht="12" hidden="false" customHeight="false" outlineLevel="0" collapsed="false">
      <c r="B12" s="17"/>
      <c r="C12" s="4" t="s">
        <v>6</v>
      </c>
      <c r="D12" s="15"/>
      <c r="E12" s="15"/>
      <c r="F12" s="15"/>
      <c r="G12" s="15"/>
      <c r="H12" s="4"/>
      <c r="I12" s="0"/>
      <c r="J12" s="0"/>
      <c r="K12" s="0"/>
      <c r="L12" s="4"/>
    </row>
    <row r="13" s="2" customFormat="true" ht="12" hidden="false" customHeight="false" outlineLevel="0" collapsed="false">
      <c r="B13" s="18"/>
      <c r="C13" s="15" t="s">
        <v>7</v>
      </c>
      <c r="D13" s="15"/>
      <c r="E13" s="4"/>
      <c r="F13" s="15"/>
      <c r="G13" s="15"/>
      <c r="H13" s="4"/>
      <c r="I13" s="0"/>
      <c r="J13" s="0"/>
      <c r="K13" s="0"/>
      <c r="L13" s="4"/>
    </row>
    <row r="14" s="2" customFormat="true" ht="12" hidden="false" customHeight="false" outlineLevel="0" collapsed="false">
      <c r="B14" s="4"/>
      <c r="C14" s="12"/>
      <c r="D14" s="4"/>
      <c r="E14" s="4"/>
      <c r="F14" s="4"/>
      <c r="G14" s="4"/>
      <c r="H14" s="4"/>
      <c r="I14" s="0"/>
      <c r="J14" s="0"/>
      <c r="K14" s="0"/>
      <c r="L14" s="4"/>
    </row>
    <row r="15" s="2" customFormat="true" ht="13.5" hidden="false" customHeight="false" outlineLevel="0" collapsed="false">
      <c r="B15" s="19" t="s">
        <v>8</v>
      </c>
      <c r="C15" s="20" t="s">
        <v>9</v>
      </c>
      <c r="D15" s="21" t="s">
        <v>10</v>
      </c>
      <c r="E15" s="20" t="s">
        <v>11</v>
      </c>
      <c r="F15" s="20" t="s">
        <v>12</v>
      </c>
      <c r="G15" s="22"/>
      <c r="H15" s="0"/>
      <c r="I15" s="0"/>
      <c r="J15" s="0"/>
      <c r="K15" s="0"/>
      <c r="L15" s="20"/>
    </row>
    <row r="16" s="2" customFormat="true" ht="12.75" hidden="false" customHeight="false" outlineLevel="0" collapsed="false">
      <c r="B16" s="23" t="s">
        <v>13</v>
      </c>
      <c r="C16" s="23" t="s">
        <v>14</v>
      </c>
      <c r="D16" s="24" t="s">
        <v>15</v>
      </c>
      <c r="E16" s="25" t="s">
        <v>16</v>
      </c>
      <c r="F16" s="25" t="s">
        <v>17</v>
      </c>
      <c r="G16" s="25" t="s">
        <v>18</v>
      </c>
      <c r="H16" s="2" t="s">
        <v>19</v>
      </c>
      <c r="I16" s="26" t="s">
        <v>20</v>
      </c>
      <c r="J16" s="0"/>
      <c r="K16" s="0"/>
      <c r="L16" s="22"/>
    </row>
    <row r="17" s="2" customFormat="true" ht="12.75" hidden="false" customHeight="false" outlineLevel="0" collapsed="false">
      <c r="B17" s="27" t="e">
        <f aca="false">$D$7/$D$8</f>
        <v>#VALUE!</v>
      </c>
      <c r="C17" s="27" t="e">
        <f aca="false">ROUND(B17,0)</f>
        <v>#VALUE!</v>
      </c>
      <c r="D17" s="28" t="n">
        <v>1</v>
      </c>
      <c r="E17" s="29" t="n">
        <f aca="false">$D$7*2*D17</f>
        <v>80</v>
      </c>
      <c r="F17" s="30" t="e">
        <f aca="false">C17*$D$8</f>
        <v>#VALUE!</v>
      </c>
      <c r="G17" s="31" t="e">
        <f aca="false">(C17-1)</f>
        <v>#VALUE!</v>
      </c>
      <c r="H17" s="32" t="n">
        <v>0</v>
      </c>
      <c r="I17" s="33" t="e">
        <f aca="false">DEC2HEX(G17+(H17*2^5),2)</f>
        <v>#VALUE!</v>
      </c>
      <c r="J17" s="0"/>
      <c r="K17" s="0"/>
      <c r="L17" s="34"/>
    </row>
    <row r="18" s="2" customFormat="true" ht="12" hidden="false" customHeight="false" outlineLevel="0" collapsed="false">
      <c r="B18" s="27" t="e">
        <f aca="false">$D$7/$D$8</f>
        <v>#VALUE!</v>
      </c>
      <c r="C18" s="27" t="e">
        <f aca="false">ROUND(B18,0)</f>
        <v>#VALUE!</v>
      </c>
      <c r="D18" s="28" t="n">
        <f aca="false">D17+1</f>
        <v>2</v>
      </c>
      <c r="E18" s="29" t="n">
        <f aca="false">$D$7*2*D18</f>
        <v>160</v>
      </c>
      <c r="F18" s="30" t="e">
        <f aca="false">C18*$D$8</f>
        <v>#VALUE!</v>
      </c>
      <c r="G18" s="31" t="e">
        <f aca="false">(C18-1)</f>
        <v>#VALUE!</v>
      </c>
      <c r="H18" s="35" t="n">
        <v>1</v>
      </c>
      <c r="I18" s="33" t="e">
        <f aca="false">DEC2HEX(G18+(H18*2^5),2)</f>
        <v>#VALUE!</v>
      </c>
      <c r="J18" s="0"/>
      <c r="K18" s="0"/>
      <c r="L18" s="34"/>
    </row>
    <row r="19" s="2" customFormat="true" ht="12" hidden="false" customHeight="false" outlineLevel="0" collapsed="false">
      <c r="B19" s="27" t="e">
        <f aca="false">$D$7/$D$8</f>
        <v>#VALUE!</v>
      </c>
      <c r="C19" s="27" t="e">
        <f aca="false">ROUND(B19,0)</f>
        <v>#VALUE!</v>
      </c>
      <c r="D19" s="28" t="n">
        <v>4</v>
      </c>
      <c r="E19" s="29" t="n">
        <f aca="false">$D$7*2*D19</f>
        <v>320</v>
      </c>
      <c r="F19" s="30" t="e">
        <f aca="false">C19*$D$8</f>
        <v>#VALUE!</v>
      </c>
      <c r="G19" s="31" t="e">
        <f aca="false">(C19-1)</f>
        <v>#VALUE!</v>
      </c>
      <c r="H19" s="35" t="n">
        <v>2</v>
      </c>
      <c r="I19" s="33" t="e">
        <f aca="false">DEC2HEX(G19+(H19*2^5),2)</f>
        <v>#VALUE!</v>
      </c>
      <c r="J19" s="0"/>
      <c r="K19" s="0"/>
      <c r="L19" s="34"/>
    </row>
    <row r="20" s="2" customFormat="true" ht="12" hidden="false" customHeight="false" outlineLevel="0" collapsed="false">
      <c r="B20" s="27" t="e">
        <f aca="false">$D$7/$D$8</f>
        <v>#VALUE!</v>
      </c>
      <c r="C20" s="27" t="e">
        <f aca="false">ROUND(B20,0)</f>
        <v>#VALUE!</v>
      </c>
      <c r="D20" s="28" t="n">
        <v>8</v>
      </c>
      <c r="E20" s="29" t="n">
        <f aca="false">$D$7*2*D20</f>
        <v>640</v>
      </c>
      <c r="F20" s="30" t="e">
        <f aca="false">C20*$D$8</f>
        <v>#VALUE!</v>
      </c>
      <c r="G20" s="31" t="e">
        <f aca="false">(C20-1)</f>
        <v>#VALUE!</v>
      </c>
      <c r="H20" s="35" t="n">
        <v>3</v>
      </c>
      <c r="I20" s="33" t="e">
        <f aca="false">DEC2HEX(G20+(H20*2^5),2)</f>
        <v>#VALUE!</v>
      </c>
      <c r="J20" s="0"/>
      <c r="K20" s="0"/>
      <c r="L20" s="34"/>
    </row>
    <row r="21" s="2" customFormat="true" ht="12" hidden="false" customHeight="false" outlineLevel="0" collapsed="false">
      <c r="B21" s="27"/>
      <c r="C21" s="27"/>
      <c r="D21" s="36"/>
      <c r="E21" s="37"/>
      <c r="F21" s="38"/>
      <c r="G21" s="27"/>
      <c r="H21" s="39"/>
      <c r="I21" s="0"/>
      <c r="J21" s="0"/>
      <c r="K21" s="0"/>
      <c r="L21" s="34"/>
    </row>
    <row r="22" s="2" customFormat="true" ht="12" hidden="false" customHeight="false" outlineLevel="0" collapsed="false">
      <c r="B22" s="2" t="s">
        <v>21</v>
      </c>
      <c r="C22" s="0"/>
      <c r="D22" s="0"/>
      <c r="E22" s="0"/>
      <c r="F22" s="0"/>
      <c r="G22" s="0"/>
      <c r="H22" s="0"/>
      <c r="I22" s="0"/>
      <c r="J22" s="0"/>
      <c r="K22" s="0"/>
      <c r="L22" s="0"/>
    </row>
  </sheetData>
  <conditionalFormatting sqref="E17:E20">
    <cfRule type="cellIs" priority="2" operator="notBetween" aboveAverage="0" equalAverage="0" bottom="0" percent="0" rank="0" text="" dxfId="0">
      <formula>156</formula>
      <formula>320</formula>
    </cfRule>
    <cfRule type="cellIs" priority="3" operator="between" aboveAverage="0" equalAverage="0" bottom="0" percent="0" rank="0" text="" dxfId="1">
      <formula>156</formula>
      <formula>320</formula>
    </cfRule>
  </conditionalFormatting>
  <conditionalFormatting sqref="D7">
    <cfRule type="expression" priority="4" aboveAverage="0" equalAverage="0" bottom="0" percent="0" rank="0" text="" dxfId="2">
      <formula>$D$7&gt;50</formula>
    </cfRule>
  </conditionalFormatting>
  <conditionalFormatting sqref="D8">
    <cfRule type="expression" priority="5" aboveAverage="0" equalAverage="0" bottom="0" percent="0" rank="0" text="" dxfId="3">
      <formula>OR($D$8&gt;25,$D$8&lt;10)</formula>
    </cfRule>
  </conditionalFormatting>
  <conditionalFormatting sqref="C17:C20">
    <cfRule type="cellIs" priority="6" operator="notBetween" aboveAverage="0" equalAverage="0" bottom="0" percent="0" rank="0" text="" dxfId="4">
      <formula>1</formula>
      <formula>32</formula>
    </cfRule>
  </conditionalFormatting>
  <conditionalFormatting sqref="F17:I17">
    <cfRule type="expression" priority="7" aboveAverage="0" equalAverage="0" bottom="0" percent="0" rank="0" text="" dxfId="5">
      <formula>OR($E$17&lt;156, $E$17&gt;320)</formula>
    </cfRule>
  </conditionalFormatting>
  <conditionalFormatting sqref="F19:I19">
    <cfRule type="expression" priority="8" aboveAverage="0" equalAverage="0" bottom="0" percent="0" rank="0" text="" dxfId="6">
      <formula>OR($E$19&lt;156,$E$19&gt;320)</formula>
    </cfRule>
  </conditionalFormatting>
  <conditionalFormatting sqref="F20:I20">
    <cfRule type="expression" priority="9" aboveAverage="0" equalAverage="0" bottom="0" percent="0" rank="0" text="" dxfId="7">
      <formula>OR($E$20&lt;156,$E$20&gt;320)</formula>
    </cfRule>
  </conditionalFormatting>
  <conditionalFormatting sqref="F18:I18">
    <cfRule type="expression" priority="10" aboveAverage="0" equalAverage="0" bottom="0" percent="0" rank="0" text="" dxfId="8">
      <formula>OR($E$18 &lt; 156,$E$18&gt;320)</formula>
    </cfRule>
  </conditionalFormatting>
  <printOptions headings="false" gridLines="false" gridLinesSet="true" horizontalCentered="false" verticalCentered="false"/>
  <pageMargins left="0.5" right="0.5" top="0.5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LibreOffice/4.4.6.3$Linux_X86_64 LibreOffice_project/40m0$Build-3</Application>
  <Company>PSNA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1999-02-19T23:59:01Z</dcterms:created>
  <dc:creator>ggoodhue</dc:creator>
  <dc:language>en-US</dc:language>
  <cp:lastPrinted>2006-09-19T22:40:52Z</cp:lastPrinted>
  <dcterms:modified xsi:type="dcterms:W3CDTF">2015-11-12T18:18:48Z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PSNA</vt:lpwstr>
  </property>
  <property fmtid="{D5CDD505-2E9C-101B-9397-08002B2CF9AE}" pid="4" name="ContentTypeId">
    <vt:lpwstr>0x010100B55B0A64DC887B4287112D8EED5C9F19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53db6450-f9f1-4d2b-b92c-f76434c4ca75</vt:lpwstr>
  </property>
</Properties>
</file>