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autoCompressPictures="0"/>
  <xr:revisionPtr revIDLastSave="0" documentId="8_{FEB77AAA-0F34-4FB4-856F-5F946587EE9C}" xr6:coauthVersionLast="47" xr6:coauthVersionMax="47" xr10:uidLastSave="{00000000-0000-0000-0000-000000000000}"/>
  <bookViews>
    <workbookView xWindow="-108" yWindow="-108" windowWidth="23256" windowHeight="12456" firstSheet="6" activeTab="1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 name="Sheet1" sheetId="37" r:id="rId13"/>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<sst xmlns="http://schemas.openxmlformats.org/spreadsheetml/2006/main" count="746" uniqueCount="402">
  <si>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</si>
  <si>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</si>
  <si>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</si>
  <si>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</si>
  <si>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</si>
  <si>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</si>
  <si>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</si>
  <si>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</si>
  <si>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</si>
  <si>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</si>
  <si>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</si>
  <si>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</si>
  <si>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</si>
  <si>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</si>
  <si>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</si>
  <si>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</si>
  <si>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</si>
  <si>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</si>
  <si>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</si>
  <si>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</si>
  <si>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</si>
  <si>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</si>
  <si>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</si>
  <si>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</si>
  <si>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</si>
  <si>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</si>
  <si>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</si>
  <si>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</si>
  <si>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</si>
  <si>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</si>
  <si>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</si>
  <si>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</si>
  <si>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</si>
  <si>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</si>
  <si>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</si>
  <si>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</si>
  <si>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</si>
  <si>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</si>
  <si>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</si>
  <si>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</si>
  <si>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</si>
  <si>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</si>
  <si>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</si>
  <si>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</si>
  <si>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</si>
  <si>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</si>
  <si>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</si>
  <si>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</si>
  <si>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</si>
  <si>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</si>
  <si>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</si>
  <si>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</si>
  <si>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</si>
  <si>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</si>
  <si>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</si>
  <si>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</si>
  <si>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</si>
  <si>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</si>
  <si>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</si>
  <si>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</si>
  <si>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</si>
  <si>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</si>
  <si>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</si>
  <si>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</si>
  <si>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</si>
  <si>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</si>
  <si>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</si>
  <si>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</si>
  <si>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</si>
  <si>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</si>
  <si>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</si>
  <si>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</si>
  <si>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</si>
  <si>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</si>
  <si>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</si>
  <si>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</si>
  <si>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</si>
  <si>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</si>
  <si>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</si>
  <si>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</si>
  <si>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</si>
  <si>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</si>
  <si>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</si>
  <si>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</si>
  <si>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</si>
  <si>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</si>
  <si>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</si>
  <si>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</si>
  <si>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</si>
  <si>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</si>
  <si>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</si>
  <si>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</si>
  <si>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</si>
  <si>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</si>
  <si>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</si>
  <si>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</si>
  <si>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</si>
  <si>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</si>
  <si>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</si>
  <si>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</si>
  <si>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</si>
  <si>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</si>
  <si>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</si>
  <si>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</si>
  <si>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</si>
  <si>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</si>
  <si>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</si>
  <si>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</si>
  <si>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</si>
  <si>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</si>
  <si>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</si>
  <si>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</si>
  <si>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</si>
  <si>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</si>
  <si>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</si>
  <si>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</si>
  <si>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</si>
  <si>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</si>
  <si>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</si>
  <si>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</si>
  <si>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</si>
  <si>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</si>
  <si>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</si>
  <si>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</si>
  <si>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</si>
  <si>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</si>
  <si>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</si>
  <si>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</si>
  <si>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</si>
  <si>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</si>
  <si>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</si>
  <si>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</si>
  <si>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</si>
  <si>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</si>
  <si>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</si>
  <si>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</si>
  <si>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</si>
  <si>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</si>
  <si>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</si>
  <si>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</si>
  <si>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</si>
  <si>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</si>
  <si>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</si>
  <si>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</si>
  <si>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</si>
  <si>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</si>
  <si>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</si>
  <si>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</si>
  <si>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</si>
  <si>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</si>
  <si>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</si>
  <si>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</si>
  <si>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</si>
  <si>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</si>
  <si>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</si>
  <si>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</si>
  <si>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</si>
  <si>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</si>
  <si>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</si>
  <si>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</si>
  <si>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</si>
  <si>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</si>
  <si>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</si>
  <si>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</si>
  <si>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</si>
  <si>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</si>
  <si>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</si>
  <si>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</si>
  <si>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</si>
  <si>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</si>
  <si>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</si>
  <si>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</si>
  <si>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</si>
  <si>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</si>
  <si>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</si>
  <si>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</si>
  <si>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</si>
  <si>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</si>
  <si>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</si>
  <si>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</si>
  <si>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</si>
  <si>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</si>
  <si>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</si>
  <si>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</si>
  <si>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</si>
  <si>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</si>
  <si>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</si>
  <si>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</si>
  <si>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</si>
  <si>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</si>
  <si>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</si>
  <si>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</si>
  <si>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</si>
  <si>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</si>
  <si>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</si>
  <si>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</si>
  <si>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</si>
  <si>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</si>
  <si>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</si>
  <si>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</si>
  <si>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</si>
  <si>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</si>
  <si>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</si>
  <si>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</si>
  <si>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</si>
  <si>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</si>
  <si>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</si>
  <si>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</si>
  <si>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</si>
  <si>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</si>
  <si>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</si>
  <si>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</si>
  <si>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</si>
  <si>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</si>
  <si>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</si>
  <si>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</si>
  <si>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</si>
  <si>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</si>
  <si>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</si>
  <si>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</si>
  <si>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</si>
  <si>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</si>
  <si>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</si>
  <si>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</si>
  <si>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</si>
  <si>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</si>
  <si>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</si>
  <si>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</si>
  <si>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</si>
  <si>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</si>
  <si>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</si>
  <si>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</si>
  <si>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</si>
  <si>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</si>
  <si>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</si>
  <si>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</si>
  <si>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</si>
  <si>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</si>
  <si>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</si>
  <si>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</si>
  <si>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</si>
  <si>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</si>
  <si>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</si>
  <si>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</si>
  <si>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</si>
  <si>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</si>
  <si>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</si>
  <si>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</si>
  <si>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</si>
  <si>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</si>
  <si>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</si>
  <si>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</si>
  <si>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</si>
  <si>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</si>
  <si>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</si>
  <si>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</si>
  <si>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</si>
  <si>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</si>
  <si>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</si>
  <si>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</si>
  <si>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</si>
  <si>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</si>
  <si>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</si>
  <si>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</si>
  <si>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</si>
  <si>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</si>
  <si>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</si>
  <si>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</si>
  <si>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</si>
  <si>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</si>
  <si>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</si>
  <si>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</si>
  <si>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</si>
  <si>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</si>
  <si>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</si>
  <si>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</si>
  <si>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</si>
  <si>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</si>
  <si>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</si>
  <si>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</si>
  <si>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</si>
  <si>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</si>
  <si>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</si>
  <si>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</si>
  <si>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</si>
  <si>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</si>
  <si>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</si>
  <si>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</si>
  <si>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</si>
  <si>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</si>
  <si>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</si>
  <si>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</si>
  <si>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</si>
  <si>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</si>
  <si>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</si>
  <si>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</si>
  <si>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</si>
  <si>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</si>
  <si>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</si>
  <si>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</si>
  <si>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</si>
  <si>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</si>
  <si>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</si>
  <si>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</si>
  <si>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</si>
  <si>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</si>
  <si>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</si>
  <si>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</si>
  <si>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</si>
  <si>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</si>
  <si>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</si>
  <si>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</si>
  <si>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</si>
  <si>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</si>
  <si>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</si>
  <si>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</si>
  <si>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</si>
  <si>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</si>
  <si>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</si>
  <si>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</si>
  <si>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</si>
  <si>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</si>
  <si>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</si>
  <si>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</si>
  <si>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</si>
  <si>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</si>
  <si>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</si>
  <si>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</si>
  <si>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</si>
  <si>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</si>
  <si>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</si>
  <si>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</si>
  <si>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</si>
  <si>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</si>
  <si>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</si>
  <si>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</si>
  <si>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</si>
  <si>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</si>
  <si>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</si>
  <si>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</si>
  <si>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</si>
  <si>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</si>
  <si>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</si>
  <si>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</si>
  <si>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</si>
  <si>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</si>
  <si>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</si>
  <si>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</si>
  <si>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</si>
  <si>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</si>
  <si>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</si>
  <si>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</si>
  <si>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</si>
  <si>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</si>
  <si>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</si>
  <si>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</si>
  <si>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</si>
  <si>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</si>
  <si>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</si>
  <si>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</si>
  <si>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</si>
  <si>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</si>
  <si>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</si>
  <si>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</si>
  <si>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</si>
  <si>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</si>
  <si>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</si>
  <si>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</si>
  <si>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</si>
  <si>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</si>
  <si>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</si>
  <si>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</si>
  <si>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</si>
  <si>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</si>
  <si>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</si>
  <si>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</si>
  <si>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</si>
  <si>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</si>
  <si>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</si>
  <si>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Time period</t>
  </si>
  <si>
    <t>Product name</t>
  </si>
  <si>
    <t>performance of processor</t>
  </si>
  <si>
    <t>Chip perfomace</t>
  </si>
  <si>
    <t>Battery performance</t>
  </si>
  <si>
    <t xml:space="preserve">  Perfomace of external parts</t>
  </si>
  <si>
    <t>weight carries</t>
  </si>
  <si>
    <t>2010-2011</t>
  </si>
  <si>
    <t>LAPTOP</t>
  </si>
  <si>
    <t>GOOD</t>
  </si>
  <si>
    <t>4kgs</t>
  </si>
  <si>
    <t>2011-2012</t>
  </si>
  <si>
    <t>2012-2013</t>
  </si>
  <si>
    <t>2013-2014</t>
  </si>
  <si>
    <t>2014-2015</t>
  </si>
  <si>
    <t>NORMAL</t>
  </si>
  <si>
    <t>2015-2016</t>
  </si>
  <si>
    <t>2016-2017</t>
  </si>
  <si>
    <t>2017-2018</t>
  </si>
  <si>
    <t>AVERAGE</t>
  </si>
  <si>
    <t>2018-2019</t>
  </si>
  <si>
    <t>2019-2020</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</si>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</sst>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7"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b/>
      <sz val="11"/>
      <color theme="1"/>
      <name val="Arial Black"/>
      <family val="2"/>
    </font>
    <font>
      <sz val="14"/>
      <color theme="1"/>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3">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xf numFmtId="0" fontId="15" fillId="0" borderId="0" xfId="0" applyFont="1"/>
    <xf numFmtId="0" fontId="16" fillId="0" borderId="0" xfId="0" applyFont="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2020</c:v>
                </c:pt>
                <c:pt idx="1">
                  <c:v>2021</c:v>
                </c:pt>
                <c:pt idx="2">
                  <c:v>2022</c:v>
                </c:pt>
                <c:pt idx="3">
                  <c:v>2023</c:v>
                </c:pt>
                <c:pt idx="4">
                  <c:v>2024</c:v>
                </c:pt>
                <c:pt idx="5">
                  <c:v>2025</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2020</c:v>
                </c:pt>
                <c:pt idx="1">
                  <c:v>2021</c:v>
                </c:pt>
                <c:pt idx="2">
                  <c:v>2022</c:v>
                </c:pt>
                <c:pt idx="3">
                  <c:v>2023</c:v>
                </c:pt>
                <c:pt idx="4">
                  <c:v>2024</c:v>
                </c:pt>
                <c:pt idx="5">
                  <c:v>2025</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2020</c:v>
                </c:pt>
                <c:pt idx="1">
                  <c:v>2021</c:v>
                </c:pt>
                <c:pt idx="2">
                  <c:v>2022</c:v>
                </c:pt>
                <c:pt idx="3">
                  <c:v>2023</c:v>
                </c:pt>
                <c:pt idx="4">
                  <c:v>2024</c:v>
                </c:pt>
                <c:pt idx="5">
                  <c:v>2025</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600188" y="3235833"/>
          <a:ext cx="2964942" cy="1266444"/>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363855</xdr:colOff>
      <xdr:row>0</xdr:row>
      <xdr:rowOff>0</xdr:rowOff>
    </xdr:from>
    <xdr:to>
      <xdr:col>1</xdr:col>
      <xdr:colOff>5212080</xdr:colOff>
      <xdr:row>21</xdr:row>
      <xdr:rowOff>47625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80619" y="0"/>
          <a:ext cx="5969889" cy="4656201"/>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407289" y="5568696"/>
          <a:ext cx="5971413" cy="4656201"/>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860030" y="10504170"/>
          <a:ext cx="5855447" cy="2534412"/>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407289" y="10369297"/>
          <a:ext cx="5971413" cy="280416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339078" y="6230493"/>
          <a:ext cx="5958078" cy="3239803"/>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407289" y="13422630"/>
          <a:ext cx="5971413" cy="3292983"/>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2525375" y="13498829"/>
          <a:ext cx="1552956" cy="1152145"/>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600846" y="14785848"/>
          <a:ext cx="3213076" cy="1228344"/>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249555</xdr:colOff>
      <xdr:row>0</xdr:row>
      <xdr:rowOff>333224</xdr:rowOff>
    </xdr:from>
    <xdr:to>
      <xdr:col>1</xdr:col>
      <xdr:colOff>5097780</xdr:colOff>
      <xdr:row>24</xdr:row>
      <xdr:rowOff>85725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260223" y="336272"/>
          <a:ext cx="5971413" cy="4934101"/>
          <a:chOff x="-83513" y="118698"/>
          <a:chExt cx="5695950" cy="4896001"/>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83513" y="3950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407289" y="5568696"/>
          <a:ext cx="5971413" cy="578249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412804" y="11499668"/>
          <a:ext cx="5969889" cy="2995984"/>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132701" y="2471378"/>
          <a:ext cx="1493760" cy="673767"/>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9071" y="288798"/>
          <a:ext cx="9690411" cy="577627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39090" y="16879062"/>
          <a:ext cx="5969889" cy="389445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953631" y="15549309"/>
          <a:ext cx="3552825" cy="186455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63112" y="13048545"/>
          <a:ext cx="5971413" cy="3701993"/>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963156" y="10807313"/>
          <a:ext cx="3842766" cy="178371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076619" y="7571485"/>
          <a:ext cx="2759404" cy="1421893"/>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61524" y="5550084"/>
          <a:ext cx="5971413" cy="7283774"/>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720453" y="3523107"/>
          <a:ext cx="2338959" cy="1393316"/>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41812" y="268225"/>
          <a:ext cx="5969889" cy="4608576"/>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312390" y="254618"/>
          <a:ext cx="5969889" cy="46557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988315" y="1150239"/>
          <a:ext cx="2221592" cy="1785266"/>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413205" y="5527859"/>
          <a:ext cx="5969889" cy="2731879"/>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192899" y="9453605"/>
          <a:ext cx="3758418" cy="2326534"/>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408819" y="8455348"/>
          <a:ext cx="5971413" cy="4083361"/>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408819" y="12662054"/>
          <a:ext cx="5971413" cy="282956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877558" y="12399816"/>
          <a:ext cx="4058284" cy="1170335"/>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983598" y="2498217"/>
          <a:ext cx="1847089" cy="1235963"/>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576822" y="11329416"/>
          <a:ext cx="10199428" cy="3164145"/>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416607" y="9775906"/>
          <a:ext cx="5969023" cy="5595540"/>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18338" y="15515844"/>
          <a:ext cx="5969889" cy="47910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407289" y="5568696"/>
          <a:ext cx="5971413" cy="3972178"/>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9042273" y="8237981"/>
          <a:ext cx="3609213" cy="1718692"/>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39090" y="258699"/>
          <a:ext cx="5969889" cy="46577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39090" y="268224"/>
          <a:ext cx="5969889" cy="46577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853808" y="6154293"/>
          <a:ext cx="5349862" cy="95791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587870" y="7422261"/>
          <a:ext cx="3257791" cy="1861566"/>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407289" y="5568696"/>
          <a:ext cx="5971413" cy="5011674"/>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407289" y="10762868"/>
          <a:ext cx="5971413" cy="3273933"/>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877557" y="10004297"/>
          <a:ext cx="4395852" cy="3139059"/>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923532" y="13278231"/>
          <a:ext cx="4021835" cy="95572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407289" y="14190726"/>
          <a:ext cx="5971413" cy="3264408"/>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976241" y="2294763"/>
          <a:ext cx="569357" cy="671239"/>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9073896" y="2064639"/>
          <a:ext cx="1711452" cy="95572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844284" y="3268217"/>
          <a:ext cx="4088130" cy="1570483"/>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48615" y="268224"/>
          <a:ext cx="5969889" cy="46577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407289" y="5559171"/>
          <a:ext cx="5971413" cy="286130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370820" y="6260591"/>
          <a:ext cx="2303144" cy="1631443"/>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407289" y="8622030"/>
          <a:ext cx="5971413" cy="3120009"/>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406590" y="11876913"/>
          <a:ext cx="5971413" cy="298033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48615" y="268224"/>
          <a:ext cx="5969889" cy="46577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407289" y="5568696"/>
          <a:ext cx="5971413" cy="3661155"/>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475470" y="11607165"/>
          <a:ext cx="2325624" cy="1287018"/>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8207121" y="3572255"/>
          <a:ext cx="2755391" cy="1237869"/>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291197" y="8555355"/>
          <a:ext cx="4321302" cy="95572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407289" y="9380601"/>
          <a:ext cx="5971413" cy="4656201"/>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402529" y="14200251"/>
          <a:ext cx="5971413" cy="3374280"/>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48615" y="279273"/>
          <a:ext cx="5969889" cy="4597527"/>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407289" y="5568696"/>
          <a:ext cx="5971413" cy="6144768"/>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9200769" y="7008127"/>
          <a:ext cx="2657474" cy="1872602"/>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9181719" y="853821"/>
          <a:ext cx="2855595" cy="270891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407289" y="11915013"/>
          <a:ext cx="5971413" cy="3030134"/>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407289" y="5568697"/>
          <a:ext cx="5971413" cy="3667506"/>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407289" y="9390127"/>
          <a:ext cx="5971413" cy="388810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407289" y="13441680"/>
          <a:ext cx="5971413" cy="288671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310515</xdr:colOff>
      <xdr:row>0</xdr:row>
      <xdr:rowOff>0</xdr:rowOff>
    </xdr:from>
    <xdr:to>
      <xdr:col>1</xdr:col>
      <xdr:colOff>5158740</xdr:colOff>
      <xdr:row>19</xdr:row>
      <xdr:rowOff>18280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24231" y="0"/>
          <a:ext cx="5969889" cy="4242808"/>
          <a:chOff x="310599" y="0"/>
          <a:chExt cx="5695950" cy="420928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10599" y="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603759" y="3181063"/>
          <a:ext cx="3421238" cy="1187863"/>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5.971767129631"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1-07-03T00:00:00" maxDate="2021-08-30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1-07-03T00:00:00"/>
    <s v="Anne"/>
    <x v="0"/>
    <n v="1400"/>
  </r>
  <r>
    <d v="2021-07-08T00:00:00"/>
    <s v="Mark"/>
    <x v="1"/>
    <n v="1010"/>
  </r>
  <r>
    <d v="2021-07-25T00:00:00"/>
    <s v="Anne"/>
    <x v="0"/>
    <n v="750"/>
  </r>
  <r>
    <d v="2021-07-29T00:00:00"/>
    <s v="Mark"/>
    <x v="2"/>
    <n v="510"/>
  </r>
  <r>
    <d v="2021-08-18T00:00:00"/>
    <s v="Mariya"/>
    <x v="2"/>
    <n v="1600"/>
  </r>
  <r>
    <d v="2021-08-2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2020</v>
      </c>
      <c r="D6">
        <v>500</v>
      </c>
      <c r="E6"/>
      <c r="F6"/>
    </row>
    <row r="7" spans="1:6" s="3" customFormat="1" ht="15" customHeight="1" x14ac:dyDescent="0.3">
      <c r="A7" s="16" t="s">
        <v>347</v>
      </c>
      <c r="B7"/>
      <c r="C7">
        <f ca="1">YEAR(TODAY())-4</f>
        <v>2021</v>
      </c>
      <c r="D7">
        <v>800</v>
      </c>
      <c r="E7"/>
      <c r="F7"/>
    </row>
    <row r="8" spans="1:6" s="3" customFormat="1" ht="15" customHeight="1" x14ac:dyDescent="0.3">
      <c r="A8" s="16" t="s">
        <v>260</v>
      </c>
      <c r="B8"/>
      <c r="C8">
        <f ca="1">YEAR(TODAY())-3</f>
        <v>2022</v>
      </c>
      <c r="D8">
        <v>1000</v>
      </c>
      <c r="E8"/>
      <c r="F8"/>
    </row>
    <row r="9" spans="1:6" s="3" customFormat="1" ht="15" customHeight="1" x14ac:dyDescent="0.3">
      <c r="A9" s="48" t="s">
        <v>339</v>
      </c>
      <c r="B9"/>
      <c r="C9">
        <f ca="1">YEAR(TODAY())-2</f>
        <v>2023</v>
      </c>
      <c r="D9">
        <v>900</v>
      </c>
      <c r="E9"/>
      <c r="F9"/>
    </row>
    <row r="10" spans="1:6" s="3" customFormat="1" ht="15" customHeight="1" x14ac:dyDescent="0.3">
      <c r="A10" s="16" t="s">
        <v>118</v>
      </c>
      <c r="B10"/>
      <c r="C10">
        <f ca="1">YEAR(TODAY())-1</f>
        <v>2024</v>
      </c>
      <c r="D10">
        <v>1000</v>
      </c>
      <c r="E10"/>
      <c r="F10"/>
    </row>
    <row r="11" spans="1:6" s="3" customFormat="1" ht="15" customHeight="1" x14ac:dyDescent="0.3">
      <c r="A11" s="16"/>
      <c r="B11"/>
      <c r="C11">
        <f ca="1">YEAR(TODAY())</f>
        <v>2025</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2020</v>
      </c>
      <c r="E68" s="5">
        <v>500</v>
      </c>
      <c r="F68" s="38">
        <v>5000</v>
      </c>
    </row>
    <row r="69" spans="1:6" ht="15" customHeight="1" x14ac:dyDescent="0.3">
      <c r="A69" s="16" t="s">
        <v>222</v>
      </c>
      <c r="D69">
        <f ca="1">YEAR(TODAY())-4</f>
        <v>2021</v>
      </c>
      <c r="E69">
        <v>800</v>
      </c>
      <c r="F69" s="37">
        <v>11200</v>
      </c>
    </row>
    <row r="70" spans="1:6" ht="15" customHeight="1" x14ac:dyDescent="0.3">
      <c r="A70" s="16" t="s">
        <v>223</v>
      </c>
      <c r="D70">
        <f ca="1">YEAR(TODAY())-3</f>
        <v>2022</v>
      </c>
      <c r="E70" s="5">
        <v>1000</v>
      </c>
      <c r="F70" s="38">
        <v>30000</v>
      </c>
    </row>
    <row r="71" spans="1:6" ht="15" customHeight="1" x14ac:dyDescent="0.3">
      <c r="A71" s="16" t="s">
        <v>224</v>
      </c>
      <c r="D71">
        <f ca="1">YEAR(TODAY())-2</f>
        <v>2023</v>
      </c>
      <c r="E71">
        <v>900</v>
      </c>
      <c r="F71" s="37">
        <v>25000</v>
      </c>
    </row>
    <row r="72" spans="1:6" ht="15" customHeight="1" x14ac:dyDescent="0.3">
      <c r="A72" s="16" t="s">
        <v>112</v>
      </c>
      <c r="D72">
        <f ca="1">YEAR(TODAY())-1</f>
        <v>2024</v>
      </c>
      <c r="E72" s="5">
        <v>1000</v>
      </c>
      <c r="F72" s="38">
        <v>5000</v>
      </c>
    </row>
    <row r="73" spans="1:6" ht="15" customHeight="1" x14ac:dyDescent="0.3">
      <c r="D73">
        <f ca="1">YEAR(TODAY())</f>
        <v>2025</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45601</v>
      </c>
      <c r="D4" t="s">
        <v>80</v>
      </c>
      <c r="E4" t="s">
        <v>81</v>
      </c>
      <c r="F4" s="39">
        <v>1400</v>
      </c>
    </row>
    <row r="5" spans="1:6" s="3" customFormat="1" ht="15" customHeight="1" x14ac:dyDescent="0.3">
      <c r="A5" s="16" t="s">
        <v>373</v>
      </c>
      <c r="B5"/>
      <c r="C5" s="41">
        <f ca="1">TODAY()-52</f>
        <v>45606</v>
      </c>
      <c r="D5" t="s">
        <v>71</v>
      </c>
      <c r="E5" t="s">
        <v>82</v>
      </c>
      <c r="F5" s="39">
        <v>1010</v>
      </c>
    </row>
    <row r="6" spans="1:6" s="3" customFormat="1" ht="15" customHeight="1" x14ac:dyDescent="0.3">
      <c r="A6" s="16" t="s">
        <v>374</v>
      </c>
      <c r="B6"/>
      <c r="C6" s="41">
        <f ca="1">TODAY()-35</f>
        <v>45623</v>
      </c>
      <c r="D6" t="s">
        <v>80</v>
      </c>
      <c r="E6" t="s">
        <v>81</v>
      </c>
      <c r="F6" s="39">
        <v>750</v>
      </c>
    </row>
    <row r="7" spans="1:6" s="3" customFormat="1" ht="15" customHeight="1" x14ac:dyDescent="0.3">
      <c r="A7" s="16" t="s">
        <v>376</v>
      </c>
      <c r="B7"/>
      <c r="C7" s="41">
        <f ca="1">TODAY()-31</f>
        <v>45627</v>
      </c>
      <c r="D7" t="s">
        <v>71</v>
      </c>
      <c r="E7" t="s">
        <v>83</v>
      </c>
      <c r="F7" s="39">
        <v>510</v>
      </c>
    </row>
    <row r="8" spans="1:6" s="3" customFormat="1" ht="15" customHeight="1" x14ac:dyDescent="0.3">
      <c r="A8" s="16" t="s">
        <v>118</v>
      </c>
      <c r="B8"/>
      <c r="C8" s="41">
        <f ca="1">TODAY()-11</f>
        <v>45647</v>
      </c>
      <c r="D8" t="s">
        <v>66</v>
      </c>
      <c r="E8" t="s">
        <v>83</v>
      </c>
      <c r="F8" s="39">
        <v>1600</v>
      </c>
    </row>
    <row r="9" spans="1:6" s="3" customFormat="1" ht="15" customHeight="1" x14ac:dyDescent="0.3">
      <c r="A9" s="16"/>
      <c r="B9"/>
      <c r="C9" s="41">
        <f ca="1">TODAY()</f>
        <v>45658</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45601</v>
      </c>
      <c r="D35" t="s">
        <v>80</v>
      </c>
      <c r="E35" t="s">
        <v>81</v>
      </c>
      <c r="F35" s="39">
        <v>1400</v>
      </c>
    </row>
    <row r="36" spans="1:6" ht="15" customHeight="1" x14ac:dyDescent="0.3">
      <c r="A36" s="16" t="s">
        <v>231</v>
      </c>
      <c r="C36" s="41">
        <f ca="1">TODAY()-52</f>
        <v>45606</v>
      </c>
      <c r="D36" t="s">
        <v>71</v>
      </c>
      <c r="E36" t="s">
        <v>82</v>
      </c>
      <c r="F36" s="39">
        <v>1010</v>
      </c>
    </row>
    <row r="37" spans="1:6" ht="15" customHeight="1" x14ac:dyDescent="0.3">
      <c r="C37" s="41">
        <f ca="1">TODAY()-35</f>
        <v>45623</v>
      </c>
      <c r="D37" t="s">
        <v>80</v>
      </c>
      <c r="E37" t="s">
        <v>81</v>
      </c>
      <c r="F37" s="39">
        <v>750</v>
      </c>
    </row>
    <row r="38" spans="1:6" ht="15" customHeight="1" x14ac:dyDescent="0.3">
      <c r="C38" s="41">
        <f ca="1">TODAY()-31</f>
        <v>45627</v>
      </c>
      <c r="D38" t="s">
        <v>71</v>
      </c>
      <c r="E38" t="s">
        <v>83</v>
      </c>
      <c r="F38" s="39">
        <v>510</v>
      </c>
    </row>
    <row r="39" spans="1:6" ht="15" customHeight="1" x14ac:dyDescent="0.3">
      <c r="C39" s="41">
        <f ca="1">TODAY()-11</f>
        <v>45647</v>
      </c>
      <c r="D39" t="s">
        <v>66</v>
      </c>
      <c r="E39" t="s">
        <v>83</v>
      </c>
      <c r="F39" s="39">
        <v>1600</v>
      </c>
    </row>
    <row r="40" spans="1:6" ht="15" customHeight="1" x14ac:dyDescent="0.3">
      <c r="C40" s="41">
        <f ca="1">TODAY()</f>
        <v>45658</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election activeCell="H25" sqref="H25"/>
    </sheetView>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4830-CB7A-47CA-82CF-3BF995271E5D}">
  <dimension ref="A1:G11"/>
  <sheetViews>
    <sheetView tabSelected="1" workbookViewId="0">
      <selection activeCell="J9" sqref="J9"/>
    </sheetView>
  </sheetViews>
  <sheetFormatPr defaultRowHeight="14.4" x14ac:dyDescent="0.3"/>
  <cols>
    <col min="1" max="1" width="14.5546875" customWidth="1"/>
    <col min="2" max="2" width="16.109375" customWidth="1"/>
    <col min="3" max="3" width="29.88671875" customWidth="1"/>
    <col min="4" max="4" width="18.33203125" customWidth="1"/>
    <col min="5" max="5" width="24" customWidth="1"/>
    <col min="6" max="6" width="32.88671875" customWidth="1"/>
    <col min="7" max="7" width="17.5546875" customWidth="1"/>
  </cols>
  <sheetData>
    <row r="1" spans="1:7" ht="17.399999999999999" x14ac:dyDescent="0.45">
      <c r="A1" s="51" t="s">
        <v>379</v>
      </c>
      <c r="B1" s="51" t="s">
        <v>380</v>
      </c>
      <c r="C1" s="51" t="s">
        <v>381</v>
      </c>
      <c r="D1" s="51" t="s">
        <v>382</v>
      </c>
      <c r="E1" s="51" t="s">
        <v>383</v>
      </c>
      <c r="F1" s="51" t="s">
        <v>384</v>
      </c>
      <c r="G1" s="51" t="s">
        <v>385</v>
      </c>
    </row>
    <row r="2" spans="1:7" ht="18" x14ac:dyDescent="0.35">
      <c r="A2" s="52" t="s">
        <v>386</v>
      </c>
      <c r="B2" t="s">
        <v>387</v>
      </c>
      <c r="C2" t="s">
        <v>388</v>
      </c>
      <c r="D2" t="s">
        <v>388</v>
      </c>
      <c r="E2" t="s">
        <v>388</v>
      </c>
      <c r="F2" t="s">
        <v>388</v>
      </c>
      <c r="G2" t="s">
        <v>389</v>
      </c>
    </row>
    <row r="3" spans="1:7" ht="18" x14ac:dyDescent="0.35">
      <c r="A3" s="52" t="s">
        <v>390</v>
      </c>
      <c r="B3" t="s">
        <v>387</v>
      </c>
      <c r="C3" t="s">
        <v>388</v>
      </c>
      <c r="D3" t="s">
        <v>388</v>
      </c>
      <c r="E3" t="s">
        <v>388</v>
      </c>
      <c r="F3" t="s">
        <v>388</v>
      </c>
      <c r="G3" t="s">
        <v>389</v>
      </c>
    </row>
    <row r="4" spans="1:7" ht="18" x14ac:dyDescent="0.35">
      <c r="A4" s="52" t="s">
        <v>391</v>
      </c>
      <c r="B4" t="s">
        <v>387</v>
      </c>
      <c r="C4" t="s">
        <v>388</v>
      </c>
      <c r="D4" t="s">
        <v>388</v>
      </c>
      <c r="E4" t="s">
        <v>388</v>
      </c>
      <c r="F4" t="s">
        <v>388</v>
      </c>
      <c r="G4" t="s">
        <v>389</v>
      </c>
    </row>
    <row r="5" spans="1:7" ht="18" x14ac:dyDescent="0.35">
      <c r="A5" s="52" t="s">
        <v>392</v>
      </c>
      <c r="B5" t="s">
        <v>387</v>
      </c>
      <c r="C5" t="s">
        <v>388</v>
      </c>
      <c r="D5" t="s">
        <v>388</v>
      </c>
      <c r="E5" t="s">
        <v>388</v>
      </c>
      <c r="F5" t="s">
        <v>388</v>
      </c>
      <c r="G5" t="s">
        <v>389</v>
      </c>
    </row>
    <row r="6" spans="1:7" ht="18" x14ac:dyDescent="0.35">
      <c r="A6" s="52" t="s">
        <v>393</v>
      </c>
      <c r="B6" t="s">
        <v>387</v>
      </c>
      <c r="C6" t="s">
        <v>388</v>
      </c>
      <c r="D6" t="s">
        <v>394</v>
      </c>
      <c r="E6" t="s">
        <v>394</v>
      </c>
      <c r="F6" t="s">
        <v>388</v>
      </c>
      <c r="G6" t="s">
        <v>389</v>
      </c>
    </row>
    <row r="7" spans="1:7" ht="18" x14ac:dyDescent="0.35">
      <c r="A7" s="52" t="s">
        <v>395</v>
      </c>
      <c r="B7" t="s">
        <v>387</v>
      </c>
      <c r="C7" t="s">
        <v>394</v>
      </c>
      <c r="D7" t="s">
        <v>394</v>
      </c>
      <c r="E7" t="s">
        <v>394</v>
      </c>
      <c r="F7" t="s">
        <v>388</v>
      </c>
      <c r="G7" t="s">
        <v>389</v>
      </c>
    </row>
    <row r="8" spans="1:7" ht="18" x14ac:dyDescent="0.35">
      <c r="A8" s="52" t="s">
        <v>396</v>
      </c>
      <c r="B8" t="s">
        <v>387</v>
      </c>
      <c r="C8" t="s">
        <v>394</v>
      </c>
      <c r="D8" t="s">
        <v>394</v>
      </c>
      <c r="E8" t="s">
        <v>388</v>
      </c>
      <c r="F8" t="s">
        <v>388</v>
      </c>
      <c r="G8" t="s">
        <v>389</v>
      </c>
    </row>
    <row r="9" spans="1:7" ht="18" x14ac:dyDescent="0.35">
      <c r="A9" s="52" t="s">
        <v>397</v>
      </c>
      <c r="B9" t="s">
        <v>387</v>
      </c>
      <c r="C9" t="s">
        <v>398</v>
      </c>
      <c r="D9" t="s">
        <v>394</v>
      </c>
      <c r="E9" t="s">
        <v>388</v>
      </c>
      <c r="F9" t="s">
        <v>388</v>
      </c>
      <c r="G9" t="s">
        <v>389</v>
      </c>
    </row>
    <row r="10" spans="1:7" ht="18" x14ac:dyDescent="0.35">
      <c r="A10" s="52" t="s">
        <v>399</v>
      </c>
      <c r="B10" t="s">
        <v>387</v>
      </c>
      <c r="C10" t="s">
        <v>398</v>
      </c>
      <c r="D10" t="s">
        <v>394</v>
      </c>
      <c r="E10" t="s">
        <v>394</v>
      </c>
      <c r="F10" t="s">
        <v>388</v>
      </c>
      <c r="G10" t="s">
        <v>389</v>
      </c>
    </row>
    <row r="11" spans="1:7" ht="18" x14ac:dyDescent="0.35">
      <c r="A11" s="52" t="s">
        <v>400</v>
      </c>
      <c r="B11" t="s">
        <v>387</v>
      </c>
      <c r="C11" t="s">
        <v>401</v>
      </c>
      <c r="D11" t="s">
        <v>398</v>
      </c>
      <c r="E11" t="s">
        <v>394</v>
      </c>
      <c r="F11" t="s">
        <v>388</v>
      </c>
      <c r="G11" t="s">
        <v>389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c r="G8" s="7"/>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c r="G16" s="20"/>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6"/>
      <c r="F5" s="6">
        <v>75</v>
      </c>
      <c r="G5" s="6"/>
      <c r="H5" s="18"/>
      <c r="I5" s="18"/>
    </row>
    <row r="6" spans="1:9" s="19" customFormat="1" ht="15" customHeight="1" x14ac:dyDescent="0.3">
      <c r="A6" s="16" t="s">
        <v>284</v>
      </c>
      <c r="B6"/>
      <c r="C6" s="6">
        <v>50</v>
      </c>
      <c r="D6" s="6">
        <v>70</v>
      </c>
      <c r="E6" s="6"/>
      <c r="F6" s="6">
        <v>75</v>
      </c>
      <c r="G6" s="6"/>
      <c r="H6" s="18"/>
      <c r="I6" s="18"/>
    </row>
    <row r="7" spans="1:9" s="19" customFormat="1" ht="15" customHeight="1" x14ac:dyDescent="0.3">
      <c r="A7" s="16" t="s">
        <v>285</v>
      </c>
      <c r="B7"/>
      <c r="C7" s="6">
        <v>50</v>
      </c>
      <c r="D7" s="6">
        <v>80</v>
      </c>
      <c r="E7" s="6"/>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0">SUM(C12:D12)</f>
        <v>110</v>
      </c>
      <c r="F12" s="6">
        <v>75</v>
      </c>
      <c r="G12" s="6">
        <f t="shared" ref="G12:G14" si="1">SUM(E12:F12)</f>
        <v>185</v>
      </c>
      <c r="H12" s="18"/>
      <c r="I12" s="18"/>
    </row>
    <row r="13" spans="1:9" s="19" customFormat="1" ht="15" customHeight="1" x14ac:dyDescent="0.3">
      <c r="A13" s="16"/>
      <c r="B13"/>
      <c r="C13" s="6">
        <v>50</v>
      </c>
      <c r="D13" s="6">
        <v>70</v>
      </c>
      <c r="E13" s="6">
        <f t="shared" si="0"/>
        <v>120</v>
      </c>
      <c r="F13" s="6">
        <v>75</v>
      </c>
      <c r="G13" s="6">
        <f t="shared" si="1"/>
        <v>195</v>
      </c>
      <c r="H13" s="18"/>
      <c r="I13" s="18"/>
    </row>
    <row r="14" spans="1:9" s="19" customFormat="1" ht="15" customHeight="1" x14ac:dyDescent="0.3">
      <c r="A14" s="16"/>
      <c r="B14"/>
      <c r="C14" s="42">
        <v>50</v>
      </c>
      <c r="D14" s="42">
        <v>80</v>
      </c>
      <c r="E14" s="42">
        <f t="shared" si="0"/>
        <v>130</v>
      </c>
      <c r="F14" s="42">
        <v>75</v>
      </c>
      <c r="G14" s="42">
        <f t="shared" si="1"/>
        <v>205</v>
      </c>
      <c r="H14" s="18"/>
      <c r="I14" s="18"/>
    </row>
    <row r="15" spans="1:9" s="19" customFormat="1" ht="15" customHeight="1" x14ac:dyDescent="0.3">
      <c r="A15" s="16"/>
      <c r="B15"/>
      <c r="C15" s="7">
        <f>SUM(C11:C14)</f>
        <v>200</v>
      </c>
      <c r="D15" s="6"/>
      <c r="E15" s="6"/>
      <c r="F15" s="6"/>
      <c r="G15" s="6"/>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c r="F6"/>
      <c r="G6"/>
      <c r="H6"/>
    </row>
    <row r="7" spans="1:8" s="3" customFormat="1" ht="15" customHeight="1" x14ac:dyDescent="0.3">
      <c r="A7" s="16" t="s">
        <v>125</v>
      </c>
      <c r="B7"/>
      <c r="C7" s="31" t="s">
        <v>90</v>
      </c>
      <c r="D7"/>
      <c r="E7" s="32"/>
      <c r="F7"/>
      <c r="G7"/>
      <c r="H7"/>
    </row>
    <row r="8" spans="1:8" s="3" customFormat="1" ht="15" customHeight="1" x14ac:dyDescent="0.3">
      <c r="A8" s="16"/>
      <c r="B8"/>
      <c r="C8" s="31" t="s">
        <v>89</v>
      </c>
      <c r="D8"/>
      <c r="E8" s="32"/>
      <c r="F8"/>
      <c r="G8"/>
      <c r="H8"/>
    </row>
    <row r="9" spans="1:8" s="3" customFormat="1" ht="15" customHeight="1" x14ac:dyDescent="0.3">
      <c r="A9" s="16"/>
      <c r="B9"/>
      <c r="C9" s="33" t="s">
        <v>100</v>
      </c>
      <c r="D9" s="45"/>
      <c r="E9" s="46"/>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45656</v>
      </c>
      <c r="D32" t="s">
        <v>70</v>
      </c>
      <c r="E32" s="34">
        <v>21</v>
      </c>
      <c r="F32" s="35">
        <v>3820</v>
      </c>
    </row>
    <row r="33" spans="1:6" ht="15" customHeight="1" x14ac:dyDescent="0.3">
      <c r="A33" s="16" t="s">
        <v>189</v>
      </c>
      <c r="C33" s="41">
        <f ca="1">TODAY()-3</f>
        <v>45655</v>
      </c>
      <c r="D33" t="s">
        <v>71</v>
      </c>
      <c r="E33" s="34">
        <v>62</v>
      </c>
      <c r="F33" s="34">
        <v>2112</v>
      </c>
    </row>
    <row r="34" spans="1:6" ht="15" customHeight="1" x14ac:dyDescent="0.3">
      <c r="C34" s="41">
        <f ca="1">TODAY()-6</f>
        <v>45652</v>
      </c>
      <c r="D34" t="s">
        <v>73</v>
      </c>
      <c r="E34" s="34">
        <v>25</v>
      </c>
      <c r="F34" s="34">
        <v>1611</v>
      </c>
    </row>
    <row r="35" spans="1:6" ht="15" customHeight="1" x14ac:dyDescent="0.3">
      <c r="C35" s="41">
        <f ca="1">TODAY()</f>
        <v>45658</v>
      </c>
      <c r="D35" t="s">
        <v>72</v>
      </c>
      <c r="E35" s="34">
        <v>30</v>
      </c>
      <c r="F35" s="35">
        <v>3085</v>
      </c>
    </row>
    <row r="36" spans="1:6" ht="15" customHeight="1" x14ac:dyDescent="0.3">
      <c r="C36" s="41">
        <f ca="1">TODAY()-4</f>
        <v>45654</v>
      </c>
      <c r="D36" t="s">
        <v>75</v>
      </c>
      <c r="E36" s="34">
        <v>69</v>
      </c>
      <c r="F36" s="34">
        <v>528</v>
      </c>
    </row>
    <row r="37" spans="1:6" ht="15" customHeight="1" x14ac:dyDescent="0.3">
      <c r="C37" s="41">
        <f ca="1">TODAY()-5</f>
        <v>45653</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45656</v>
      </c>
      <c r="D50" t="s">
        <v>70</v>
      </c>
      <c r="E50" s="34">
        <v>21</v>
      </c>
      <c r="F50" s="34">
        <v>3820</v>
      </c>
    </row>
    <row r="51" spans="1:6" ht="15" customHeight="1" x14ac:dyDescent="0.3">
      <c r="C51" s="41">
        <f ca="1">TODAY()-3</f>
        <v>45655</v>
      </c>
      <c r="D51" t="s">
        <v>71</v>
      </c>
      <c r="E51" s="34">
        <v>62</v>
      </c>
      <c r="F51" s="34">
        <v>2112</v>
      </c>
    </row>
    <row r="52" spans="1:6" ht="15" customHeight="1" x14ac:dyDescent="0.3">
      <c r="C52" s="41">
        <f ca="1">TODAY()</f>
        <v>45658</v>
      </c>
      <c r="D52" t="s">
        <v>72</v>
      </c>
      <c r="E52" s="34">
        <v>30</v>
      </c>
      <c r="F52" s="34">
        <v>3085</v>
      </c>
    </row>
    <row r="53" spans="1:6" ht="15" customHeight="1" x14ac:dyDescent="0.3">
      <c r="C53" s="41">
        <f ca="1">TODAY()-6</f>
        <v>45652</v>
      </c>
      <c r="D53" t="s">
        <v>73</v>
      </c>
      <c r="E53" s="34">
        <v>25</v>
      </c>
      <c r="F53" s="34">
        <v>1611</v>
      </c>
    </row>
    <row r="54" spans="1:6" ht="15" customHeight="1" x14ac:dyDescent="0.3">
      <c r="C54" s="41">
        <f ca="1">TODAY()-5</f>
        <v>45653</v>
      </c>
      <c r="D54" t="s">
        <v>74</v>
      </c>
      <c r="E54" s="34">
        <v>45</v>
      </c>
      <c r="F54" s="34">
        <v>5050</v>
      </c>
    </row>
    <row r="55" spans="1:6" ht="15" customHeight="1" x14ac:dyDescent="0.3">
      <c r="C55" s="41">
        <f ca="1">TODAY()-4</f>
        <v>45654</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2025-01-01T13:57:20Z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