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mple" sheetId="1" r:id="rId4"/>
    <sheet name="EC220E" sheetId="2" r:id="rId5"/>
  </sheets>
</workbook>
</file>

<file path=xl/sharedStrings.xml><?xml version="1.0" encoding="utf-8"?>
<sst xmlns="http://schemas.openxmlformats.org/spreadsheetml/2006/main" uniqueCount="66">
  <si>
    <t>Date</t>
  </si>
  <si>
    <t>Jan 1st, 2009</t>
  </si>
  <si>
    <t>Inspector</t>
  </si>
  <si>
    <t>Jane</t>
  </si>
  <si>
    <t>Undercarriage Wear Inspection Sheet</t>
  </si>
  <si>
    <t xml:space="preserve">Model </t>
  </si>
  <si>
    <t>VOLVO EC220E</t>
  </si>
  <si>
    <t>Serial No</t>
  </si>
  <si>
    <t>Customer</t>
  </si>
  <si>
    <t xml:space="preserve">John </t>
  </si>
  <si>
    <t>Operating hrs</t>
  </si>
  <si>
    <t>Site/Country</t>
  </si>
  <si>
    <t>Asheville, NC / USA</t>
  </si>
  <si>
    <t>Net travel hrs</t>
  </si>
  <si>
    <t>Primary application</t>
  </si>
  <si>
    <t>mining, loading</t>
  </si>
  <si>
    <t>Travel hrs (Ist speed)-%</t>
  </si>
  <si>
    <t>Ground condition</t>
  </si>
  <si>
    <t>rock, gravel</t>
  </si>
  <si>
    <t>Travel hrs (2nd speed)-%</t>
  </si>
  <si>
    <t>Impact</t>
  </si>
  <si>
    <t>Low/ Mod/ High</t>
  </si>
  <si>
    <t xml:space="preserve">Travel % </t>
  </si>
  <si>
    <t>Abrasive</t>
  </si>
  <si>
    <t>Shoe type</t>
  </si>
  <si>
    <t>Triple (HD)/ Double/ Single</t>
  </si>
  <si>
    <t>Moisture</t>
  </si>
  <si>
    <t>Shoe width</t>
  </si>
  <si>
    <t>Packing</t>
  </si>
  <si>
    <t>Track tension</t>
  </si>
  <si>
    <t>Components</t>
  </si>
  <si>
    <t>check item</t>
  </si>
  <si>
    <t>Std Dim</t>
  </si>
  <si>
    <t>Measurement</t>
  </si>
  <si>
    <t>Wear % vs STD</t>
  </si>
  <si>
    <t>Replaced O.H</t>
  </si>
  <si>
    <t xml:space="preserve">Repair limit </t>
  </si>
  <si>
    <t>LH</t>
  </si>
  <si>
    <t>RH</t>
  </si>
  <si>
    <t>Track Link</t>
  </si>
  <si>
    <t>(=190.3 x 4)
(=194.8 x 4)</t>
  </si>
  <si>
    <t>Estimated life time based on current operating hrs</t>
  </si>
  <si>
    <t>Track Link assembly</t>
  </si>
  <si>
    <t>Min.</t>
  </si>
  <si>
    <t>Shoe</t>
  </si>
  <si>
    <t>Bottom Roller</t>
  </si>
  <si>
    <t>No</t>
  </si>
  <si>
    <t>Top Roller</t>
  </si>
  <si>
    <t>Idler</t>
  </si>
  <si>
    <t>Sprocket</t>
  </si>
  <si>
    <t>Summary /
Remarks</t>
  </si>
  <si>
    <t>If current undercarriage parts or replaced parts were not genuine Volvo parts, please note below</t>
  </si>
  <si>
    <t>Primary condition</t>
  </si>
  <si>
    <t>Gr. Condition</t>
  </si>
  <si>
    <t>Loose/ Mod/ Tight</t>
  </si>
  <si>
    <t>Note</t>
  </si>
  <si>
    <t>Measure 4 pitches</t>
  </si>
  <si>
    <t>(=190 x 4)
(=195,3 x 4)</t>
  </si>
  <si>
    <t>Check for any crack</t>
  </si>
  <si>
    <t>Check for abnormal wear,
loose pins or any crack</t>
  </si>
  <si>
    <t>Triple grouser 
Shoe</t>
  </si>
  <si>
    <t>Check for any crack or
shoe bending</t>
  </si>
  <si>
    <t xml:space="preserve">Shoe width mm: </t>
  </si>
  <si>
    <t>Double grouser 
Shoe</t>
  </si>
  <si>
    <t>Check for any leakage</t>
  </si>
  <si>
    <t>Check for any crack or
breakage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</si>
</sst>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%"/>
    <numFmt numFmtId="60" formatCode="0.000"/>
    <numFmt numFmtId="61" formatCode="0.0"/>
  </numFmts>
  <fonts count="19">
    <font>
      <sz val="11"/>
      <color indexed="8"/>
      <name val="돋움"/>
    </font>
    <font>
      <sz val="12"/>
      <color indexed="8"/>
      <name val="Helvetica"/>
    </font>
    <font>
      <sz val="11"/>
      <color indexed="8"/>
      <name val="Arial"/>
    </font>
    <font>
      <sz val="8"/>
      <color indexed="8"/>
      <name val="Arial"/>
    </font>
    <font>
      <sz val="11"/>
      <color indexed="9"/>
      <name val="굴림"/>
    </font>
    <font>
      <sz val="11"/>
      <color indexed="9"/>
      <name val="Arial"/>
    </font>
    <font>
      <sz val="11"/>
      <color indexed="10"/>
      <name val="굴림"/>
    </font>
    <font>
      <sz val="11"/>
      <color indexed="10"/>
      <name val="Arial"/>
    </font>
    <font>
      <sz val="11"/>
      <color indexed="11"/>
      <name val="굴림"/>
    </font>
    <font>
      <sz val="11"/>
      <color indexed="11"/>
      <name val="Arial"/>
    </font>
    <font>
      <sz val="14"/>
      <color indexed="8"/>
      <name val="돋움"/>
    </font>
    <font>
      <sz val="11"/>
      <color indexed="14"/>
      <name val="Arial"/>
    </font>
    <font>
      <b val="1"/>
      <sz val="20"/>
      <color indexed="8"/>
      <name val="Arial"/>
    </font>
    <font>
      <b val="1"/>
      <sz val="9"/>
      <color indexed="8"/>
      <name val="Arial"/>
    </font>
    <font>
      <b val="1"/>
      <sz val="11"/>
      <color indexed="8"/>
      <name val="Arial"/>
    </font>
    <font>
      <sz val="10"/>
      <color indexed="17"/>
      <name val="Arial"/>
    </font>
    <font>
      <sz val="10"/>
      <color indexed="18"/>
      <name val="Arial"/>
    </font>
    <font>
      <sz val="10"/>
      <color indexed="10"/>
      <name val="Arial"/>
    </font>
    <font>
      <sz val="11"/>
      <color indexed="17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/>
      <top style="thin">
        <color indexed="13"/>
      </top>
      <bottom style="thin">
        <color indexed="8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dotted">
        <color indexed="8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dotted">
        <color indexed="8"/>
      </right>
      <top style="thin">
        <color indexed="8"/>
      </top>
      <bottom style="medium">
        <color indexed="8"/>
      </bottom>
      <diagonal/>
    </border>
    <border>
      <left style="dotted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dotted">
        <color indexed="8"/>
      </right>
      <top style="medium">
        <color indexed="8"/>
      </top>
      <bottom style="thin">
        <color indexed="8"/>
      </bottom>
      <diagonal/>
    </border>
    <border>
      <left style="dotted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dotted">
        <color indexed="8"/>
      </right>
      <top style="medium">
        <color indexed="8"/>
      </top>
      <bottom style="thin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dotted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tted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dotted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dotted">
        <color indexed="8"/>
      </bottom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dotted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tted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tted">
        <color indexed="8"/>
      </bottom>
      <diagonal/>
    </border>
    <border>
      <left style="medium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tted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8"/>
      </right>
      <top style="dotted">
        <color indexed="8"/>
      </top>
      <bottom/>
      <diagonal/>
    </border>
    <border>
      <left style="medium">
        <color indexed="8"/>
      </left>
      <right style="thin">
        <color indexed="8"/>
      </right>
      <top style="dotted">
        <color indexed="8"/>
      </top>
      <bottom/>
      <diagonal/>
    </border>
    <border>
      <left style="medium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8"/>
      </right>
      <top/>
      <bottom style="dotted">
        <color indexed="8"/>
      </bottom>
      <diagonal/>
    </border>
    <border>
      <left style="medium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medium">
        <color indexed="8"/>
      </left>
      <right style="thin">
        <color indexed="13"/>
      </right>
      <top/>
      <bottom/>
      <diagonal/>
    </border>
    <border>
      <left style="medium">
        <color indexed="8"/>
      </left>
      <right style="thin">
        <color indexed="13"/>
      </right>
      <top/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11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12" fillId="2" borderId="10" applyNumberFormat="0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11" fillId="2" borderId="13" applyNumberFormat="1" applyFont="1" applyFill="1" applyBorder="1" applyAlignment="1" applyProtection="0">
      <alignment vertical="bottom"/>
    </xf>
    <xf numFmtId="49" fontId="12" fillId="2" borderId="14" applyNumberFormat="1" applyFont="1" applyFill="1" applyBorder="1" applyAlignment="1" applyProtection="0">
      <alignment horizontal="center" vertical="center" wrapText="1"/>
    </xf>
    <xf numFmtId="0" fontId="12" fillId="2" borderId="15" applyNumberFormat="0" applyFont="1" applyFill="1" applyBorder="1" applyAlignment="1" applyProtection="0">
      <alignment horizontal="center" vertical="center" wrapText="1"/>
    </xf>
    <xf numFmtId="49" fontId="2" fillId="2" borderId="16" applyNumberFormat="1" applyFont="1" applyFill="1" applyBorder="1" applyAlignment="1" applyProtection="0">
      <alignment horizontal="center" vertical="bottom"/>
    </xf>
    <xf numFmtId="49" fontId="13" fillId="3" borderId="17" applyNumberFormat="1" applyFont="1" applyFill="1" applyBorder="1" applyAlignment="1" applyProtection="0">
      <alignment horizontal="center" vertical="bottom"/>
    </xf>
    <xf numFmtId="0" fontId="13" fillId="3" borderId="18" applyNumberFormat="0" applyFont="1" applyFill="1" applyBorder="1" applyAlignment="1" applyProtection="0">
      <alignment horizontal="center" vertical="bottom"/>
    </xf>
    <xf numFmtId="0" fontId="13" fillId="3" borderId="19" applyNumberFormat="0" applyFont="1" applyFill="1" applyBorder="1" applyAlignment="1" applyProtection="0">
      <alignment horizontal="center" vertical="bottom"/>
    </xf>
    <xf numFmtId="49" fontId="2" fillId="2" borderId="20" applyNumberFormat="1" applyFont="1" applyFill="1" applyBorder="1" applyAlignment="1" applyProtection="0">
      <alignment horizontal="center" vertical="bottom"/>
    </xf>
    <xf numFmtId="0" fontId="2" fillId="2" borderId="21" applyNumberFormat="0" applyFont="1" applyFill="1" applyBorder="1" applyAlignment="1" applyProtection="0">
      <alignment horizontal="center" vertical="bottom"/>
    </xf>
    <xf numFmtId="0" fontId="11" fillId="2" borderId="22" applyNumberFormat="1" applyFont="1" applyFill="1" applyBorder="1" applyAlignment="1" applyProtection="0">
      <alignment horizontal="center" vertical="bottom"/>
    </xf>
    <xf numFmtId="0" fontId="0" fillId="2" borderId="23" applyNumberFormat="0" applyFont="1" applyFill="1" applyBorder="1" applyAlignment="1" applyProtection="0">
      <alignment vertical="bottom"/>
    </xf>
    <xf numFmtId="0" fontId="12" fillId="2" borderId="23" applyNumberFormat="0" applyFont="1" applyFill="1" applyBorder="1" applyAlignment="1" applyProtection="0">
      <alignment horizontal="center" vertical="center" wrapText="1"/>
    </xf>
    <xf numFmtId="0" fontId="12" fillId="2" borderId="24" applyNumberFormat="0" applyFont="1" applyFill="1" applyBorder="1" applyAlignment="1" applyProtection="0">
      <alignment horizontal="center" vertical="center" wrapText="1"/>
    </xf>
    <xf numFmtId="49" fontId="2" fillId="2" borderId="25" applyNumberFormat="1" applyFont="1" applyFill="1" applyBorder="1" applyAlignment="1" applyProtection="0">
      <alignment horizontal="center" vertical="bottom"/>
    </xf>
    <xf numFmtId="49" fontId="11" fillId="2" borderId="8" applyNumberFormat="1" applyFont="1" applyFill="1" applyBorder="1" applyAlignment="1" applyProtection="0">
      <alignment horizontal="center" vertical="bottom"/>
    </xf>
    <xf numFmtId="0" fontId="11" fillId="2" borderId="26" applyNumberFormat="0" applyFont="1" applyFill="1" applyBorder="1" applyAlignment="1" applyProtection="0">
      <alignment horizontal="center" vertical="bottom"/>
    </xf>
    <xf numFmtId="0" fontId="11" fillId="2" borderId="27" applyNumberFormat="0" applyFont="1" applyFill="1" applyBorder="1" applyAlignment="1" applyProtection="0">
      <alignment horizontal="center" vertical="bottom"/>
    </xf>
    <xf numFmtId="49" fontId="2" fillId="2" borderId="28" applyNumberFormat="1" applyFont="1" applyFill="1" applyBorder="1" applyAlignment="1" applyProtection="0">
      <alignment horizontal="center" vertical="bottom"/>
    </xf>
    <xf numFmtId="0" fontId="2" fillId="2" borderId="7" applyNumberFormat="0" applyFont="1" applyFill="1" applyBorder="1" applyAlignment="1" applyProtection="0">
      <alignment horizontal="center" vertical="bottom"/>
    </xf>
    <xf numFmtId="0" fontId="11" fillId="2" borderId="29" applyNumberFormat="1" applyFont="1" applyFill="1" applyBorder="1" applyAlignment="1" applyProtection="0">
      <alignment horizontal="center" vertical="bottom"/>
    </xf>
    <xf numFmtId="49" fontId="2" fillId="4" borderId="28" applyNumberFormat="1" applyFont="1" applyFill="1" applyBorder="1" applyAlignment="1" applyProtection="0">
      <alignment horizontal="center" vertical="center"/>
    </xf>
    <xf numFmtId="0" fontId="2" fillId="4" borderId="7" applyNumberFormat="0" applyFont="1" applyFill="1" applyBorder="1" applyAlignment="1" applyProtection="0">
      <alignment horizontal="center" vertical="center"/>
    </xf>
    <xf numFmtId="0" fontId="11" fillId="4" borderId="29" applyNumberFormat="1" applyFont="1" applyFill="1" applyBorder="1" applyAlignment="1" applyProtection="0">
      <alignment horizontal="center" vertical="center"/>
    </xf>
    <xf numFmtId="9" fontId="11" fillId="4" borderId="29" applyNumberFormat="1" applyFont="1" applyFill="1" applyBorder="1" applyAlignment="1" applyProtection="0">
      <alignment horizontal="center" vertical="bottom"/>
    </xf>
    <xf numFmtId="49" fontId="2" fillId="2" borderId="25" applyNumberFormat="1" applyFont="1" applyFill="1" applyBorder="1" applyAlignment="1" applyProtection="0">
      <alignment horizontal="center" vertical="bottom" wrapText="1"/>
    </xf>
    <xf numFmtId="49" fontId="2" fillId="2" borderId="8" applyNumberFormat="1" applyFont="1" applyFill="1" applyBorder="1" applyAlignment="1" applyProtection="0">
      <alignment horizontal="center" vertical="bottom"/>
    </xf>
    <xf numFmtId="0" fontId="2" fillId="2" borderId="26" applyNumberFormat="0" applyFont="1" applyFill="1" applyBorder="1" applyAlignment="1" applyProtection="0">
      <alignment horizontal="center" vertical="bottom"/>
    </xf>
    <xf numFmtId="0" fontId="2" fillId="2" borderId="27" applyNumberFormat="0" applyFont="1" applyFill="1" applyBorder="1" applyAlignment="1" applyProtection="0">
      <alignment horizontal="center" vertical="bottom"/>
    </xf>
    <xf numFmtId="59" fontId="0" fillId="4" borderId="29" applyNumberFormat="1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horizontal="center" vertical="center" wrapText="1"/>
    </xf>
    <xf numFmtId="0" fontId="0" fillId="2" borderId="24" applyNumberFormat="0" applyFont="1" applyFill="1" applyBorder="1" applyAlignment="1" applyProtection="0">
      <alignment horizontal="center" vertical="center" wrapText="1"/>
    </xf>
    <xf numFmtId="0" fontId="2" fillId="2" borderId="30" applyNumberFormat="0" applyFont="1" applyFill="1" applyBorder="1" applyAlignment="1" applyProtection="0">
      <alignment horizontal="center" vertical="bottom"/>
    </xf>
    <xf numFmtId="49" fontId="2" fillId="2" borderId="31" applyNumberFormat="1" applyFont="1" applyFill="1" applyBorder="1" applyAlignment="1" applyProtection="0">
      <alignment horizontal="center" vertical="center"/>
    </xf>
    <xf numFmtId="0" fontId="2" fillId="2" borderId="7" applyNumberFormat="0" applyFont="1" applyFill="1" applyBorder="1" applyAlignment="1" applyProtection="0">
      <alignment horizontal="center" vertical="center"/>
    </xf>
    <xf numFmtId="49" fontId="0" fillId="2" borderId="29" applyNumberFormat="1" applyFont="1" applyFill="1" applyBorder="1" applyAlignment="1" applyProtection="0">
      <alignment horizontal="center" vertical="center"/>
    </xf>
    <xf numFmtId="59" fontId="0" fillId="2" borderId="29" applyNumberFormat="1" applyFont="1" applyFill="1" applyBorder="1" applyAlignment="1" applyProtection="0">
      <alignment horizontal="center" vertical="center"/>
    </xf>
    <xf numFmtId="0" fontId="0" fillId="2" borderId="32" applyNumberFormat="0" applyFont="1" applyFill="1" applyBorder="1" applyAlignment="1" applyProtection="0">
      <alignment horizontal="center" vertical="center" wrapText="1"/>
    </xf>
    <xf numFmtId="0" fontId="0" fillId="2" borderId="33" applyNumberFormat="0" applyFont="1" applyFill="1" applyBorder="1" applyAlignment="1" applyProtection="0">
      <alignment horizontal="center" vertical="center" wrapText="1"/>
    </xf>
    <xf numFmtId="49" fontId="2" fillId="2" borderId="34" applyNumberFormat="1" applyFont="1" applyFill="1" applyBorder="1" applyAlignment="1" applyProtection="0">
      <alignment horizontal="center" vertical="bottom"/>
    </xf>
    <xf numFmtId="49" fontId="2" fillId="2" borderId="13" applyNumberFormat="1" applyFont="1" applyFill="1" applyBorder="1" applyAlignment="1" applyProtection="0">
      <alignment horizontal="center" vertical="bottom"/>
    </xf>
    <xf numFmtId="0" fontId="2" fillId="2" borderId="35" applyNumberFormat="0" applyFont="1" applyFill="1" applyBorder="1" applyAlignment="1" applyProtection="0">
      <alignment horizontal="center" vertical="bottom"/>
    </xf>
    <xf numFmtId="0" fontId="2" fillId="2" borderId="36" applyNumberFormat="0" applyFont="1" applyFill="1" applyBorder="1" applyAlignment="1" applyProtection="0">
      <alignment horizontal="center" vertical="bottom"/>
    </xf>
    <xf numFmtId="49" fontId="2" fillId="2" borderId="37" applyNumberFormat="1" applyFont="1" applyFill="1" applyBorder="1" applyAlignment="1" applyProtection="0">
      <alignment horizontal="center" vertical="center"/>
    </xf>
    <xf numFmtId="0" fontId="2" fillId="2" borderId="12" applyNumberFormat="0" applyFont="1" applyFill="1" applyBorder="1" applyAlignment="1" applyProtection="0">
      <alignment horizontal="center" vertical="center"/>
    </xf>
    <xf numFmtId="59" fontId="0" fillId="2" borderId="38" applyNumberFormat="1" applyFont="1" applyFill="1" applyBorder="1" applyAlignment="1" applyProtection="0">
      <alignment horizontal="center" vertical="center"/>
    </xf>
    <xf numFmtId="49" fontId="0" fillId="2" borderId="39" applyNumberFormat="1" applyFont="1" applyFill="1" applyBorder="1" applyAlignment="1" applyProtection="0">
      <alignment vertical="center"/>
    </xf>
    <xf numFmtId="49" fontId="2" fillId="2" borderId="40" applyNumberFormat="1" applyFont="1" applyFill="1" applyBorder="1" applyAlignment="1" applyProtection="0">
      <alignment horizontal="center" vertical="center"/>
    </xf>
    <xf numFmtId="49" fontId="2" fillId="2" borderId="41" applyNumberFormat="1" applyFont="1" applyFill="1" applyBorder="1" applyAlignment="1" applyProtection="0">
      <alignment horizontal="center" vertical="bottom"/>
    </xf>
    <xf numFmtId="0" fontId="2" fillId="2" borderId="42" applyNumberFormat="0" applyFont="1" applyFill="1" applyBorder="1" applyAlignment="1" applyProtection="0">
      <alignment horizontal="center" vertical="bottom"/>
    </xf>
    <xf numFmtId="49" fontId="2" fillId="2" borderId="43" applyNumberFormat="1" applyFont="1" applyFill="1" applyBorder="1" applyAlignment="1" applyProtection="0">
      <alignment horizontal="center" vertical="bottom"/>
    </xf>
    <xf numFmtId="0" fontId="2" fillId="2" borderId="44" applyNumberFormat="0" applyFont="1" applyFill="1" applyBorder="1" applyAlignment="1" applyProtection="0">
      <alignment horizontal="center" vertical="bottom"/>
    </xf>
    <xf numFmtId="49" fontId="2" fillId="2" borderId="45" applyNumberFormat="1" applyFont="1" applyFill="1" applyBorder="1" applyAlignment="1" applyProtection="0">
      <alignment horizontal="center" vertical="center"/>
    </xf>
    <xf numFmtId="0" fontId="0" fillId="2" borderId="46" applyNumberFormat="0" applyFont="1" applyFill="1" applyBorder="1" applyAlignment="1" applyProtection="0">
      <alignment vertical="center"/>
    </xf>
    <xf numFmtId="0" fontId="2" fillId="2" borderId="47" applyNumberFormat="0" applyFont="1" applyFill="1" applyBorder="1" applyAlignment="1" applyProtection="0">
      <alignment horizontal="center" vertical="center"/>
    </xf>
    <xf numFmtId="49" fontId="2" fillId="2" borderId="48" applyNumberFormat="1" applyFont="1" applyFill="1" applyBorder="1" applyAlignment="1" applyProtection="0">
      <alignment horizontal="center" vertical="bottom"/>
    </xf>
    <xf numFmtId="0" fontId="2" fillId="2" borderId="49" applyNumberFormat="0" applyFont="1" applyFill="1" applyBorder="1" applyAlignment="1" applyProtection="0">
      <alignment horizontal="center" vertical="bottom"/>
    </xf>
    <xf numFmtId="49" fontId="2" fillId="2" borderId="50" applyNumberFormat="1" applyFont="1" applyFill="1" applyBorder="1" applyAlignment="1" applyProtection="0">
      <alignment horizontal="center" vertical="bottom"/>
    </xf>
    <xf numFmtId="49" fontId="2" fillId="2" borderId="51" applyNumberFormat="1" applyFont="1" applyFill="1" applyBorder="1" applyAlignment="1" applyProtection="0">
      <alignment horizontal="center" vertical="bottom"/>
    </xf>
    <xf numFmtId="49" fontId="2" fillId="2" borderId="52" applyNumberFormat="1" applyFont="1" applyFill="1" applyBorder="1" applyAlignment="1" applyProtection="0">
      <alignment horizontal="center" vertical="bottom"/>
    </xf>
    <xf numFmtId="49" fontId="2" fillId="2" borderId="53" applyNumberFormat="1" applyFont="1" applyFill="1" applyBorder="1" applyAlignment="1" applyProtection="0">
      <alignment horizontal="center" vertical="center"/>
    </xf>
    <xf numFmtId="0" fontId="2" fillId="2" borderId="54" applyNumberFormat="0" applyFont="1" applyFill="1" applyBorder="1" applyAlignment="1" applyProtection="0">
      <alignment horizontal="center" vertical="center"/>
    </xf>
    <xf numFmtId="49" fontId="14" fillId="2" borderId="39" applyNumberFormat="1" applyFont="1" applyFill="1" applyBorder="1" applyAlignment="1" applyProtection="0">
      <alignment horizontal="center" vertical="center"/>
    </xf>
    <xf numFmtId="0" fontId="2" fillId="2" borderId="40" applyNumberFormat="0" applyFont="1" applyFill="1" applyBorder="1" applyAlignment="1" applyProtection="0">
      <alignment horizontal="center" vertical="bottom"/>
    </xf>
    <xf numFmtId="0" fontId="2" fillId="2" borderId="39" applyNumberFormat="1" applyFont="1" applyFill="1" applyBorder="1" applyAlignment="1" applyProtection="0">
      <alignment horizontal="center" vertical="bottom"/>
    </xf>
    <xf numFmtId="1" fontId="15" fillId="2" borderId="39" applyNumberFormat="1" applyFont="1" applyFill="1" applyBorder="1" applyAlignment="1" applyProtection="0">
      <alignment horizontal="center" vertical="center"/>
    </xf>
    <xf numFmtId="0" fontId="15" fillId="2" borderId="40" applyNumberFormat="1" applyFont="1" applyFill="1" applyBorder="1" applyAlignment="1" applyProtection="0">
      <alignment horizontal="center" vertical="center"/>
    </xf>
    <xf numFmtId="0" fontId="16" fillId="2" borderId="43" applyNumberFormat="0" applyFont="1" applyFill="1" applyBorder="1" applyAlignment="1" applyProtection="0">
      <alignment horizontal="center" vertical="center"/>
    </xf>
    <xf numFmtId="59" fontId="16" fillId="2" borderId="44" applyNumberFormat="1" applyFont="1" applyFill="1" applyBorder="1" applyAlignment="1" applyProtection="0">
      <alignment horizontal="center" vertical="center"/>
    </xf>
    <xf numFmtId="60" fontId="2" fillId="2" borderId="45" applyNumberFormat="1" applyFont="1" applyFill="1" applyBorder="1" applyAlignment="1" applyProtection="0">
      <alignment horizontal="left" vertical="center" wrapText="1"/>
    </xf>
    <xf numFmtId="0" fontId="14" fillId="2" borderId="55" applyNumberFormat="0" applyFont="1" applyFill="1" applyBorder="1" applyAlignment="1" applyProtection="0">
      <alignment horizontal="center" vertical="center"/>
    </xf>
    <xf numFmtId="0" fontId="2" fillId="2" borderId="56" applyNumberFormat="0" applyFont="1" applyFill="1" applyBorder="1" applyAlignment="1" applyProtection="0">
      <alignment horizontal="center" vertical="bottom"/>
    </xf>
    <xf numFmtId="49" fontId="3" fillId="2" borderId="55" applyNumberFormat="1" applyFont="1" applyFill="1" applyBorder="1" applyAlignment="1" applyProtection="0">
      <alignment horizontal="center" vertical="center" wrapText="1"/>
    </xf>
    <xf numFmtId="1" fontId="15" fillId="2" borderId="55" applyNumberFormat="1" applyFont="1" applyFill="1" applyBorder="1" applyAlignment="1" applyProtection="0">
      <alignment horizontal="center" vertical="center"/>
    </xf>
    <xf numFmtId="0" fontId="15" fillId="2" borderId="56" applyNumberFormat="0" applyFont="1" applyFill="1" applyBorder="1" applyAlignment="1" applyProtection="0">
      <alignment horizontal="center" vertical="center"/>
    </xf>
    <xf numFmtId="49" fontId="0" fillId="2" borderId="57" applyNumberFormat="1" applyFont="1" applyFill="1" applyBorder="1" applyAlignment="1" applyProtection="0">
      <alignment horizontal="center" vertical="center" wrapText="1"/>
    </xf>
    <xf numFmtId="0" fontId="0" fillId="2" borderId="58" applyNumberFormat="0" applyFont="1" applyFill="1" applyBorder="1" applyAlignment="1" applyProtection="0">
      <alignment horizontal="center" vertical="center" wrapText="1"/>
    </xf>
    <xf numFmtId="60" fontId="2" fillId="2" borderId="59" applyNumberFormat="1" applyFont="1" applyFill="1" applyBorder="1" applyAlignment="1" applyProtection="0">
      <alignment horizontal="left" vertical="center" wrapText="1"/>
    </xf>
    <xf numFmtId="0" fontId="2" fillId="2" borderId="60" applyNumberFormat="0" applyFont="1" applyFill="1" applyBorder="1" applyAlignment="1" applyProtection="0">
      <alignment horizontal="center" vertical="bottom"/>
    </xf>
    <xf numFmtId="0" fontId="2" fillId="2" borderId="61" applyNumberFormat="1" applyFont="1" applyFill="1" applyBorder="1" applyAlignment="1" applyProtection="0">
      <alignment horizontal="center" vertical="top"/>
    </xf>
    <xf numFmtId="1" fontId="15" fillId="2" borderId="61" applyNumberFormat="1" applyFont="1" applyFill="1" applyBorder="1" applyAlignment="1" applyProtection="0">
      <alignment horizontal="center" vertical="center"/>
    </xf>
    <xf numFmtId="0" fontId="15" fillId="2" borderId="60" applyNumberFormat="0" applyFont="1" applyFill="1" applyBorder="1" applyAlignment="1" applyProtection="0">
      <alignment horizontal="center" vertical="center"/>
    </xf>
    <xf numFmtId="0" fontId="16" fillId="2" borderId="52" applyNumberFormat="0" applyFont="1" applyFill="1" applyBorder="1" applyAlignment="1" applyProtection="0">
      <alignment horizontal="center" vertical="center"/>
    </xf>
    <xf numFmtId="1" fontId="16" fillId="2" borderId="53" applyNumberFormat="1" applyFont="1" applyFill="1" applyBorder="1" applyAlignment="1" applyProtection="0">
      <alignment horizontal="center" vertical="center"/>
    </xf>
    <xf numFmtId="60" fontId="2" fillId="2" borderId="62" applyNumberFormat="1" applyFont="1" applyFill="1" applyBorder="1" applyAlignment="1" applyProtection="0">
      <alignment horizontal="left" vertical="center" wrapText="1"/>
    </xf>
    <xf numFmtId="0" fontId="2" fillId="2" borderId="63" applyNumberFormat="0" applyFont="1" applyFill="1" applyBorder="1" applyAlignment="1" applyProtection="0">
      <alignment horizontal="center" vertical="bottom"/>
    </xf>
    <xf numFmtId="0" fontId="2" fillId="2" borderId="64" applyNumberFormat="1" applyFont="1" applyFill="1" applyBorder="1" applyAlignment="1" applyProtection="0">
      <alignment horizontal="center" vertical="bottom"/>
    </xf>
    <xf numFmtId="1" fontId="15" fillId="2" borderId="64" applyNumberFormat="1" applyFont="1" applyFill="1" applyBorder="1" applyAlignment="1" applyProtection="0">
      <alignment horizontal="center" vertical="center"/>
    </xf>
    <xf numFmtId="0" fontId="15" fillId="2" borderId="63" applyNumberFormat="1" applyFont="1" applyFill="1" applyBorder="1" applyAlignment="1" applyProtection="0">
      <alignment horizontal="center" vertical="center"/>
    </xf>
    <xf numFmtId="59" fontId="17" fillId="2" borderId="43" applyNumberFormat="1" applyFont="1" applyFill="1" applyBorder="1" applyAlignment="1" applyProtection="0">
      <alignment horizontal="center" vertical="center"/>
    </xf>
    <xf numFmtId="59" fontId="17" fillId="2" borderId="44" applyNumberFormat="1" applyFont="1" applyFill="1" applyBorder="1" applyAlignment="1" applyProtection="0">
      <alignment horizontal="center" vertical="center"/>
    </xf>
    <xf numFmtId="60" fontId="0" fillId="2" borderId="65" applyNumberFormat="1" applyFont="1" applyFill="1" applyBorder="1" applyAlignment="1" applyProtection="0">
      <alignment vertical="center"/>
    </xf>
    <xf numFmtId="0" fontId="2" fillId="2" borderId="55" applyNumberFormat="0" applyFont="1" applyFill="1" applyBorder="1" applyAlignment="1" applyProtection="0">
      <alignment horizontal="center" vertical="bottom"/>
    </xf>
    <xf numFmtId="0" fontId="0" fillId="2" borderId="59" applyNumberFormat="0" applyFont="1" applyFill="1" applyBorder="1" applyAlignment="1" applyProtection="0">
      <alignment vertical="center"/>
    </xf>
    <xf numFmtId="1" fontId="16" fillId="2" borderId="52" applyNumberFormat="1" applyFont="1" applyFill="1" applyBorder="1" applyAlignment="1" applyProtection="0">
      <alignment horizontal="center" vertical="center"/>
    </xf>
    <xf numFmtId="0" fontId="0" fillId="2" borderId="54" applyNumberFormat="0" applyFont="1" applyFill="1" applyBorder="1" applyAlignment="1" applyProtection="0">
      <alignment vertical="center"/>
    </xf>
    <xf numFmtId="1" fontId="16" fillId="2" borderId="57" applyNumberFormat="1" applyFont="1" applyFill="1" applyBorder="1" applyAlignment="1" applyProtection="0">
      <alignment horizontal="center" vertical="center"/>
    </xf>
    <xf numFmtId="1" fontId="16" fillId="2" borderId="58" applyNumberFormat="1" applyFont="1" applyFill="1" applyBorder="1" applyAlignment="1" applyProtection="0">
      <alignment horizontal="center" vertical="center"/>
    </xf>
    <xf numFmtId="0" fontId="0" fillId="2" borderId="46" applyNumberFormat="0" applyFont="1" applyFill="1" applyBorder="1" applyAlignment="1" applyProtection="0">
      <alignment horizontal="center" vertical="center"/>
    </xf>
    <xf numFmtId="49" fontId="2" fillId="2" borderId="53" applyNumberFormat="1" applyFont="1" applyFill="1" applyBorder="1" applyAlignment="1" applyProtection="0">
      <alignment horizontal="center" vertical="bottom"/>
    </xf>
    <xf numFmtId="0" fontId="2" fillId="2" borderId="52" applyNumberFormat="0" applyFont="1" applyFill="1" applyBorder="1" applyAlignment="1" applyProtection="0">
      <alignment horizontal="center" vertical="top"/>
    </xf>
    <xf numFmtId="1" fontId="15" fillId="2" borderId="52" applyNumberFormat="1" applyFont="1" applyFill="1" applyBorder="1" applyAlignment="1" applyProtection="0">
      <alignment horizontal="center" vertical="center"/>
    </xf>
    <xf numFmtId="0" fontId="15" fillId="2" borderId="66" applyNumberFormat="0" applyFont="1" applyFill="1" applyBorder="1" applyAlignment="1" applyProtection="0">
      <alignment horizontal="center" vertical="center"/>
    </xf>
    <xf numFmtId="0" fontId="16" fillId="2" borderId="66" applyNumberFormat="0" applyFont="1" applyFill="1" applyBorder="1" applyAlignment="1" applyProtection="0">
      <alignment horizontal="center" vertical="center"/>
    </xf>
    <xf numFmtId="60" fontId="2" fillId="2" borderId="67" applyNumberFormat="1" applyFont="1" applyFill="1" applyBorder="1" applyAlignment="1" applyProtection="0">
      <alignment horizontal="left" vertical="center" wrapText="1"/>
    </xf>
    <xf numFmtId="0" fontId="0" fillId="2" borderId="45" applyNumberFormat="0" applyFont="1" applyFill="1" applyBorder="1" applyAlignment="1" applyProtection="0">
      <alignment vertical="center" wrapText="1"/>
    </xf>
    <xf numFmtId="0" fontId="14" fillId="2" borderId="46" applyNumberFormat="0" applyFont="1" applyFill="1" applyBorder="1" applyAlignment="1" applyProtection="0">
      <alignment horizontal="center" vertical="center"/>
    </xf>
    <xf numFmtId="0" fontId="2" fillId="2" borderId="47" applyNumberFormat="0" applyFont="1" applyFill="1" applyBorder="1" applyAlignment="1" applyProtection="0">
      <alignment horizontal="center" vertical="bottom"/>
    </xf>
    <xf numFmtId="0" fontId="2" fillId="2" borderId="46" applyNumberFormat="1" applyFont="1" applyFill="1" applyBorder="1" applyAlignment="1" applyProtection="0">
      <alignment horizontal="center" vertical="top"/>
    </xf>
    <xf numFmtId="1" fontId="15" fillId="2" borderId="46" applyNumberFormat="1" applyFont="1" applyFill="1" applyBorder="1" applyAlignment="1" applyProtection="0">
      <alignment horizontal="center" vertical="center"/>
    </xf>
    <xf numFmtId="0" fontId="15" fillId="2" borderId="47" applyNumberFormat="0" applyFont="1" applyFill="1" applyBorder="1" applyAlignment="1" applyProtection="0">
      <alignment horizontal="center" vertical="center"/>
    </xf>
    <xf numFmtId="0" fontId="18" fillId="2" borderId="54" applyNumberFormat="0" applyFont="1" applyFill="1" applyBorder="1" applyAlignment="1" applyProtection="0">
      <alignment horizontal="center" vertical="center"/>
    </xf>
    <xf numFmtId="49" fontId="14" fillId="2" borderId="45" applyNumberFormat="1" applyFont="1" applyFill="1" applyBorder="1" applyAlignment="1" applyProtection="0">
      <alignment horizontal="center" vertical="center" wrapText="1"/>
    </xf>
    <xf numFmtId="0" fontId="2" fillId="2" borderId="45" applyNumberFormat="0" applyFont="1" applyFill="1" applyBorder="1" applyAlignment="1" applyProtection="0">
      <alignment horizontal="center" vertical="bottom"/>
    </xf>
    <xf numFmtId="49" fontId="2" fillId="2" borderId="68" applyNumberFormat="1" applyFont="1" applyFill="1" applyBorder="1" applyAlignment="1" applyProtection="0">
      <alignment horizontal="center" vertical="bottom"/>
    </xf>
    <xf numFmtId="1" fontId="15" fillId="2" borderId="43" applyNumberFormat="1" applyFont="1" applyFill="1" applyBorder="1" applyAlignment="1" applyProtection="0">
      <alignment horizontal="left" vertical="center"/>
    </xf>
    <xf numFmtId="0" fontId="15" fillId="2" borderId="44" applyNumberFormat="0" applyFont="1" applyFill="1" applyBorder="1" applyAlignment="1" applyProtection="0">
      <alignment vertical="center"/>
    </xf>
    <xf numFmtId="0" fontId="17" fillId="2" borderId="43" applyNumberFormat="0" applyFont="1" applyFill="1" applyBorder="1" applyAlignment="1" applyProtection="0">
      <alignment vertical="bottom"/>
    </xf>
    <xf numFmtId="0" fontId="17" fillId="2" borderId="44" applyNumberFormat="0" applyFont="1" applyFill="1" applyBorder="1" applyAlignment="1" applyProtection="0">
      <alignment vertical="bottom"/>
    </xf>
    <xf numFmtId="0" fontId="0" fillId="2" borderId="45" applyNumberFormat="0" applyFont="1" applyFill="1" applyBorder="1" applyAlignment="1" applyProtection="0">
      <alignment vertical="center"/>
    </xf>
    <xf numFmtId="0" fontId="14" fillId="2" borderId="59" applyNumberFormat="0" applyFont="1" applyFill="1" applyBorder="1" applyAlignment="1" applyProtection="0">
      <alignment horizontal="center" vertical="center" wrapText="1"/>
    </xf>
    <xf numFmtId="0" fontId="2" fillId="2" borderId="59" applyNumberFormat="0" applyFont="1" applyFill="1" applyBorder="1" applyAlignment="1" applyProtection="0">
      <alignment horizontal="center" vertical="bottom"/>
    </xf>
    <xf numFmtId="0" fontId="2" fillId="2" borderId="65" applyNumberFormat="1" applyFont="1" applyFill="1" applyBorder="1" applyAlignment="1" applyProtection="0">
      <alignment horizontal="center" vertical="center"/>
    </xf>
    <xf numFmtId="59" fontId="17" fillId="2" borderId="69" applyNumberFormat="1" applyFont="1" applyFill="1" applyBorder="1" applyAlignment="1" applyProtection="0">
      <alignment horizontal="center" vertical="center"/>
    </xf>
    <xf numFmtId="59" fontId="17" fillId="2" borderId="70" applyNumberFormat="1" applyFont="1" applyFill="1" applyBorder="1" applyAlignment="1" applyProtection="0">
      <alignment horizontal="center" vertical="center"/>
    </xf>
    <xf numFmtId="0" fontId="2" fillId="2" borderId="62" applyNumberFormat="0" applyFont="1" applyFill="1" applyBorder="1" applyAlignment="1" applyProtection="0">
      <alignment horizontal="center" vertical="center"/>
    </xf>
    <xf numFmtId="0" fontId="0" fillId="2" borderId="61" applyNumberFormat="0" applyFont="1" applyFill="1" applyBorder="1" applyAlignment="1" applyProtection="0">
      <alignment horizontal="center" vertical="center"/>
    </xf>
    <xf numFmtId="0" fontId="0" fillId="2" borderId="60" applyNumberFormat="0" applyFont="1" applyFill="1" applyBorder="1" applyAlignment="1" applyProtection="0">
      <alignment horizontal="center" vertical="center"/>
    </xf>
    <xf numFmtId="1" fontId="17" fillId="2" borderId="71" applyNumberFormat="1" applyFont="1" applyFill="1" applyBorder="1" applyAlignment="1" applyProtection="0">
      <alignment horizontal="center" vertical="center"/>
    </xf>
    <xf numFmtId="1" fontId="17" fillId="2" borderId="72" applyNumberFormat="1" applyFont="1" applyFill="1" applyBorder="1" applyAlignment="1" applyProtection="0">
      <alignment horizontal="center" vertical="center"/>
    </xf>
    <xf numFmtId="0" fontId="2" fillId="2" borderId="59" applyNumberFormat="1" applyFont="1" applyFill="1" applyBorder="1" applyAlignment="1" applyProtection="0">
      <alignment horizontal="center" vertical="bottom"/>
    </xf>
    <xf numFmtId="0" fontId="0" fillId="2" borderId="54" applyNumberFormat="0" applyFont="1" applyFill="1" applyBorder="1" applyAlignment="1" applyProtection="0">
      <alignment horizontal="center" vertical="center"/>
    </xf>
    <xf numFmtId="0" fontId="0" fillId="2" borderId="54" applyNumberFormat="0" applyFont="1" applyFill="1" applyBorder="1" applyAlignment="1" applyProtection="0">
      <alignment horizontal="center" vertical="center" wrapText="1"/>
    </xf>
    <xf numFmtId="0" fontId="0" fillId="2" borderId="54" applyNumberFormat="0" applyFont="1" applyFill="1" applyBorder="1" applyAlignment="1" applyProtection="0">
      <alignment horizontal="center" vertical="bottom"/>
    </xf>
    <xf numFmtId="0" fontId="2" fillId="2" borderId="54" applyNumberFormat="0" applyFont="1" applyFill="1" applyBorder="1" applyAlignment="1" applyProtection="0">
      <alignment horizontal="center" vertical="bottom"/>
    </xf>
    <xf numFmtId="49" fontId="0" fillId="2" borderId="73" applyNumberFormat="1" applyFont="1" applyFill="1" applyBorder="1" applyAlignment="1" applyProtection="0">
      <alignment horizontal="center" vertical="center"/>
    </xf>
    <xf numFmtId="0" fontId="0" fillId="2" borderId="52" applyNumberFormat="0" applyFont="1" applyFill="1" applyBorder="1" applyAlignment="1" applyProtection="0">
      <alignment horizontal="center" vertical="center"/>
    </xf>
    <xf numFmtId="0" fontId="0" fillId="2" borderId="53" applyNumberFormat="0" applyFont="1" applyFill="1" applyBorder="1" applyAlignment="1" applyProtection="0">
      <alignment horizontal="center" vertical="center"/>
    </xf>
    <xf numFmtId="1" fontId="17" fillId="2" borderId="52" applyNumberFormat="1" applyFont="1" applyFill="1" applyBorder="1" applyAlignment="1" applyProtection="0">
      <alignment horizontal="center" vertical="center"/>
    </xf>
    <xf numFmtId="1" fontId="17" fillId="2" borderId="53" applyNumberFormat="1" applyFont="1" applyFill="1" applyBorder="1" applyAlignment="1" applyProtection="0">
      <alignment horizontal="center" vertical="center"/>
    </xf>
    <xf numFmtId="0" fontId="0" fillId="2" borderId="73" applyNumberFormat="0" applyFont="1" applyFill="1" applyBorder="1" applyAlignment="1" applyProtection="0">
      <alignment vertical="center"/>
    </xf>
    <xf numFmtId="49" fontId="14" fillId="2" borderId="39" applyNumberFormat="1" applyFont="1" applyFill="1" applyBorder="1" applyAlignment="1" applyProtection="0">
      <alignment horizontal="center" vertical="center" wrapText="1"/>
    </xf>
    <xf numFmtId="49" fontId="2" fillId="2" borderId="74" applyNumberFormat="1" applyFont="1" applyFill="1" applyBorder="1" applyAlignment="1" applyProtection="0">
      <alignment horizontal="center" vertical="center"/>
    </xf>
    <xf numFmtId="1" fontId="15" fillId="2" borderId="75" applyNumberFormat="1" applyFont="1" applyFill="1" applyBorder="1" applyAlignment="1" applyProtection="0">
      <alignment vertical="center"/>
    </xf>
    <xf numFmtId="0" fontId="15" fillId="2" borderId="74" applyNumberFormat="0" applyFont="1" applyFill="1" applyBorder="1" applyAlignment="1" applyProtection="0">
      <alignment vertical="center"/>
    </xf>
    <xf numFmtId="59" fontId="17" fillId="2" borderId="75" applyNumberFormat="1" applyFont="1" applyFill="1" applyBorder="1" applyAlignment="1" applyProtection="0">
      <alignment vertical="center"/>
    </xf>
    <xf numFmtId="59" fontId="17" fillId="2" borderId="74" applyNumberFormat="1" applyFont="1" applyFill="1" applyBorder="1" applyAlignment="1" applyProtection="0">
      <alignment vertical="center"/>
    </xf>
    <xf numFmtId="0" fontId="14" fillId="2" borderId="55" applyNumberFormat="0" applyFont="1" applyFill="1" applyBorder="1" applyAlignment="1" applyProtection="0">
      <alignment horizontal="center" vertical="center" wrapText="1"/>
    </xf>
    <xf numFmtId="0" fontId="0" fillId="2" borderId="55" applyNumberFormat="0" applyFont="1" applyFill="1" applyBorder="1" applyAlignment="1" applyProtection="0">
      <alignment horizontal="center" vertical="bottom"/>
    </xf>
    <xf numFmtId="0" fontId="2" fillId="2" borderId="76" applyNumberFormat="1" applyFont="1" applyFill="1" applyBorder="1" applyAlignment="1" applyProtection="0">
      <alignment horizontal="center" vertical="center"/>
    </xf>
    <xf numFmtId="1" fontId="15" fillId="2" borderId="77" applyNumberFormat="1" applyFont="1" applyFill="1" applyBorder="1" applyAlignment="1" applyProtection="0">
      <alignment horizontal="center" vertical="center"/>
    </xf>
    <xf numFmtId="0" fontId="15" fillId="2" borderId="76" applyNumberFormat="1" applyFont="1" applyFill="1" applyBorder="1" applyAlignment="1" applyProtection="0">
      <alignment horizontal="center" vertical="center"/>
    </xf>
    <xf numFmtId="59" fontId="17" fillId="2" borderId="78" applyNumberFormat="1" applyFont="1" applyFill="1" applyBorder="1" applyAlignment="1" applyProtection="0">
      <alignment horizontal="center" vertical="center"/>
    </xf>
    <xf numFmtId="59" fontId="17" fillId="2" borderId="79" applyNumberFormat="1" applyFont="1" applyFill="1" applyBorder="1" applyAlignment="1" applyProtection="0">
      <alignment horizontal="center" vertical="center"/>
    </xf>
    <xf numFmtId="0" fontId="2" fillId="2" borderId="80" applyNumberFormat="0" applyFont="1" applyFill="1" applyBorder="1" applyAlignment="1" applyProtection="0">
      <alignment horizontal="center" vertical="center"/>
    </xf>
    <xf numFmtId="1" fontId="15" fillId="2" borderId="81" applyNumberFormat="1" applyFont="1" applyFill="1" applyBorder="1" applyAlignment="1" applyProtection="0">
      <alignment horizontal="center" vertical="center"/>
    </xf>
    <xf numFmtId="0" fontId="15" fillId="2" borderId="80" applyNumberFormat="0" applyFont="1" applyFill="1" applyBorder="1" applyAlignment="1" applyProtection="0">
      <alignment horizontal="center" vertical="center"/>
    </xf>
    <xf numFmtId="0" fontId="2" fillId="2" borderId="55" applyNumberFormat="1" applyFont="1" applyFill="1" applyBorder="1" applyAlignment="1" applyProtection="0">
      <alignment horizontal="center" vertical="top"/>
    </xf>
    <xf numFmtId="0" fontId="0" fillId="2" borderId="80" applyNumberFormat="0" applyFont="1" applyFill="1" applyBorder="1" applyAlignment="1" applyProtection="0">
      <alignment horizontal="center" vertical="center"/>
    </xf>
    <xf numFmtId="0" fontId="0" fillId="2" borderId="81" applyNumberFormat="0" applyFont="1" applyFill="1" applyBorder="1" applyAlignment="1" applyProtection="0">
      <alignment horizontal="center" vertical="center"/>
    </xf>
    <xf numFmtId="0" fontId="0" fillId="2" borderId="55" applyNumberFormat="0" applyFont="1" applyFill="1" applyBorder="1" applyAlignment="1" applyProtection="0">
      <alignment horizontal="center" vertical="center" wrapText="1"/>
    </xf>
    <xf numFmtId="0" fontId="0" fillId="2" borderId="56" applyNumberFormat="0" applyFont="1" applyFill="1" applyBorder="1" applyAlignment="1" applyProtection="0">
      <alignment horizontal="center" vertical="bottom"/>
    </xf>
    <xf numFmtId="0" fontId="0" fillId="2" borderId="47" applyNumberFormat="0" applyFont="1" applyFill="1" applyBorder="1" applyAlignment="1" applyProtection="0">
      <alignment horizontal="center" vertical="center"/>
    </xf>
    <xf numFmtId="0" fontId="0" fillId="2" borderId="46" applyNumberFormat="0" applyFont="1" applyFill="1" applyBorder="1" applyAlignment="1" applyProtection="0">
      <alignment horizontal="center" vertical="center" wrapText="1"/>
    </xf>
    <xf numFmtId="0" fontId="0" fillId="2" borderId="47" applyNumberFormat="0" applyFont="1" applyFill="1" applyBorder="1" applyAlignment="1" applyProtection="0">
      <alignment horizontal="center" vertical="bottom"/>
    </xf>
    <xf numFmtId="0" fontId="0" fillId="2" borderId="46" applyNumberFormat="0" applyFont="1" applyFill="1" applyBorder="1" applyAlignment="1" applyProtection="0">
      <alignment horizontal="center" vertical="bottom"/>
    </xf>
    <xf numFmtId="49" fontId="0" fillId="2" borderId="82" applyNumberFormat="1" applyFont="1" applyFill="1" applyBorder="1" applyAlignment="1" applyProtection="0">
      <alignment horizontal="center" vertical="center"/>
    </xf>
    <xf numFmtId="0" fontId="0" fillId="2" borderId="83" applyNumberFormat="0" applyFont="1" applyFill="1" applyBorder="1" applyAlignment="1" applyProtection="0">
      <alignment horizontal="center" vertical="center"/>
    </xf>
    <xf numFmtId="0" fontId="0" fillId="2" borderId="82" applyNumberFormat="0" applyFont="1" applyFill="1" applyBorder="1" applyAlignment="1" applyProtection="0">
      <alignment horizontal="center" vertical="center"/>
    </xf>
    <xf numFmtId="0" fontId="2" fillId="2" borderId="39" applyNumberFormat="1" applyFont="1" applyFill="1" applyBorder="1" applyAlignment="1" applyProtection="0">
      <alignment horizontal="center" vertical="center"/>
    </xf>
    <xf numFmtId="0" fontId="2" fillId="2" borderId="40" applyNumberFormat="0" applyFont="1" applyFill="1" applyBorder="1" applyAlignment="1" applyProtection="0">
      <alignment horizontal="center" vertical="center"/>
    </xf>
    <xf numFmtId="0" fontId="15" fillId="2" borderId="39" applyNumberFormat="1" applyFont="1" applyFill="1" applyBorder="1" applyAlignment="1" applyProtection="0">
      <alignment horizontal="center" vertical="center"/>
    </xf>
    <xf numFmtId="0" fontId="2" fillId="2" borderId="46" applyNumberFormat="1" applyFont="1" applyFill="1" applyBorder="1" applyAlignment="1" applyProtection="0">
      <alignment horizontal="center" vertical="center"/>
    </xf>
    <xf numFmtId="0" fontId="15" fillId="2" borderId="46" applyNumberFormat="0" applyFont="1" applyFill="1" applyBorder="1" applyAlignment="1" applyProtection="0">
      <alignment horizontal="center" vertical="center"/>
    </xf>
    <xf numFmtId="0" fontId="0" fillId="2" borderId="55" applyNumberFormat="0" applyFont="1" applyFill="1" applyBorder="1" applyAlignment="1" applyProtection="0">
      <alignment horizontal="center" vertical="center"/>
    </xf>
    <xf numFmtId="0" fontId="0" fillId="2" borderId="40" applyNumberFormat="0" applyFont="1" applyFill="1" applyBorder="1" applyAlignment="1" applyProtection="0">
      <alignment horizontal="center" vertical="center"/>
    </xf>
    <xf numFmtId="49" fontId="0" fillId="2" borderId="14" applyNumberFormat="1" applyFont="1" applyFill="1" applyBorder="1" applyAlignment="1" applyProtection="0">
      <alignment vertical="bottom"/>
    </xf>
    <xf numFmtId="0" fontId="0" fillId="2" borderId="8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14" fillId="2" borderId="59" applyNumberFormat="0" applyFont="1" applyFill="1" applyBorder="1" applyAlignment="1" applyProtection="0">
      <alignment horizontal="center" vertical="center"/>
    </xf>
    <xf numFmtId="0" fontId="0" fillId="2" borderId="24" applyNumberFormat="0" applyFont="1" applyFill="1" applyBorder="1" applyAlignment="1" applyProtection="0">
      <alignment vertical="bottom"/>
    </xf>
    <xf numFmtId="0" fontId="14" fillId="2" borderId="54" applyNumberFormat="0" applyFont="1" applyFill="1" applyBorder="1" applyAlignment="1" applyProtection="0">
      <alignment horizontal="center" vertical="center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85" applyNumberFormat="0" applyFont="1" applyFill="1" applyBorder="1" applyAlignment="1" applyProtection="0">
      <alignment vertical="bottom"/>
    </xf>
    <xf numFmtId="0" fontId="0" fillId="2" borderId="86" applyNumberFormat="0" applyFont="1" applyFill="1" applyBorder="1" applyAlignment="1" applyProtection="0">
      <alignment vertical="bottom"/>
    </xf>
    <xf numFmtId="0" fontId="0" fillId="2" borderId="8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0" fillId="2" borderId="8" applyNumberFormat="1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2" fillId="2" borderId="22" applyNumberFormat="0" applyFont="1" applyFill="1" applyBorder="1" applyAlignment="1" applyProtection="0">
      <alignment horizontal="center" vertical="bottom"/>
    </xf>
    <xf numFmtId="0" fontId="0" fillId="2" borderId="88" applyNumberFormat="0" applyFont="1" applyFill="1" applyBorder="1" applyAlignment="1" applyProtection="0">
      <alignment vertical="bottom"/>
    </xf>
    <xf numFmtId="0" fontId="2" fillId="2" borderId="8" applyNumberFormat="0" applyFont="1" applyFill="1" applyBorder="1" applyAlignment="1" applyProtection="0">
      <alignment horizontal="center" vertical="bottom"/>
    </xf>
    <xf numFmtId="0" fontId="2" fillId="2" borderId="29" applyNumberFormat="0" applyFont="1" applyFill="1" applyBorder="1" applyAlignment="1" applyProtection="0">
      <alignment horizontal="center" vertical="bottom"/>
    </xf>
    <xf numFmtId="0" fontId="2" fillId="4" borderId="29" applyNumberFormat="0" applyFont="1" applyFill="1" applyBorder="1" applyAlignment="1" applyProtection="0">
      <alignment horizontal="center" vertical="center"/>
    </xf>
    <xf numFmtId="9" fontId="2" fillId="4" borderId="29" applyNumberFormat="1" applyFont="1" applyFill="1" applyBorder="1" applyAlignment="1" applyProtection="0">
      <alignment horizontal="center" vertical="bottom"/>
    </xf>
    <xf numFmtId="0" fontId="0" fillId="4" borderId="29" applyNumberFormat="0" applyFont="1" applyFill="1" applyBorder="1" applyAlignment="1" applyProtection="0">
      <alignment horizontal="center" vertical="center"/>
    </xf>
    <xf numFmtId="49" fontId="0" fillId="2" borderId="38" applyNumberFormat="1" applyFont="1" applyFill="1" applyBorder="1" applyAlignment="1" applyProtection="0">
      <alignment horizontal="center" vertical="center"/>
    </xf>
    <xf numFmtId="61" fontId="15" fillId="2" borderId="39" applyNumberFormat="1" applyFont="1" applyFill="1" applyBorder="1" applyAlignment="1" applyProtection="0">
      <alignment horizontal="center" vertical="center"/>
    </xf>
    <xf numFmtId="61" fontId="15" fillId="2" borderId="40" applyNumberFormat="1" applyFont="1" applyFill="1" applyBorder="1" applyAlignment="1" applyProtection="0">
      <alignment horizontal="center" vertical="center"/>
    </xf>
    <xf numFmtId="59" fontId="16" fillId="2" borderId="43" applyNumberFormat="1" applyFont="1" applyFill="1" applyBorder="1" applyAlignment="1" applyProtection="0">
      <alignment horizontal="center" vertical="center"/>
    </xf>
    <xf numFmtId="49" fontId="2" fillId="2" borderId="45" applyNumberFormat="1" applyFont="1" applyFill="1" applyBorder="1" applyAlignment="1" applyProtection="0">
      <alignment horizontal="left" vertical="center" wrapText="1"/>
    </xf>
    <xf numFmtId="61" fontId="15" fillId="2" borderId="55" applyNumberFormat="1" applyFont="1" applyFill="1" applyBorder="1" applyAlignment="1" applyProtection="0">
      <alignment horizontal="center" vertical="center"/>
    </xf>
    <xf numFmtId="61" fontId="15" fillId="2" borderId="56" applyNumberFormat="1" applyFont="1" applyFill="1" applyBorder="1" applyAlignment="1" applyProtection="0">
      <alignment horizontal="center" vertical="center"/>
    </xf>
    <xf numFmtId="61" fontId="15" fillId="2" borderId="61" applyNumberFormat="1" applyFont="1" applyFill="1" applyBorder="1" applyAlignment="1" applyProtection="0">
      <alignment horizontal="center" vertical="center"/>
    </xf>
    <xf numFmtId="61" fontId="15" fillId="2" borderId="60" applyNumberFormat="1" applyFont="1" applyFill="1" applyBorder="1" applyAlignment="1" applyProtection="0">
      <alignment horizontal="center" vertical="center"/>
    </xf>
    <xf numFmtId="61" fontId="15" fillId="2" borderId="64" applyNumberFormat="1" applyFont="1" applyFill="1" applyBorder="1" applyAlignment="1" applyProtection="0">
      <alignment horizontal="center" vertical="center"/>
    </xf>
    <xf numFmtId="61" fontId="15" fillId="2" borderId="63" applyNumberFormat="1" applyFont="1" applyFill="1" applyBorder="1" applyAlignment="1" applyProtection="0">
      <alignment horizontal="center" vertical="center"/>
    </xf>
    <xf numFmtId="49" fontId="0" fillId="2" borderId="59" applyNumberFormat="1" applyFont="1" applyFill="1" applyBorder="1" applyAlignment="1" applyProtection="0">
      <alignment vertical="center"/>
    </xf>
    <xf numFmtId="61" fontId="15" fillId="2" borderId="46" applyNumberFormat="1" applyFont="1" applyFill="1" applyBorder="1" applyAlignment="1" applyProtection="0">
      <alignment horizontal="center" vertical="center"/>
    </xf>
    <xf numFmtId="61" fontId="15" fillId="2" borderId="47" applyNumberFormat="1" applyFont="1" applyFill="1" applyBorder="1" applyAlignment="1" applyProtection="0">
      <alignment horizontal="center" vertical="center"/>
    </xf>
    <xf numFmtId="60" fontId="2" fillId="2" borderId="54" applyNumberFormat="1" applyFont="1" applyFill="1" applyBorder="1" applyAlignment="1" applyProtection="0">
      <alignment horizontal="left" vertical="center" wrapText="1"/>
    </xf>
    <xf numFmtId="49" fontId="0" fillId="2" borderId="45" applyNumberFormat="1" applyFont="1" applyFill="1" applyBorder="1" applyAlignment="1" applyProtection="0">
      <alignment vertical="center" wrapText="1"/>
    </xf>
    <xf numFmtId="0" fontId="2" fillId="2" borderId="39" applyNumberFormat="0" applyFont="1" applyFill="1" applyBorder="1" applyAlignment="1" applyProtection="0">
      <alignment horizontal="center" vertical="bottom"/>
    </xf>
    <xf numFmtId="49" fontId="2" fillId="2" borderId="44" applyNumberFormat="1" applyFont="1" applyFill="1" applyBorder="1" applyAlignment="1" applyProtection="0">
      <alignment horizontal="center" vertical="bottom"/>
    </xf>
    <xf numFmtId="0" fontId="2" fillId="2" borderId="63" applyNumberFormat="1" applyFont="1" applyFill="1" applyBorder="1" applyAlignment="1" applyProtection="0">
      <alignment horizontal="center" vertical="center"/>
    </xf>
    <xf numFmtId="0" fontId="2" fillId="2" borderId="60" applyNumberFormat="0" applyFont="1" applyFill="1" applyBorder="1" applyAlignment="1" applyProtection="0">
      <alignment horizontal="center" vertical="center"/>
    </xf>
    <xf numFmtId="61" fontId="0" fillId="2" borderId="61" applyNumberFormat="1" applyFont="1" applyFill="1" applyBorder="1" applyAlignment="1" applyProtection="0">
      <alignment horizontal="center" vertical="center"/>
    </xf>
    <xf numFmtId="61" fontId="0" fillId="2" borderId="60" applyNumberFormat="1" applyFont="1" applyFill="1" applyBorder="1" applyAlignment="1" applyProtection="0">
      <alignment horizontal="center" vertical="center"/>
    </xf>
    <xf numFmtId="0" fontId="2" fillId="2" borderId="55" applyNumberFormat="1" applyFont="1" applyFill="1" applyBorder="1" applyAlignment="1" applyProtection="0">
      <alignment horizontal="center" vertical="bottom"/>
    </xf>
    <xf numFmtId="0" fontId="14" fillId="2" borderId="46" applyNumberFormat="0" applyFont="1" applyFill="1" applyBorder="1" applyAlignment="1" applyProtection="0">
      <alignment horizontal="center" vertical="center" wrapText="1"/>
    </xf>
    <xf numFmtId="0" fontId="2" fillId="2" borderId="46" applyNumberFormat="0" applyFont="1" applyFill="1" applyBorder="1" applyAlignment="1" applyProtection="0">
      <alignment horizontal="center" vertical="bottom"/>
    </xf>
    <xf numFmtId="61" fontId="0" fillId="2" borderId="46" applyNumberFormat="1" applyFont="1" applyFill="1" applyBorder="1" applyAlignment="1" applyProtection="0">
      <alignment horizontal="center" vertical="center"/>
    </xf>
    <xf numFmtId="61" fontId="0" fillId="2" borderId="47" applyNumberFormat="1" applyFont="1" applyFill="1" applyBorder="1" applyAlignment="1" applyProtection="0">
      <alignment horizontal="center" vertical="center"/>
    </xf>
    <xf numFmtId="1" fontId="17" fillId="2" borderId="50" applyNumberFormat="1" applyFont="1" applyFill="1" applyBorder="1" applyAlignment="1" applyProtection="0">
      <alignment horizontal="center" vertical="center"/>
    </xf>
    <xf numFmtId="1" fontId="17" fillId="2" borderId="51" applyNumberFormat="1" applyFont="1" applyFill="1" applyBorder="1" applyAlignment="1" applyProtection="0">
      <alignment horizontal="center" vertical="center"/>
    </xf>
    <xf numFmtId="49" fontId="0" fillId="2" borderId="45" applyNumberFormat="1" applyFont="1" applyFill="1" applyBorder="1" applyAlignment="1" applyProtection="0">
      <alignment vertical="center"/>
    </xf>
    <xf numFmtId="61" fontId="15" fillId="2" borderId="77" applyNumberFormat="1" applyFont="1" applyFill="1" applyBorder="1" applyAlignment="1" applyProtection="0">
      <alignment horizontal="center" vertical="center"/>
    </xf>
    <xf numFmtId="61" fontId="15" fillId="2" borderId="76" applyNumberFormat="1" applyFont="1" applyFill="1" applyBorder="1" applyAlignment="1" applyProtection="0">
      <alignment horizontal="center" vertical="center"/>
    </xf>
    <xf numFmtId="61" fontId="15" fillId="2" borderId="81" applyNumberFormat="1" applyFont="1" applyFill="1" applyBorder="1" applyAlignment="1" applyProtection="0">
      <alignment horizontal="center" vertical="center"/>
    </xf>
    <xf numFmtId="61" fontId="15" fillId="2" borderId="80" applyNumberFormat="1" applyFont="1" applyFill="1" applyBorder="1" applyAlignment="1" applyProtection="0">
      <alignment horizontal="center" vertical="center"/>
    </xf>
    <xf numFmtId="1" fontId="15" fillId="2" borderId="40" applyNumberFormat="1" applyFont="1" applyFill="1" applyBorder="1" applyAlignment="1" applyProtection="0">
      <alignment horizontal="center" vertical="center"/>
    </xf>
    <xf numFmtId="1" fontId="15" fillId="2" borderId="47" applyNumberFormat="1" applyFont="1" applyFill="1" applyBorder="1" applyAlignment="1" applyProtection="0">
      <alignment horizontal="center" vertical="center"/>
    </xf>
    <xf numFmtId="0" fontId="17" fillId="2" borderId="52" applyNumberFormat="0" applyFont="1" applyFill="1" applyBorder="1" applyAlignment="1" applyProtection="0">
      <alignment horizontal="center" vertical="center"/>
    </xf>
    <xf numFmtId="0" fontId="16" fillId="2" borderId="53" applyNumberFormat="0" applyFont="1" applyFill="1" applyBorder="1" applyAlignment="1" applyProtection="0">
      <alignment horizontal="center" vertical="center"/>
    </xf>
    <xf numFmtId="0" fontId="0" fillId="2" borderId="8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90"/>
      <rgbColor rgb="ffdd0806"/>
      <rgbColor rgb="ff003300"/>
      <rgbColor rgb="ffffffff"/>
      <rgbColor rgb="ffaaaaaa"/>
      <rgbColor rgb="ff0000d4"/>
      <rgbColor rgb="ffffcc99"/>
      <rgbColor rgb="fffcf305"/>
      <rgbColor rgb="ff3366ff"/>
      <rgbColor rgb="ffff66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.jpe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67424</xdr:colOff>
      <xdr:row>0</xdr:row>
      <xdr:rowOff>180975</xdr:rowOff>
    </xdr:from>
    <xdr:to>
      <xdr:col>13</xdr:col>
      <xdr:colOff>597507</xdr:colOff>
      <xdr:row>4</xdr:row>
      <xdr:rowOff>104474</xdr:rowOff>
    </xdr:to>
    <xdr:sp>
      <xdr:nvSpPr>
        <xdr:cNvPr id="2" name="Shape 2"/>
        <xdr:cNvSpPr/>
      </xdr:nvSpPr>
      <xdr:spPr>
        <a:xfrm>
          <a:off x="5147424" y="180974"/>
          <a:ext cx="6473684" cy="809326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14300" y="0"/>
              </a:moveTo>
              <a:cubicBezTo>
                <a:pt x="13494" y="0"/>
                <a:pt x="12840" y="895"/>
                <a:pt x="12840" y="2000"/>
              </a:cubicBezTo>
              <a:lnTo>
                <a:pt x="12840" y="7000"/>
              </a:lnTo>
              <a:lnTo>
                <a:pt x="0" y="21600"/>
              </a:lnTo>
              <a:lnTo>
                <a:pt x="12840" y="10000"/>
              </a:lnTo>
              <a:cubicBezTo>
                <a:pt x="12840" y="11105"/>
                <a:pt x="13494" y="12000"/>
                <a:pt x="14300" y="12000"/>
              </a:cubicBezTo>
              <a:lnTo>
                <a:pt x="20140" y="12000"/>
              </a:lnTo>
              <a:cubicBezTo>
                <a:pt x="20946" y="12000"/>
                <a:pt x="21600" y="11105"/>
                <a:pt x="21600" y="10000"/>
              </a:cubicBezTo>
              <a:lnTo>
                <a:pt x="21600" y="2000"/>
              </a:lnTo>
              <a:cubicBezTo>
                <a:pt x="21600" y="895"/>
                <a:pt x="20946" y="0"/>
                <a:pt x="20140" y="0"/>
              </a:cubicBezTo>
              <a:lnTo>
                <a:pt x="14300" y="0"/>
              </a:lnTo>
              <a:close/>
            </a:path>
          </a:pathLst>
        </a:custGeom>
        <a:solidFill>
          <a:srgbClr val="FFFFFF"/>
        </a:solidFill>
        <a:ln w="9525" cap="flat">
          <a:solidFill>
            <a:srgbClr val="333399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59655</xdr:colOff>
      <xdr:row>14</xdr:row>
      <xdr:rowOff>159877</xdr:rowOff>
    </xdr:from>
    <xdr:to>
      <xdr:col>1</xdr:col>
      <xdr:colOff>1565547</xdr:colOff>
      <xdr:row>16</xdr:row>
      <xdr:rowOff>92797</xdr:rowOff>
    </xdr:to>
    <xdr:pic>
      <xdr:nvPicPr>
        <xdr:cNvPr id="3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35955" y="3069957"/>
          <a:ext cx="1505893" cy="6428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632321</xdr:colOff>
      <xdr:row>13</xdr:row>
      <xdr:rowOff>31852</xdr:rowOff>
    </xdr:from>
    <xdr:to>
      <xdr:col>1</xdr:col>
      <xdr:colOff>1331466</xdr:colOff>
      <xdr:row>14</xdr:row>
      <xdr:rowOff>161170</xdr:rowOff>
    </xdr:to>
    <xdr:sp>
      <xdr:nvSpPr>
        <xdr:cNvPr id="4" name="Shape 4"/>
        <xdr:cNvSpPr/>
      </xdr:nvSpPr>
      <xdr:spPr>
        <a:xfrm>
          <a:off x="1508621" y="2751432"/>
          <a:ext cx="699145" cy="319819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Link pitc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rPr>
            <a:t>h</a:t>
          </a:r>
        </a:p>
      </xdr:txBody>
    </xdr:sp>
    <xdr:clientData/>
  </xdr:twoCellAnchor>
  <xdr:twoCellAnchor>
    <xdr:from>
      <xdr:col>1</xdr:col>
      <xdr:colOff>108322</xdr:colOff>
      <xdr:row>16</xdr:row>
      <xdr:rowOff>222369</xdr:rowOff>
    </xdr:from>
    <xdr:to>
      <xdr:col>1</xdr:col>
      <xdr:colOff>1552351</xdr:colOff>
      <xdr:row>17</xdr:row>
      <xdr:rowOff>216319</xdr:rowOff>
    </xdr:to>
    <xdr:sp>
      <xdr:nvSpPr>
        <xdr:cNvPr id="5" name="Shape 5"/>
        <xdr:cNvSpPr/>
      </xdr:nvSpPr>
      <xdr:spPr>
        <a:xfrm>
          <a:off x="984622" y="3842379"/>
          <a:ext cx="1444030" cy="34891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Bushing outer diameter</a:t>
          </a:r>
        </a:p>
      </xdr:txBody>
    </xdr:sp>
    <xdr:clientData/>
  </xdr:twoCellAnchor>
  <xdr:twoCellAnchor>
    <xdr:from>
      <xdr:col>1</xdr:col>
      <xdr:colOff>177353</xdr:colOff>
      <xdr:row>17</xdr:row>
      <xdr:rowOff>169659</xdr:rowOff>
    </xdr:from>
    <xdr:to>
      <xdr:col>1</xdr:col>
      <xdr:colOff>643309</xdr:colOff>
      <xdr:row>18</xdr:row>
      <xdr:rowOff>331770</xdr:rowOff>
    </xdr:to>
    <xdr:pic>
      <xdr:nvPicPr>
        <xdr:cNvPr id="6" name="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053653" y="4144635"/>
          <a:ext cx="465957" cy="5170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820663</xdr:colOff>
      <xdr:row>17</xdr:row>
      <xdr:rowOff>83014</xdr:rowOff>
    </xdr:from>
    <xdr:to>
      <xdr:col>1</xdr:col>
      <xdr:colOff>1380132</xdr:colOff>
      <xdr:row>18</xdr:row>
      <xdr:rowOff>254907</xdr:rowOff>
    </xdr:to>
    <xdr:pic>
      <xdr:nvPicPr>
        <xdr:cNvPr id="7" name="image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696963" y="4057989"/>
          <a:ext cx="559470" cy="5268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176435</xdr:colOff>
      <xdr:row>22</xdr:row>
      <xdr:rowOff>43989</xdr:rowOff>
    </xdr:from>
    <xdr:to>
      <xdr:col>9</xdr:col>
      <xdr:colOff>153801</xdr:colOff>
      <xdr:row>23</xdr:row>
      <xdr:rowOff>8842</xdr:rowOff>
    </xdr:to>
    <xdr:sp>
      <xdr:nvSpPr>
        <xdr:cNvPr id="8" name="Shape 8"/>
        <xdr:cNvSpPr/>
      </xdr:nvSpPr>
      <xdr:spPr>
        <a:xfrm>
          <a:off x="6704235" y="5793790"/>
          <a:ext cx="1780767" cy="319819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Bushing outer Dia.</a:t>
          </a:r>
        </a:p>
      </xdr:txBody>
    </xdr:sp>
    <xdr:clientData/>
  </xdr:twoCellAnchor>
  <xdr:twoCellAnchor>
    <xdr:from>
      <xdr:col>5</xdr:col>
      <xdr:colOff>185873</xdr:colOff>
      <xdr:row>21</xdr:row>
      <xdr:rowOff>349937</xdr:rowOff>
    </xdr:from>
    <xdr:to>
      <xdr:col>7</xdr:col>
      <xdr:colOff>683567</xdr:colOff>
      <xdr:row>22</xdr:row>
      <xdr:rowOff>316397</xdr:rowOff>
    </xdr:to>
    <xdr:sp>
      <xdr:nvSpPr>
        <xdr:cNvPr id="9" name="Shape 9"/>
        <xdr:cNvSpPr/>
      </xdr:nvSpPr>
      <xdr:spPr>
        <a:xfrm>
          <a:off x="4745173" y="5744773"/>
          <a:ext cx="1742295" cy="32142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Bushing outer Dia.</a:t>
          </a:r>
        </a:p>
      </xdr:txBody>
    </xdr:sp>
    <xdr:clientData/>
  </xdr:twoCellAnchor>
  <xdr:twoCellAnchor>
    <xdr:from>
      <xdr:col>1</xdr:col>
      <xdr:colOff>454967</xdr:colOff>
      <xdr:row>19</xdr:row>
      <xdr:rowOff>243832</xdr:rowOff>
    </xdr:from>
    <xdr:to>
      <xdr:col>1</xdr:col>
      <xdr:colOff>1246013</xdr:colOff>
      <xdr:row>20</xdr:row>
      <xdr:rowOff>208684</xdr:rowOff>
    </xdr:to>
    <xdr:sp>
      <xdr:nvSpPr>
        <xdr:cNvPr id="10" name="Shape 10"/>
        <xdr:cNvSpPr/>
      </xdr:nvSpPr>
      <xdr:spPr>
        <a:xfrm>
          <a:off x="1331267" y="4928737"/>
          <a:ext cx="791047" cy="319819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Link height.</a:t>
          </a:r>
        </a:p>
      </xdr:txBody>
    </xdr:sp>
    <xdr:clientData/>
  </xdr:twoCellAnchor>
  <xdr:twoCellAnchor>
    <xdr:from>
      <xdr:col>1</xdr:col>
      <xdr:colOff>641994</xdr:colOff>
      <xdr:row>18</xdr:row>
      <xdr:rowOff>215113</xdr:rowOff>
    </xdr:from>
    <xdr:to>
      <xdr:col>2</xdr:col>
      <xdr:colOff>19050</xdr:colOff>
      <xdr:row>19</xdr:row>
      <xdr:rowOff>170323</xdr:rowOff>
    </xdr:to>
    <xdr:sp>
      <xdr:nvSpPr>
        <xdr:cNvPr id="11" name="Shape 11"/>
        <xdr:cNvSpPr/>
      </xdr:nvSpPr>
      <xdr:spPr>
        <a:xfrm>
          <a:off x="1518294" y="4545054"/>
          <a:ext cx="1028056" cy="31017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D ; mininum Value out of  D1,D2</a:t>
          </a:r>
        </a:p>
      </xdr:txBody>
    </xdr:sp>
    <xdr:clientData/>
  </xdr:twoCellAnchor>
  <xdr:twoCellAnchor>
    <xdr:from>
      <xdr:col>1</xdr:col>
      <xdr:colOff>124445</xdr:colOff>
      <xdr:row>30</xdr:row>
      <xdr:rowOff>39425</xdr:rowOff>
    </xdr:from>
    <xdr:to>
      <xdr:col>1</xdr:col>
      <xdr:colOff>1534616</xdr:colOff>
      <xdr:row>31</xdr:row>
      <xdr:rowOff>189613</xdr:rowOff>
    </xdr:to>
    <xdr:sp>
      <xdr:nvSpPr>
        <xdr:cNvPr id="12" name="Shape 12"/>
        <xdr:cNvSpPr/>
      </xdr:nvSpPr>
      <xdr:spPr>
        <a:xfrm>
          <a:off x="1000745" y="8135552"/>
          <a:ext cx="1410172" cy="34068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Roller tread diameter</a:t>
          </a:r>
        </a:p>
      </xdr:txBody>
    </xdr:sp>
    <xdr:clientData/>
  </xdr:twoCellAnchor>
  <xdr:twoCellAnchor>
    <xdr:from>
      <xdr:col>1</xdr:col>
      <xdr:colOff>259878</xdr:colOff>
      <xdr:row>23</xdr:row>
      <xdr:rowOff>258645</xdr:rowOff>
    </xdr:from>
    <xdr:to>
      <xdr:col>1</xdr:col>
      <xdr:colOff>1626517</xdr:colOff>
      <xdr:row>24</xdr:row>
      <xdr:rowOff>146356</xdr:rowOff>
    </xdr:to>
    <xdr:sp>
      <xdr:nvSpPr>
        <xdr:cNvPr id="13" name="Shape 13"/>
        <xdr:cNvSpPr/>
      </xdr:nvSpPr>
      <xdr:spPr>
        <a:xfrm>
          <a:off x="1136178" y="6363411"/>
          <a:ext cx="1366640" cy="24267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Shoe grouser height.</a:t>
          </a:r>
        </a:p>
      </xdr:txBody>
    </xdr:sp>
    <xdr:clientData/>
  </xdr:twoCellAnchor>
  <xdr:twoCellAnchor>
    <xdr:from>
      <xdr:col>2</xdr:col>
      <xdr:colOff>883865</xdr:colOff>
      <xdr:row>22</xdr:row>
      <xdr:rowOff>168367</xdr:rowOff>
    </xdr:from>
    <xdr:to>
      <xdr:col>5</xdr:col>
      <xdr:colOff>300756</xdr:colOff>
      <xdr:row>23</xdr:row>
      <xdr:rowOff>133219</xdr:rowOff>
    </xdr:to>
    <xdr:sp>
      <xdr:nvSpPr>
        <xdr:cNvPr id="14" name="Shape 14"/>
        <xdr:cNvSpPr/>
      </xdr:nvSpPr>
      <xdr:spPr>
        <a:xfrm>
          <a:off x="3411165" y="5918168"/>
          <a:ext cx="1448892" cy="31981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Bushing outer Dia.</a:t>
          </a:r>
        </a:p>
      </xdr:txBody>
    </xdr:sp>
    <xdr:clientData/>
  </xdr:twoCellAnchor>
  <xdr:twoCellAnchor>
    <xdr:from>
      <xdr:col>1</xdr:col>
      <xdr:colOff>457894</xdr:colOff>
      <xdr:row>20</xdr:row>
      <xdr:rowOff>159877</xdr:rowOff>
    </xdr:from>
    <xdr:to>
      <xdr:col>1</xdr:col>
      <xdr:colOff>1430114</xdr:colOff>
      <xdr:row>22</xdr:row>
      <xdr:rowOff>63450</xdr:rowOff>
    </xdr:to>
    <xdr:pic>
      <xdr:nvPicPr>
        <xdr:cNvPr id="15" name="image.png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1334194" y="5199748"/>
          <a:ext cx="972221" cy="61350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390177</xdr:colOff>
      <xdr:row>24</xdr:row>
      <xdr:rowOff>150094</xdr:rowOff>
    </xdr:from>
    <xdr:to>
      <xdr:col>1</xdr:col>
      <xdr:colOff>1346274</xdr:colOff>
      <xdr:row>26</xdr:row>
      <xdr:rowOff>43884</xdr:rowOff>
    </xdr:to>
    <xdr:pic>
      <xdr:nvPicPr>
        <xdr:cNvPr id="16" name="image.png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1266477" y="6609826"/>
          <a:ext cx="956098" cy="60372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372442</xdr:colOff>
      <xdr:row>32</xdr:row>
      <xdr:rowOff>61644</xdr:rowOff>
    </xdr:from>
    <xdr:to>
      <xdr:col>1</xdr:col>
      <xdr:colOff>1260822</xdr:colOff>
      <xdr:row>36</xdr:row>
      <xdr:rowOff>24894</xdr:rowOff>
    </xdr:to>
    <xdr:pic>
      <xdr:nvPicPr>
        <xdr:cNvPr id="17" name="image.png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248742" y="8538771"/>
          <a:ext cx="888381" cy="7252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228947</xdr:colOff>
      <xdr:row>59</xdr:row>
      <xdr:rowOff>25182</xdr:rowOff>
    </xdr:from>
    <xdr:to>
      <xdr:col>1</xdr:col>
      <xdr:colOff>1549424</xdr:colOff>
      <xdr:row>60</xdr:row>
      <xdr:rowOff>111083</xdr:rowOff>
    </xdr:to>
    <xdr:pic>
      <xdr:nvPicPr>
        <xdr:cNvPr id="18" name="image.png"/>
        <xdr:cNvPicPr>
          <a:picLocks noChangeAspect="1"/>
        </xdr:cNvPicPr>
      </xdr:nvPicPr>
      <xdr:blipFill>
        <a:blip r:embed="rId7">
          <a:extLst/>
        </a:blip>
        <a:stretch>
          <a:fillRect/>
        </a:stretch>
      </xdr:blipFill>
      <xdr:spPr>
        <a:xfrm>
          <a:off x="1105247" y="15446666"/>
          <a:ext cx="1320478" cy="6313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559469</xdr:colOff>
      <xdr:row>55</xdr:row>
      <xdr:rowOff>102492</xdr:rowOff>
    </xdr:from>
    <xdr:to>
      <xdr:col>1</xdr:col>
      <xdr:colOff>1075407</xdr:colOff>
      <xdr:row>56</xdr:row>
      <xdr:rowOff>312948</xdr:rowOff>
    </xdr:to>
    <xdr:pic>
      <xdr:nvPicPr>
        <xdr:cNvPr id="19" name="image.png"/>
        <xdr:cNvPicPr>
          <a:picLocks noChangeAspect="1"/>
        </xdr:cNvPicPr>
      </xdr:nvPicPr>
      <xdr:blipFill>
        <a:blip r:embed="rId8">
          <a:extLst/>
        </a:blip>
        <a:stretch>
          <a:fillRect/>
        </a:stretch>
      </xdr:blipFill>
      <xdr:spPr>
        <a:xfrm>
          <a:off x="1435769" y="13342118"/>
          <a:ext cx="515939" cy="7559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262805</xdr:colOff>
      <xdr:row>48</xdr:row>
      <xdr:rowOff>148269</xdr:rowOff>
    </xdr:from>
    <xdr:to>
      <xdr:col>1</xdr:col>
      <xdr:colOff>1218902</xdr:colOff>
      <xdr:row>52</xdr:row>
      <xdr:rowOff>34831</xdr:rowOff>
    </xdr:to>
    <xdr:pic>
      <xdr:nvPicPr>
        <xdr:cNvPr id="20" name="image.png"/>
        <xdr:cNvPicPr>
          <a:picLocks noChangeAspect="1"/>
        </xdr:cNvPicPr>
      </xdr:nvPicPr>
      <xdr:blipFill>
        <a:blip r:embed="rId9">
          <a:extLst/>
        </a:blip>
        <a:stretch>
          <a:fillRect/>
        </a:stretch>
      </xdr:blipFill>
      <xdr:spPr>
        <a:xfrm>
          <a:off x="1139105" y="11721020"/>
          <a:ext cx="956098" cy="83906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361453</xdr:colOff>
      <xdr:row>54</xdr:row>
      <xdr:rowOff>118642</xdr:rowOff>
    </xdr:from>
    <xdr:to>
      <xdr:col>1</xdr:col>
      <xdr:colOff>1626517</xdr:colOff>
      <xdr:row>55</xdr:row>
      <xdr:rowOff>201569</xdr:rowOff>
    </xdr:to>
    <xdr:sp>
      <xdr:nvSpPr>
        <xdr:cNvPr id="21" name="Shape 21"/>
        <xdr:cNvSpPr/>
      </xdr:nvSpPr>
      <xdr:spPr>
        <a:xfrm>
          <a:off x="1237753" y="13120143"/>
          <a:ext cx="1265065" cy="321053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Idler flange height</a:t>
          </a:r>
        </a:p>
      </xdr:txBody>
    </xdr:sp>
    <xdr:clientData/>
  </xdr:twoCellAnchor>
  <xdr:twoCellAnchor>
    <xdr:from>
      <xdr:col>1</xdr:col>
      <xdr:colOff>108322</xdr:colOff>
      <xdr:row>47</xdr:row>
      <xdr:rowOff>141964</xdr:rowOff>
    </xdr:from>
    <xdr:to>
      <xdr:col>1</xdr:col>
      <xdr:colOff>1560413</xdr:colOff>
      <xdr:row>48</xdr:row>
      <xdr:rowOff>144261</xdr:rowOff>
    </xdr:to>
    <xdr:sp>
      <xdr:nvSpPr>
        <xdr:cNvPr id="22" name="Shape 22"/>
        <xdr:cNvSpPr/>
      </xdr:nvSpPr>
      <xdr:spPr>
        <a:xfrm>
          <a:off x="984622" y="11476591"/>
          <a:ext cx="1452092" cy="240423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Roller tread diameter</a:t>
          </a:r>
        </a:p>
      </xdr:txBody>
    </xdr:sp>
    <xdr:clientData/>
  </xdr:twoCellAnchor>
  <xdr:twoCellAnchor>
    <xdr:from>
      <xdr:col>2</xdr:col>
      <xdr:colOff>134664</xdr:colOff>
      <xdr:row>55</xdr:row>
      <xdr:rowOff>396699</xdr:rowOff>
    </xdr:from>
    <xdr:to>
      <xdr:col>2</xdr:col>
      <xdr:colOff>741759</xdr:colOff>
      <xdr:row>55</xdr:row>
      <xdr:rowOff>396699</xdr:rowOff>
    </xdr:to>
    <xdr:sp>
      <xdr:nvSpPr>
        <xdr:cNvPr id="23" name="Shape 23"/>
        <xdr:cNvSpPr/>
      </xdr:nvSpPr>
      <xdr:spPr>
        <a:xfrm>
          <a:off x="2661964" y="13636325"/>
          <a:ext cx="607096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134664</xdr:colOff>
      <xdr:row>34</xdr:row>
      <xdr:rowOff>33144</xdr:rowOff>
    </xdr:from>
    <xdr:to>
      <xdr:col>2</xdr:col>
      <xdr:colOff>741759</xdr:colOff>
      <xdr:row>34</xdr:row>
      <xdr:rowOff>33144</xdr:rowOff>
    </xdr:to>
    <xdr:sp>
      <xdr:nvSpPr>
        <xdr:cNvPr id="24" name="Shape 24"/>
        <xdr:cNvSpPr/>
      </xdr:nvSpPr>
      <xdr:spPr>
        <a:xfrm>
          <a:off x="2661964" y="8891271"/>
          <a:ext cx="607096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143495</xdr:colOff>
      <xdr:row>25</xdr:row>
      <xdr:rowOff>25717</xdr:rowOff>
    </xdr:from>
    <xdr:to>
      <xdr:col>2</xdr:col>
      <xdr:colOff>750589</xdr:colOff>
      <xdr:row>25</xdr:row>
      <xdr:rowOff>25717</xdr:rowOff>
    </xdr:to>
    <xdr:sp>
      <xdr:nvSpPr>
        <xdr:cNvPr id="25" name="Shape 25"/>
        <xdr:cNvSpPr/>
      </xdr:nvSpPr>
      <xdr:spPr>
        <a:xfrm>
          <a:off x="2670795" y="6840413"/>
          <a:ext cx="607095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143495</xdr:colOff>
      <xdr:row>21</xdr:row>
      <xdr:rowOff>6152</xdr:rowOff>
    </xdr:from>
    <xdr:to>
      <xdr:col>2</xdr:col>
      <xdr:colOff>750589</xdr:colOff>
      <xdr:row>21</xdr:row>
      <xdr:rowOff>6152</xdr:rowOff>
    </xdr:to>
    <xdr:sp>
      <xdr:nvSpPr>
        <xdr:cNvPr id="26" name="Shape 26"/>
        <xdr:cNvSpPr/>
      </xdr:nvSpPr>
      <xdr:spPr>
        <a:xfrm>
          <a:off x="2670795" y="5400988"/>
          <a:ext cx="607095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126937</xdr:colOff>
      <xdr:row>17</xdr:row>
      <xdr:rowOff>341552</xdr:rowOff>
    </xdr:from>
    <xdr:to>
      <xdr:col>2</xdr:col>
      <xdr:colOff>734032</xdr:colOff>
      <xdr:row>17</xdr:row>
      <xdr:rowOff>341552</xdr:rowOff>
    </xdr:to>
    <xdr:sp>
      <xdr:nvSpPr>
        <xdr:cNvPr id="27" name="Shape 27"/>
        <xdr:cNvSpPr/>
      </xdr:nvSpPr>
      <xdr:spPr>
        <a:xfrm>
          <a:off x="2654237" y="4316527"/>
          <a:ext cx="607096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134664</xdr:colOff>
      <xdr:row>15</xdr:row>
      <xdr:rowOff>15935</xdr:rowOff>
    </xdr:from>
    <xdr:to>
      <xdr:col>2</xdr:col>
      <xdr:colOff>758316</xdr:colOff>
      <xdr:row>15</xdr:row>
      <xdr:rowOff>25717</xdr:rowOff>
    </xdr:to>
    <xdr:sp>
      <xdr:nvSpPr>
        <xdr:cNvPr id="28" name="Shape 28"/>
        <xdr:cNvSpPr/>
      </xdr:nvSpPr>
      <xdr:spPr>
        <a:xfrm flipV="1">
          <a:off x="2661964" y="3280979"/>
          <a:ext cx="623653" cy="9784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143495</xdr:colOff>
      <xdr:row>59</xdr:row>
      <xdr:rowOff>370930</xdr:rowOff>
    </xdr:from>
    <xdr:to>
      <xdr:col>2</xdr:col>
      <xdr:colOff>750589</xdr:colOff>
      <xdr:row>59</xdr:row>
      <xdr:rowOff>370930</xdr:rowOff>
    </xdr:to>
    <xdr:sp>
      <xdr:nvSpPr>
        <xdr:cNvPr id="29" name="Shape 29"/>
        <xdr:cNvSpPr/>
      </xdr:nvSpPr>
      <xdr:spPr>
        <a:xfrm>
          <a:off x="2670795" y="15792414"/>
          <a:ext cx="607095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176435</xdr:colOff>
      <xdr:row>22</xdr:row>
      <xdr:rowOff>43989</xdr:rowOff>
    </xdr:from>
    <xdr:to>
      <xdr:col>9</xdr:col>
      <xdr:colOff>153801</xdr:colOff>
      <xdr:row>23</xdr:row>
      <xdr:rowOff>8842</xdr:rowOff>
    </xdr:to>
    <xdr:sp>
      <xdr:nvSpPr>
        <xdr:cNvPr id="30" name="Shape 30"/>
        <xdr:cNvSpPr/>
      </xdr:nvSpPr>
      <xdr:spPr>
        <a:xfrm>
          <a:off x="6704235" y="5793790"/>
          <a:ext cx="1780767" cy="319819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Bushing outer Dia.</a:t>
          </a:r>
        </a:p>
      </xdr:txBody>
    </xdr:sp>
    <xdr:clientData/>
  </xdr:twoCellAnchor>
  <xdr:twoCellAnchor>
    <xdr:from>
      <xdr:col>2</xdr:col>
      <xdr:colOff>143495</xdr:colOff>
      <xdr:row>25</xdr:row>
      <xdr:rowOff>25717</xdr:rowOff>
    </xdr:from>
    <xdr:to>
      <xdr:col>2</xdr:col>
      <xdr:colOff>750589</xdr:colOff>
      <xdr:row>25</xdr:row>
      <xdr:rowOff>25717</xdr:rowOff>
    </xdr:to>
    <xdr:sp>
      <xdr:nvSpPr>
        <xdr:cNvPr id="31" name="Shape 31"/>
        <xdr:cNvSpPr/>
      </xdr:nvSpPr>
      <xdr:spPr>
        <a:xfrm>
          <a:off x="2670795" y="6840413"/>
          <a:ext cx="607095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143495</xdr:colOff>
      <xdr:row>21</xdr:row>
      <xdr:rowOff>6152</xdr:rowOff>
    </xdr:from>
    <xdr:to>
      <xdr:col>2</xdr:col>
      <xdr:colOff>750589</xdr:colOff>
      <xdr:row>21</xdr:row>
      <xdr:rowOff>6152</xdr:rowOff>
    </xdr:to>
    <xdr:sp>
      <xdr:nvSpPr>
        <xdr:cNvPr id="32" name="Shape 32"/>
        <xdr:cNvSpPr/>
      </xdr:nvSpPr>
      <xdr:spPr>
        <a:xfrm>
          <a:off x="2670795" y="5400988"/>
          <a:ext cx="607095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126937</xdr:colOff>
      <xdr:row>17</xdr:row>
      <xdr:rowOff>341552</xdr:rowOff>
    </xdr:from>
    <xdr:to>
      <xdr:col>2</xdr:col>
      <xdr:colOff>734032</xdr:colOff>
      <xdr:row>17</xdr:row>
      <xdr:rowOff>341552</xdr:rowOff>
    </xdr:to>
    <xdr:sp>
      <xdr:nvSpPr>
        <xdr:cNvPr id="33" name="Shape 33"/>
        <xdr:cNvSpPr/>
      </xdr:nvSpPr>
      <xdr:spPr>
        <a:xfrm>
          <a:off x="2654237" y="4316527"/>
          <a:ext cx="607096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134664</xdr:colOff>
      <xdr:row>15</xdr:row>
      <xdr:rowOff>15935</xdr:rowOff>
    </xdr:from>
    <xdr:to>
      <xdr:col>2</xdr:col>
      <xdr:colOff>758316</xdr:colOff>
      <xdr:row>15</xdr:row>
      <xdr:rowOff>25717</xdr:rowOff>
    </xdr:to>
    <xdr:sp>
      <xdr:nvSpPr>
        <xdr:cNvPr id="34" name="Shape 34"/>
        <xdr:cNvSpPr/>
      </xdr:nvSpPr>
      <xdr:spPr>
        <a:xfrm flipV="1">
          <a:off x="2661964" y="3280979"/>
          <a:ext cx="623653" cy="9784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143495</xdr:colOff>
      <xdr:row>25</xdr:row>
      <xdr:rowOff>25717</xdr:rowOff>
    </xdr:from>
    <xdr:to>
      <xdr:col>2</xdr:col>
      <xdr:colOff>750589</xdr:colOff>
      <xdr:row>25</xdr:row>
      <xdr:rowOff>25717</xdr:rowOff>
    </xdr:to>
    <xdr:sp>
      <xdr:nvSpPr>
        <xdr:cNvPr id="35" name="Shape 35"/>
        <xdr:cNvSpPr/>
      </xdr:nvSpPr>
      <xdr:spPr>
        <a:xfrm>
          <a:off x="2670795" y="6840413"/>
          <a:ext cx="607095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143495</xdr:colOff>
      <xdr:row>21</xdr:row>
      <xdr:rowOff>6152</xdr:rowOff>
    </xdr:from>
    <xdr:to>
      <xdr:col>2</xdr:col>
      <xdr:colOff>750589</xdr:colOff>
      <xdr:row>21</xdr:row>
      <xdr:rowOff>6152</xdr:rowOff>
    </xdr:to>
    <xdr:sp>
      <xdr:nvSpPr>
        <xdr:cNvPr id="36" name="Shape 36"/>
        <xdr:cNvSpPr/>
      </xdr:nvSpPr>
      <xdr:spPr>
        <a:xfrm>
          <a:off x="2670795" y="5400988"/>
          <a:ext cx="607095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126937</xdr:colOff>
      <xdr:row>17</xdr:row>
      <xdr:rowOff>341552</xdr:rowOff>
    </xdr:from>
    <xdr:to>
      <xdr:col>2</xdr:col>
      <xdr:colOff>734032</xdr:colOff>
      <xdr:row>17</xdr:row>
      <xdr:rowOff>341552</xdr:rowOff>
    </xdr:to>
    <xdr:sp>
      <xdr:nvSpPr>
        <xdr:cNvPr id="37" name="Shape 37"/>
        <xdr:cNvSpPr/>
      </xdr:nvSpPr>
      <xdr:spPr>
        <a:xfrm>
          <a:off x="2654237" y="4316527"/>
          <a:ext cx="607096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134664</xdr:colOff>
      <xdr:row>15</xdr:row>
      <xdr:rowOff>15935</xdr:rowOff>
    </xdr:from>
    <xdr:to>
      <xdr:col>2</xdr:col>
      <xdr:colOff>758316</xdr:colOff>
      <xdr:row>15</xdr:row>
      <xdr:rowOff>25717</xdr:rowOff>
    </xdr:to>
    <xdr:sp>
      <xdr:nvSpPr>
        <xdr:cNvPr id="38" name="Shape 38"/>
        <xdr:cNvSpPr/>
      </xdr:nvSpPr>
      <xdr:spPr>
        <a:xfrm flipV="1">
          <a:off x="2661964" y="3280979"/>
          <a:ext cx="623653" cy="9784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143495</xdr:colOff>
      <xdr:row>25</xdr:row>
      <xdr:rowOff>25717</xdr:rowOff>
    </xdr:from>
    <xdr:to>
      <xdr:col>2</xdr:col>
      <xdr:colOff>750589</xdr:colOff>
      <xdr:row>25</xdr:row>
      <xdr:rowOff>25717</xdr:rowOff>
    </xdr:to>
    <xdr:sp>
      <xdr:nvSpPr>
        <xdr:cNvPr id="39" name="Shape 39"/>
        <xdr:cNvSpPr/>
      </xdr:nvSpPr>
      <xdr:spPr>
        <a:xfrm>
          <a:off x="2670795" y="6840413"/>
          <a:ext cx="607095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143495</xdr:colOff>
      <xdr:row>21</xdr:row>
      <xdr:rowOff>6152</xdr:rowOff>
    </xdr:from>
    <xdr:to>
      <xdr:col>2</xdr:col>
      <xdr:colOff>750589</xdr:colOff>
      <xdr:row>21</xdr:row>
      <xdr:rowOff>6152</xdr:rowOff>
    </xdr:to>
    <xdr:sp>
      <xdr:nvSpPr>
        <xdr:cNvPr id="40" name="Shape 40"/>
        <xdr:cNvSpPr/>
      </xdr:nvSpPr>
      <xdr:spPr>
        <a:xfrm>
          <a:off x="2670795" y="5400988"/>
          <a:ext cx="607095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126937</xdr:colOff>
      <xdr:row>17</xdr:row>
      <xdr:rowOff>341552</xdr:rowOff>
    </xdr:from>
    <xdr:to>
      <xdr:col>2</xdr:col>
      <xdr:colOff>734032</xdr:colOff>
      <xdr:row>17</xdr:row>
      <xdr:rowOff>341552</xdr:rowOff>
    </xdr:to>
    <xdr:sp>
      <xdr:nvSpPr>
        <xdr:cNvPr id="41" name="Shape 41"/>
        <xdr:cNvSpPr/>
      </xdr:nvSpPr>
      <xdr:spPr>
        <a:xfrm>
          <a:off x="2654237" y="4316527"/>
          <a:ext cx="607096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134664</xdr:colOff>
      <xdr:row>15</xdr:row>
      <xdr:rowOff>15935</xdr:rowOff>
    </xdr:from>
    <xdr:to>
      <xdr:col>2</xdr:col>
      <xdr:colOff>758316</xdr:colOff>
      <xdr:row>15</xdr:row>
      <xdr:rowOff>25717</xdr:rowOff>
    </xdr:to>
    <xdr:sp>
      <xdr:nvSpPr>
        <xdr:cNvPr id="42" name="Shape 42"/>
        <xdr:cNvSpPr/>
      </xdr:nvSpPr>
      <xdr:spPr>
        <a:xfrm flipV="1">
          <a:off x="2661964" y="3280979"/>
          <a:ext cx="623653" cy="9784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143495</xdr:colOff>
      <xdr:row>25</xdr:row>
      <xdr:rowOff>25717</xdr:rowOff>
    </xdr:from>
    <xdr:to>
      <xdr:col>2</xdr:col>
      <xdr:colOff>750589</xdr:colOff>
      <xdr:row>25</xdr:row>
      <xdr:rowOff>25717</xdr:rowOff>
    </xdr:to>
    <xdr:sp>
      <xdr:nvSpPr>
        <xdr:cNvPr id="43" name="Shape 43"/>
        <xdr:cNvSpPr/>
      </xdr:nvSpPr>
      <xdr:spPr>
        <a:xfrm>
          <a:off x="2670795" y="6840413"/>
          <a:ext cx="607095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143495</xdr:colOff>
      <xdr:row>21</xdr:row>
      <xdr:rowOff>6152</xdr:rowOff>
    </xdr:from>
    <xdr:to>
      <xdr:col>2</xdr:col>
      <xdr:colOff>750589</xdr:colOff>
      <xdr:row>21</xdr:row>
      <xdr:rowOff>6152</xdr:rowOff>
    </xdr:to>
    <xdr:sp>
      <xdr:nvSpPr>
        <xdr:cNvPr id="44" name="Shape 44"/>
        <xdr:cNvSpPr/>
      </xdr:nvSpPr>
      <xdr:spPr>
        <a:xfrm>
          <a:off x="2670795" y="5400988"/>
          <a:ext cx="607095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126937</xdr:colOff>
      <xdr:row>17</xdr:row>
      <xdr:rowOff>341552</xdr:rowOff>
    </xdr:from>
    <xdr:to>
      <xdr:col>2</xdr:col>
      <xdr:colOff>734032</xdr:colOff>
      <xdr:row>17</xdr:row>
      <xdr:rowOff>341552</xdr:rowOff>
    </xdr:to>
    <xdr:sp>
      <xdr:nvSpPr>
        <xdr:cNvPr id="45" name="Shape 45"/>
        <xdr:cNvSpPr/>
      </xdr:nvSpPr>
      <xdr:spPr>
        <a:xfrm>
          <a:off x="2654237" y="4316527"/>
          <a:ext cx="607096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134664</xdr:colOff>
      <xdr:row>15</xdr:row>
      <xdr:rowOff>15935</xdr:rowOff>
    </xdr:from>
    <xdr:to>
      <xdr:col>2</xdr:col>
      <xdr:colOff>758316</xdr:colOff>
      <xdr:row>15</xdr:row>
      <xdr:rowOff>25717</xdr:rowOff>
    </xdr:to>
    <xdr:sp>
      <xdr:nvSpPr>
        <xdr:cNvPr id="46" name="Shape 46"/>
        <xdr:cNvSpPr/>
      </xdr:nvSpPr>
      <xdr:spPr>
        <a:xfrm flipV="1">
          <a:off x="2661964" y="3280979"/>
          <a:ext cx="623653" cy="9784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134664</xdr:colOff>
      <xdr:row>48</xdr:row>
      <xdr:rowOff>205457</xdr:rowOff>
    </xdr:from>
    <xdr:to>
      <xdr:col>2</xdr:col>
      <xdr:colOff>741759</xdr:colOff>
      <xdr:row>48</xdr:row>
      <xdr:rowOff>205457</xdr:rowOff>
    </xdr:to>
    <xdr:sp>
      <xdr:nvSpPr>
        <xdr:cNvPr id="47" name="Shape 47"/>
        <xdr:cNvSpPr/>
      </xdr:nvSpPr>
      <xdr:spPr>
        <a:xfrm>
          <a:off x="2661964" y="11778208"/>
          <a:ext cx="607096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134664</xdr:colOff>
      <xdr:row>57</xdr:row>
      <xdr:rowOff>396699</xdr:rowOff>
    </xdr:from>
    <xdr:to>
      <xdr:col>2</xdr:col>
      <xdr:colOff>741759</xdr:colOff>
      <xdr:row>57</xdr:row>
      <xdr:rowOff>396699</xdr:rowOff>
    </xdr:to>
    <xdr:sp>
      <xdr:nvSpPr>
        <xdr:cNvPr id="48" name="Shape 48"/>
        <xdr:cNvSpPr/>
      </xdr:nvSpPr>
      <xdr:spPr>
        <a:xfrm>
          <a:off x="2661964" y="14727254"/>
          <a:ext cx="607096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296664</xdr:colOff>
      <xdr:row>57</xdr:row>
      <xdr:rowOff>102492</xdr:rowOff>
    </xdr:from>
    <xdr:to>
      <xdr:col>1</xdr:col>
      <xdr:colOff>1260822</xdr:colOff>
      <xdr:row>58</xdr:row>
      <xdr:rowOff>351603</xdr:rowOff>
    </xdr:to>
    <xdr:grpSp>
      <xdr:nvGrpSpPr>
        <xdr:cNvPr id="51" name="Group 51"/>
        <xdr:cNvGrpSpPr/>
      </xdr:nvGrpSpPr>
      <xdr:grpSpPr>
        <a:xfrm>
          <a:off x="1172964" y="14433047"/>
          <a:ext cx="964159" cy="794576"/>
          <a:chOff x="0" y="0"/>
          <a:chExt cx="964158" cy="794574"/>
        </a:xfrm>
      </xdr:grpSpPr>
      <xdr:sp>
        <xdr:nvSpPr>
          <xdr:cNvPr id="49" name="Shape 49"/>
          <xdr:cNvSpPr/>
        </xdr:nvSpPr>
        <xdr:spPr>
          <a:xfrm>
            <a:off x="0" y="0"/>
            <a:ext cx="964159" cy="794575"/>
          </a:xfrm>
          <a:prstGeom prst="rect">
            <a:avLst/>
          </a:prstGeom>
          <a:gradFill flip="none" rotWithShape="1">
            <a:gsLst>
              <a:gs pos="0">
                <a:srgbClr val="767676"/>
              </a:gs>
              <a:gs pos="100000">
                <a:srgbClr val="FFFFFF"/>
              </a:gs>
            </a:gsLst>
            <a:lin ang="16200000" scaled="0"/>
          </a:gra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pic>
        <xdr:nvPicPr>
          <xdr:cNvPr id="50" name="image-filtered.jpeg"/>
          <xdr:cNvPicPr>
            <a:picLocks noChangeAspect="1"/>
          </xdr:cNvPicPr>
        </xdr:nvPicPr>
        <xdr:blipFill>
          <a:blip r:embed="rId10">
            <a:extLst/>
          </a:blip>
          <a:stretch>
            <a:fillRect/>
          </a:stretch>
        </xdr:blipFill>
        <xdr:spPr>
          <a:xfrm>
            <a:off x="0" y="0"/>
            <a:ext cx="964159" cy="794575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</xdr:grpSp>
    <xdr:clientData/>
  </xdr:twoCellAnchor>
  <xdr:twoCellAnchor>
    <xdr:from>
      <xdr:col>1</xdr:col>
      <xdr:colOff>269552</xdr:colOff>
      <xdr:row>56</xdr:row>
      <xdr:rowOff>418121</xdr:rowOff>
    </xdr:from>
    <xdr:to>
      <xdr:col>1</xdr:col>
      <xdr:colOff>1416918</xdr:colOff>
      <xdr:row>57</xdr:row>
      <xdr:rowOff>136907</xdr:rowOff>
    </xdr:to>
    <xdr:sp>
      <xdr:nvSpPr>
        <xdr:cNvPr id="52" name="Shape 52"/>
        <xdr:cNvSpPr/>
      </xdr:nvSpPr>
      <xdr:spPr>
        <a:xfrm>
          <a:off x="1145852" y="14203211"/>
          <a:ext cx="1147367" cy="264251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rPr>
            <a:t>Idler flange width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6</xdr:col>
      <xdr:colOff>0</xdr:colOff>
      <xdr:row>7</xdr:row>
      <xdr:rowOff>219224</xdr:rowOff>
    </xdr:to>
    <xdr:sp>
      <xdr:nvSpPr>
        <xdr:cNvPr id="53" name="Shape 53"/>
        <xdr:cNvSpPr/>
      </xdr:nvSpPr>
      <xdr:spPr>
        <a:xfrm>
          <a:off x="3657600" y="885825"/>
          <a:ext cx="1422400" cy="771675"/>
        </a:xfrm>
        <a:prstGeom prst="roundRect">
          <a:avLst>
            <a:gd name="adj" fmla="val 16667"/>
          </a:avLst>
        </a:prstGeom>
        <a:noFill/>
        <a:ln w="38100" cap="flat">
          <a:solidFill>
            <a:srgbClr val="0000D4"/>
          </a:solidFill>
          <a:prstDash val="dash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689967</xdr:colOff>
      <xdr:row>0</xdr:row>
      <xdr:rowOff>143925</xdr:rowOff>
    </xdr:from>
    <xdr:to>
      <xdr:col>8</xdr:col>
      <xdr:colOff>1558602</xdr:colOff>
      <xdr:row>4</xdr:row>
      <xdr:rowOff>28500</xdr:rowOff>
    </xdr:to>
    <xdr:sp>
      <xdr:nvSpPr>
        <xdr:cNvPr id="54" name="Shape 54"/>
        <xdr:cNvSpPr/>
      </xdr:nvSpPr>
      <xdr:spPr>
        <a:xfrm>
          <a:off x="6493867" y="143924"/>
          <a:ext cx="1592536" cy="770402"/>
        </a:xfrm>
        <a:prstGeom prst="roundRect">
          <a:avLst>
            <a:gd name="adj" fmla="val 16667"/>
          </a:avLst>
        </a:prstGeom>
        <a:noFill/>
        <a:ln w="38100" cap="flat">
          <a:solidFill>
            <a:srgbClr val="0000D4"/>
          </a:solidFill>
          <a:prstDash val="dash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689967</xdr:colOff>
      <xdr:row>3</xdr:row>
      <xdr:rowOff>163162</xdr:rowOff>
    </xdr:from>
    <xdr:to>
      <xdr:col>9</xdr:col>
      <xdr:colOff>8545</xdr:colOff>
      <xdr:row>7</xdr:row>
      <xdr:rowOff>180975</xdr:rowOff>
    </xdr:to>
    <xdr:sp>
      <xdr:nvSpPr>
        <xdr:cNvPr id="55" name="Shape 55"/>
        <xdr:cNvSpPr/>
      </xdr:nvSpPr>
      <xdr:spPr>
        <a:xfrm>
          <a:off x="6493867" y="868012"/>
          <a:ext cx="1845879" cy="751238"/>
        </a:xfrm>
        <a:prstGeom prst="roundRect">
          <a:avLst>
            <a:gd name="adj" fmla="val 16667"/>
          </a:avLst>
        </a:prstGeom>
        <a:noFill/>
        <a:ln w="38100" cap="flat">
          <a:solidFill>
            <a:srgbClr val="0000D4"/>
          </a:solidFill>
          <a:prstDash val="dash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431477</xdr:colOff>
      <xdr:row>7</xdr:row>
      <xdr:rowOff>163162</xdr:rowOff>
    </xdr:from>
    <xdr:to>
      <xdr:col>8</xdr:col>
      <xdr:colOff>1194048</xdr:colOff>
      <xdr:row>8</xdr:row>
      <xdr:rowOff>61645</xdr:rowOff>
    </xdr:to>
    <xdr:sp>
      <xdr:nvSpPr>
        <xdr:cNvPr id="56" name="Shape 56"/>
        <xdr:cNvSpPr/>
      </xdr:nvSpPr>
      <xdr:spPr>
        <a:xfrm>
          <a:off x="6959277" y="1601437"/>
          <a:ext cx="762572" cy="236814"/>
        </a:xfrm>
        <a:prstGeom prst="ellipse">
          <a:avLst/>
        </a:prstGeom>
        <a:noFill/>
        <a:ln w="38100" cap="flat">
          <a:solidFill>
            <a:srgbClr val="DD0806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1583283</xdr:colOff>
      <xdr:row>12</xdr:row>
      <xdr:rowOff>167620</xdr:rowOff>
    </xdr:from>
    <xdr:to>
      <xdr:col>3</xdr:col>
      <xdr:colOff>42366</xdr:colOff>
      <xdr:row>16</xdr:row>
      <xdr:rowOff>245124</xdr:rowOff>
    </xdr:to>
    <xdr:sp>
      <xdr:nvSpPr>
        <xdr:cNvPr id="57" name="Shape 57"/>
        <xdr:cNvSpPr/>
      </xdr:nvSpPr>
      <xdr:spPr>
        <a:xfrm>
          <a:off x="2459583" y="2706224"/>
          <a:ext cx="1240384" cy="1158912"/>
        </a:xfrm>
        <a:prstGeom prst="roundRect">
          <a:avLst>
            <a:gd name="adj" fmla="val 16667"/>
          </a:avLst>
        </a:prstGeom>
        <a:noFill/>
        <a:ln w="38100" cap="flat">
          <a:solidFill>
            <a:srgbClr val="006411"/>
          </a:solidFill>
          <a:prstDash val="dash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304899</xdr:colOff>
      <xdr:row>16</xdr:row>
      <xdr:rowOff>140312</xdr:rowOff>
    </xdr:from>
    <xdr:to>
      <xdr:col>6</xdr:col>
      <xdr:colOff>33932</xdr:colOff>
      <xdr:row>19</xdr:row>
      <xdr:rowOff>264690</xdr:rowOff>
    </xdr:to>
    <xdr:sp>
      <xdr:nvSpPr>
        <xdr:cNvPr id="58" name="Shape 58"/>
        <xdr:cNvSpPr/>
      </xdr:nvSpPr>
      <xdr:spPr>
        <a:xfrm>
          <a:off x="3962499" y="3760322"/>
          <a:ext cx="1151434" cy="1189274"/>
        </a:xfrm>
        <a:prstGeom prst="roundRect">
          <a:avLst>
            <a:gd name="adj" fmla="val 16667"/>
          </a:avLst>
        </a:prstGeom>
        <a:noFill/>
        <a:ln w="38100" cap="flat">
          <a:solidFill>
            <a:srgbClr val="0000D4"/>
          </a:solidFill>
          <a:prstDash val="dash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1592837</xdr:colOff>
      <xdr:row>0</xdr:row>
      <xdr:rowOff>165877</xdr:rowOff>
    </xdr:from>
    <xdr:to>
      <xdr:col>13</xdr:col>
      <xdr:colOff>597507</xdr:colOff>
      <xdr:row>2</xdr:row>
      <xdr:rowOff>293197</xdr:rowOff>
    </xdr:to>
    <xdr:grpSp>
      <xdr:nvGrpSpPr>
        <xdr:cNvPr id="61" name="Group 61"/>
        <xdr:cNvGrpSpPr/>
      </xdr:nvGrpSpPr>
      <xdr:grpSpPr>
        <a:xfrm>
          <a:off x="8120637" y="165877"/>
          <a:ext cx="3500471" cy="489271"/>
          <a:chOff x="0" y="-15097"/>
          <a:chExt cx="3500470" cy="489269"/>
        </a:xfrm>
      </xdr:grpSpPr>
      <xdr:sp>
        <xdr:nvSpPr>
          <xdr:cNvPr id="59" name="Shape 59"/>
          <xdr:cNvSpPr/>
        </xdr:nvSpPr>
        <xdr:spPr>
          <a:xfrm>
            <a:off x="0" y="0"/>
            <a:ext cx="3500471" cy="459075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8100" y="0"/>
                </a:moveTo>
                <a:cubicBezTo>
                  <a:pt x="6609" y="0"/>
                  <a:pt x="5400" y="1612"/>
                  <a:pt x="5400" y="3600"/>
                </a:cubicBezTo>
                <a:lnTo>
                  <a:pt x="0" y="6000"/>
                </a:lnTo>
                <a:lnTo>
                  <a:pt x="5400" y="9000"/>
                </a:lnTo>
                <a:lnTo>
                  <a:pt x="5400" y="18000"/>
                </a:lnTo>
                <a:cubicBezTo>
                  <a:pt x="5400" y="19988"/>
                  <a:pt x="6609" y="21600"/>
                  <a:pt x="8100" y="21600"/>
                </a:cubicBezTo>
                <a:lnTo>
                  <a:pt x="18900" y="21600"/>
                </a:lnTo>
                <a:cubicBezTo>
                  <a:pt x="20391" y="21600"/>
                  <a:pt x="21600" y="19988"/>
                  <a:pt x="21600" y="18000"/>
                </a:cubicBezTo>
                <a:lnTo>
                  <a:pt x="21600" y="3600"/>
                </a:lnTo>
                <a:cubicBezTo>
                  <a:pt x="21600" y="1612"/>
                  <a:pt x="20391" y="0"/>
                  <a:pt x="18900" y="0"/>
                </a:cubicBezTo>
                <a:lnTo>
                  <a:pt x="8100" y="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333399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0" name="Shape 60"/>
          <xdr:cNvSpPr/>
        </xdr:nvSpPr>
        <xdr:spPr>
          <a:xfrm>
            <a:off x="952209" y="-15098"/>
            <a:ext cx="2471171" cy="48927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90"/>
                </a:solidFill>
                <a:uFillTx/>
                <a:latin typeface="굴림"/>
                <a:ea typeface="굴림"/>
                <a:cs typeface="굴림"/>
                <a:sym typeface="굴림"/>
              </a:rPr>
              <a:t>①</a:t>
            </a:r>
            <a:r>
              <a:rPr b="0" baseline="0" cap="none" i="0" spc="0" strike="noStrike" sz="1100" u="none">
                <a:ln>
                  <a:noFill/>
                </a:ln>
                <a:solidFill>
                  <a:srgbClr val="000090"/>
                </a:solidFill>
                <a:uFillTx/>
                <a:latin typeface="Arial"/>
                <a:ea typeface="Arial"/>
                <a:cs typeface="Arial"/>
                <a:sym typeface="Arial"/>
              </a:rPr>
              <a:t> Write general information first.</a:t>
            </a:r>
          </a:p>
        </xdr:txBody>
      </xdr:sp>
    </xdr:grpSp>
    <xdr:clientData/>
  </xdr:twoCellAnchor>
  <xdr:twoCellAnchor>
    <xdr:from>
      <xdr:col>9</xdr:col>
      <xdr:colOff>22352</xdr:colOff>
      <xdr:row>4</xdr:row>
      <xdr:rowOff>60047</xdr:rowOff>
    </xdr:from>
    <xdr:to>
      <xdr:col>13</xdr:col>
      <xdr:colOff>606052</xdr:colOff>
      <xdr:row>7</xdr:row>
      <xdr:rowOff>55377</xdr:rowOff>
    </xdr:to>
    <xdr:grpSp>
      <xdr:nvGrpSpPr>
        <xdr:cNvPr id="64" name="Group 64"/>
        <xdr:cNvGrpSpPr/>
      </xdr:nvGrpSpPr>
      <xdr:grpSpPr>
        <a:xfrm>
          <a:off x="8353552" y="945872"/>
          <a:ext cx="3276101" cy="547781"/>
          <a:chOff x="0" y="-16902"/>
          <a:chExt cx="3276100" cy="547780"/>
        </a:xfrm>
      </xdr:grpSpPr>
      <xdr:sp>
        <xdr:nvSpPr>
          <xdr:cNvPr id="62" name="Shape 62"/>
          <xdr:cNvSpPr/>
        </xdr:nvSpPr>
        <xdr:spPr>
          <a:xfrm>
            <a:off x="0" y="0"/>
            <a:ext cx="3276101" cy="51397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7175" y="0"/>
                </a:moveTo>
                <a:cubicBezTo>
                  <a:pt x="5582" y="0"/>
                  <a:pt x="4291" y="1612"/>
                  <a:pt x="4291" y="3600"/>
                </a:cubicBezTo>
                <a:lnTo>
                  <a:pt x="4291" y="12600"/>
                </a:lnTo>
                <a:lnTo>
                  <a:pt x="0" y="14040"/>
                </a:lnTo>
                <a:lnTo>
                  <a:pt x="4291" y="18000"/>
                </a:lnTo>
                <a:cubicBezTo>
                  <a:pt x="4291" y="19988"/>
                  <a:pt x="5582" y="21600"/>
                  <a:pt x="7175" y="21600"/>
                </a:cubicBezTo>
                <a:lnTo>
                  <a:pt x="18715" y="21600"/>
                </a:lnTo>
                <a:cubicBezTo>
                  <a:pt x="20308" y="21600"/>
                  <a:pt x="21600" y="19988"/>
                  <a:pt x="21600" y="18000"/>
                </a:cubicBezTo>
                <a:lnTo>
                  <a:pt x="21600" y="3600"/>
                </a:lnTo>
                <a:cubicBezTo>
                  <a:pt x="21600" y="1612"/>
                  <a:pt x="20308" y="0"/>
                  <a:pt x="18715" y="0"/>
                </a:cubicBezTo>
                <a:lnTo>
                  <a:pt x="7175" y="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333399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3" name="Shape 63"/>
          <xdr:cNvSpPr/>
        </xdr:nvSpPr>
        <xdr:spPr>
          <a:xfrm>
            <a:off x="727838" y="-16903"/>
            <a:ext cx="2471171" cy="54778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90"/>
                </a:solidFill>
                <a:uFillTx/>
                <a:latin typeface="굴림"/>
                <a:ea typeface="굴림"/>
                <a:cs typeface="굴림"/>
                <a:sym typeface="굴림"/>
              </a:rPr>
              <a:t>②</a:t>
            </a:r>
            <a:r>
              <a:rPr b="0" baseline="0" cap="none" i="0" spc="0" strike="noStrike" sz="1100" u="none">
                <a:ln>
                  <a:noFill/>
                </a:ln>
                <a:solidFill>
                  <a:srgbClr val="000090"/>
                </a:solidFill>
                <a:uFillTx/>
                <a:latin typeface="Arial"/>
                <a:ea typeface="Arial"/>
                <a:cs typeface="Arial"/>
                <a:sym typeface="Arial"/>
              </a:rPr>
              <a:t> Write operating information of machine shown in the Matris.</a:t>
            </a:r>
          </a:p>
        </xdr:txBody>
      </xdr:sp>
    </xdr:grpSp>
    <xdr:clientData/>
  </xdr:twoCellAnchor>
  <xdr:twoCellAnchor>
    <xdr:from>
      <xdr:col>8</xdr:col>
      <xdr:colOff>1242340</xdr:colOff>
      <xdr:row>7</xdr:row>
      <xdr:rowOff>272181</xdr:rowOff>
    </xdr:from>
    <xdr:to>
      <xdr:col>13</xdr:col>
      <xdr:colOff>606052</xdr:colOff>
      <xdr:row>14</xdr:row>
      <xdr:rowOff>289695</xdr:rowOff>
    </xdr:to>
    <xdr:grpSp>
      <xdr:nvGrpSpPr>
        <xdr:cNvPr id="67" name="Group 67"/>
        <xdr:cNvGrpSpPr/>
      </xdr:nvGrpSpPr>
      <xdr:grpSpPr>
        <a:xfrm>
          <a:off x="7770140" y="1710456"/>
          <a:ext cx="3859513" cy="1489320"/>
          <a:chOff x="0" y="0"/>
          <a:chExt cx="3859512" cy="1489319"/>
        </a:xfrm>
      </xdr:grpSpPr>
      <xdr:sp>
        <xdr:nvSpPr>
          <xdr:cNvPr id="65" name="Shape 65"/>
          <xdr:cNvSpPr/>
        </xdr:nvSpPr>
        <xdr:spPr>
          <a:xfrm>
            <a:off x="0" y="0"/>
            <a:ext cx="3859512" cy="146605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9356" y="11179"/>
                </a:moveTo>
                <a:cubicBezTo>
                  <a:pt x="8003" y="11179"/>
                  <a:pt x="6907" y="11957"/>
                  <a:pt x="6907" y="12916"/>
                </a:cubicBezTo>
                <a:lnTo>
                  <a:pt x="6907" y="19863"/>
                </a:lnTo>
                <a:cubicBezTo>
                  <a:pt x="6907" y="20822"/>
                  <a:pt x="8003" y="21600"/>
                  <a:pt x="9356" y="21600"/>
                </a:cubicBezTo>
                <a:lnTo>
                  <a:pt x="19151" y="21600"/>
                </a:lnTo>
                <a:cubicBezTo>
                  <a:pt x="20504" y="21600"/>
                  <a:pt x="21600" y="20822"/>
                  <a:pt x="21600" y="19863"/>
                </a:cubicBezTo>
                <a:lnTo>
                  <a:pt x="21600" y="12916"/>
                </a:lnTo>
                <a:cubicBezTo>
                  <a:pt x="21600" y="11957"/>
                  <a:pt x="20504" y="11179"/>
                  <a:pt x="19151" y="11179"/>
                </a:cubicBezTo>
                <a:lnTo>
                  <a:pt x="13029" y="11179"/>
                </a:lnTo>
                <a:lnTo>
                  <a:pt x="0" y="0"/>
                </a:lnTo>
                <a:lnTo>
                  <a:pt x="9356" y="11179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333399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6" name="Shape 66"/>
          <xdr:cNvSpPr/>
        </xdr:nvSpPr>
        <xdr:spPr>
          <a:xfrm>
            <a:off x="1311250" y="735490"/>
            <a:ext cx="2471171" cy="75383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DD0806"/>
                </a:solidFill>
                <a:uFillTx/>
                <a:latin typeface="굴림"/>
                <a:ea typeface="굴림"/>
                <a:cs typeface="굴림"/>
                <a:sym typeface="굴림"/>
              </a:rPr>
              <a:t>③</a:t>
            </a:r>
            <a:r>
              <a:rPr b="0" baseline="0" cap="none" i="0" spc="0" strike="noStrike" sz="1100" u="none">
                <a:ln>
                  <a:noFill/>
                </a:ln>
                <a:solidFill>
                  <a:srgbClr val="DD0806"/>
                </a:solidFill>
                <a:uFillTx/>
                <a:latin typeface="Arial"/>
                <a:ea typeface="Arial"/>
                <a:cs typeface="Arial"/>
                <a:sym typeface="Arial"/>
              </a:rPr>
              <a:t> This value is calculated and shown automatically. it means the ratio of &lt;Net travel hrs&gt; to &lt;Operating hrs&gt;.</a:t>
            </a:r>
          </a:p>
        </xdr:txBody>
      </xdr:sp>
    </xdr:grpSp>
    <xdr:clientData/>
  </xdr:twoCellAnchor>
  <xdr:twoCellAnchor>
    <xdr:from>
      <xdr:col>3</xdr:col>
      <xdr:colOff>113131</xdr:colOff>
      <xdr:row>15</xdr:row>
      <xdr:rowOff>20376</xdr:rowOff>
    </xdr:from>
    <xdr:to>
      <xdr:col>14</xdr:col>
      <xdr:colOff>277390</xdr:colOff>
      <xdr:row>18</xdr:row>
      <xdr:rowOff>95763</xdr:rowOff>
    </xdr:to>
    <xdr:grpSp>
      <xdr:nvGrpSpPr>
        <xdr:cNvPr id="70" name="Group 70"/>
        <xdr:cNvGrpSpPr/>
      </xdr:nvGrpSpPr>
      <xdr:grpSpPr>
        <a:xfrm>
          <a:off x="3770731" y="3285421"/>
          <a:ext cx="8203360" cy="1140284"/>
          <a:chOff x="0" y="0"/>
          <a:chExt cx="8203359" cy="1140282"/>
        </a:xfrm>
      </xdr:grpSpPr>
      <xdr:sp>
        <xdr:nvSpPr>
          <xdr:cNvPr id="68" name="Shape 68"/>
          <xdr:cNvSpPr/>
        </xdr:nvSpPr>
        <xdr:spPr>
          <a:xfrm>
            <a:off x="0" y="0"/>
            <a:ext cx="8203360" cy="109202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5084" y="7945"/>
                </a:moveTo>
                <a:cubicBezTo>
                  <a:pt x="14364" y="7945"/>
                  <a:pt x="13780" y="8964"/>
                  <a:pt x="13780" y="10221"/>
                </a:cubicBezTo>
                <a:lnTo>
                  <a:pt x="0" y="0"/>
                </a:lnTo>
                <a:lnTo>
                  <a:pt x="13780" y="13634"/>
                </a:lnTo>
                <a:lnTo>
                  <a:pt x="13780" y="19324"/>
                </a:lnTo>
                <a:cubicBezTo>
                  <a:pt x="13780" y="20581"/>
                  <a:pt x="14364" y="21600"/>
                  <a:pt x="15084" y="21600"/>
                </a:cubicBezTo>
                <a:lnTo>
                  <a:pt x="20297" y="21600"/>
                </a:lnTo>
                <a:cubicBezTo>
                  <a:pt x="21017" y="21600"/>
                  <a:pt x="21600" y="20581"/>
                  <a:pt x="21600" y="19324"/>
                </a:cubicBezTo>
                <a:lnTo>
                  <a:pt x="21600" y="10221"/>
                </a:lnTo>
                <a:cubicBezTo>
                  <a:pt x="21600" y="8964"/>
                  <a:pt x="21017" y="7945"/>
                  <a:pt x="20297" y="7945"/>
                </a:cubicBezTo>
                <a:lnTo>
                  <a:pt x="15084" y="7945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333399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69" name="Shape 69"/>
          <xdr:cNvSpPr/>
        </xdr:nvSpPr>
        <xdr:spPr>
          <a:xfrm>
            <a:off x="5323273" y="377171"/>
            <a:ext cx="2790382" cy="76311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3300"/>
                </a:solidFill>
                <a:uFillTx/>
                <a:latin typeface="굴림"/>
                <a:ea typeface="굴림"/>
                <a:cs typeface="굴림"/>
                <a:sym typeface="굴림"/>
              </a:rPr>
              <a:t>④</a:t>
            </a:r>
            <a:r>
              <a:rPr b="0" baseline="0" cap="none" i="0" spc="0" strike="noStrike" sz="1100" u="none">
                <a:ln>
                  <a:noFill/>
                </a:ln>
                <a:solidFill>
                  <a:srgbClr val="003300"/>
                </a:solidFill>
                <a:uFillTx/>
                <a:latin typeface="Arial"/>
                <a:ea typeface="Arial"/>
                <a:cs typeface="Arial"/>
                <a:sym typeface="Arial"/>
              </a:rPr>
              <a:t> Specification. </a:t>
            </a:r>
            <a:endParaRPr b="0" baseline="0" cap="none" i="0" spc="0" strike="noStrike" sz="1100" u="none">
              <a:ln>
                <a:noFill/>
              </a:ln>
              <a:solidFill>
                <a:srgbClr val="003300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3300"/>
                </a:solidFill>
                <a:uFillTx/>
                <a:latin typeface="Arial"/>
                <a:ea typeface="Arial"/>
                <a:cs typeface="Arial"/>
                <a:sym typeface="Arial"/>
              </a:rPr>
              <a:t>- &lt;761.2&gt; is the standard dimension of 4 pitches.</a:t>
            </a:r>
            <a:endParaRPr b="0" baseline="0" cap="none" i="0" spc="0" strike="noStrike" sz="1100" u="none">
              <a:ln>
                <a:noFill/>
              </a:ln>
              <a:solidFill>
                <a:srgbClr val="003300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3300"/>
                </a:solidFill>
                <a:uFillTx/>
                <a:latin typeface="Arial"/>
                <a:ea typeface="Arial"/>
                <a:cs typeface="Arial"/>
                <a:sym typeface="Arial"/>
              </a:rPr>
              <a:t>- &lt;779.2&gt; is the repair limit of 4 pitches</a:t>
            </a:r>
          </a:p>
        </xdr:txBody>
      </xdr:sp>
    </xdr:grpSp>
    <xdr:clientData/>
  </xdr:twoCellAnchor>
  <xdr:twoCellAnchor>
    <xdr:from>
      <xdr:col>6</xdr:col>
      <xdr:colOff>98455</xdr:colOff>
      <xdr:row>18</xdr:row>
      <xdr:rowOff>44895</xdr:rowOff>
    </xdr:from>
    <xdr:to>
      <xdr:col>13</xdr:col>
      <xdr:colOff>606052</xdr:colOff>
      <xdr:row>20</xdr:row>
      <xdr:rowOff>293098</xdr:rowOff>
    </xdr:to>
    <xdr:grpSp>
      <xdr:nvGrpSpPr>
        <xdr:cNvPr id="73" name="Group 73"/>
        <xdr:cNvGrpSpPr/>
      </xdr:nvGrpSpPr>
      <xdr:grpSpPr>
        <a:xfrm>
          <a:off x="5178455" y="4374835"/>
          <a:ext cx="6451198" cy="958135"/>
          <a:chOff x="0" y="0"/>
          <a:chExt cx="6451197" cy="958133"/>
        </a:xfrm>
      </xdr:grpSpPr>
      <xdr:sp>
        <xdr:nvSpPr>
          <xdr:cNvPr id="71" name="Shape 71"/>
          <xdr:cNvSpPr/>
        </xdr:nvSpPr>
        <xdr:spPr>
          <a:xfrm>
            <a:off x="0" y="0"/>
            <a:ext cx="6451198" cy="94080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4275" y="9504"/>
                </a:moveTo>
                <a:cubicBezTo>
                  <a:pt x="13466" y="9504"/>
                  <a:pt x="12810" y="10406"/>
                  <a:pt x="12810" y="11520"/>
                </a:cubicBezTo>
                <a:lnTo>
                  <a:pt x="0" y="0"/>
                </a:lnTo>
                <a:lnTo>
                  <a:pt x="12810" y="14544"/>
                </a:lnTo>
                <a:lnTo>
                  <a:pt x="12810" y="19584"/>
                </a:lnTo>
                <a:cubicBezTo>
                  <a:pt x="12810" y="20697"/>
                  <a:pt x="13466" y="21600"/>
                  <a:pt x="14275" y="21600"/>
                </a:cubicBezTo>
                <a:lnTo>
                  <a:pt x="20135" y="21600"/>
                </a:lnTo>
                <a:cubicBezTo>
                  <a:pt x="20944" y="21600"/>
                  <a:pt x="21600" y="20697"/>
                  <a:pt x="21600" y="19584"/>
                </a:cubicBezTo>
                <a:lnTo>
                  <a:pt x="21600" y="11520"/>
                </a:lnTo>
                <a:cubicBezTo>
                  <a:pt x="21600" y="10406"/>
                  <a:pt x="20944" y="9504"/>
                  <a:pt x="20135" y="9504"/>
                </a:cubicBezTo>
                <a:lnTo>
                  <a:pt x="14275" y="9504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333399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2" name="Shape 72"/>
          <xdr:cNvSpPr/>
        </xdr:nvSpPr>
        <xdr:spPr>
          <a:xfrm>
            <a:off x="3902935" y="396622"/>
            <a:ext cx="2471171" cy="561512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000090"/>
                </a:solidFill>
                <a:uFillTx/>
                <a:latin typeface="굴림"/>
                <a:ea typeface="굴림"/>
                <a:cs typeface="굴림"/>
                <a:sym typeface="굴림"/>
              </a:rPr>
              <a:t>⑤</a:t>
            </a:r>
            <a:r>
              <a:rPr b="0" baseline="0" cap="none" i="0" spc="0" strike="noStrike" sz="1100" u="none">
                <a:ln>
                  <a:noFill/>
                </a:ln>
                <a:solidFill>
                  <a:srgbClr val="000090"/>
                </a:solidFill>
                <a:uFillTx/>
                <a:latin typeface="Arial"/>
                <a:ea typeface="Arial"/>
                <a:cs typeface="Arial"/>
                <a:sym typeface="Arial"/>
              </a:rPr>
              <a:t> Measure outer diameter of bushing and fill in values.</a:t>
            </a:r>
          </a:p>
        </xdr:txBody>
      </xdr:sp>
    </xdr:grpSp>
    <xdr:clientData/>
  </xdr:twoCellAnchor>
  <xdr:twoCellAnchor>
    <xdr:from>
      <xdr:col>8</xdr:col>
      <xdr:colOff>62496</xdr:colOff>
      <xdr:row>20</xdr:row>
      <xdr:rowOff>57205</xdr:rowOff>
    </xdr:from>
    <xdr:to>
      <xdr:col>15</xdr:col>
      <xdr:colOff>92682</xdr:colOff>
      <xdr:row>25</xdr:row>
      <xdr:rowOff>241333</xdr:rowOff>
    </xdr:to>
    <xdr:grpSp>
      <xdr:nvGrpSpPr>
        <xdr:cNvPr id="76" name="Group 76"/>
        <xdr:cNvGrpSpPr/>
      </xdr:nvGrpSpPr>
      <xdr:grpSpPr>
        <a:xfrm>
          <a:off x="6590296" y="5097076"/>
          <a:ext cx="5872187" cy="1958955"/>
          <a:chOff x="0" y="0"/>
          <a:chExt cx="5872186" cy="1958954"/>
        </a:xfrm>
      </xdr:grpSpPr>
      <xdr:sp>
        <xdr:nvSpPr>
          <xdr:cNvPr id="74" name="Shape 74"/>
          <xdr:cNvSpPr/>
        </xdr:nvSpPr>
        <xdr:spPr>
          <a:xfrm>
            <a:off x="0" y="0"/>
            <a:ext cx="5872187" cy="191828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1000" y="7674"/>
                </a:moveTo>
                <a:cubicBezTo>
                  <a:pt x="9829" y="7674"/>
                  <a:pt x="8880" y="8713"/>
                  <a:pt x="8880" y="9995"/>
                </a:cubicBezTo>
                <a:lnTo>
                  <a:pt x="0" y="0"/>
                </a:lnTo>
                <a:lnTo>
                  <a:pt x="8880" y="13476"/>
                </a:lnTo>
                <a:lnTo>
                  <a:pt x="8880" y="19279"/>
                </a:lnTo>
                <a:cubicBezTo>
                  <a:pt x="8880" y="20561"/>
                  <a:pt x="9829" y="21600"/>
                  <a:pt x="11000" y="21600"/>
                </a:cubicBezTo>
                <a:lnTo>
                  <a:pt x="19480" y="21600"/>
                </a:lnTo>
                <a:cubicBezTo>
                  <a:pt x="20651" y="21600"/>
                  <a:pt x="21600" y="20561"/>
                  <a:pt x="21600" y="19279"/>
                </a:cubicBezTo>
                <a:lnTo>
                  <a:pt x="21600" y="9995"/>
                </a:lnTo>
                <a:cubicBezTo>
                  <a:pt x="21600" y="8713"/>
                  <a:pt x="20651" y="7674"/>
                  <a:pt x="19480" y="7674"/>
                </a:cubicBezTo>
                <a:lnTo>
                  <a:pt x="11000" y="7674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333399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5" name="Shape 75"/>
          <xdr:cNvSpPr/>
        </xdr:nvSpPr>
        <xdr:spPr>
          <a:xfrm>
            <a:off x="2521593" y="640819"/>
            <a:ext cx="3243004" cy="131813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DD0806"/>
                </a:solidFill>
                <a:uFillTx/>
                <a:latin typeface="굴림"/>
                <a:ea typeface="굴림"/>
                <a:cs typeface="굴림"/>
                <a:sym typeface="굴림"/>
              </a:rPr>
              <a:t>⑥</a:t>
            </a:r>
            <a:r>
              <a:rPr b="0" baseline="0" cap="none" i="0" spc="0" strike="noStrike" sz="1100" u="none">
                <a:ln>
                  <a:noFill/>
                </a:ln>
                <a:solidFill>
                  <a:srgbClr val="DD0806"/>
                </a:solidFill>
                <a:uFillTx/>
                <a:latin typeface="Arial"/>
                <a:ea typeface="Arial"/>
                <a:cs typeface="Arial"/>
                <a:sym typeface="Arial"/>
              </a:rPr>
              <a:t> These values show how much parts are worn. </a:t>
            </a:r>
            <a:endParaRPr b="0" baseline="0" cap="none" i="0" spc="0" strike="noStrike" sz="1100" u="none">
              <a:ln>
                <a:noFill/>
              </a:ln>
              <a:solidFill>
                <a:srgbClr val="DD0806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DD0806"/>
                </a:solidFill>
                <a:uFillTx/>
                <a:latin typeface="Arial"/>
                <a:ea typeface="Arial"/>
                <a:cs typeface="Arial"/>
                <a:sym typeface="Arial"/>
              </a:rPr>
              <a:t>That is, </a:t>
            </a:r>
            <a:endParaRPr b="0" baseline="0" cap="none" i="0" spc="0" strike="noStrike" sz="1100" u="none">
              <a:ln>
                <a:noFill/>
              </a:ln>
              <a:solidFill>
                <a:srgbClr val="DD0806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DD0806"/>
                </a:solidFill>
                <a:uFillTx/>
                <a:latin typeface="Arial"/>
                <a:ea typeface="Arial"/>
                <a:cs typeface="Arial"/>
                <a:sym typeface="Arial"/>
              </a:rPr>
              <a:t>- 0% means there is no wear.</a:t>
            </a:r>
            <a:endParaRPr b="0" baseline="0" cap="none" i="0" spc="0" strike="noStrike" sz="1100" u="none">
              <a:ln>
                <a:noFill/>
              </a:ln>
              <a:solidFill>
                <a:srgbClr val="DD0806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DD0806"/>
                </a:solidFill>
                <a:uFillTx/>
                <a:latin typeface="Arial"/>
                <a:ea typeface="Arial"/>
                <a:cs typeface="Arial"/>
                <a:sym typeface="Arial"/>
              </a:rPr>
              <a:t>- 100% means this part should be replaced with new one.</a:t>
            </a:r>
          </a:p>
        </xdr:txBody>
      </xdr:sp>
    </xdr:grpSp>
    <xdr:clientData/>
  </xdr:twoCellAnchor>
  <xdr:twoCellAnchor>
    <xdr:from>
      <xdr:col>5</xdr:col>
      <xdr:colOff>469341</xdr:colOff>
      <xdr:row>19</xdr:row>
      <xdr:rowOff>150094</xdr:rowOff>
    </xdr:from>
    <xdr:to>
      <xdr:col>8</xdr:col>
      <xdr:colOff>33461</xdr:colOff>
      <xdr:row>20</xdr:row>
      <xdr:rowOff>226957</xdr:rowOff>
    </xdr:to>
    <xdr:sp>
      <xdr:nvSpPr>
        <xdr:cNvPr id="77" name="Shape 77"/>
        <xdr:cNvSpPr/>
      </xdr:nvSpPr>
      <xdr:spPr>
        <a:xfrm>
          <a:off x="5028641" y="4835000"/>
          <a:ext cx="1532621" cy="431829"/>
        </a:xfrm>
        <a:prstGeom prst="ellipse">
          <a:avLst/>
        </a:prstGeom>
        <a:noFill/>
        <a:ln w="38100" cap="flat">
          <a:solidFill>
            <a:srgbClr val="DD0806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452561</xdr:colOff>
      <xdr:row>21</xdr:row>
      <xdr:rowOff>150094</xdr:rowOff>
    </xdr:from>
    <xdr:to>
      <xdr:col>8</xdr:col>
      <xdr:colOff>17611</xdr:colOff>
      <xdr:row>22</xdr:row>
      <xdr:rowOff>226957</xdr:rowOff>
    </xdr:to>
    <xdr:sp>
      <xdr:nvSpPr>
        <xdr:cNvPr id="78" name="Shape 78"/>
        <xdr:cNvSpPr/>
      </xdr:nvSpPr>
      <xdr:spPr>
        <a:xfrm>
          <a:off x="5011861" y="5544930"/>
          <a:ext cx="1533551" cy="431829"/>
        </a:xfrm>
        <a:prstGeom prst="ellipse">
          <a:avLst/>
        </a:prstGeom>
        <a:noFill/>
        <a:ln w="38100" cap="flat">
          <a:solidFill>
            <a:srgbClr val="DD0806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75531</xdr:colOff>
      <xdr:row>22</xdr:row>
      <xdr:rowOff>38683</xdr:rowOff>
    </xdr:from>
    <xdr:to>
      <xdr:col>14</xdr:col>
      <xdr:colOff>101227</xdr:colOff>
      <xdr:row>30</xdr:row>
      <xdr:rowOff>145643</xdr:rowOff>
    </xdr:to>
    <xdr:grpSp>
      <xdr:nvGrpSpPr>
        <xdr:cNvPr id="81" name="Group 81"/>
        <xdr:cNvGrpSpPr/>
      </xdr:nvGrpSpPr>
      <xdr:grpSpPr>
        <a:xfrm>
          <a:off x="6603331" y="5788484"/>
          <a:ext cx="5194597" cy="2453287"/>
          <a:chOff x="0" y="0"/>
          <a:chExt cx="5194596" cy="2453285"/>
        </a:xfrm>
      </xdr:grpSpPr>
      <xdr:sp>
        <xdr:nvSpPr>
          <xdr:cNvPr id="79" name="Shape 79"/>
          <xdr:cNvSpPr/>
        </xdr:nvSpPr>
        <xdr:spPr>
          <a:xfrm>
            <a:off x="0" y="0"/>
            <a:ext cx="5194596" cy="2428868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fill="norm" stroke="1" extrusionOk="0">
                <a:moveTo>
                  <a:pt x="11920" y="14997"/>
                </a:moveTo>
                <a:cubicBezTo>
                  <a:pt x="10850" y="14997"/>
                  <a:pt x="9984" y="15490"/>
                  <a:pt x="9984" y="16097"/>
                </a:cubicBezTo>
                <a:lnTo>
                  <a:pt x="9984" y="20499"/>
                </a:lnTo>
                <a:cubicBezTo>
                  <a:pt x="9984" y="21107"/>
                  <a:pt x="10850" y="21600"/>
                  <a:pt x="11920" y="21600"/>
                </a:cubicBezTo>
                <a:lnTo>
                  <a:pt x="19664" y="21600"/>
                </a:lnTo>
                <a:cubicBezTo>
                  <a:pt x="20733" y="21600"/>
                  <a:pt x="21600" y="21107"/>
                  <a:pt x="21600" y="20499"/>
                </a:cubicBezTo>
                <a:lnTo>
                  <a:pt x="21600" y="16097"/>
                </a:lnTo>
                <a:cubicBezTo>
                  <a:pt x="21600" y="15490"/>
                  <a:pt x="20733" y="14997"/>
                  <a:pt x="19664" y="14997"/>
                </a:cubicBezTo>
                <a:lnTo>
                  <a:pt x="14824" y="14997"/>
                </a:lnTo>
                <a:lnTo>
                  <a:pt x="0" y="0"/>
                </a:lnTo>
                <a:lnTo>
                  <a:pt x="11920" y="14997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333399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0" name="Shape 80"/>
          <xdr:cNvSpPr/>
        </xdr:nvSpPr>
        <xdr:spPr>
          <a:xfrm>
            <a:off x="2484221" y="1661949"/>
            <a:ext cx="2627122" cy="79133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DD0806"/>
                </a:solidFill>
                <a:uFillTx/>
                <a:latin typeface="굴림"/>
                <a:ea typeface="굴림"/>
                <a:cs typeface="굴림"/>
                <a:sym typeface="굴림"/>
              </a:rPr>
              <a:t>⑦</a:t>
            </a:r>
            <a:r>
              <a:rPr b="0" baseline="0" cap="none" i="0" spc="0" strike="noStrike" sz="1100" u="none">
                <a:ln>
                  <a:noFill/>
                </a:ln>
                <a:solidFill>
                  <a:srgbClr val="DD0806"/>
                </a:solidFill>
                <a:uFillTx/>
                <a:latin typeface="Arial"/>
                <a:ea typeface="Arial"/>
                <a:cs typeface="Arial"/>
                <a:sym typeface="Arial"/>
              </a:rPr>
              <a:t> Estimated life time. </a:t>
            </a:r>
            <a:endParaRPr b="0" baseline="0" cap="none" i="0" spc="0" strike="noStrike" sz="1100" u="none">
              <a:ln>
                <a:noFill/>
              </a:ln>
              <a:solidFill>
                <a:srgbClr val="DD0806"/>
              </a:solidFill>
              <a:uFillTx/>
              <a:latin typeface="Arial"/>
              <a:ea typeface="Arial"/>
              <a:cs typeface="Arial"/>
              <a:sym typeface="Arial"/>
            </a:endParaRP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100" u="none">
                <a:ln>
                  <a:noFill/>
                </a:ln>
                <a:solidFill>
                  <a:srgbClr val="000000"/>
                </a:solidFill>
                <a:uFillTx/>
                <a:latin typeface="돋움"/>
                <a:ea typeface="돋움"/>
                <a:cs typeface="돋움"/>
                <a:sym typeface="돋움"/>
              </a:defRPr>
            </a:pPr>
            <a:r>
              <a:rPr b="0" baseline="0" cap="none" i="0" spc="0" strike="noStrike" sz="1100" u="none">
                <a:ln>
                  <a:noFill/>
                </a:ln>
                <a:solidFill>
                  <a:srgbClr val="DD0806"/>
                </a:solidFill>
                <a:uFillTx/>
                <a:latin typeface="Arial"/>
                <a:ea typeface="Arial"/>
                <a:cs typeface="Arial"/>
                <a:sym typeface="Arial"/>
              </a:rPr>
              <a:t>This value is estimated operating hour when this part should be replaced with new one.</a:t>
            </a:r>
          </a:p>
        </xdr:txBody>
      </xdr:sp>
    </xdr:grp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59655</xdr:colOff>
      <xdr:row>13</xdr:row>
      <xdr:rowOff>317232</xdr:rowOff>
    </xdr:from>
    <xdr:to>
      <xdr:col>1</xdr:col>
      <xdr:colOff>1565547</xdr:colOff>
      <xdr:row>15</xdr:row>
      <xdr:rowOff>250152</xdr:rowOff>
    </xdr:to>
    <xdr:pic>
      <xdr:nvPicPr>
        <xdr:cNvPr id="83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35955" y="2888982"/>
          <a:ext cx="1505893" cy="6428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632321</xdr:colOff>
      <xdr:row>12</xdr:row>
      <xdr:rowOff>189207</xdr:rowOff>
    </xdr:from>
    <xdr:to>
      <xdr:col>1</xdr:col>
      <xdr:colOff>1331466</xdr:colOff>
      <xdr:row>13</xdr:row>
      <xdr:rowOff>318525</xdr:rowOff>
    </xdr:to>
    <xdr:sp>
      <xdr:nvSpPr>
        <xdr:cNvPr id="84" name="Shape 84"/>
        <xdr:cNvSpPr/>
      </xdr:nvSpPr>
      <xdr:spPr>
        <a:xfrm>
          <a:off x="1508621" y="2570457"/>
          <a:ext cx="699145" cy="319819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Link pitc</a:t>
          </a: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rPr>
            <a:t>h</a:t>
          </a:r>
        </a:p>
      </xdr:txBody>
    </xdr:sp>
    <xdr:clientData/>
  </xdr:twoCellAnchor>
  <xdr:twoCellAnchor>
    <xdr:from>
      <xdr:col>1</xdr:col>
      <xdr:colOff>108322</xdr:colOff>
      <xdr:row>16</xdr:row>
      <xdr:rowOff>24759</xdr:rowOff>
    </xdr:from>
    <xdr:to>
      <xdr:col>1</xdr:col>
      <xdr:colOff>1552351</xdr:colOff>
      <xdr:row>17</xdr:row>
      <xdr:rowOff>18709</xdr:rowOff>
    </xdr:to>
    <xdr:sp>
      <xdr:nvSpPr>
        <xdr:cNvPr id="85" name="Shape 85"/>
        <xdr:cNvSpPr/>
      </xdr:nvSpPr>
      <xdr:spPr>
        <a:xfrm>
          <a:off x="984622" y="3661404"/>
          <a:ext cx="1444030" cy="34891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Bushing outer diameter</a:t>
          </a:r>
        </a:p>
      </xdr:txBody>
    </xdr:sp>
    <xdr:clientData/>
  </xdr:twoCellAnchor>
  <xdr:twoCellAnchor>
    <xdr:from>
      <xdr:col>1</xdr:col>
      <xdr:colOff>177353</xdr:colOff>
      <xdr:row>16</xdr:row>
      <xdr:rowOff>327014</xdr:rowOff>
    </xdr:from>
    <xdr:to>
      <xdr:col>1</xdr:col>
      <xdr:colOff>643309</xdr:colOff>
      <xdr:row>18</xdr:row>
      <xdr:rowOff>134160</xdr:rowOff>
    </xdr:to>
    <xdr:pic>
      <xdr:nvPicPr>
        <xdr:cNvPr id="86" name="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053653" y="3963660"/>
          <a:ext cx="465957" cy="5170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820663</xdr:colOff>
      <xdr:row>16</xdr:row>
      <xdr:rowOff>240369</xdr:rowOff>
    </xdr:from>
    <xdr:to>
      <xdr:col>1</xdr:col>
      <xdr:colOff>1380132</xdr:colOff>
      <xdr:row>18</xdr:row>
      <xdr:rowOff>57297</xdr:rowOff>
    </xdr:to>
    <xdr:pic>
      <xdr:nvPicPr>
        <xdr:cNvPr id="87" name="image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696963" y="3877014"/>
          <a:ext cx="559470" cy="5268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176435</xdr:colOff>
      <xdr:row>21</xdr:row>
      <xdr:rowOff>201344</xdr:rowOff>
    </xdr:from>
    <xdr:to>
      <xdr:col>9</xdr:col>
      <xdr:colOff>153801</xdr:colOff>
      <xdr:row>22</xdr:row>
      <xdr:rowOff>166197</xdr:rowOff>
    </xdr:to>
    <xdr:sp>
      <xdr:nvSpPr>
        <xdr:cNvPr id="88" name="Shape 88"/>
        <xdr:cNvSpPr/>
      </xdr:nvSpPr>
      <xdr:spPr>
        <a:xfrm>
          <a:off x="6602635" y="5612815"/>
          <a:ext cx="1780767" cy="319819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Bushing outer Dia.</a:t>
          </a:r>
        </a:p>
      </xdr:txBody>
    </xdr:sp>
    <xdr:clientData/>
  </xdr:twoCellAnchor>
  <xdr:twoCellAnchor>
    <xdr:from>
      <xdr:col>5</xdr:col>
      <xdr:colOff>185873</xdr:colOff>
      <xdr:row>21</xdr:row>
      <xdr:rowOff>152327</xdr:rowOff>
    </xdr:from>
    <xdr:to>
      <xdr:col>7</xdr:col>
      <xdr:colOff>683567</xdr:colOff>
      <xdr:row>22</xdr:row>
      <xdr:rowOff>118787</xdr:rowOff>
    </xdr:to>
    <xdr:sp>
      <xdr:nvSpPr>
        <xdr:cNvPr id="89" name="Shape 89"/>
        <xdr:cNvSpPr/>
      </xdr:nvSpPr>
      <xdr:spPr>
        <a:xfrm>
          <a:off x="4643573" y="5563798"/>
          <a:ext cx="1742295" cy="32142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Bushing outer Dia.</a:t>
          </a:r>
        </a:p>
      </xdr:txBody>
    </xdr:sp>
    <xdr:clientData/>
  </xdr:twoCellAnchor>
  <xdr:twoCellAnchor>
    <xdr:from>
      <xdr:col>1</xdr:col>
      <xdr:colOff>454967</xdr:colOff>
      <xdr:row>19</xdr:row>
      <xdr:rowOff>46222</xdr:rowOff>
    </xdr:from>
    <xdr:to>
      <xdr:col>1</xdr:col>
      <xdr:colOff>1246013</xdr:colOff>
      <xdr:row>20</xdr:row>
      <xdr:rowOff>11074</xdr:rowOff>
    </xdr:to>
    <xdr:sp>
      <xdr:nvSpPr>
        <xdr:cNvPr id="90" name="Shape 90"/>
        <xdr:cNvSpPr/>
      </xdr:nvSpPr>
      <xdr:spPr>
        <a:xfrm>
          <a:off x="1331267" y="4747762"/>
          <a:ext cx="791047" cy="319819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Link height.</a:t>
          </a:r>
        </a:p>
      </xdr:txBody>
    </xdr:sp>
    <xdr:clientData/>
  </xdr:twoCellAnchor>
  <xdr:twoCellAnchor>
    <xdr:from>
      <xdr:col>1</xdr:col>
      <xdr:colOff>641994</xdr:colOff>
      <xdr:row>18</xdr:row>
      <xdr:rowOff>17503</xdr:rowOff>
    </xdr:from>
    <xdr:to>
      <xdr:col>2</xdr:col>
      <xdr:colOff>19050</xdr:colOff>
      <xdr:row>18</xdr:row>
      <xdr:rowOff>327678</xdr:rowOff>
    </xdr:to>
    <xdr:sp>
      <xdr:nvSpPr>
        <xdr:cNvPr id="91" name="Shape 91"/>
        <xdr:cNvSpPr/>
      </xdr:nvSpPr>
      <xdr:spPr>
        <a:xfrm>
          <a:off x="1518294" y="4364079"/>
          <a:ext cx="1028056" cy="31017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8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D ; mininum Value out of  D1,D2</a:t>
          </a:r>
        </a:p>
      </xdr:txBody>
    </xdr:sp>
    <xdr:clientData/>
  </xdr:twoCellAnchor>
  <xdr:twoCellAnchor>
    <xdr:from>
      <xdr:col>1</xdr:col>
      <xdr:colOff>124445</xdr:colOff>
      <xdr:row>28</xdr:row>
      <xdr:rowOff>80568</xdr:rowOff>
    </xdr:from>
    <xdr:to>
      <xdr:col>1</xdr:col>
      <xdr:colOff>1534616</xdr:colOff>
      <xdr:row>31</xdr:row>
      <xdr:rowOff>44681</xdr:rowOff>
    </xdr:to>
    <xdr:sp>
      <xdr:nvSpPr>
        <xdr:cNvPr id="92" name="Shape 92"/>
        <xdr:cNvSpPr/>
      </xdr:nvSpPr>
      <xdr:spPr>
        <a:xfrm>
          <a:off x="1000745" y="7976795"/>
          <a:ext cx="1410172" cy="535613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Roller tread diameter</a:t>
          </a:r>
        </a:p>
      </xdr:txBody>
    </xdr:sp>
    <xdr:clientData/>
  </xdr:twoCellAnchor>
  <xdr:twoCellAnchor>
    <xdr:from>
      <xdr:col>1</xdr:col>
      <xdr:colOff>259878</xdr:colOff>
      <xdr:row>22</xdr:row>
      <xdr:rowOff>61035</xdr:rowOff>
    </xdr:from>
    <xdr:to>
      <xdr:col>1</xdr:col>
      <xdr:colOff>1626517</xdr:colOff>
      <xdr:row>22</xdr:row>
      <xdr:rowOff>303711</xdr:rowOff>
    </xdr:to>
    <xdr:sp>
      <xdr:nvSpPr>
        <xdr:cNvPr id="93" name="Shape 93"/>
        <xdr:cNvSpPr/>
      </xdr:nvSpPr>
      <xdr:spPr>
        <a:xfrm>
          <a:off x="1136178" y="5827471"/>
          <a:ext cx="1366640" cy="24267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Shoe grouser height.</a:t>
          </a:r>
        </a:p>
      </xdr:txBody>
    </xdr:sp>
    <xdr:clientData/>
  </xdr:twoCellAnchor>
  <xdr:twoCellAnchor>
    <xdr:from>
      <xdr:col>1</xdr:col>
      <xdr:colOff>457894</xdr:colOff>
      <xdr:row>19</xdr:row>
      <xdr:rowOff>317232</xdr:rowOff>
    </xdr:from>
    <xdr:to>
      <xdr:col>1</xdr:col>
      <xdr:colOff>1430114</xdr:colOff>
      <xdr:row>21</xdr:row>
      <xdr:rowOff>220805</xdr:rowOff>
    </xdr:to>
    <xdr:pic>
      <xdr:nvPicPr>
        <xdr:cNvPr id="94" name="image.png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1334194" y="5018773"/>
          <a:ext cx="972221" cy="61350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390177</xdr:colOff>
      <xdr:row>22</xdr:row>
      <xdr:rowOff>307449</xdr:rowOff>
    </xdr:from>
    <xdr:to>
      <xdr:col>1</xdr:col>
      <xdr:colOff>1346274</xdr:colOff>
      <xdr:row>24</xdr:row>
      <xdr:rowOff>201240</xdr:rowOff>
    </xdr:to>
    <xdr:pic>
      <xdr:nvPicPr>
        <xdr:cNvPr id="95" name="image.png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1266477" y="6073885"/>
          <a:ext cx="956098" cy="60372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432097</xdr:colOff>
      <xdr:row>31</xdr:row>
      <xdr:rowOff>172500</xdr:rowOff>
    </xdr:from>
    <xdr:to>
      <xdr:col>1</xdr:col>
      <xdr:colOff>1320477</xdr:colOff>
      <xdr:row>35</xdr:row>
      <xdr:rowOff>134249</xdr:rowOff>
    </xdr:to>
    <xdr:pic>
      <xdr:nvPicPr>
        <xdr:cNvPr id="96" name="image.png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308397" y="8640226"/>
          <a:ext cx="888381" cy="7237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228947</xdr:colOff>
      <xdr:row>56</xdr:row>
      <xdr:rowOff>182537</xdr:rowOff>
    </xdr:from>
    <xdr:to>
      <xdr:col>1</xdr:col>
      <xdr:colOff>1549424</xdr:colOff>
      <xdr:row>57</xdr:row>
      <xdr:rowOff>268437</xdr:rowOff>
    </xdr:to>
    <xdr:pic>
      <xdr:nvPicPr>
        <xdr:cNvPr id="97" name="image.png"/>
        <xdr:cNvPicPr>
          <a:picLocks noChangeAspect="1"/>
        </xdr:cNvPicPr>
      </xdr:nvPicPr>
      <xdr:blipFill>
        <a:blip r:embed="rId7">
          <a:extLst/>
        </a:blip>
        <a:stretch>
          <a:fillRect/>
        </a:stretch>
      </xdr:blipFill>
      <xdr:spPr>
        <a:xfrm>
          <a:off x="1105247" y="15070746"/>
          <a:ext cx="1320478" cy="6313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559469</xdr:colOff>
      <xdr:row>52</xdr:row>
      <xdr:rowOff>259847</xdr:rowOff>
    </xdr:from>
    <xdr:to>
      <xdr:col>1</xdr:col>
      <xdr:colOff>1075407</xdr:colOff>
      <xdr:row>53</xdr:row>
      <xdr:rowOff>470303</xdr:rowOff>
    </xdr:to>
    <xdr:pic>
      <xdr:nvPicPr>
        <xdr:cNvPr id="98" name="image.png"/>
        <xdr:cNvPicPr>
          <a:picLocks noChangeAspect="1"/>
        </xdr:cNvPicPr>
      </xdr:nvPicPr>
      <xdr:blipFill>
        <a:blip r:embed="rId8">
          <a:extLst/>
        </a:blip>
        <a:stretch>
          <a:fillRect/>
        </a:stretch>
      </xdr:blipFill>
      <xdr:spPr>
        <a:xfrm>
          <a:off x="1435769" y="12966199"/>
          <a:ext cx="515939" cy="7559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254744</xdr:colOff>
      <xdr:row>47</xdr:row>
      <xdr:rowOff>210937</xdr:rowOff>
    </xdr:from>
    <xdr:to>
      <xdr:col>1</xdr:col>
      <xdr:colOff>1210840</xdr:colOff>
      <xdr:row>51</xdr:row>
      <xdr:rowOff>95625</xdr:rowOff>
    </xdr:to>
    <xdr:pic>
      <xdr:nvPicPr>
        <xdr:cNvPr id="99" name="image.png"/>
        <xdr:cNvPicPr>
          <a:picLocks noChangeAspect="1"/>
        </xdr:cNvPicPr>
      </xdr:nvPicPr>
      <xdr:blipFill>
        <a:blip r:embed="rId9">
          <a:extLst/>
        </a:blip>
        <a:stretch>
          <a:fillRect/>
        </a:stretch>
      </xdr:blipFill>
      <xdr:spPr>
        <a:xfrm>
          <a:off x="1131044" y="11726664"/>
          <a:ext cx="956097" cy="8371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371127</xdr:colOff>
      <xdr:row>52</xdr:row>
      <xdr:rowOff>45634</xdr:rowOff>
    </xdr:from>
    <xdr:to>
      <xdr:col>1</xdr:col>
      <xdr:colOff>1636191</xdr:colOff>
      <xdr:row>52</xdr:row>
      <xdr:rowOff>366686</xdr:rowOff>
    </xdr:to>
    <xdr:sp>
      <xdr:nvSpPr>
        <xdr:cNvPr id="100" name="Shape 100"/>
        <xdr:cNvSpPr/>
      </xdr:nvSpPr>
      <xdr:spPr>
        <a:xfrm>
          <a:off x="1247427" y="12751986"/>
          <a:ext cx="1265065" cy="32105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Idler flange height</a:t>
          </a:r>
        </a:p>
      </xdr:txBody>
    </xdr:sp>
    <xdr:clientData/>
  </xdr:twoCellAnchor>
  <xdr:twoCellAnchor>
    <xdr:from>
      <xdr:col>1</xdr:col>
      <xdr:colOff>108322</xdr:colOff>
      <xdr:row>47</xdr:row>
      <xdr:rowOff>11765</xdr:rowOff>
    </xdr:from>
    <xdr:to>
      <xdr:col>1</xdr:col>
      <xdr:colOff>1560413</xdr:colOff>
      <xdr:row>48</xdr:row>
      <xdr:rowOff>38859</xdr:rowOff>
    </xdr:to>
    <xdr:sp>
      <xdr:nvSpPr>
        <xdr:cNvPr id="101" name="Shape 101"/>
        <xdr:cNvSpPr/>
      </xdr:nvSpPr>
      <xdr:spPr>
        <a:xfrm>
          <a:off x="984622" y="11527492"/>
          <a:ext cx="1452092" cy="265219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Roller tread diameter</a:t>
          </a:r>
        </a:p>
      </xdr:txBody>
    </xdr:sp>
    <xdr:clientData/>
  </xdr:twoCellAnchor>
  <xdr:twoCellAnchor>
    <xdr:from>
      <xdr:col>2</xdr:col>
      <xdr:colOff>134615</xdr:colOff>
      <xdr:row>53</xdr:row>
      <xdr:rowOff>8590</xdr:rowOff>
    </xdr:from>
    <xdr:to>
      <xdr:col>2</xdr:col>
      <xdr:colOff>741387</xdr:colOff>
      <xdr:row>53</xdr:row>
      <xdr:rowOff>8590</xdr:rowOff>
    </xdr:to>
    <xdr:sp>
      <xdr:nvSpPr>
        <xdr:cNvPr id="102" name="Shape 102"/>
        <xdr:cNvSpPr/>
      </xdr:nvSpPr>
      <xdr:spPr>
        <a:xfrm>
          <a:off x="2661915" y="13260406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134615</xdr:colOff>
      <xdr:row>36</xdr:row>
      <xdr:rowOff>0</xdr:rowOff>
    </xdr:from>
    <xdr:to>
      <xdr:col>2</xdr:col>
      <xdr:colOff>741387</xdr:colOff>
      <xdr:row>36</xdr:row>
      <xdr:rowOff>0</xdr:rowOff>
    </xdr:to>
    <xdr:sp>
      <xdr:nvSpPr>
        <xdr:cNvPr id="103" name="Shape 103"/>
        <xdr:cNvSpPr/>
      </xdr:nvSpPr>
      <xdr:spPr>
        <a:xfrm>
          <a:off x="2661915" y="9420226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23</xdr:row>
      <xdr:rowOff>183072</xdr:rowOff>
    </xdr:from>
    <xdr:to>
      <xdr:col>2</xdr:col>
      <xdr:colOff>750428</xdr:colOff>
      <xdr:row>23</xdr:row>
      <xdr:rowOff>183072</xdr:rowOff>
    </xdr:to>
    <xdr:sp>
      <xdr:nvSpPr>
        <xdr:cNvPr id="104" name="Shape 104"/>
        <xdr:cNvSpPr/>
      </xdr:nvSpPr>
      <xdr:spPr>
        <a:xfrm>
          <a:off x="2670956" y="630447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20</xdr:row>
      <xdr:rowOff>163507</xdr:rowOff>
    </xdr:from>
    <xdr:to>
      <xdr:col>2</xdr:col>
      <xdr:colOff>750428</xdr:colOff>
      <xdr:row>20</xdr:row>
      <xdr:rowOff>163507</xdr:rowOff>
    </xdr:to>
    <xdr:sp>
      <xdr:nvSpPr>
        <xdr:cNvPr id="105" name="Shape 105"/>
        <xdr:cNvSpPr/>
      </xdr:nvSpPr>
      <xdr:spPr>
        <a:xfrm>
          <a:off x="2670956" y="522001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126578</xdr:colOff>
      <xdr:row>17</xdr:row>
      <xdr:rowOff>143942</xdr:rowOff>
    </xdr:from>
    <xdr:to>
      <xdr:col>2</xdr:col>
      <xdr:colOff>733350</xdr:colOff>
      <xdr:row>17</xdr:row>
      <xdr:rowOff>143942</xdr:rowOff>
    </xdr:to>
    <xdr:sp>
      <xdr:nvSpPr>
        <xdr:cNvPr id="106" name="Shape 106"/>
        <xdr:cNvSpPr/>
      </xdr:nvSpPr>
      <xdr:spPr>
        <a:xfrm>
          <a:off x="2653878" y="4135552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134615</xdr:colOff>
      <xdr:row>14</xdr:row>
      <xdr:rowOff>173290</xdr:rowOff>
    </xdr:from>
    <xdr:to>
      <xdr:col>2</xdr:col>
      <xdr:colOff>758465</xdr:colOff>
      <xdr:row>14</xdr:row>
      <xdr:rowOff>183072</xdr:rowOff>
    </xdr:to>
    <xdr:sp>
      <xdr:nvSpPr>
        <xdr:cNvPr id="107" name="Shape 107"/>
        <xdr:cNvSpPr/>
      </xdr:nvSpPr>
      <xdr:spPr>
        <a:xfrm flipV="1">
          <a:off x="2661915" y="3100004"/>
          <a:ext cx="623851" cy="9784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56</xdr:row>
      <xdr:rowOff>528285</xdr:rowOff>
    </xdr:from>
    <xdr:to>
      <xdr:col>2</xdr:col>
      <xdr:colOff>750428</xdr:colOff>
      <xdr:row>56</xdr:row>
      <xdr:rowOff>528285</xdr:rowOff>
    </xdr:to>
    <xdr:sp>
      <xdr:nvSpPr>
        <xdr:cNvPr id="108" name="Shape 108"/>
        <xdr:cNvSpPr/>
      </xdr:nvSpPr>
      <xdr:spPr>
        <a:xfrm>
          <a:off x="2670956" y="15416494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176435</xdr:colOff>
      <xdr:row>21</xdr:row>
      <xdr:rowOff>201344</xdr:rowOff>
    </xdr:from>
    <xdr:to>
      <xdr:col>9</xdr:col>
      <xdr:colOff>153801</xdr:colOff>
      <xdr:row>22</xdr:row>
      <xdr:rowOff>166197</xdr:rowOff>
    </xdr:to>
    <xdr:sp>
      <xdr:nvSpPr>
        <xdr:cNvPr id="109" name="Shape 109"/>
        <xdr:cNvSpPr/>
      </xdr:nvSpPr>
      <xdr:spPr>
        <a:xfrm>
          <a:off x="6602635" y="5612815"/>
          <a:ext cx="1780767" cy="319819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Bushing outer Dia.</a:t>
          </a:r>
        </a:p>
      </xdr:txBody>
    </xdr:sp>
    <xdr:clientData/>
  </xdr:twoCellAnchor>
  <xdr:twoCellAnchor>
    <xdr:from>
      <xdr:col>2</xdr:col>
      <xdr:colOff>143656</xdr:colOff>
      <xdr:row>23</xdr:row>
      <xdr:rowOff>183072</xdr:rowOff>
    </xdr:from>
    <xdr:to>
      <xdr:col>2</xdr:col>
      <xdr:colOff>750428</xdr:colOff>
      <xdr:row>23</xdr:row>
      <xdr:rowOff>183072</xdr:rowOff>
    </xdr:to>
    <xdr:sp>
      <xdr:nvSpPr>
        <xdr:cNvPr id="110" name="Shape 110"/>
        <xdr:cNvSpPr/>
      </xdr:nvSpPr>
      <xdr:spPr>
        <a:xfrm>
          <a:off x="2670956" y="630447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20</xdr:row>
      <xdr:rowOff>163507</xdr:rowOff>
    </xdr:from>
    <xdr:to>
      <xdr:col>2</xdr:col>
      <xdr:colOff>750428</xdr:colOff>
      <xdr:row>20</xdr:row>
      <xdr:rowOff>163507</xdr:rowOff>
    </xdr:to>
    <xdr:sp>
      <xdr:nvSpPr>
        <xdr:cNvPr id="111" name="Shape 111"/>
        <xdr:cNvSpPr/>
      </xdr:nvSpPr>
      <xdr:spPr>
        <a:xfrm>
          <a:off x="2670956" y="522001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126578</xdr:colOff>
      <xdr:row>17</xdr:row>
      <xdr:rowOff>143942</xdr:rowOff>
    </xdr:from>
    <xdr:to>
      <xdr:col>2</xdr:col>
      <xdr:colOff>733350</xdr:colOff>
      <xdr:row>17</xdr:row>
      <xdr:rowOff>143942</xdr:rowOff>
    </xdr:to>
    <xdr:sp>
      <xdr:nvSpPr>
        <xdr:cNvPr id="112" name="Shape 112"/>
        <xdr:cNvSpPr/>
      </xdr:nvSpPr>
      <xdr:spPr>
        <a:xfrm>
          <a:off x="2653878" y="4135552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134615</xdr:colOff>
      <xdr:row>14</xdr:row>
      <xdr:rowOff>173290</xdr:rowOff>
    </xdr:from>
    <xdr:to>
      <xdr:col>2</xdr:col>
      <xdr:colOff>758465</xdr:colOff>
      <xdr:row>14</xdr:row>
      <xdr:rowOff>183072</xdr:rowOff>
    </xdr:to>
    <xdr:sp>
      <xdr:nvSpPr>
        <xdr:cNvPr id="113" name="Shape 113"/>
        <xdr:cNvSpPr/>
      </xdr:nvSpPr>
      <xdr:spPr>
        <a:xfrm flipV="1">
          <a:off x="2661915" y="3100004"/>
          <a:ext cx="623851" cy="9784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23</xdr:row>
      <xdr:rowOff>183072</xdr:rowOff>
    </xdr:from>
    <xdr:to>
      <xdr:col>2</xdr:col>
      <xdr:colOff>750428</xdr:colOff>
      <xdr:row>23</xdr:row>
      <xdr:rowOff>183072</xdr:rowOff>
    </xdr:to>
    <xdr:sp>
      <xdr:nvSpPr>
        <xdr:cNvPr id="114" name="Shape 114"/>
        <xdr:cNvSpPr/>
      </xdr:nvSpPr>
      <xdr:spPr>
        <a:xfrm>
          <a:off x="2670956" y="630447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20</xdr:row>
      <xdr:rowOff>163507</xdr:rowOff>
    </xdr:from>
    <xdr:to>
      <xdr:col>2</xdr:col>
      <xdr:colOff>750428</xdr:colOff>
      <xdr:row>20</xdr:row>
      <xdr:rowOff>163507</xdr:rowOff>
    </xdr:to>
    <xdr:sp>
      <xdr:nvSpPr>
        <xdr:cNvPr id="115" name="Shape 115"/>
        <xdr:cNvSpPr/>
      </xdr:nvSpPr>
      <xdr:spPr>
        <a:xfrm>
          <a:off x="2670956" y="522001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126578</xdr:colOff>
      <xdr:row>17</xdr:row>
      <xdr:rowOff>143942</xdr:rowOff>
    </xdr:from>
    <xdr:to>
      <xdr:col>2</xdr:col>
      <xdr:colOff>733350</xdr:colOff>
      <xdr:row>17</xdr:row>
      <xdr:rowOff>143942</xdr:rowOff>
    </xdr:to>
    <xdr:sp>
      <xdr:nvSpPr>
        <xdr:cNvPr id="116" name="Shape 116"/>
        <xdr:cNvSpPr/>
      </xdr:nvSpPr>
      <xdr:spPr>
        <a:xfrm>
          <a:off x="2653878" y="4135552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134615</xdr:colOff>
      <xdr:row>14</xdr:row>
      <xdr:rowOff>173290</xdr:rowOff>
    </xdr:from>
    <xdr:to>
      <xdr:col>2</xdr:col>
      <xdr:colOff>758465</xdr:colOff>
      <xdr:row>14</xdr:row>
      <xdr:rowOff>183072</xdr:rowOff>
    </xdr:to>
    <xdr:sp>
      <xdr:nvSpPr>
        <xdr:cNvPr id="117" name="Shape 117"/>
        <xdr:cNvSpPr/>
      </xdr:nvSpPr>
      <xdr:spPr>
        <a:xfrm flipV="1">
          <a:off x="2661915" y="3100004"/>
          <a:ext cx="623851" cy="9784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23</xdr:row>
      <xdr:rowOff>183072</xdr:rowOff>
    </xdr:from>
    <xdr:to>
      <xdr:col>2</xdr:col>
      <xdr:colOff>750428</xdr:colOff>
      <xdr:row>23</xdr:row>
      <xdr:rowOff>183072</xdr:rowOff>
    </xdr:to>
    <xdr:sp>
      <xdr:nvSpPr>
        <xdr:cNvPr id="118" name="Shape 118"/>
        <xdr:cNvSpPr/>
      </xdr:nvSpPr>
      <xdr:spPr>
        <a:xfrm>
          <a:off x="2670956" y="630447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20</xdr:row>
      <xdr:rowOff>163507</xdr:rowOff>
    </xdr:from>
    <xdr:to>
      <xdr:col>2</xdr:col>
      <xdr:colOff>750428</xdr:colOff>
      <xdr:row>20</xdr:row>
      <xdr:rowOff>163507</xdr:rowOff>
    </xdr:to>
    <xdr:sp>
      <xdr:nvSpPr>
        <xdr:cNvPr id="119" name="Shape 119"/>
        <xdr:cNvSpPr/>
      </xdr:nvSpPr>
      <xdr:spPr>
        <a:xfrm>
          <a:off x="2670956" y="522001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126578</xdr:colOff>
      <xdr:row>17</xdr:row>
      <xdr:rowOff>143942</xdr:rowOff>
    </xdr:from>
    <xdr:to>
      <xdr:col>2</xdr:col>
      <xdr:colOff>733350</xdr:colOff>
      <xdr:row>17</xdr:row>
      <xdr:rowOff>143942</xdr:rowOff>
    </xdr:to>
    <xdr:sp>
      <xdr:nvSpPr>
        <xdr:cNvPr id="120" name="Shape 120"/>
        <xdr:cNvSpPr/>
      </xdr:nvSpPr>
      <xdr:spPr>
        <a:xfrm>
          <a:off x="2653878" y="4135552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134615</xdr:colOff>
      <xdr:row>14</xdr:row>
      <xdr:rowOff>173290</xdr:rowOff>
    </xdr:from>
    <xdr:to>
      <xdr:col>2</xdr:col>
      <xdr:colOff>758465</xdr:colOff>
      <xdr:row>14</xdr:row>
      <xdr:rowOff>183072</xdr:rowOff>
    </xdr:to>
    <xdr:sp>
      <xdr:nvSpPr>
        <xdr:cNvPr id="121" name="Shape 121"/>
        <xdr:cNvSpPr/>
      </xdr:nvSpPr>
      <xdr:spPr>
        <a:xfrm flipV="1">
          <a:off x="2661915" y="3100004"/>
          <a:ext cx="623851" cy="9784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23</xdr:row>
      <xdr:rowOff>183072</xdr:rowOff>
    </xdr:from>
    <xdr:to>
      <xdr:col>2</xdr:col>
      <xdr:colOff>750428</xdr:colOff>
      <xdr:row>23</xdr:row>
      <xdr:rowOff>183072</xdr:rowOff>
    </xdr:to>
    <xdr:sp>
      <xdr:nvSpPr>
        <xdr:cNvPr id="122" name="Shape 122"/>
        <xdr:cNvSpPr/>
      </xdr:nvSpPr>
      <xdr:spPr>
        <a:xfrm>
          <a:off x="2670956" y="630447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20</xdr:row>
      <xdr:rowOff>163507</xdr:rowOff>
    </xdr:from>
    <xdr:to>
      <xdr:col>2</xdr:col>
      <xdr:colOff>750428</xdr:colOff>
      <xdr:row>20</xdr:row>
      <xdr:rowOff>163507</xdr:rowOff>
    </xdr:to>
    <xdr:sp>
      <xdr:nvSpPr>
        <xdr:cNvPr id="123" name="Shape 123"/>
        <xdr:cNvSpPr/>
      </xdr:nvSpPr>
      <xdr:spPr>
        <a:xfrm>
          <a:off x="2670956" y="522001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126578</xdr:colOff>
      <xdr:row>17</xdr:row>
      <xdr:rowOff>143942</xdr:rowOff>
    </xdr:from>
    <xdr:to>
      <xdr:col>2</xdr:col>
      <xdr:colOff>733350</xdr:colOff>
      <xdr:row>17</xdr:row>
      <xdr:rowOff>143942</xdr:rowOff>
    </xdr:to>
    <xdr:sp>
      <xdr:nvSpPr>
        <xdr:cNvPr id="124" name="Shape 124"/>
        <xdr:cNvSpPr/>
      </xdr:nvSpPr>
      <xdr:spPr>
        <a:xfrm>
          <a:off x="2653878" y="4135552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134615</xdr:colOff>
      <xdr:row>14</xdr:row>
      <xdr:rowOff>173290</xdr:rowOff>
    </xdr:from>
    <xdr:to>
      <xdr:col>2</xdr:col>
      <xdr:colOff>758465</xdr:colOff>
      <xdr:row>14</xdr:row>
      <xdr:rowOff>183072</xdr:rowOff>
    </xdr:to>
    <xdr:sp>
      <xdr:nvSpPr>
        <xdr:cNvPr id="125" name="Shape 125"/>
        <xdr:cNvSpPr/>
      </xdr:nvSpPr>
      <xdr:spPr>
        <a:xfrm flipV="1">
          <a:off x="2661915" y="3100004"/>
          <a:ext cx="623851" cy="9784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23</xdr:row>
      <xdr:rowOff>183072</xdr:rowOff>
    </xdr:from>
    <xdr:to>
      <xdr:col>2</xdr:col>
      <xdr:colOff>750428</xdr:colOff>
      <xdr:row>23</xdr:row>
      <xdr:rowOff>183072</xdr:rowOff>
    </xdr:to>
    <xdr:sp>
      <xdr:nvSpPr>
        <xdr:cNvPr id="126" name="Shape 126"/>
        <xdr:cNvSpPr/>
      </xdr:nvSpPr>
      <xdr:spPr>
        <a:xfrm>
          <a:off x="2670956" y="630447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20</xdr:row>
      <xdr:rowOff>163507</xdr:rowOff>
    </xdr:from>
    <xdr:to>
      <xdr:col>2</xdr:col>
      <xdr:colOff>750428</xdr:colOff>
      <xdr:row>20</xdr:row>
      <xdr:rowOff>163507</xdr:rowOff>
    </xdr:to>
    <xdr:sp>
      <xdr:nvSpPr>
        <xdr:cNvPr id="127" name="Shape 127"/>
        <xdr:cNvSpPr/>
      </xdr:nvSpPr>
      <xdr:spPr>
        <a:xfrm>
          <a:off x="2670956" y="5220013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126578</xdr:colOff>
      <xdr:row>17</xdr:row>
      <xdr:rowOff>143942</xdr:rowOff>
    </xdr:from>
    <xdr:to>
      <xdr:col>2</xdr:col>
      <xdr:colOff>733350</xdr:colOff>
      <xdr:row>17</xdr:row>
      <xdr:rowOff>143942</xdr:rowOff>
    </xdr:to>
    <xdr:sp>
      <xdr:nvSpPr>
        <xdr:cNvPr id="128" name="Shape 128"/>
        <xdr:cNvSpPr/>
      </xdr:nvSpPr>
      <xdr:spPr>
        <a:xfrm>
          <a:off x="2653878" y="4135552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134615</xdr:colOff>
      <xdr:row>14</xdr:row>
      <xdr:rowOff>173290</xdr:rowOff>
    </xdr:from>
    <xdr:to>
      <xdr:col>2</xdr:col>
      <xdr:colOff>758465</xdr:colOff>
      <xdr:row>14</xdr:row>
      <xdr:rowOff>183072</xdr:rowOff>
    </xdr:to>
    <xdr:sp>
      <xdr:nvSpPr>
        <xdr:cNvPr id="129" name="Shape 129"/>
        <xdr:cNvSpPr/>
      </xdr:nvSpPr>
      <xdr:spPr>
        <a:xfrm flipV="1">
          <a:off x="2661915" y="3100004"/>
          <a:ext cx="623851" cy="9784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134615</xdr:colOff>
      <xdr:row>49</xdr:row>
      <xdr:rowOff>124687</xdr:rowOff>
    </xdr:from>
    <xdr:to>
      <xdr:col>2</xdr:col>
      <xdr:colOff>741387</xdr:colOff>
      <xdr:row>49</xdr:row>
      <xdr:rowOff>124687</xdr:rowOff>
    </xdr:to>
    <xdr:sp>
      <xdr:nvSpPr>
        <xdr:cNvPr id="130" name="Shape 130"/>
        <xdr:cNvSpPr/>
      </xdr:nvSpPr>
      <xdr:spPr>
        <a:xfrm>
          <a:off x="2661915" y="12116664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134615</xdr:colOff>
      <xdr:row>55</xdr:row>
      <xdr:rowOff>8590</xdr:rowOff>
    </xdr:from>
    <xdr:to>
      <xdr:col>2</xdr:col>
      <xdr:colOff>741387</xdr:colOff>
      <xdr:row>55</xdr:row>
      <xdr:rowOff>8590</xdr:rowOff>
    </xdr:to>
    <xdr:sp>
      <xdr:nvSpPr>
        <xdr:cNvPr id="131" name="Shape 131"/>
        <xdr:cNvSpPr/>
      </xdr:nvSpPr>
      <xdr:spPr>
        <a:xfrm>
          <a:off x="2661915" y="14351334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296664</xdr:colOff>
      <xdr:row>54</xdr:row>
      <xdr:rowOff>259847</xdr:rowOff>
    </xdr:from>
    <xdr:to>
      <xdr:col>1</xdr:col>
      <xdr:colOff>1260822</xdr:colOff>
      <xdr:row>55</xdr:row>
      <xdr:rowOff>508958</xdr:rowOff>
    </xdr:to>
    <xdr:grpSp>
      <xdr:nvGrpSpPr>
        <xdr:cNvPr id="134" name="Group 134"/>
        <xdr:cNvGrpSpPr/>
      </xdr:nvGrpSpPr>
      <xdr:grpSpPr>
        <a:xfrm>
          <a:off x="1172964" y="14057128"/>
          <a:ext cx="964159" cy="794575"/>
          <a:chOff x="0" y="0"/>
          <a:chExt cx="964158" cy="794574"/>
        </a:xfrm>
      </xdr:grpSpPr>
      <xdr:sp>
        <xdr:nvSpPr>
          <xdr:cNvPr id="132" name="Shape 132"/>
          <xdr:cNvSpPr/>
        </xdr:nvSpPr>
        <xdr:spPr>
          <a:xfrm>
            <a:off x="0" y="0"/>
            <a:ext cx="964159" cy="794575"/>
          </a:xfrm>
          <a:prstGeom prst="rect">
            <a:avLst/>
          </a:prstGeom>
          <a:gradFill flip="none" rotWithShape="1">
            <a:gsLst>
              <a:gs pos="0">
                <a:srgbClr val="767676"/>
              </a:gs>
              <a:gs pos="100000">
                <a:srgbClr val="FFFFFF"/>
              </a:gs>
            </a:gsLst>
            <a:lin ang="16200000" scaled="0"/>
          </a:gra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  <xdr:pic>
        <xdr:nvPicPr>
          <xdr:cNvPr id="133" name="image-filtered.jpeg"/>
          <xdr:cNvPicPr>
            <a:picLocks noChangeAspect="1"/>
          </xdr:cNvPicPr>
        </xdr:nvPicPr>
        <xdr:blipFill>
          <a:blip r:embed="rId10">
            <a:extLst/>
          </a:blip>
          <a:stretch>
            <a:fillRect/>
          </a:stretch>
        </xdr:blipFill>
        <xdr:spPr>
          <a:xfrm>
            <a:off x="0" y="0"/>
            <a:ext cx="964159" cy="794575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</xdr:grpSp>
    <xdr:clientData/>
  </xdr:twoCellAnchor>
  <xdr:twoCellAnchor>
    <xdr:from>
      <xdr:col>1</xdr:col>
      <xdr:colOff>269552</xdr:colOff>
      <xdr:row>54</xdr:row>
      <xdr:rowOff>30011</xdr:rowOff>
    </xdr:from>
    <xdr:to>
      <xdr:col>1</xdr:col>
      <xdr:colOff>1416918</xdr:colOff>
      <xdr:row>54</xdr:row>
      <xdr:rowOff>294261</xdr:rowOff>
    </xdr:to>
    <xdr:sp>
      <xdr:nvSpPr>
        <xdr:cNvPr id="135" name="Shape 135"/>
        <xdr:cNvSpPr/>
      </xdr:nvSpPr>
      <xdr:spPr>
        <a:xfrm>
          <a:off x="1145852" y="13827291"/>
          <a:ext cx="1147367" cy="26425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rPr>
            <a:t>Idler flange width</a:t>
          </a:r>
        </a:p>
      </xdr:txBody>
    </xdr:sp>
    <xdr:clientData/>
  </xdr:twoCellAnchor>
  <xdr:twoCellAnchor>
    <xdr:from>
      <xdr:col>1</xdr:col>
      <xdr:colOff>259878</xdr:colOff>
      <xdr:row>25</xdr:row>
      <xdr:rowOff>61036</xdr:rowOff>
    </xdr:from>
    <xdr:to>
      <xdr:col>1</xdr:col>
      <xdr:colOff>1626517</xdr:colOff>
      <xdr:row>25</xdr:row>
      <xdr:rowOff>303711</xdr:rowOff>
    </xdr:to>
    <xdr:sp>
      <xdr:nvSpPr>
        <xdr:cNvPr id="136" name="Shape 136"/>
        <xdr:cNvSpPr/>
      </xdr:nvSpPr>
      <xdr:spPr>
        <a:xfrm>
          <a:off x="1136178" y="6892367"/>
          <a:ext cx="1366640" cy="24267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돋움"/>
              <a:ea typeface="돋움"/>
              <a:cs typeface="돋움"/>
              <a:sym typeface="돋움"/>
            </a:defRPr>
          </a:pPr>
          <a:r>
            <a:rPr b="0" baseline="0" cap="none" i="0" spc="0" strike="noStrike" sz="11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Shoe grouser height.</a:t>
          </a:r>
        </a:p>
      </xdr:txBody>
    </xdr:sp>
    <xdr:clientData/>
  </xdr:twoCellAnchor>
  <xdr:twoCellAnchor>
    <xdr:from>
      <xdr:col>1</xdr:col>
      <xdr:colOff>338584</xdr:colOff>
      <xdr:row>25</xdr:row>
      <xdr:rowOff>268320</xdr:rowOff>
    </xdr:from>
    <xdr:to>
      <xdr:col>1</xdr:col>
      <xdr:colOff>1083468</xdr:colOff>
      <xdr:row>27</xdr:row>
      <xdr:rowOff>327014</xdr:rowOff>
    </xdr:to>
    <xdr:pic>
      <xdr:nvPicPr>
        <xdr:cNvPr id="137" name="image.png"/>
        <xdr:cNvPicPr>
          <a:picLocks noChangeAspect="1"/>
        </xdr:cNvPicPr>
      </xdr:nvPicPr>
      <xdr:blipFill>
        <a:blip r:embed="rId5">
          <a:extLst/>
        </a:blip>
        <a:srcRect l="0" t="0" r="38937" b="0"/>
        <a:stretch>
          <a:fillRect/>
        </a:stretch>
      </xdr:blipFill>
      <xdr:spPr>
        <a:xfrm>
          <a:off x="1214883" y="7099651"/>
          <a:ext cx="744886" cy="76862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143656</xdr:colOff>
      <xdr:row>26</xdr:row>
      <xdr:rowOff>183072</xdr:rowOff>
    </xdr:from>
    <xdr:to>
      <xdr:col>2</xdr:col>
      <xdr:colOff>750428</xdr:colOff>
      <xdr:row>26</xdr:row>
      <xdr:rowOff>183072</xdr:rowOff>
    </xdr:to>
    <xdr:sp>
      <xdr:nvSpPr>
        <xdr:cNvPr id="138" name="Shape 138"/>
        <xdr:cNvSpPr/>
      </xdr:nvSpPr>
      <xdr:spPr>
        <a:xfrm>
          <a:off x="2670956" y="7369368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26</xdr:row>
      <xdr:rowOff>183072</xdr:rowOff>
    </xdr:from>
    <xdr:to>
      <xdr:col>2</xdr:col>
      <xdr:colOff>750428</xdr:colOff>
      <xdr:row>26</xdr:row>
      <xdr:rowOff>183072</xdr:rowOff>
    </xdr:to>
    <xdr:sp>
      <xdr:nvSpPr>
        <xdr:cNvPr id="139" name="Shape 139"/>
        <xdr:cNvSpPr/>
      </xdr:nvSpPr>
      <xdr:spPr>
        <a:xfrm>
          <a:off x="2670956" y="7369368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26</xdr:row>
      <xdr:rowOff>183072</xdr:rowOff>
    </xdr:from>
    <xdr:to>
      <xdr:col>2</xdr:col>
      <xdr:colOff>750428</xdr:colOff>
      <xdr:row>26</xdr:row>
      <xdr:rowOff>183072</xdr:rowOff>
    </xdr:to>
    <xdr:sp>
      <xdr:nvSpPr>
        <xdr:cNvPr id="140" name="Shape 140"/>
        <xdr:cNvSpPr/>
      </xdr:nvSpPr>
      <xdr:spPr>
        <a:xfrm>
          <a:off x="2670956" y="7369368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26</xdr:row>
      <xdr:rowOff>183072</xdr:rowOff>
    </xdr:from>
    <xdr:to>
      <xdr:col>2</xdr:col>
      <xdr:colOff>750428</xdr:colOff>
      <xdr:row>26</xdr:row>
      <xdr:rowOff>183072</xdr:rowOff>
    </xdr:to>
    <xdr:sp>
      <xdr:nvSpPr>
        <xdr:cNvPr id="141" name="Shape 141"/>
        <xdr:cNvSpPr/>
      </xdr:nvSpPr>
      <xdr:spPr>
        <a:xfrm>
          <a:off x="2670956" y="7369368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26</xdr:row>
      <xdr:rowOff>183072</xdr:rowOff>
    </xdr:from>
    <xdr:to>
      <xdr:col>2</xdr:col>
      <xdr:colOff>750428</xdr:colOff>
      <xdr:row>26</xdr:row>
      <xdr:rowOff>183072</xdr:rowOff>
    </xdr:to>
    <xdr:sp>
      <xdr:nvSpPr>
        <xdr:cNvPr id="142" name="Shape 142"/>
        <xdr:cNvSpPr/>
      </xdr:nvSpPr>
      <xdr:spPr>
        <a:xfrm>
          <a:off x="2670956" y="7369368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143656</xdr:colOff>
      <xdr:row>26</xdr:row>
      <xdr:rowOff>183072</xdr:rowOff>
    </xdr:from>
    <xdr:to>
      <xdr:col>2</xdr:col>
      <xdr:colOff>750428</xdr:colOff>
      <xdr:row>26</xdr:row>
      <xdr:rowOff>183072</xdr:rowOff>
    </xdr:to>
    <xdr:sp>
      <xdr:nvSpPr>
        <xdr:cNvPr id="143" name="Shape 143"/>
        <xdr:cNvSpPr/>
      </xdr:nvSpPr>
      <xdr:spPr>
        <a:xfrm>
          <a:off x="2670956" y="7369368"/>
          <a:ext cx="606773" cy="1"/>
        </a:xfrm>
        <a:prstGeom prst="line">
          <a:avLst/>
        </a:prstGeom>
        <a:noFill/>
        <a:ln w="9525" cap="flat">
          <a:solidFill>
            <a:srgbClr val="000000"/>
          </a:solidFill>
          <a:prstDash val="sysDot"/>
          <a:round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66"/>
  <sheetViews>
    <sheetView workbookViewId="0" showGridLines="0" defaultGridColor="1"/>
  </sheetViews>
  <sheetFormatPr defaultColWidth="8.83333" defaultRowHeight="14.25" customHeight="1" outlineLevelRow="0" outlineLevelCol="0"/>
  <cols>
    <col min="1" max="1" width="11.5" style="1" customWidth="1"/>
    <col min="2" max="2" width="21.6719" style="1" customWidth="1"/>
    <col min="3" max="3" width="14.8516" style="1" customWidth="1"/>
    <col min="4" max="4" width="4.67188" style="1" customWidth="1"/>
    <col min="5" max="5" width="7.17188" style="1" customWidth="1"/>
    <col min="6" max="6" width="6.85156" style="1" customWidth="1"/>
    <col min="7" max="7" width="9.5" style="1" customWidth="1"/>
    <col min="8" max="8" width="9.5" style="1" customWidth="1"/>
    <col min="9" max="9" width="23.6719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4.25" customHeight="1">
      <c r="A1" s="2"/>
      <c r="B1" s="3"/>
      <c r="C1" s="3"/>
      <c r="D1" s="3"/>
      <c r="E1" s="3"/>
      <c r="F1" s="3"/>
      <c r="G1" s="3"/>
      <c r="H1" s="4"/>
      <c r="I1" s="4"/>
      <c r="J1" s="3"/>
      <c r="K1" s="3"/>
      <c r="L1" s="3"/>
      <c r="M1" s="3"/>
      <c r="N1" s="3"/>
      <c r="O1" s="3"/>
      <c r="P1" s="5"/>
    </row>
    <row r="2" ht="14.25" customHeight="1">
      <c r="A2" s="6"/>
      <c r="B2" s="7"/>
      <c r="C2" s="7"/>
      <c r="D2" s="7"/>
      <c r="E2" s="7"/>
      <c r="F2" s="7"/>
      <c r="G2" s="7"/>
      <c r="H2" t="s" s="8">
        <v>0</v>
      </c>
      <c r="I2" t="s" s="9">
        <v>1</v>
      </c>
      <c r="J2" s="7"/>
      <c r="K2" s="7"/>
      <c r="L2" s="7"/>
      <c r="M2" s="7"/>
      <c r="N2" s="7"/>
      <c r="O2" s="7"/>
      <c r="P2" s="10"/>
    </row>
    <row r="3" ht="27" customHeight="1">
      <c r="A3" s="11"/>
      <c r="B3" s="12"/>
      <c r="C3" s="12"/>
      <c r="D3" s="12"/>
      <c r="E3" s="12"/>
      <c r="F3" s="12"/>
      <c r="G3" s="12"/>
      <c r="H3" t="s" s="13">
        <v>2</v>
      </c>
      <c r="I3" t="s" s="14">
        <v>3</v>
      </c>
      <c r="J3" s="7"/>
      <c r="K3" s="7"/>
      <c r="L3" s="7"/>
      <c r="M3" s="7"/>
      <c r="N3" s="7"/>
      <c r="O3" s="7"/>
      <c r="P3" s="10"/>
    </row>
    <row r="4" ht="14.25" customHeight="1">
      <c r="A4" t="s" s="15">
        <v>4</v>
      </c>
      <c r="B4" s="16"/>
      <c r="C4" t="s" s="17">
        <v>5</v>
      </c>
      <c r="D4" t="s" s="18">
        <v>6</v>
      </c>
      <c r="E4" s="19"/>
      <c r="F4" s="20"/>
      <c r="G4" t="s" s="21">
        <v>7</v>
      </c>
      <c r="H4" s="22"/>
      <c r="I4" s="23">
        <v>112001</v>
      </c>
      <c r="J4" s="24"/>
      <c r="K4" s="7"/>
      <c r="L4" s="7"/>
      <c r="M4" s="7"/>
      <c r="N4" s="7"/>
      <c r="O4" s="7"/>
      <c r="P4" s="10"/>
    </row>
    <row r="5" ht="14.25" customHeight="1">
      <c r="A5" s="25"/>
      <c r="B5" s="26"/>
      <c r="C5" t="s" s="27">
        <v>8</v>
      </c>
      <c r="D5" t="s" s="28">
        <v>9</v>
      </c>
      <c r="E5" s="29"/>
      <c r="F5" s="30"/>
      <c r="G5" t="s" s="31">
        <v>10</v>
      </c>
      <c r="H5" s="32"/>
      <c r="I5" s="33">
        <v>1500</v>
      </c>
      <c r="J5" s="24"/>
      <c r="K5" s="7"/>
      <c r="L5" s="7"/>
      <c r="M5" s="7"/>
      <c r="N5" s="7"/>
      <c r="O5" s="7"/>
      <c r="P5" s="10"/>
    </row>
    <row r="6" ht="14.25" customHeight="1">
      <c r="A6" s="25"/>
      <c r="B6" s="26"/>
      <c r="C6" t="s" s="27">
        <v>11</v>
      </c>
      <c r="D6" t="s" s="28">
        <v>12</v>
      </c>
      <c r="E6" s="29"/>
      <c r="F6" s="30"/>
      <c r="G6" t="s" s="34">
        <v>13</v>
      </c>
      <c r="H6" s="35"/>
      <c r="I6" s="36">
        <v>200</v>
      </c>
      <c r="J6" s="24"/>
      <c r="K6" s="7"/>
      <c r="L6" s="7"/>
      <c r="M6" s="7"/>
      <c r="N6" s="7"/>
      <c r="O6" s="7"/>
      <c r="P6" s="10"/>
    </row>
    <row r="7" ht="15" customHeight="1">
      <c r="A7" s="25"/>
      <c r="B7" s="26"/>
      <c r="C7" t="s" s="27">
        <v>14</v>
      </c>
      <c r="D7" t="s" s="28">
        <v>15</v>
      </c>
      <c r="E7" s="29"/>
      <c r="F7" s="30"/>
      <c r="G7" t="s" s="34">
        <v>16</v>
      </c>
      <c r="H7" s="35"/>
      <c r="I7" s="37">
        <v>0.154</v>
      </c>
      <c r="J7" s="24"/>
      <c r="K7" s="7"/>
      <c r="L7" s="7"/>
      <c r="M7" s="7"/>
      <c r="N7" s="7"/>
      <c r="O7" s="7"/>
      <c r="P7" s="10"/>
    </row>
    <row r="8" ht="26.6" customHeight="1">
      <c r="A8" s="25"/>
      <c r="B8" s="26"/>
      <c r="C8" t="s" s="38">
        <v>17</v>
      </c>
      <c r="D8" t="s" s="28">
        <v>18</v>
      </c>
      <c r="E8" s="29"/>
      <c r="F8" s="30"/>
      <c r="G8" t="s" s="34">
        <v>19</v>
      </c>
      <c r="H8" s="35"/>
      <c r="I8" s="37">
        <v>0.846</v>
      </c>
      <c r="J8" s="24"/>
      <c r="K8" s="7"/>
      <c r="L8" s="7"/>
      <c r="M8" s="7"/>
      <c r="N8" s="7"/>
      <c r="O8" s="7"/>
      <c r="P8" s="10"/>
    </row>
    <row r="9" ht="15" customHeight="1">
      <c r="A9" s="25"/>
      <c r="B9" s="26"/>
      <c r="C9" t="s" s="27">
        <v>20</v>
      </c>
      <c r="D9" t="s" s="39">
        <v>21</v>
      </c>
      <c r="E9" s="40"/>
      <c r="F9" s="41"/>
      <c r="G9" t="s" s="34">
        <v>22</v>
      </c>
      <c r="H9" s="35"/>
      <c r="I9" s="42">
        <f>I6/I5</f>
        <v>0.1333333333333333</v>
      </c>
      <c r="J9" s="24"/>
      <c r="K9" s="7"/>
      <c r="L9" s="7"/>
      <c r="M9" s="7"/>
      <c r="N9" s="7"/>
      <c r="O9" s="7"/>
      <c r="P9" s="10"/>
    </row>
    <row r="10" ht="15" customHeight="1">
      <c r="A10" s="43"/>
      <c r="B10" s="44"/>
      <c r="C10" t="s" s="27">
        <v>23</v>
      </c>
      <c r="D10" t="s" s="39">
        <v>21</v>
      </c>
      <c r="E10" s="40"/>
      <c r="F10" s="45"/>
      <c r="G10" t="s" s="46">
        <v>24</v>
      </c>
      <c r="H10" s="47"/>
      <c r="I10" t="s" s="48">
        <v>25</v>
      </c>
      <c r="J10" s="24"/>
      <c r="K10" s="7"/>
      <c r="L10" s="7"/>
      <c r="M10" s="7"/>
      <c r="N10" s="7"/>
      <c r="O10" s="7"/>
      <c r="P10" s="10"/>
    </row>
    <row r="11" ht="15" customHeight="1">
      <c r="A11" s="43"/>
      <c r="B11" s="44"/>
      <c r="C11" t="s" s="27">
        <v>26</v>
      </c>
      <c r="D11" t="s" s="39">
        <v>21</v>
      </c>
      <c r="E11" s="40"/>
      <c r="F11" s="45"/>
      <c r="G11" t="s" s="46">
        <v>27</v>
      </c>
      <c r="H11" s="47"/>
      <c r="I11" s="49"/>
      <c r="J11" s="24"/>
      <c r="K11" s="7"/>
      <c r="L11" s="7"/>
      <c r="M11" s="7"/>
      <c r="N11" s="7"/>
      <c r="O11" s="7"/>
      <c r="P11" s="10"/>
    </row>
    <row r="12" ht="15" customHeight="1">
      <c r="A12" s="50"/>
      <c r="B12" s="51"/>
      <c r="C12" t="s" s="52">
        <v>28</v>
      </c>
      <c r="D12" t="s" s="53">
        <v>21</v>
      </c>
      <c r="E12" s="54"/>
      <c r="F12" s="55"/>
      <c r="G12" t="s" s="56">
        <v>29</v>
      </c>
      <c r="H12" s="57"/>
      <c r="I12" s="58"/>
      <c r="J12" s="24"/>
      <c r="K12" s="7"/>
      <c r="L12" s="7"/>
      <c r="M12" s="7"/>
      <c r="N12" s="7"/>
      <c r="O12" s="7"/>
      <c r="P12" s="10"/>
    </row>
    <row r="13" ht="14.25" customHeight="1">
      <c r="A13" t="s" s="59">
        <v>30</v>
      </c>
      <c r="B13" t="s" s="60">
        <v>31</v>
      </c>
      <c r="C13" t="s" s="61">
        <v>32</v>
      </c>
      <c r="D13" s="62"/>
      <c r="E13" t="s" s="61">
        <v>33</v>
      </c>
      <c r="F13" s="62"/>
      <c r="G13" t="s" s="63">
        <v>34</v>
      </c>
      <c r="H13" s="64"/>
      <c r="I13" t="s" s="65">
        <v>35</v>
      </c>
      <c r="J13" s="24"/>
      <c r="K13" s="7"/>
      <c r="L13" s="7"/>
      <c r="M13" s="7"/>
      <c r="N13" s="7"/>
      <c r="O13" s="7"/>
      <c r="P13" s="10"/>
    </row>
    <row r="14" ht="15" customHeight="1">
      <c r="A14" s="66"/>
      <c r="B14" s="67"/>
      <c r="C14" t="s" s="68">
        <v>36</v>
      </c>
      <c r="D14" s="69"/>
      <c r="E14" t="s" s="70">
        <v>37</v>
      </c>
      <c r="F14" t="s" s="71">
        <v>38</v>
      </c>
      <c r="G14" t="s" s="72">
        <v>37</v>
      </c>
      <c r="H14" t="s" s="73">
        <v>38</v>
      </c>
      <c r="I14" s="74"/>
      <c r="J14" s="24"/>
      <c r="K14" s="7"/>
      <c r="L14" s="7"/>
      <c r="M14" s="7"/>
      <c r="N14" s="7"/>
      <c r="O14" s="7"/>
      <c r="P14" s="10"/>
    </row>
    <row r="15" ht="27.95" customHeight="1">
      <c r="A15" t="s" s="75">
        <v>39</v>
      </c>
      <c r="B15" s="76"/>
      <c r="C15" s="77">
        <f>190.3*4</f>
        <v>761.2</v>
      </c>
      <c r="D15" s="76"/>
      <c r="E15" s="78">
        <v>765</v>
      </c>
      <c r="F15" s="79">
        <v>763</v>
      </c>
      <c r="G15" s="80">
        <f>(G16+G17+F15-E15)/(C15-C17)</f>
      </c>
      <c r="H15" s="81">
        <f>(C15-F15)/(C15-C17)</f>
        <v>0.09999999999999748</v>
      </c>
      <c r="I15" s="82"/>
      <c r="J15" s="24"/>
      <c r="K15" s="7"/>
      <c r="L15" s="7"/>
      <c r="M15" s="7"/>
      <c r="N15" s="7"/>
      <c r="O15" s="7"/>
      <c r="P15" s="10"/>
    </row>
    <row r="16" ht="27.95" customHeight="1">
      <c r="A16" s="83"/>
      <c r="B16" s="84"/>
      <c r="C16" t="s" s="85">
        <v>40</v>
      </c>
      <c r="D16" s="84"/>
      <c r="E16" s="86"/>
      <c r="F16" s="87"/>
      <c r="G16" t="s" s="88">
        <v>41</v>
      </c>
      <c r="H16" s="89"/>
      <c r="I16" s="90"/>
      <c r="J16" s="24"/>
      <c r="K16" s="7"/>
      <c r="L16" s="7"/>
      <c r="M16" s="7"/>
      <c r="N16" s="7"/>
      <c r="O16" s="7"/>
      <c r="P16" s="10"/>
    </row>
    <row r="17" ht="27.95" customHeight="1">
      <c r="A17" s="83"/>
      <c r="B17" s="91"/>
      <c r="C17" s="92">
        <f>194.8*4</f>
        <v>779.2</v>
      </c>
      <c r="D17" s="91"/>
      <c r="E17" s="93"/>
      <c r="F17" s="94"/>
      <c r="G17" s="95">
        <f>$I$5/G15</f>
      </c>
      <c r="H17" s="96">
        <f>$I$5/H15</f>
        <v>15000.000000000378</v>
      </c>
      <c r="I17" s="97"/>
      <c r="J17" s="24"/>
      <c r="K17" s="7"/>
      <c r="L17" s="7"/>
      <c r="M17" s="7"/>
      <c r="N17" s="7"/>
      <c r="O17" s="7"/>
      <c r="P17" s="10"/>
    </row>
    <row r="18" ht="27.95" customHeight="1">
      <c r="A18" s="83"/>
      <c r="B18" s="98"/>
      <c r="C18" s="99">
        <v>59</v>
      </c>
      <c r="D18" s="98"/>
      <c r="E18" s="100">
        <v>55.9</v>
      </c>
      <c r="F18" s="101">
        <v>56.3</v>
      </c>
      <c r="G18" s="102">
        <f>(C18-E18)/(C18-C20)</f>
        <v>0.6200000000000003</v>
      </c>
      <c r="H18" s="103">
        <f>(C18-F18)/(C18-C20)</f>
        <v>0.5400000000000006</v>
      </c>
      <c r="I18" s="104"/>
      <c r="J18" s="24"/>
      <c r="K18" s="7"/>
      <c r="L18" s="7"/>
      <c r="M18" s="7"/>
      <c r="N18" s="7"/>
      <c r="O18" s="7"/>
      <c r="P18" s="10"/>
    </row>
    <row r="19" ht="27.95" customHeight="1">
      <c r="A19" s="83"/>
      <c r="B19" s="84"/>
      <c r="C19" s="105"/>
      <c r="D19" s="84"/>
      <c r="E19" s="86"/>
      <c r="F19" s="87"/>
      <c r="G19" t="s" s="88">
        <v>41</v>
      </c>
      <c r="H19" s="89"/>
      <c r="I19" s="106"/>
      <c r="J19" s="24"/>
      <c r="K19" s="7"/>
      <c r="L19" s="7"/>
      <c r="M19" s="7"/>
      <c r="N19" s="7"/>
      <c r="O19" s="7"/>
      <c r="P19" s="10"/>
    </row>
    <row r="20" ht="27.95" customHeight="1">
      <c r="A20" s="83"/>
      <c r="B20" s="91"/>
      <c r="C20" s="92">
        <v>54</v>
      </c>
      <c r="D20" s="91"/>
      <c r="E20" s="93"/>
      <c r="F20" s="94"/>
      <c r="G20" s="107">
        <f>$I$5/G18</f>
        <v>2419.354838709676</v>
      </c>
      <c r="H20" s="96">
        <f>$I$5/H18</f>
        <v>2777.777777777775</v>
      </c>
      <c r="I20" s="108"/>
      <c r="J20" s="24"/>
      <c r="K20" s="7"/>
      <c r="L20" s="7"/>
      <c r="M20" s="7"/>
      <c r="N20" s="7"/>
      <c r="O20" s="7"/>
      <c r="P20" s="10"/>
    </row>
    <row r="21" ht="27.95" customHeight="1">
      <c r="A21" s="83"/>
      <c r="B21" s="98"/>
      <c r="C21" s="99">
        <v>105</v>
      </c>
      <c r="D21" s="98"/>
      <c r="E21" s="100">
        <v>101</v>
      </c>
      <c r="F21" s="101">
        <v>99</v>
      </c>
      <c r="G21" s="102">
        <f>(C21-E21)/(C21-C23)</f>
        <v>0.4444444444444444</v>
      </c>
      <c r="H21" s="103">
        <f>(C21-F21)/(C21-C23)</f>
        <v>0.6666666666666666</v>
      </c>
      <c r="I21" s="82"/>
      <c r="J21" s="24"/>
      <c r="K21" s="7"/>
      <c r="L21" s="7"/>
      <c r="M21" s="7"/>
      <c r="N21" s="7"/>
      <c r="O21" s="7"/>
      <c r="P21" s="10"/>
    </row>
    <row r="22" ht="27.95" customHeight="1">
      <c r="A22" s="83"/>
      <c r="B22" s="84"/>
      <c r="C22" s="105"/>
      <c r="D22" s="84"/>
      <c r="E22" s="86"/>
      <c r="F22" s="87"/>
      <c r="G22" t="s" s="88">
        <v>41</v>
      </c>
      <c r="H22" s="89"/>
      <c r="I22" s="90"/>
      <c r="J22" s="24"/>
      <c r="K22" s="7"/>
      <c r="L22" s="7"/>
      <c r="M22" s="7"/>
      <c r="N22" s="7"/>
      <c r="O22" s="7"/>
      <c r="P22" s="10"/>
    </row>
    <row r="23" ht="27.95" customHeight="1">
      <c r="A23" s="83"/>
      <c r="B23" s="91"/>
      <c r="C23" s="92">
        <v>96</v>
      </c>
      <c r="D23" s="91"/>
      <c r="E23" s="93"/>
      <c r="F23" s="94"/>
      <c r="G23" s="109">
        <f>$I$5/G21</f>
        <v>3375</v>
      </c>
      <c r="H23" s="110">
        <f>$I$5/H21</f>
        <v>2250</v>
      </c>
      <c r="I23" s="97"/>
      <c r="J23" s="24"/>
      <c r="K23" s="7"/>
      <c r="L23" s="7"/>
      <c r="M23" s="7"/>
      <c r="N23" s="7"/>
      <c r="O23" s="7"/>
      <c r="P23" s="10"/>
    </row>
    <row r="24" ht="27.95" customHeight="1">
      <c r="A24" s="111"/>
      <c r="B24" t="s" s="112">
        <v>42</v>
      </c>
      <c r="C24" s="113"/>
      <c r="D24" t="s" s="112">
        <v>43</v>
      </c>
      <c r="E24" s="114"/>
      <c r="F24" s="115"/>
      <c r="G24" s="116">
        <f>MIN(G17,G20,G23)</f>
      </c>
      <c r="H24" s="96">
        <f>MIN(H17,H20,H23)</f>
        <v>2250</v>
      </c>
      <c r="I24" s="117"/>
      <c r="J24" s="24"/>
      <c r="K24" s="7"/>
      <c r="L24" s="7"/>
      <c r="M24" s="7"/>
      <c r="N24" s="7"/>
      <c r="O24" s="7"/>
      <c r="P24" s="10"/>
    </row>
    <row r="25" ht="27.95" customHeight="1">
      <c r="A25" t="s" s="75">
        <v>44</v>
      </c>
      <c r="B25" s="76"/>
      <c r="C25" s="77">
        <v>26</v>
      </c>
      <c r="D25" s="76"/>
      <c r="E25" s="78">
        <v>23</v>
      </c>
      <c r="F25" s="79">
        <v>23</v>
      </c>
      <c r="G25" s="102">
        <f>(C25-E25)/(C25-C27)</f>
        <v>0.3</v>
      </c>
      <c r="H25" s="103">
        <f>(C25-F25)/(C25-C27)</f>
        <v>0.3</v>
      </c>
      <c r="I25" s="118"/>
      <c r="J25" s="24"/>
      <c r="K25" s="7"/>
      <c r="L25" s="7"/>
      <c r="M25" s="7"/>
      <c r="N25" s="7"/>
      <c r="O25" s="7"/>
      <c r="P25" s="10"/>
    </row>
    <row r="26" ht="27.95" customHeight="1">
      <c r="A26" s="83"/>
      <c r="B26" s="84"/>
      <c r="C26" s="105"/>
      <c r="D26" s="84"/>
      <c r="E26" s="86"/>
      <c r="F26" s="87"/>
      <c r="G26" t="s" s="88">
        <v>41</v>
      </c>
      <c r="H26" s="89"/>
      <c r="I26" s="106"/>
      <c r="J26" s="24"/>
      <c r="K26" s="7"/>
      <c r="L26" s="7"/>
      <c r="M26" s="7"/>
      <c r="N26" s="7"/>
      <c r="O26" s="7"/>
      <c r="P26" s="10"/>
    </row>
    <row r="27" ht="27.95" customHeight="1">
      <c r="A27" s="119"/>
      <c r="B27" s="120"/>
      <c r="C27" s="121">
        <v>16</v>
      </c>
      <c r="D27" s="120"/>
      <c r="E27" s="122"/>
      <c r="F27" s="123"/>
      <c r="G27" s="107">
        <f>$I$5/G25+I25+I25+I26+M22</f>
        <v>5000</v>
      </c>
      <c r="H27" s="96">
        <f>$I$5/H25</f>
        <v>5000</v>
      </c>
      <c r="I27" s="124"/>
      <c r="J27" s="24"/>
      <c r="K27" s="7"/>
      <c r="L27" s="7"/>
      <c r="M27" s="7"/>
      <c r="N27" s="7"/>
      <c r="O27" s="7"/>
      <c r="P27" s="10"/>
    </row>
    <row r="28" ht="15" customHeight="1">
      <c r="A28" t="s" s="125">
        <v>45</v>
      </c>
      <c r="B28" s="126"/>
      <c r="C28" s="126"/>
      <c r="D28" t="s" s="127">
        <v>46</v>
      </c>
      <c r="E28" s="128"/>
      <c r="F28" s="129"/>
      <c r="G28" s="130"/>
      <c r="H28" s="131"/>
      <c r="I28" s="132"/>
      <c r="J28" s="24"/>
      <c r="K28" s="7"/>
      <c r="L28" s="7"/>
      <c r="M28" s="7"/>
      <c r="N28" s="7"/>
      <c r="O28" s="7"/>
      <c r="P28" s="10"/>
    </row>
    <row r="29" ht="15" customHeight="1">
      <c r="A29" s="133"/>
      <c r="B29" s="134"/>
      <c r="C29" s="134"/>
      <c r="D29" s="135">
        <v>1</v>
      </c>
      <c r="E29" s="100">
        <v>150</v>
      </c>
      <c r="F29" s="101">
        <v>150</v>
      </c>
      <c r="G29" s="136">
        <f>($C$31-E29)/($C$31-$C$41)</f>
        <v>0.625</v>
      </c>
      <c r="H29" s="137">
        <f>($C$31-F29)/($C$31-$C$41)</f>
        <v>0.625</v>
      </c>
      <c r="I29" s="106"/>
      <c r="J29" s="24"/>
      <c r="K29" s="7"/>
      <c r="L29" s="7"/>
      <c r="M29" s="7"/>
      <c r="N29" s="7"/>
      <c r="O29" s="7"/>
      <c r="P29" s="10"/>
    </row>
    <row r="30" ht="15" customHeight="1">
      <c r="A30" s="133"/>
      <c r="B30" s="134"/>
      <c r="C30" s="134"/>
      <c r="D30" s="138"/>
      <c r="E30" s="139"/>
      <c r="F30" s="140"/>
      <c r="G30" s="141">
        <f>$I$5/G29</f>
        <v>2400</v>
      </c>
      <c r="H30" s="142">
        <f>$I$5/H29</f>
        <v>2400</v>
      </c>
      <c r="I30" s="106"/>
      <c r="J30" s="24"/>
      <c r="K30" s="7"/>
      <c r="L30" s="7"/>
      <c r="M30" s="7"/>
      <c r="N30" s="7"/>
      <c r="O30" s="7"/>
      <c r="P30" s="10"/>
    </row>
    <row r="31" ht="15" customHeight="1">
      <c r="A31" s="133"/>
      <c r="B31" s="134"/>
      <c r="C31" s="143">
        <v>160</v>
      </c>
      <c r="D31" s="135">
        <v>2</v>
      </c>
      <c r="E31" s="100">
        <v>151</v>
      </c>
      <c r="F31" s="101">
        <v>150</v>
      </c>
      <c r="G31" s="136">
        <f>($C$31-E31)/($C$31-$C$41)</f>
        <v>0.5625</v>
      </c>
      <c r="H31" s="137">
        <f>($C$31-F31)/($C$31-$C$41)</f>
        <v>0.625</v>
      </c>
      <c r="I31" s="106"/>
      <c r="J31" s="24"/>
      <c r="K31" s="7"/>
      <c r="L31" s="7"/>
      <c r="M31" s="7"/>
      <c r="N31" s="7"/>
      <c r="O31" s="7"/>
      <c r="P31" s="10"/>
    </row>
    <row r="32" ht="15" customHeight="1">
      <c r="A32" s="133"/>
      <c r="B32" s="134"/>
      <c r="C32" s="134"/>
      <c r="D32" s="138"/>
      <c r="E32" s="139"/>
      <c r="F32" s="140"/>
      <c r="G32" s="141">
        <f>$I$5/G31</f>
        <v>2666.666666666667</v>
      </c>
      <c r="H32" s="142">
        <f>$I$5/H31</f>
        <v>2400</v>
      </c>
      <c r="I32" s="106"/>
      <c r="J32" s="24"/>
      <c r="K32" s="7"/>
      <c r="L32" s="7"/>
      <c r="M32" s="7"/>
      <c r="N32" s="7"/>
      <c r="O32" s="7"/>
      <c r="P32" s="10"/>
    </row>
    <row r="33" ht="15" customHeight="1">
      <c r="A33" s="133"/>
      <c r="B33" s="134"/>
      <c r="C33" s="134"/>
      <c r="D33" s="135">
        <v>3</v>
      </c>
      <c r="E33" s="100">
        <v>150</v>
      </c>
      <c r="F33" s="101">
        <v>151</v>
      </c>
      <c r="G33" s="136">
        <f>($C$31-E33)/($C$31-$C$41)</f>
        <v>0.625</v>
      </c>
      <c r="H33" s="137">
        <f>($C$31-F33)/($C$31-$C$41)</f>
        <v>0.5625</v>
      </c>
      <c r="I33" s="106"/>
      <c r="J33" s="24"/>
      <c r="K33" s="7"/>
      <c r="L33" s="7"/>
      <c r="M33" s="7"/>
      <c r="N33" s="7"/>
      <c r="O33" s="7"/>
      <c r="P33" s="10"/>
    </row>
    <row r="34" ht="15" customHeight="1">
      <c r="A34" s="133"/>
      <c r="B34" s="134"/>
      <c r="C34" s="134"/>
      <c r="D34" s="138"/>
      <c r="E34" s="139"/>
      <c r="F34" s="140"/>
      <c r="G34" s="141">
        <f>$I$5/G33</f>
        <v>2400</v>
      </c>
      <c r="H34" s="142">
        <f>$I$5/H33</f>
        <v>2666.666666666667</v>
      </c>
      <c r="I34" s="106"/>
      <c r="J34" s="24"/>
      <c r="K34" s="7"/>
      <c r="L34" s="7"/>
      <c r="M34" s="7"/>
      <c r="N34" s="7"/>
      <c r="O34" s="7"/>
      <c r="P34" s="10"/>
    </row>
    <row r="35" ht="15" customHeight="1">
      <c r="A35" s="133"/>
      <c r="B35" s="134"/>
      <c r="C35" s="134"/>
      <c r="D35" s="135">
        <v>4</v>
      </c>
      <c r="E35" s="100">
        <v>150</v>
      </c>
      <c r="F35" s="101">
        <v>151</v>
      </c>
      <c r="G35" s="136">
        <f>($C$31-E35)/($C$31-$C$41)</f>
        <v>0.625</v>
      </c>
      <c r="H35" s="137">
        <f>($C$31-F35)/($C$31-$C$41)</f>
        <v>0.5625</v>
      </c>
      <c r="I35" s="106"/>
      <c r="J35" s="24"/>
      <c r="K35" s="7"/>
      <c r="L35" s="7"/>
      <c r="M35" s="7"/>
      <c r="N35" s="7"/>
      <c r="O35" s="7"/>
      <c r="P35" s="10"/>
    </row>
    <row r="36" ht="15" customHeight="1">
      <c r="A36" s="133"/>
      <c r="B36" s="134"/>
      <c r="C36" s="134"/>
      <c r="D36" s="138"/>
      <c r="E36" s="139"/>
      <c r="F36" s="140"/>
      <c r="G36" s="141">
        <f>$I$5/G35</f>
        <v>2400</v>
      </c>
      <c r="H36" s="142">
        <f>$I$5/H35</f>
        <v>2666.666666666667</v>
      </c>
      <c r="I36" s="106"/>
      <c r="J36" s="24"/>
      <c r="K36" s="7"/>
      <c r="L36" s="7"/>
      <c r="M36" s="7"/>
      <c r="N36" s="7"/>
      <c r="O36" s="7"/>
      <c r="P36" s="10"/>
    </row>
    <row r="37" ht="15" customHeight="1">
      <c r="A37" s="133"/>
      <c r="B37" s="134"/>
      <c r="C37" s="134"/>
      <c r="D37" s="135">
        <v>5</v>
      </c>
      <c r="E37" s="100">
        <v>152</v>
      </c>
      <c r="F37" s="101">
        <v>150</v>
      </c>
      <c r="G37" s="136">
        <f>($C$31-E37)/($C$31-$C$41)</f>
        <v>0.5</v>
      </c>
      <c r="H37" s="137">
        <f>($C$31-F37)/($C$31-$C$41)</f>
        <v>0.625</v>
      </c>
      <c r="I37" s="106"/>
      <c r="J37" s="24"/>
      <c r="K37" s="7"/>
      <c r="L37" s="7"/>
      <c r="M37" s="7"/>
      <c r="N37" s="7"/>
      <c r="O37" s="7"/>
      <c r="P37" s="10"/>
    </row>
    <row r="38" ht="15" customHeight="1">
      <c r="A38" s="133"/>
      <c r="B38" s="134"/>
      <c r="C38" s="134"/>
      <c r="D38" s="138"/>
      <c r="E38" s="139"/>
      <c r="F38" s="140"/>
      <c r="G38" s="141">
        <f>$I$5/G37</f>
        <v>3000</v>
      </c>
      <c r="H38" s="142">
        <f>$I$5/H37</f>
        <v>2400</v>
      </c>
      <c r="I38" s="106"/>
      <c r="J38" s="24"/>
      <c r="K38" s="7"/>
      <c r="L38" s="7"/>
      <c r="M38" s="7"/>
      <c r="N38" s="7"/>
      <c r="O38" s="7"/>
      <c r="P38" s="10"/>
    </row>
    <row r="39" ht="15" customHeight="1">
      <c r="A39" s="133"/>
      <c r="B39" s="134"/>
      <c r="C39" s="134"/>
      <c r="D39" s="135">
        <v>6</v>
      </c>
      <c r="E39" s="100">
        <v>149</v>
      </c>
      <c r="F39" s="101">
        <v>149</v>
      </c>
      <c r="G39" s="136">
        <f>($C$31-E39)/($C$31-$C$41)</f>
        <v>0.6875</v>
      </c>
      <c r="H39" s="137">
        <f>($C$31-F39)/($C$31-$C$41)</f>
        <v>0.6875</v>
      </c>
      <c r="I39" s="106"/>
      <c r="J39" s="24"/>
      <c r="K39" s="7"/>
      <c r="L39" s="7"/>
      <c r="M39" s="7"/>
      <c r="N39" s="7"/>
      <c r="O39" s="7"/>
      <c r="P39" s="10"/>
    </row>
    <row r="40" ht="15" customHeight="1">
      <c r="A40" s="133"/>
      <c r="B40" s="134"/>
      <c r="C40" s="134"/>
      <c r="D40" s="138"/>
      <c r="E40" s="139"/>
      <c r="F40" s="140"/>
      <c r="G40" s="141">
        <f>$I$5/G39</f>
        <v>2181.818181818182</v>
      </c>
      <c r="H40" s="142">
        <f>$I$5/H39</f>
        <v>2181.818181818182</v>
      </c>
      <c r="I40" s="106"/>
      <c r="J40" s="24"/>
      <c r="K40" s="7"/>
      <c r="L40" s="7"/>
      <c r="M40" s="7"/>
      <c r="N40" s="7"/>
      <c r="O40" s="7"/>
      <c r="P40" s="10"/>
    </row>
    <row r="41" ht="15" customHeight="1">
      <c r="A41" s="133"/>
      <c r="B41" s="134"/>
      <c r="C41" s="143">
        <v>144</v>
      </c>
      <c r="D41" s="135">
        <v>7</v>
      </c>
      <c r="E41" s="100">
        <v>150</v>
      </c>
      <c r="F41" s="101">
        <v>150</v>
      </c>
      <c r="G41" s="136">
        <f>($C$31-E41)/($C$31-$C$41)</f>
        <v>0.625</v>
      </c>
      <c r="H41" s="137">
        <f>($C$31-F41)/($C$31-$C$41)</f>
        <v>0.625</v>
      </c>
      <c r="I41" s="106"/>
      <c r="J41" s="24"/>
      <c r="K41" s="7"/>
      <c r="L41" s="7"/>
      <c r="M41" s="7"/>
      <c r="N41" s="7"/>
      <c r="O41" s="7"/>
      <c r="P41" s="10"/>
    </row>
    <row r="42" ht="15" customHeight="1">
      <c r="A42" s="133"/>
      <c r="B42" s="134"/>
      <c r="C42" s="134"/>
      <c r="D42" s="138"/>
      <c r="E42" s="139"/>
      <c r="F42" s="140"/>
      <c r="G42" s="141">
        <f>$I$5/G41</f>
        <v>2400</v>
      </c>
      <c r="H42" s="142">
        <f>$I$5/H41</f>
        <v>2400</v>
      </c>
      <c r="I42" s="106"/>
      <c r="J42" s="24"/>
      <c r="K42" s="7"/>
      <c r="L42" s="7"/>
      <c r="M42" s="7"/>
      <c r="N42" s="7"/>
      <c r="O42" s="7"/>
      <c r="P42" s="10"/>
    </row>
    <row r="43" ht="15" customHeight="1">
      <c r="A43" s="133"/>
      <c r="B43" s="134"/>
      <c r="C43" s="134"/>
      <c r="D43" s="135">
        <v>8</v>
      </c>
      <c r="E43" s="100">
        <v>150</v>
      </c>
      <c r="F43" s="101">
        <v>151</v>
      </c>
      <c r="G43" s="136">
        <f>($C$31-E43)/($C$31-$C$41)</f>
        <v>0.625</v>
      </c>
      <c r="H43" s="137">
        <f>($C$31-F43)/($C$31-$C$41)</f>
        <v>0.5625</v>
      </c>
      <c r="I43" s="106"/>
      <c r="J43" s="24"/>
      <c r="K43" s="7"/>
      <c r="L43" s="7"/>
      <c r="M43" s="7"/>
      <c r="N43" s="7"/>
      <c r="O43" s="7"/>
      <c r="P43" s="10"/>
    </row>
    <row r="44" ht="15" customHeight="1">
      <c r="A44" s="133"/>
      <c r="B44" s="134"/>
      <c r="C44" s="134"/>
      <c r="D44" s="138"/>
      <c r="E44" s="139"/>
      <c r="F44" s="140"/>
      <c r="G44" s="141">
        <f>$I$5/G43</f>
        <v>2400</v>
      </c>
      <c r="H44" s="142">
        <f>$I$5/H43</f>
        <v>2666.666666666667</v>
      </c>
      <c r="I44" s="106"/>
      <c r="J44" s="24"/>
      <c r="K44" s="7"/>
      <c r="L44" s="7"/>
      <c r="M44" s="7"/>
      <c r="N44" s="7"/>
      <c r="O44" s="7"/>
      <c r="P44" s="10"/>
    </row>
    <row r="45" ht="15" customHeight="1">
      <c r="A45" s="133"/>
      <c r="B45" s="134"/>
      <c r="C45" s="134"/>
      <c r="D45" s="135">
        <v>9</v>
      </c>
      <c r="E45" s="100">
        <v>150</v>
      </c>
      <c r="F45" s="101">
        <v>151</v>
      </c>
      <c r="G45" s="136">
        <f>($C$31-E45)/($C$31-$C$41)</f>
        <v>0.625</v>
      </c>
      <c r="H45" s="137">
        <f>($C$31-F45)/($C$31-$C$41)</f>
        <v>0.5625</v>
      </c>
      <c r="I45" s="106"/>
      <c r="J45" s="24"/>
      <c r="K45" s="7"/>
      <c r="L45" s="7"/>
      <c r="M45" s="7"/>
      <c r="N45" s="7"/>
      <c r="O45" s="7"/>
      <c r="P45" s="10"/>
    </row>
    <row r="46" ht="15" customHeight="1">
      <c r="A46" s="133"/>
      <c r="B46" s="134"/>
      <c r="C46" s="134"/>
      <c r="D46" s="144"/>
      <c r="E46" s="139"/>
      <c r="F46" s="140"/>
      <c r="G46" s="141">
        <f>$I$5/G45</f>
        <v>2400</v>
      </c>
      <c r="H46" s="142">
        <f>$I$5/H45</f>
        <v>2666.666666666667</v>
      </c>
      <c r="I46" s="108"/>
      <c r="J46" s="24"/>
      <c r="K46" s="7"/>
      <c r="L46" s="7"/>
      <c r="M46" s="7"/>
      <c r="N46" s="7"/>
      <c r="O46" s="7"/>
      <c r="P46" s="10"/>
    </row>
    <row r="47" ht="15" customHeight="1">
      <c r="A47" s="145"/>
      <c r="B47" s="146"/>
      <c r="C47" s="147"/>
      <c r="D47" t="s" s="148">
        <v>43</v>
      </c>
      <c r="E47" s="149"/>
      <c r="F47" s="150"/>
      <c r="G47" s="151">
        <f>MIN(G30,G32,G34,G36,G38,G40,G42,G44,G46)</f>
        <v>2181.818181818182</v>
      </c>
      <c r="H47" s="152">
        <f>MIN(H30,H32,H34,H36,H38,H40,H42,H44,H46)</f>
        <v>2181.818181818182</v>
      </c>
      <c r="I47" s="153"/>
      <c r="J47" s="24"/>
      <c r="K47" s="7"/>
      <c r="L47" s="7"/>
      <c r="M47" s="7"/>
      <c r="N47" s="7"/>
      <c r="O47" s="7"/>
      <c r="P47" s="10"/>
    </row>
    <row r="48" ht="18.75" customHeight="1">
      <c r="A48" t="s" s="154">
        <v>47</v>
      </c>
      <c r="B48" s="76"/>
      <c r="C48" s="77">
        <v>140</v>
      </c>
      <c r="D48" t="s" s="155">
        <v>46</v>
      </c>
      <c r="E48" s="156"/>
      <c r="F48" s="157"/>
      <c r="G48" s="158"/>
      <c r="H48" s="159"/>
      <c r="I48" s="132"/>
      <c r="J48" s="24"/>
      <c r="K48" s="7"/>
      <c r="L48" s="7"/>
      <c r="M48" s="7"/>
      <c r="N48" s="7"/>
      <c r="O48" s="7"/>
      <c r="P48" s="10"/>
    </row>
    <row r="49" ht="18.75" customHeight="1">
      <c r="A49" s="160"/>
      <c r="B49" s="84"/>
      <c r="C49" s="161"/>
      <c r="D49" s="162">
        <v>1</v>
      </c>
      <c r="E49" s="163">
        <v>135</v>
      </c>
      <c r="F49" s="164">
        <v>136</v>
      </c>
      <c r="G49" s="165">
        <f>(C48-E49)/(C48-C51)</f>
        <v>0.3125</v>
      </c>
      <c r="H49" s="166">
        <f>(C48-F49)/(C48-C51)</f>
        <v>0.25</v>
      </c>
      <c r="I49" s="106"/>
      <c r="J49" s="24"/>
      <c r="K49" s="7"/>
      <c r="L49" s="7"/>
      <c r="M49" s="7"/>
      <c r="N49" s="7"/>
      <c r="O49" s="7"/>
      <c r="P49" s="10"/>
    </row>
    <row r="50" ht="18.75" customHeight="1">
      <c r="A50" s="160"/>
      <c r="B50" s="84"/>
      <c r="C50" s="105"/>
      <c r="D50" s="167"/>
      <c r="E50" s="168"/>
      <c r="F50" s="169"/>
      <c r="G50" s="141">
        <f>$I$5/G49</f>
        <v>4800</v>
      </c>
      <c r="H50" s="142">
        <f>$I$5/H49</f>
        <v>6000</v>
      </c>
      <c r="I50" s="106"/>
      <c r="J50" s="24"/>
      <c r="K50" s="7"/>
      <c r="L50" s="7"/>
      <c r="M50" s="7"/>
      <c r="N50" s="7"/>
      <c r="O50" s="7"/>
      <c r="P50" s="10"/>
    </row>
    <row r="51" ht="18.75" customHeight="1">
      <c r="A51" s="160"/>
      <c r="B51" s="84"/>
      <c r="C51" s="170">
        <v>124</v>
      </c>
      <c r="D51" s="162">
        <v>2</v>
      </c>
      <c r="E51" s="163">
        <v>134</v>
      </c>
      <c r="F51" s="164">
        <v>134</v>
      </c>
      <c r="G51" s="136">
        <f>(C48-E51)/(C48-C51)</f>
        <v>0.375</v>
      </c>
      <c r="H51" s="137">
        <f>(C48-F51)/(C48-C51)</f>
        <v>0.375</v>
      </c>
      <c r="I51" s="106"/>
      <c r="J51" s="24"/>
      <c r="K51" s="7"/>
      <c r="L51" s="7"/>
      <c r="M51" s="7"/>
      <c r="N51" s="7"/>
      <c r="O51" s="7"/>
      <c r="P51" s="10"/>
    </row>
    <row r="52" ht="18.75" customHeight="1">
      <c r="A52" s="160"/>
      <c r="B52" s="84"/>
      <c r="C52" s="161"/>
      <c r="D52" s="171"/>
      <c r="E52" s="172"/>
      <c r="F52" s="171"/>
      <c r="G52" s="141">
        <f>$I$5/G51</f>
        <v>4000</v>
      </c>
      <c r="H52" s="142">
        <f>$I$5/H51</f>
        <v>4000</v>
      </c>
      <c r="I52" s="108"/>
      <c r="J52" s="24"/>
      <c r="K52" s="7"/>
      <c r="L52" s="7"/>
      <c r="M52" s="7"/>
      <c r="N52" s="7"/>
      <c r="O52" s="7"/>
      <c r="P52" s="10"/>
    </row>
    <row r="53" ht="18.75" customHeight="1">
      <c r="A53" s="173"/>
      <c r="B53" s="174"/>
      <c r="C53" s="161"/>
      <c r="D53" s="162">
        <v>3</v>
      </c>
      <c r="E53" s="163">
        <v>134</v>
      </c>
      <c r="F53" s="164">
        <v>134</v>
      </c>
      <c r="G53" s="136">
        <f>(C48-E53)/(C48-C51)</f>
        <v>0.375</v>
      </c>
      <c r="H53" s="137">
        <f>(C48-F53)/(C48-C51)</f>
        <v>0.375</v>
      </c>
      <c r="I53" s="132"/>
      <c r="J53" s="24"/>
      <c r="K53" s="7"/>
      <c r="L53" s="7"/>
      <c r="M53" s="7"/>
      <c r="N53" s="7"/>
      <c r="O53" s="7"/>
      <c r="P53" s="10"/>
    </row>
    <row r="54" ht="18.75" customHeight="1">
      <c r="A54" s="173"/>
      <c r="B54" s="174"/>
      <c r="C54" s="161"/>
      <c r="D54" s="175"/>
      <c r="E54" s="111"/>
      <c r="F54" s="175"/>
      <c r="G54" s="141">
        <f>$I$5/G53</f>
        <v>4000</v>
      </c>
      <c r="H54" s="142">
        <f>$I$5/H53</f>
        <v>4000</v>
      </c>
      <c r="I54" s="108"/>
      <c r="J54" s="24"/>
      <c r="K54" s="7"/>
      <c r="L54" s="7"/>
      <c r="M54" s="7"/>
      <c r="N54" s="7"/>
      <c r="O54" s="7"/>
      <c r="P54" s="10"/>
    </row>
    <row r="55" ht="18.75" customHeight="1">
      <c r="A55" s="176"/>
      <c r="B55" s="177"/>
      <c r="C55" s="178"/>
      <c r="D55" t="s" s="179">
        <v>43</v>
      </c>
      <c r="E55" s="180"/>
      <c r="F55" s="181"/>
      <c r="G55" s="151">
        <f>MIN(G50,G52,G54)</f>
        <v>4000</v>
      </c>
      <c r="H55" s="152">
        <f>MIN(H50,H52,H54)</f>
        <v>4000</v>
      </c>
      <c r="I55" s="153"/>
      <c r="J55" s="24"/>
      <c r="K55" s="7"/>
      <c r="L55" s="7"/>
      <c r="M55" s="7"/>
      <c r="N55" s="7"/>
      <c r="O55" s="7"/>
      <c r="P55" s="10"/>
    </row>
    <row r="56" ht="42.95" customHeight="1">
      <c r="A56" t="s" s="75">
        <v>48</v>
      </c>
      <c r="B56" s="76"/>
      <c r="C56" s="182">
        <v>20</v>
      </c>
      <c r="D56" s="183"/>
      <c r="E56" s="184">
        <v>22</v>
      </c>
      <c r="F56" s="79">
        <v>23</v>
      </c>
      <c r="G56" s="102">
        <f>(C56-E56)/(C56-C57)</f>
        <v>0.4</v>
      </c>
      <c r="H56" s="103">
        <f>(C56-F56)/(C56-C57)</f>
        <v>0.6</v>
      </c>
      <c r="I56" s="132"/>
      <c r="J56" s="24"/>
      <c r="K56" s="7"/>
      <c r="L56" s="7"/>
      <c r="M56" s="7"/>
      <c r="N56" s="7"/>
      <c r="O56" s="7"/>
      <c r="P56" s="10"/>
    </row>
    <row r="57" ht="42.95" customHeight="1">
      <c r="A57" s="83"/>
      <c r="B57" s="120"/>
      <c r="C57" s="185">
        <v>25</v>
      </c>
      <c r="D57" s="175"/>
      <c r="E57" s="186"/>
      <c r="F57" s="123"/>
      <c r="G57" s="151">
        <f>$I$5/G56</f>
        <v>3750</v>
      </c>
      <c r="H57" s="96">
        <f>$I$5/H56</f>
        <v>2500</v>
      </c>
      <c r="I57" s="108"/>
      <c r="J57" s="24"/>
      <c r="K57" s="7"/>
      <c r="L57" s="7"/>
      <c r="M57" s="7"/>
      <c r="N57" s="7"/>
      <c r="O57" s="7"/>
      <c r="P57" s="10"/>
    </row>
    <row r="58" ht="42.95" customHeight="1">
      <c r="A58" s="187"/>
      <c r="B58" s="76"/>
      <c r="C58" s="182">
        <v>83</v>
      </c>
      <c r="D58" s="188"/>
      <c r="E58" s="184">
        <v>81</v>
      </c>
      <c r="F58" s="79">
        <v>80</v>
      </c>
      <c r="G58" s="102">
        <f>(C58-E58)/(C58-C59)</f>
        <v>0.25</v>
      </c>
      <c r="H58" s="103">
        <f>(C58-F58)/(C58-C59)</f>
        <v>0.375</v>
      </c>
      <c r="I58" s="132"/>
      <c r="J58" s="24"/>
      <c r="K58" s="7"/>
      <c r="L58" s="7"/>
      <c r="M58" s="7"/>
      <c r="N58" s="7"/>
      <c r="O58" s="7"/>
      <c r="P58" s="10"/>
    </row>
    <row r="59" ht="42.95" customHeight="1">
      <c r="A59" s="111"/>
      <c r="B59" s="120"/>
      <c r="C59" s="185">
        <v>75</v>
      </c>
      <c r="D59" s="175"/>
      <c r="E59" s="186"/>
      <c r="F59" s="123"/>
      <c r="G59" s="151">
        <f>$I$5/G58</f>
        <v>6000</v>
      </c>
      <c r="H59" s="96">
        <f>$I$5/H58</f>
        <v>4000</v>
      </c>
      <c r="I59" s="108"/>
      <c r="J59" s="24"/>
      <c r="K59" s="7"/>
      <c r="L59" s="7"/>
      <c r="M59" s="7"/>
      <c r="N59" s="7"/>
      <c r="O59" s="7"/>
      <c r="P59" s="10"/>
    </row>
    <row r="60" ht="42.95" customHeight="1">
      <c r="A60" t="s" s="75">
        <v>49</v>
      </c>
      <c r="B60" s="76"/>
      <c r="C60" s="182">
        <v>0</v>
      </c>
      <c r="D60" s="183"/>
      <c r="E60" s="184">
        <v>3</v>
      </c>
      <c r="F60" s="79">
        <v>3</v>
      </c>
      <c r="G60" s="102">
        <f>(C60-E60)/(C60-C61)</f>
        <v>0.5</v>
      </c>
      <c r="H60" s="103">
        <f>(C60-F60)/(C60-C61)</f>
        <v>0.5</v>
      </c>
      <c r="I60" s="118"/>
      <c r="J60" s="24"/>
      <c r="K60" s="7"/>
      <c r="L60" s="7"/>
      <c r="M60" s="7"/>
      <c r="N60" s="7"/>
      <c r="O60" s="7"/>
      <c r="P60" s="10"/>
    </row>
    <row r="61" ht="42.95" customHeight="1">
      <c r="A61" s="119"/>
      <c r="B61" s="120"/>
      <c r="C61" s="185">
        <v>6</v>
      </c>
      <c r="D61" s="67"/>
      <c r="E61" s="186"/>
      <c r="F61" s="123"/>
      <c r="G61" s="151">
        <f>$I$5/G60</f>
        <v>3000</v>
      </c>
      <c r="H61" s="96">
        <f>$I$5/H60</f>
        <v>3000</v>
      </c>
      <c r="I61" s="108"/>
      <c r="J61" s="24"/>
      <c r="K61" s="7"/>
      <c r="L61" s="7"/>
      <c r="M61" s="7"/>
      <c r="N61" s="7"/>
      <c r="O61" s="7"/>
      <c r="P61" s="10"/>
    </row>
    <row r="62" ht="16.5" customHeight="1">
      <c r="A62" t="s" s="125">
        <v>50</v>
      </c>
      <c r="B62" t="s" s="189">
        <v>51</v>
      </c>
      <c r="C62" s="190"/>
      <c r="D62" s="190"/>
      <c r="E62" s="190"/>
      <c r="F62" s="190"/>
      <c r="G62" s="190"/>
      <c r="H62" s="190"/>
      <c r="I62" s="191"/>
      <c r="J62" s="24"/>
      <c r="K62" s="7"/>
      <c r="L62" s="7"/>
      <c r="M62" s="7"/>
      <c r="N62" s="7"/>
      <c r="O62" s="7"/>
      <c r="P62" s="10"/>
    </row>
    <row r="63" ht="14.25" customHeight="1">
      <c r="A63" s="192"/>
      <c r="B63" s="24"/>
      <c r="C63" s="7"/>
      <c r="D63" s="7"/>
      <c r="E63" s="7"/>
      <c r="F63" s="7"/>
      <c r="G63" s="7"/>
      <c r="H63" s="7"/>
      <c r="I63" s="193"/>
      <c r="J63" s="24"/>
      <c r="K63" s="7"/>
      <c r="L63" s="7"/>
      <c r="M63" s="7"/>
      <c r="N63" s="7"/>
      <c r="O63" s="7"/>
      <c r="P63" s="10"/>
    </row>
    <row r="64" ht="14.25" customHeight="1">
      <c r="A64" s="192"/>
      <c r="B64" s="24"/>
      <c r="C64" s="7"/>
      <c r="D64" s="7"/>
      <c r="E64" s="7"/>
      <c r="F64" s="7"/>
      <c r="G64" s="7"/>
      <c r="H64" s="7"/>
      <c r="I64" s="193"/>
      <c r="J64" s="24"/>
      <c r="K64" s="7"/>
      <c r="L64" s="7"/>
      <c r="M64" s="7"/>
      <c r="N64" s="7"/>
      <c r="O64" s="7"/>
      <c r="P64" s="10"/>
    </row>
    <row r="65" ht="14.25" customHeight="1">
      <c r="A65" s="192"/>
      <c r="B65" s="24"/>
      <c r="C65" s="7"/>
      <c r="D65" s="7"/>
      <c r="E65" s="7"/>
      <c r="F65" s="7"/>
      <c r="G65" s="7"/>
      <c r="H65" s="7"/>
      <c r="I65" s="193"/>
      <c r="J65" s="24"/>
      <c r="K65" s="7"/>
      <c r="L65" s="7"/>
      <c r="M65" s="7"/>
      <c r="N65" s="7"/>
      <c r="O65" s="7"/>
      <c r="P65" s="10"/>
    </row>
    <row r="66" ht="15" customHeight="1">
      <c r="A66" s="194"/>
      <c r="B66" s="195"/>
      <c r="C66" s="12"/>
      <c r="D66" s="12"/>
      <c r="E66" s="12"/>
      <c r="F66" s="12"/>
      <c r="G66" s="12"/>
      <c r="H66" s="12"/>
      <c r="I66" s="196"/>
      <c r="J66" s="197"/>
      <c r="K66" s="198"/>
      <c r="L66" s="198"/>
      <c r="M66" s="198"/>
      <c r="N66" s="198"/>
      <c r="O66" s="198"/>
      <c r="P66" s="199"/>
    </row>
  </sheetData>
  <mergeCells count="104">
    <mergeCell ref="F58:F59"/>
    <mergeCell ref="E58:E59"/>
    <mergeCell ref="F60:F61"/>
    <mergeCell ref="F56:F57"/>
    <mergeCell ref="E60:E61"/>
    <mergeCell ref="E56:E57"/>
    <mergeCell ref="D60:D61"/>
    <mergeCell ref="D56:D57"/>
    <mergeCell ref="F51:F52"/>
    <mergeCell ref="E51:E52"/>
    <mergeCell ref="B48:B55"/>
    <mergeCell ref="A48:A55"/>
    <mergeCell ref="F53:F54"/>
    <mergeCell ref="D11:F11"/>
    <mergeCell ref="D4:F4"/>
    <mergeCell ref="A4:B12"/>
    <mergeCell ref="E53:E54"/>
    <mergeCell ref="F49:F50"/>
    <mergeCell ref="G26:H26"/>
    <mergeCell ref="G9:H9"/>
    <mergeCell ref="D21:D23"/>
    <mergeCell ref="G6:H6"/>
    <mergeCell ref="D18:D20"/>
    <mergeCell ref="D15:D17"/>
    <mergeCell ref="C48:C49"/>
    <mergeCell ref="A56:A59"/>
    <mergeCell ref="B60:B61"/>
    <mergeCell ref="B56:B57"/>
    <mergeCell ref="A60:A61"/>
    <mergeCell ref="A62:A66"/>
    <mergeCell ref="G8:H8"/>
    <mergeCell ref="B28:B47"/>
    <mergeCell ref="G4:H4"/>
    <mergeCell ref="A28:A47"/>
    <mergeCell ref="A15:A24"/>
    <mergeCell ref="B21:B23"/>
    <mergeCell ref="A25:A27"/>
    <mergeCell ref="D5:F5"/>
    <mergeCell ref="B13:B14"/>
    <mergeCell ref="A13:A14"/>
    <mergeCell ref="G22:H22"/>
    <mergeCell ref="D31:D32"/>
    <mergeCell ref="G19:H19"/>
    <mergeCell ref="G16:H16"/>
    <mergeCell ref="E25:E27"/>
    <mergeCell ref="D29:D30"/>
    <mergeCell ref="F21:F23"/>
    <mergeCell ref="F18:F20"/>
    <mergeCell ref="F15:F17"/>
    <mergeCell ref="G11:H11"/>
    <mergeCell ref="E18:E20"/>
    <mergeCell ref="G10:H10"/>
    <mergeCell ref="G12:H12"/>
    <mergeCell ref="D12:F12"/>
    <mergeCell ref="D8:F8"/>
    <mergeCell ref="D9:F9"/>
    <mergeCell ref="C13:D13"/>
    <mergeCell ref="B15:B17"/>
    <mergeCell ref="D7:F7"/>
    <mergeCell ref="E31:E32"/>
    <mergeCell ref="D35:D36"/>
    <mergeCell ref="I15:I17"/>
    <mergeCell ref="D25:D27"/>
    <mergeCell ref="E21:E23"/>
    <mergeCell ref="G13:H13"/>
    <mergeCell ref="G5:H5"/>
    <mergeCell ref="B25:B27"/>
    <mergeCell ref="E13:F13"/>
    <mergeCell ref="E15:E17"/>
    <mergeCell ref="G7:H7"/>
    <mergeCell ref="B18:B20"/>
    <mergeCell ref="D10:F10"/>
    <mergeCell ref="C14:D14"/>
    <mergeCell ref="E29:E30"/>
    <mergeCell ref="F25:F27"/>
    <mergeCell ref="D33:D34"/>
    <mergeCell ref="I13:I14"/>
    <mergeCell ref="D6:F6"/>
    <mergeCell ref="D53:D54"/>
    <mergeCell ref="E49:E50"/>
    <mergeCell ref="F45:F46"/>
    <mergeCell ref="D49:D50"/>
    <mergeCell ref="F41:F42"/>
    <mergeCell ref="E45:E46"/>
    <mergeCell ref="F31:F32"/>
    <mergeCell ref="D39:D40"/>
    <mergeCell ref="E35:E36"/>
    <mergeCell ref="D41:D42"/>
    <mergeCell ref="I21:I23"/>
    <mergeCell ref="E37:E38"/>
    <mergeCell ref="F33:F34"/>
    <mergeCell ref="F29:F30"/>
    <mergeCell ref="D37:D38"/>
    <mergeCell ref="E33:E34"/>
    <mergeCell ref="E43:E44"/>
    <mergeCell ref="F39:F40"/>
    <mergeCell ref="F37:F38"/>
    <mergeCell ref="E41:E42"/>
    <mergeCell ref="D45:D46"/>
    <mergeCell ref="E39:E40"/>
    <mergeCell ref="F35:F36"/>
    <mergeCell ref="D43:D44"/>
    <mergeCell ref="D51:D52"/>
    <mergeCell ref="F43:F44"/>
  </mergeCells>
  <pageMargins left="0.39" right="0.354331" top="0.39" bottom="0.3" header="0.2" footer="0.22"/>
  <pageSetup firstPageNumber="1" fitToHeight="1" fitToWidth="1" scale="67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63"/>
  <sheetViews>
    <sheetView workbookViewId="0" showGridLines="0" defaultGridColor="1"/>
  </sheetViews>
  <sheetFormatPr defaultColWidth="8.83333" defaultRowHeight="14.25" customHeight="1" outlineLevelRow="0" outlineLevelCol="0"/>
  <cols>
    <col min="1" max="1" width="11.5" style="200" customWidth="1"/>
    <col min="2" max="2" width="21.6719" style="200" customWidth="1"/>
    <col min="3" max="3" width="13.5" style="200" customWidth="1"/>
    <col min="4" max="4" width="4.67188" style="200" customWidth="1"/>
    <col min="5" max="5" width="7.17188" style="200" customWidth="1"/>
    <col min="6" max="6" width="6.85156" style="200" customWidth="1"/>
    <col min="7" max="7" width="9.5" style="200" customWidth="1"/>
    <col min="8" max="8" width="9.5" style="200" customWidth="1"/>
    <col min="9" max="9" width="23.6719" style="200" customWidth="1"/>
    <col min="10" max="10" width="8.85156" style="200" customWidth="1"/>
    <col min="11" max="256" width="8.85156" style="200" customWidth="1"/>
  </cols>
  <sheetData>
    <row r="1" ht="14.25" customHeight="1">
      <c r="A1" s="2"/>
      <c r="B1" s="3"/>
      <c r="C1" s="3"/>
      <c r="D1" s="3"/>
      <c r="E1" s="3"/>
      <c r="F1" s="3"/>
      <c r="G1" s="3"/>
      <c r="H1" t="s" s="8">
        <v>0</v>
      </c>
      <c r="I1" s="201"/>
      <c r="J1" s="5"/>
    </row>
    <row r="2" ht="27" customHeight="1">
      <c r="A2" s="11"/>
      <c r="B2" s="12"/>
      <c r="C2" s="12"/>
      <c r="D2" s="12"/>
      <c r="E2" s="12"/>
      <c r="F2" s="12"/>
      <c r="G2" s="12"/>
      <c r="H2" t="s" s="13">
        <v>2</v>
      </c>
      <c r="I2" s="202"/>
      <c r="J2" s="10"/>
    </row>
    <row r="3" ht="14.25" customHeight="1">
      <c r="A3" t="s" s="15">
        <v>4</v>
      </c>
      <c r="B3" s="16"/>
      <c r="C3" t="s" s="17">
        <v>5</v>
      </c>
      <c r="D3" t="s" s="18">
        <v>6</v>
      </c>
      <c r="E3" s="19"/>
      <c r="F3" s="20"/>
      <c r="G3" t="s" s="21">
        <v>7</v>
      </c>
      <c r="H3" s="22"/>
      <c r="I3" s="203"/>
      <c r="J3" s="204"/>
    </row>
    <row r="4" ht="14.25" customHeight="1">
      <c r="A4" s="25"/>
      <c r="B4" s="26"/>
      <c r="C4" t="s" s="27">
        <v>8</v>
      </c>
      <c r="D4" s="205"/>
      <c r="E4" s="40"/>
      <c r="F4" s="41"/>
      <c r="G4" t="s" s="31">
        <v>10</v>
      </c>
      <c r="H4" s="32"/>
      <c r="I4" s="206"/>
      <c r="J4" s="204"/>
    </row>
    <row r="5" ht="14.25" customHeight="1">
      <c r="A5" s="25"/>
      <c r="B5" s="26"/>
      <c r="C5" t="s" s="27">
        <v>11</v>
      </c>
      <c r="D5" s="205"/>
      <c r="E5" s="40"/>
      <c r="F5" s="41"/>
      <c r="G5" t="s" s="34">
        <v>13</v>
      </c>
      <c r="H5" s="35"/>
      <c r="I5" s="207"/>
      <c r="J5" s="204"/>
    </row>
    <row r="6" ht="15" customHeight="1">
      <c r="A6" s="25"/>
      <c r="B6" s="26"/>
      <c r="C6" t="s" s="27">
        <v>52</v>
      </c>
      <c r="D6" s="205"/>
      <c r="E6" s="40"/>
      <c r="F6" s="41"/>
      <c r="G6" t="s" s="34">
        <v>16</v>
      </c>
      <c r="H6" s="35"/>
      <c r="I6" s="208"/>
      <c r="J6" s="204"/>
    </row>
    <row r="7" ht="14.25" customHeight="1">
      <c r="A7" s="25"/>
      <c r="B7" s="26"/>
      <c r="C7" t="s" s="38">
        <v>53</v>
      </c>
      <c r="D7" s="205"/>
      <c r="E7" s="40"/>
      <c r="F7" s="41"/>
      <c r="G7" t="s" s="34">
        <v>19</v>
      </c>
      <c r="H7" s="35"/>
      <c r="I7" s="208"/>
      <c r="J7" s="204"/>
    </row>
    <row r="8" ht="15" customHeight="1">
      <c r="A8" s="25"/>
      <c r="B8" s="26"/>
      <c r="C8" t="s" s="27">
        <v>20</v>
      </c>
      <c r="D8" t="s" s="39">
        <v>21</v>
      </c>
      <c r="E8" s="40"/>
      <c r="F8" s="41"/>
      <c r="G8" t="s" s="34">
        <v>22</v>
      </c>
      <c r="H8" s="35"/>
      <c r="I8" s="209">
        <f>I5/I4</f>
      </c>
      <c r="J8" s="204"/>
    </row>
    <row r="9" ht="15" customHeight="1">
      <c r="A9" s="43"/>
      <c r="B9" s="44"/>
      <c r="C9" t="s" s="27">
        <v>23</v>
      </c>
      <c r="D9" t="s" s="39">
        <v>21</v>
      </c>
      <c r="E9" s="40"/>
      <c r="F9" s="45"/>
      <c r="G9" t="s" s="46">
        <v>24</v>
      </c>
      <c r="H9" s="47"/>
      <c r="I9" t="s" s="48">
        <v>25</v>
      </c>
      <c r="J9" s="204"/>
    </row>
    <row r="10" ht="15" customHeight="1">
      <c r="A10" s="43"/>
      <c r="B10" s="44"/>
      <c r="C10" t="s" s="27">
        <v>26</v>
      </c>
      <c r="D10" t="s" s="39">
        <v>21</v>
      </c>
      <c r="E10" s="40"/>
      <c r="F10" s="45"/>
      <c r="G10" t="s" s="46">
        <v>27</v>
      </c>
      <c r="H10" s="47"/>
      <c r="I10" s="49"/>
      <c r="J10" s="204"/>
    </row>
    <row r="11" ht="15" customHeight="1">
      <c r="A11" s="50"/>
      <c r="B11" s="51"/>
      <c r="C11" t="s" s="52">
        <v>28</v>
      </c>
      <c r="D11" t="s" s="53">
        <v>21</v>
      </c>
      <c r="E11" s="54"/>
      <c r="F11" s="55"/>
      <c r="G11" t="s" s="56">
        <v>29</v>
      </c>
      <c r="H11" s="57"/>
      <c r="I11" t="s" s="210">
        <v>54</v>
      </c>
      <c r="J11" s="204"/>
    </row>
    <row r="12" ht="14.25" customHeight="1">
      <c r="A12" t="s" s="59">
        <v>30</v>
      </c>
      <c r="B12" t="s" s="60">
        <v>31</v>
      </c>
      <c r="C12" t="s" s="61">
        <v>32</v>
      </c>
      <c r="D12" s="62"/>
      <c r="E12" t="s" s="61">
        <v>33</v>
      </c>
      <c r="F12" s="62"/>
      <c r="G12" t="s" s="63">
        <v>34</v>
      </c>
      <c r="H12" s="64"/>
      <c r="I12" t="s" s="65">
        <v>55</v>
      </c>
      <c r="J12" s="204"/>
    </row>
    <row r="13" ht="15" customHeight="1">
      <c r="A13" s="66"/>
      <c r="B13" s="67"/>
      <c r="C13" t="s" s="68">
        <v>36</v>
      </c>
      <c r="D13" s="69"/>
      <c r="E13" t="s" s="70">
        <v>37</v>
      </c>
      <c r="F13" t="s" s="71">
        <v>38</v>
      </c>
      <c r="G13" t="s" s="72">
        <v>37</v>
      </c>
      <c r="H13" t="s" s="73">
        <v>38</v>
      </c>
      <c r="I13" s="74"/>
      <c r="J13" s="204"/>
    </row>
    <row r="14" ht="27.95" customHeight="1">
      <c r="A14" t="s" s="75">
        <v>39</v>
      </c>
      <c r="B14" s="76"/>
      <c r="C14" s="77">
        <f>(190*4)</f>
        <v>760</v>
      </c>
      <c r="D14" s="76"/>
      <c r="E14" s="211"/>
      <c r="F14" s="212"/>
      <c r="G14" s="213">
        <f>(C14-E14)/(C14-C16)</f>
        <v>-35.84905660377351</v>
      </c>
      <c r="H14" s="81">
        <f>(C14-F14)/(C14-C16)</f>
        <v>-35.84905660377351</v>
      </c>
      <c r="I14" t="s" s="214">
        <v>56</v>
      </c>
      <c r="J14" s="204"/>
    </row>
    <row r="15" ht="27.95" customHeight="1">
      <c r="A15" s="83"/>
      <c r="B15" s="84"/>
      <c r="C15" t="s" s="85">
        <v>57</v>
      </c>
      <c r="D15" s="84"/>
      <c r="E15" s="215"/>
      <c r="F15" s="216"/>
      <c r="G15" t="s" s="88">
        <v>41</v>
      </c>
      <c r="H15" s="89"/>
      <c r="I15" s="90"/>
      <c r="J15" s="204"/>
    </row>
    <row r="16" ht="27.95" customHeight="1">
      <c r="A16" s="83"/>
      <c r="B16" s="91"/>
      <c r="C16" s="92">
        <f>(195.3*4)</f>
        <v>781.2</v>
      </c>
      <c r="D16" s="91"/>
      <c r="E16" s="217"/>
      <c r="F16" s="218"/>
      <c r="G16" s="107">
        <f>$I$4/G14</f>
        <v>0</v>
      </c>
      <c r="H16" s="96">
        <f>$I$4/H14</f>
        <v>0</v>
      </c>
      <c r="I16" s="97"/>
      <c r="J16" s="204"/>
    </row>
    <row r="17" ht="27.95" customHeight="1">
      <c r="A17" s="83"/>
      <c r="B17" s="98"/>
      <c r="C17" s="99">
        <v>59</v>
      </c>
      <c r="D17" s="98"/>
      <c r="E17" s="219"/>
      <c r="F17" s="220"/>
      <c r="G17" s="102">
        <f>(C17-E17)/(C17-C19)</f>
        <v>9.833333333333334</v>
      </c>
      <c r="H17" s="103">
        <f>(C17-F17)/(C17-C19)</f>
        <v>9.833333333333334</v>
      </c>
      <c r="I17" s="104"/>
      <c r="J17" s="204"/>
    </row>
    <row r="18" ht="27.95" customHeight="1">
      <c r="A18" s="83"/>
      <c r="B18" s="84"/>
      <c r="C18" s="105"/>
      <c r="D18" s="84"/>
      <c r="E18" s="215"/>
      <c r="F18" s="216"/>
      <c r="G18" t="s" s="88">
        <v>41</v>
      </c>
      <c r="H18" s="89"/>
      <c r="I18" t="s" s="221">
        <v>58</v>
      </c>
      <c r="J18" s="204"/>
    </row>
    <row r="19" ht="27.95" customHeight="1">
      <c r="A19" s="83"/>
      <c r="B19" s="91"/>
      <c r="C19" s="92">
        <v>53</v>
      </c>
      <c r="D19" s="91"/>
      <c r="E19" s="217"/>
      <c r="F19" s="218"/>
      <c r="G19" s="107">
        <f>$I$4/G17</f>
        <v>0</v>
      </c>
      <c r="H19" s="96">
        <f>$I$4/H17</f>
        <v>0</v>
      </c>
      <c r="I19" s="108"/>
      <c r="J19" s="204"/>
    </row>
    <row r="20" ht="27.95" customHeight="1">
      <c r="A20" s="83"/>
      <c r="B20" s="98"/>
      <c r="C20" s="99">
        <v>105</v>
      </c>
      <c r="D20" s="98"/>
      <c r="E20" s="219"/>
      <c r="F20" s="220"/>
      <c r="G20" s="102">
        <f>(C20-E20)/(C20-C22)</f>
        <v>11.66666666666667</v>
      </c>
      <c r="H20" s="103">
        <f>(C20-F20)/(C20-C22)</f>
        <v>11.66666666666667</v>
      </c>
      <c r="I20" t="s" s="214">
        <v>59</v>
      </c>
      <c r="J20" s="204"/>
    </row>
    <row r="21" ht="27.95" customHeight="1">
      <c r="A21" s="83"/>
      <c r="B21" s="84"/>
      <c r="C21" s="105"/>
      <c r="D21" s="84"/>
      <c r="E21" s="215"/>
      <c r="F21" s="216"/>
      <c r="G21" t="s" s="88">
        <v>41</v>
      </c>
      <c r="H21" s="89"/>
      <c r="I21" s="90"/>
      <c r="J21" s="204"/>
    </row>
    <row r="22" ht="27.95" customHeight="1">
      <c r="A22" s="119"/>
      <c r="B22" s="120"/>
      <c r="C22" s="121">
        <v>96</v>
      </c>
      <c r="D22" s="120"/>
      <c r="E22" s="222"/>
      <c r="F22" s="223"/>
      <c r="G22" s="107">
        <f>$I$4/G20</f>
        <v>0</v>
      </c>
      <c r="H22" s="96">
        <f>$I$4/H20</f>
        <v>0</v>
      </c>
      <c r="I22" s="224"/>
      <c r="J22" s="204"/>
    </row>
    <row r="23" ht="27.95" customHeight="1">
      <c r="A23" t="s" s="154">
        <v>60</v>
      </c>
      <c r="B23" s="76"/>
      <c r="C23" s="77">
        <v>26</v>
      </c>
      <c r="D23" s="76"/>
      <c r="E23" s="211"/>
      <c r="F23" s="212"/>
      <c r="G23" s="102">
        <f>(C23-E23)/(C23-C25)</f>
        <v>2.6</v>
      </c>
      <c r="H23" s="103">
        <f>(C23-F23)/(C23-C25)</f>
        <v>2.6</v>
      </c>
      <c r="I23" t="s" s="225">
        <v>61</v>
      </c>
      <c r="J23" s="204"/>
    </row>
    <row r="24" ht="27.95" customHeight="1">
      <c r="A24" s="83"/>
      <c r="B24" s="84"/>
      <c r="C24" s="105"/>
      <c r="D24" s="84"/>
      <c r="E24" s="215"/>
      <c r="F24" s="216"/>
      <c r="G24" t="s" s="88">
        <v>41</v>
      </c>
      <c r="H24" s="89"/>
      <c r="I24" t="s" s="221">
        <v>62</v>
      </c>
      <c r="J24" s="204"/>
    </row>
    <row r="25" ht="27.95" customHeight="1">
      <c r="A25" s="119"/>
      <c r="B25" s="120"/>
      <c r="C25" s="121">
        <v>16</v>
      </c>
      <c r="D25" s="120"/>
      <c r="E25" s="222"/>
      <c r="F25" s="223"/>
      <c r="G25" s="107">
        <f>$I$4/G23</f>
        <v>0</v>
      </c>
      <c r="H25" s="96">
        <f>$I$4/H23</f>
        <v>0</v>
      </c>
      <c r="I25" s="124"/>
      <c r="J25" s="204"/>
    </row>
    <row r="26" ht="27.95" customHeight="1">
      <c r="A26" t="s" s="154">
        <v>63</v>
      </c>
      <c r="B26" s="76"/>
      <c r="C26" s="77">
        <v>35</v>
      </c>
      <c r="D26" s="76"/>
      <c r="E26" s="211"/>
      <c r="F26" s="212"/>
      <c r="G26" s="102">
        <f>(C26-E26)/(C26-C28)</f>
        <v>1.75</v>
      </c>
      <c r="H26" s="103">
        <f>(C26-F26)/(C26-C28)</f>
        <v>1.75</v>
      </c>
      <c r="I26" t="s" s="225">
        <v>61</v>
      </c>
      <c r="J26" s="204"/>
    </row>
    <row r="27" ht="27.95" customHeight="1">
      <c r="A27" s="83"/>
      <c r="B27" s="84"/>
      <c r="C27" s="105"/>
      <c r="D27" s="84"/>
      <c r="E27" s="215"/>
      <c r="F27" s="216"/>
      <c r="G27" t="s" s="88">
        <v>41</v>
      </c>
      <c r="H27" s="89"/>
      <c r="I27" t="s" s="221">
        <v>62</v>
      </c>
      <c r="J27" s="204"/>
    </row>
    <row r="28" ht="27.95" customHeight="1">
      <c r="A28" s="119"/>
      <c r="B28" s="120"/>
      <c r="C28" s="121">
        <v>15</v>
      </c>
      <c r="D28" s="120"/>
      <c r="E28" s="222"/>
      <c r="F28" s="223"/>
      <c r="G28" s="107">
        <f>$I$4/G26</f>
        <v>0</v>
      </c>
      <c r="H28" s="96">
        <f>$I$4/H26</f>
        <v>0</v>
      </c>
      <c r="I28" s="124"/>
      <c r="J28" s="204"/>
    </row>
    <row r="29" ht="15" customHeight="1">
      <c r="A29" t="s" s="154">
        <v>45</v>
      </c>
      <c r="B29" s="76"/>
      <c r="C29" s="226"/>
      <c r="D29" t="s" s="227">
        <v>46</v>
      </c>
      <c r="E29" s="128"/>
      <c r="F29" s="129"/>
      <c r="G29" s="130"/>
      <c r="H29" s="131"/>
      <c r="I29" s="132"/>
      <c r="J29" s="204"/>
    </row>
    <row r="30" ht="15" customHeight="1">
      <c r="A30" s="160"/>
      <c r="B30" s="84"/>
      <c r="C30" s="105"/>
      <c r="D30" s="228">
        <v>1</v>
      </c>
      <c r="E30" s="219"/>
      <c r="F30" s="220"/>
      <c r="G30" s="136">
        <f>($C$32-E30)/($C$32-$C$42)</f>
        <v>10</v>
      </c>
      <c r="H30" s="137">
        <f>($C$32-F30)/($C$32-$C$42)</f>
        <v>10</v>
      </c>
      <c r="I30" t="s" s="221">
        <v>64</v>
      </c>
      <c r="J30" s="204"/>
    </row>
    <row r="31" ht="15" customHeight="1">
      <c r="A31" s="160"/>
      <c r="B31" s="84"/>
      <c r="C31" s="105"/>
      <c r="D31" s="229"/>
      <c r="E31" s="230"/>
      <c r="F31" s="231"/>
      <c r="G31" s="141">
        <f>$I$4/G30</f>
        <v>0</v>
      </c>
      <c r="H31" s="142">
        <f>$I$4/H30</f>
        <v>0</v>
      </c>
      <c r="I31" s="106"/>
      <c r="J31" s="204"/>
    </row>
    <row r="32" ht="15" customHeight="1">
      <c r="A32" s="160"/>
      <c r="B32" s="84"/>
      <c r="C32" s="232">
        <v>160</v>
      </c>
      <c r="D32" s="228">
        <v>2</v>
      </c>
      <c r="E32" s="219"/>
      <c r="F32" s="220"/>
      <c r="G32" s="136">
        <f>($C$32-E32)/($C$32-$C$42)</f>
        <v>10</v>
      </c>
      <c r="H32" s="137">
        <f>($C$32-F32)/($C$32-$C$42)</f>
        <v>10</v>
      </c>
      <c r="I32" s="106"/>
      <c r="J32" s="204"/>
    </row>
    <row r="33" ht="15" customHeight="1">
      <c r="A33" s="160"/>
      <c r="B33" s="84"/>
      <c r="C33" s="105"/>
      <c r="D33" s="229"/>
      <c r="E33" s="230"/>
      <c r="F33" s="231"/>
      <c r="G33" s="141">
        <f>$I$4/G32</f>
        <v>0</v>
      </c>
      <c r="H33" s="142">
        <f>$I$4/H32</f>
        <v>0</v>
      </c>
      <c r="I33" s="106"/>
      <c r="J33" s="204"/>
    </row>
    <row r="34" ht="15" customHeight="1">
      <c r="A34" s="160"/>
      <c r="B34" s="84"/>
      <c r="C34" s="105"/>
      <c r="D34" s="228">
        <v>3</v>
      </c>
      <c r="E34" s="219"/>
      <c r="F34" s="220"/>
      <c r="G34" s="136">
        <f>($C$32-E34)/($C$32-$C$42)</f>
        <v>10</v>
      </c>
      <c r="H34" s="137">
        <f>($C$32-F34)/($C$32-$C$42)</f>
        <v>10</v>
      </c>
      <c r="I34" s="106"/>
      <c r="J34" s="204"/>
    </row>
    <row r="35" ht="15" customHeight="1">
      <c r="A35" s="160"/>
      <c r="B35" s="84"/>
      <c r="C35" s="105"/>
      <c r="D35" s="229"/>
      <c r="E35" s="230"/>
      <c r="F35" s="231"/>
      <c r="G35" s="141">
        <f>$I$4/G34</f>
        <v>0</v>
      </c>
      <c r="H35" s="142">
        <f>$I$4/H34</f>
        <v>0</v>
      </c>
      <c r="I35" s="106"/>
      <c r="J35" s="204"/>
    </row>
    <row r="36" ht="15" customHeight="1">
      <c r="A36" s="160"/>
      <c r="B36" s="84"/>
      <c r="C36" s="105"/>
      <c r="D36" s="228">
        <v>4</v>
      </c>
      <c r="E36" s="219"/>
      <c r="F36" s="220"/>
      <c r="G36" s="136">
        <f>($C$32-E36)/($C$32-$C$42)</f>
        <v>10</v>
      </c>
      <c r="H36" s="137">
        <f>($C$32-F36)/($C$32-$C$42)</f>
        <v>10</v>
      </c>
      <c r="I36" s="106"/>
      <c r="J36" s="204"/>
    </row>
    <row r="37" ht="15" customHeight="1">
      <c r="A37" s="160"/>
      <c r="B37" s="84"/>
      <c r="C37" s="105"/>
      <c r="D37" s="229"/>
      <c r="E37" s="230"/>
      <c r="F37" s="231"/>
      <c r="G37" s="141">
        <f>$I$4/G36</f>
        <v>0</v>
      </c>
      <c r="H37" s="142">
        <f>$I$4/H36</f>
        <v>0</v>
      </c>
      <c r="I37" s="106"/>
      <c r="J37" s="204"/>
    </row>
    <row r="38" ht="15" customHeight="1">
      <c r="A38" s="160"/>
      <c r="B38" s="84"/>
      <c r="C38" s="105"/>
      <c r="D38" s="228">
        <v>5</v>
      </c>
      <c r="E38" s="219"/>
      <c r="F38" s="220"/>
      <c r="G38" s="136">
        <f>($C$32-E38)/($C$32-$C$42)</f>
        <v>10</v>
      </c>
      <c r="H38" s="137">
        <f>($C$32-F38)/($C$32-$C$42)</f>
        <v>10</v>
      </c>
      <c r="I38" s="106"/>
      <c r="J38" s="204"/>
    </row>
    <row r="39" ht="15" customHeight="1">
      <c r="A39" s="160"/>
      <c r="B39" s="84"/>
      <c r="C39" s="105"/>
      <c r="D39" s="229"/>
      <c r="E39" s="230"/>
      <c r="F39" s="231"/>
      <c r="G39" s="141">
        <f>$I$4/G38</f>
        <v>0</v>
      </c>
      <c r="H39" s="142">
        <f>$I$4/H38</f>
        <v>0</v>
      </c>
      <c r="I39" s="106"/>
      <c r="J39" s="204"/>
    </row>
    <row r="40" ht="15" customHeight="1">
      <c r="A40" s="160"/>
      <c r="B40" s="84"/>
      <c r="C40" s="105"/>
      <c r="D40" s="228">
        <v>6</v>
      </c>
      <c r="E40" s="219"/>
      <c r="F40" s="220"/>
      <c r="G40" s="136">
        <f>($C$32-E40)/($C$32-$C$42)</f>
        <v>10</v>
      </c>
      <c r="H40" s="137">
        <f>($C$32-F40)/($C$32-$C$42)</f>
        <v>10</v>
      </c>
      <c r="I40" s="106"/>
      <c r="J40" s="204"/>
    </row>
    <row r="41" ht="15" customHeight="1">
      <c r="A41" s="160"/>
      <c r="B41" s="84"/>
      <c r="C41" s="105"/>
      <c r="D41" s="229"/>
      <c r="E41" s="230"/>
      <c r="F41" s="231"/>
      <c r="G41" s="141">
        <f>$I$4/G40</f>
        <v>0</v>
      </c>
      <c r="H41" s="142">
        <f>$I$4/H40</f>
        <v>0</v>
      </c>
      <c r="I41" s="106"/>
      <c r="J41" s="204"/>
    </row>
    <row r="42" ht="15" customHeight="1">
      <c r="A42" s="160"/>
      <c r="B42" s="84"/>
      <c r="C42" s="232">
        <v>144</v>
      </c>
      <c r="D42" s="228">
        <v>7</v>
      </c>
      <c r="E42" s="219"/>
      <c r="F42" s="220"/>
      <c r="G42" s="136">
        <f>($C$32-E42)/($C$32-$C$42)</f>
        <v>10</v>
      </c>
      <c r="H42" s="137">
        <f>($C$32-F42)/($C$32-$C$42)</f>
        <v>10</v>
      </c>
      <c r="I42" s="106"/>
      <c r="J42" s="204"/>
    </row>
    <row r="43" ht="15" customHeight="1">
      <c r="A43" s="160"/>
      <c r="B43" s="84"/>
      <c r="C43" s="105"/>
      <c r="D43" s="229"/>
      <c r="E43" s="230"/>
      <c r="F43" s="231"/>
      <c r="G43" s="141">
        <f>$I$4/G42</f>
        <v>0</v>
      </c>
      <c r="H43" s="142">
        <f>$I$4/H42</f>
        <v>0</v>
      </c>
      <c r="I43" s="106"/>
      <c r="J43" s="204"/>
    </row>
    <row r="44" ht="15" customHeight="1">
      <c r="A44" s="160"/>
      <c r="B44" s="84"/>
      <c r="C44" s="105"/>
      <c r="D44" s="228">
        <v>8</v>
      </c>
      <c r="E44" s="219"/>
      <c r="F44" s="220"/>
      <c r="G44" s="136">
        <f>($C$32-E44)/($C$32-$C$42)</f>
        <v>10</v>
      </c>
      <c r="H44" s="137">
        <f>($C$32-F44)/($C$32-$C$42)</f>
        <v>10</v>
      </c>
      <c r="I44" s="106"/>
      <c r="J44" s="204"/>
    </row>
    <row r="45" ht="15" customHeight="1">
      <c r="A45" s="160"/>
      <c r="B45" s="84"/>
      <c r="C45" s="105"/>
      <c r="D45" s="229"/>
      <c r="E45" s="230"/>
      <c r="F45" s="231"/>
      <c r="G45" s="141">
        <f>$I$4/G44</f>
        <v>0</v>
      </c>
      <c r="H45" s="142">
        <f>$I$4/H44</f>
        <v>0</v>
      </c>
      <c r="I45" s="106"/>
      <c r="J45" s="204"/>
    </row>
    <row r="46" ht="15" customHeight="1">
      <c r="A46" s="160"/>
      <c r="B46" s="84"/>
      <c r="C46" s="105"/>
      <c r="D46" s="228">
        <v>9</v>
      </c>
      <c r="E46" s="219"/>
      <c r="F46" s="220"/>
      <c r="G46" s="136">
        <f>($C$32-E46)/($C$32-$C$42)</f>
        <v>10</v>
      </c>
      <c r="H46" s="137">
        <f>($C$32-F46)/($C$32-$C$42)</f>
        <v>10</v>
      </c>
      <c r="I46" s="106"/>
      <c r="J46" s="204"/>
    </row>
    <row r="47" ht="15" customHeight="1">
      <c r="A47" s="233"/>
      <c r="B47" s="120"/>
      <c r="C47" s="234"/>
      <c r="D47" s="175"/>
      <c r="E47" s="235"/>
      <c r="F47" s="236"/>
      <c r="G47" s="237">
        <f>$I$4/G46</f>
        <v>0</v>
      </c>
      <c r="H47" s="238">
        <f>$I$4/H46</f>
        <v>0</v>
      </c>
      <c r="I47" s="108"/>
      <c r="J47" s="204"/>
    </row>
    <row r="48" ht="18.75" customHeight="1">
      <c r="A48" t="s" s="154">
        <v>47</v>
      </c>
      <c r="B48" s="76"/>
      <c r="C48" s="77">
        <v>130</v>
      </c>
      <c r="D48" t="s" s="155">
        <v>46</v>
      </c>
      <c r="E48" s="156"/>
      <c r="F48" s="157"/>
      <c r="G48" s="158"/>
      <c r="H48" s="159"/>
      <c r="I48" t="s" s="239">
        <v>64</v>
      </c>
      <c r="J48" s="204"/>
    </row>
    <row r="49" ht="18.75" customHeight="1">
      <c r="A49" s="160"/>
      <c r="B49" s="84"/>
      <c r="C49" s="161"/>
      <c r="D49" s="162">
        <v>1</v>
      </c>
      <c r="E49" s="240"/>
      <c r="F49" s="241"/>
      <c r="G49" s="165">
        <f>(C48-E49)/(C48-C51)</f>
        <v>8.125</v>
      </c>
      <c r="H49" s="166">
        <f>(C48-F49)/(C48-C51)</f>
        <v>8.125</v>
      </c>
      <c r="I49" s="106"/>
      <c r="J49" s="204"/>
    </row>
    <row r="50" ht="18.75" customHeight="1">
      <c r="A50" s="160"/>
      <c r="B50" s="84"/>
      <c r="C50" s="105"/>
      <c r="D50" s="167"/>
      <c r="E50" s="242"/>
      <c r="F50" s="243"/>
      <c r="G50" s="141">
        <f>$I$4/G49</f>
        <v>0</v>
      </c>
      <c r="H50" s="142">
        <f>$I$4/H49</f>
        <v>0</v>
      </c>
      <c r="I50" s="106"/>
      <c r="J50" s="204"/>
    </row>
    <row r="51" ht="18.75" customHeight="1">
      <c r="A51" s="160"/>
      <c r="B51" s="84"/>
      <c r="C51" s="170">
        <v>114</v>
      </c>
      <c r="D51" s="162">
        <v>2</v>
      </c>
      <c r="E51" s="240"/>
      <c r="F51" s="241"/>
      <c r="G51" s="136">
        <f>(C48-E51)/(C48-C51)</f>
        <v>8.125</v>
      </c>
      <c r="H51" s="137">
        <f>(C48-F51)/(C48-C51)</f>
        <v>8.125</v>
      </c>
      <c r="I51" s="106"/>
      <c r="J51" s="204"/>
    </row>
    <row r="52" ht="18.75" customHeight="1">
      <c r="A52" s="233"/>
      <c r="B52" s="120"/>
      <c r="C52" s="178"/>
      <c r="D52" s="175"/>
      <c r="E52" s="235"/>
      <c r="F52" s="236"/>
      <c r="G52" s="237">
        <f>$I$4/G51</f>
        <v>0</v>
      </c>
      <c r="H52" s="238">
        <f>$I$4/H51</f>
        <v>0</v>
      </c>
      <c r="I52" s="108"/>
      <c r="J52" s="204"/>
    </row>
    <row r="53" ht="42.95" customHeight="1">
      <c r="A53" t="s" s="75">
        <v>48</v>
      </c>
      <c r="B53" s="76"/>
      <c r="C53" s="182">
        <v>20</v>
      </c>
      <c r="D53" s="183"/>
      <c r="E53" s="211"/>
      <c r="F53" s="212"/>
      <c r="G53" s="102">
        <f>(C53-E53)/(C53-C54)</f>
        <v>-3.333333333333333</v>
      </c>
      <c r="H53" s="103">
        <f>(C53-F53)/(C53-C54)</f>
        <v>-3.333333333333333</v>
      </c>
      <c r="I53" t="s" s="239">
        <v>64</v>
      </c>
      <c r="J53" s="204"/>
    </row>
    <row r="54" ht="42.95" customHeight="1">
      <c r="A54" s="83"/>
      <c r="B54" s="120"/>
      <c r="C54" s="185">
        <v>26</v>
      </c>
      <c r="D54" s="175"/>
      <c r="E54" s="222"/>
      <c r="F54" s="223"/>
      <c r="G54" s="151">
        <f>$I$4/G53</f>
        <v>0</v>
      </c>
      <c r="H54" s="96">
        <f>$I$4/H53</f>
        <v>0</v>
      </c>
      <c r="I54" s="108"/>
      <c r="J54" s="204"/>
    </row>
    <row r="55" ht="42.95" customHeight="1">
      <c r="A55" s="187"/>
      <c r="B55" s="76"/>
      <c r="C55" s="182">
        <v>83</v>
      </c>
      <c r="D55" s="188"/>
      <c r="E55" s="211"/>
      <c r="F55" s="212"/>
      <c r="G55" s="102">
        <f>(C55-E55)/(C55-C56)</f>
        <v>10.375</v>
      </c>
      <c r="H55" s="103">
        <f>(C55-F55)/(C55-C56)</f>
        <v>10.375</v>
      </c>
      <c r="I55" s="132"/>
      <c r="J55" s="204"/>
    </row>
    <row r="56" ht="42.95" customHeight="1">
      <c r="A56" s="111"/>
      <c r="B56" s="120"/>
      <c r="C56" s="185">
        <v>75</v>
      </c>
      <c r="D56" s="175"/>
      <c r="E56" s="222"/>
      <c r="F56" s="223"/>
      <c r="G56" s="151">
        <f>$I$4/G55</f>
        <v>0</v>
      </c>
      <c r="H56" s="96">
        <f>$I$4/H55</f>
        <v>0</v>
      </c>
      <c r="I56" s="108"/>
      <c r="J56" s="204"/>
    </row>
    <row r="57" ht="42.95" customHeight="1">
      <c r="A57" t="s" s="75">
        <v>49</v>
      </c>
      <c r="B57" s="76"/>
      <c r="C57" s="182">
        <v>0</v>
      </c>
      <c r="D57" s="183"/>
      <c r="E57" s="78"/>
      <c r="F57" s="244"/>
      <c r="G57" s="102">
        <f>(C57-E57)/(C57-C58)</f>
        <v>0</v>
      </c>
      <c r="H57" s="103">
        <f>(C57-F57)/(C57-C58)</f>
        <v>0</v>
      </c>
      <c r="I57" t="s" s="225">
        <v>65</v>
      </c>
      <c r="J57" s="204"/>
    </row>
    <row r="58" ht="42.95" customHeight="1">
      <c r="A58" s="119"/>
      <c r="B58" s="120"/>
      <c r="C58" s="185">
        <v>5</v>
      </c>
      <c r="D58" s="67"/>
      <c r="E58" s="122"/>
      <c r="F58" s="245"/>
      <c r="G58" s="246">
        <f>$I$4/G57</f>
      </c>
      <c r="H58" s="247">
        <f>$I$4/H57</f>
      </c>
      <c r="I58" s="108"/>
      <c r="J58" s="204"/>
    </row>
    <row r="59" ht="16.5" customHeight="1">
      <c r="A59" t="s" s="125">
        <v>50</v>
      </c>
      <c r="B59" t="s" s="189">
        <v>51</v>
      </c>
      <c r="C59" s="190"/>
      <c r="D59" s="190"/>
      <c r="E59" s="190"/>
      <c r="F59" s="190"/>
      <c r="G59" s="190"/>
      <c r="H59" s="190"/>
      <c r="I59" s="191"/>
      <c r="J59" s="204"/>
    </row>
    <row r="60" ht="14.25" customHeight="1">
      <c r="A60" s="192"/>
      <c r="B60" s="24"/>
      <c r="C60" s="7"/>
      <c r="D60" s="7"/>
      <c r="E60" s="7"/>
      <c r="F60" s="7"/>
      <c r="G60" s="7"/>
      <c r="H60" s="7"/>
      <c r="I60" s="193"/>
      <c r="J60" s="204"/>
    </row>
    <row r="61" ht="14.25" customHeight="1">
      <c r="A61" s="192"/>
      <c r="B61" s="24"/>
      <c r="C61" s="7"/>
      <c r="D61" s="7"/>
      <c r="E61" s="7"/>
      <c r="F61" s="7"/>
      <c r="G61" s="7"/>
      <c r="H61" s="7"/>
      <c r="I61" s="193"/>
      <c r="J61" s="204"/>
    </row>
    <row r="62" ht="14.25" customHeight="1">
      <c r="A62" s="192"/>
      <c r="B62" s="24"/>
      <c r="C62" s="7"/>
      <c r="D62" s="7"/>
      <c r="E62" s="7"/>
      <c r="F62" s="7"/>
      <c r="G62" s="7"/>
      <c r="H62" s="7"/>
      <c r="I62" s="193"/>
      <c r="J62" s="204"/>
    </row>
    <row r="63" ht="15" customHeight="1">
      <c r="A63" s="194"/>
      <c r="B63" s="195"/>
      <c r="C63" s="12"/>
      <c r="D63" s="12"/>
      <c r="E63" s="12"/>
      <c r="F63" s="12"/>
      <c r="G63" s="12"/>
      <c r="H63" s="12"/>
      <c r="I63" s="196"/>
      <c r="J63" s="248"/>
    </row>
  </sheetData>
  <mergeCells count="108">
    <mergeCell ref="D5:F5"/>
    <mergeCell ref="D7:F7"/>
    <mergeCell ref="D10:F10"/>
    <mergeCell ref="G7:H7"/>
    <mergeCell ref="D3:F3"/>
    <mergeCell ref="A3:B11"/>
    <mergeCell ref="G4:H4"/>
    <mergeCell ref="E12:F12"/>
    <mergeCell ref="D8:F8"/>
    <mergeCell ref="C12:D12"/>
    <mergeCell ref="D4:F4"/>
    <mergeCell ref="B12:B13"/>
    <mergeCell ref="A12:A13"/>
    <mergeCell ref="G10:H10"/>
    <mergeCell ref="F14:F16"/>
    <mergeCell ref="D6:F6"/>
    <mergeCell ref="B14:B16"/>
    <mergeCell ref="A14:A22"/>
    <mergeCell ref="D9:F9"/>
    <mergeCell ref="B17:B19"/>
    <mergeCell ref="C13:D13"/>
    <mergeCell ref="F20:F22"/>
    <mergeCell ref="G12:H12"/>
    <mergeCell ref="E20:E22"/>
    <mergeCell ref="G8:H8"/>
    <mergeCell ref="D20:D22"/>
    <mergeCell ref="B20:B22"/>
    <mergeCell ref="F17:F19"/>
    <mergeCell ref="F23:F25"/>
    <mergeCell ref="G15:H15"/>
    <mergeCell ref="E23:E25"/>
    <mergeCell ref="G11:H11"/>
    <mergeCell ref="D23:D25"/>
    <mergeCell ref="G3:H3"/>
    <mergeCell ref="B23:B25"/>
    <mergeCell ref="D11:F11"/>
    <mergeCell ref="A23:A25"/>
    <mergeCell ref="G21:H21"/>
    <mergeCell ref="G27:H27"/>
    <mergeCell ref="D26:D28"/>
    <mergeCell ref="G6:H6"/>
    <mergeCell ref="E14:E16"/>
    <mergeCell ref="B26:B28"/>
    <mergeCell ref="D14:D16"/>
    <mergeCell ref="A26:A28"/>
    <mergeCell ref="I12:I13"/>
    <mergeCell ref="D32:D33"/>
    <mergeCell ref="I14:I16"/>
    <mergeCell ref="F26:F28"/>
    <mergeCell ref="D34:D35"/>
    <mergeCell ref="E30:E31"/>
    <mergeCell ref="G18:H18"/>
    <mergeCell ref="E26:E28"/>
    <mergeCell ref="D30:D31"/>
    <mergeCell ref="G9:H9"/>
    <mergeCell ref="E17:E19"/>
    <mergeCell ref="B29:B47"/>
    <mergeCell ref="G5:H5"/>
    <mergeCell ref="D17:D19"/>
    <mergeCell ref="A29:A47"/>
    <mergeCell ref="E34:E35"/>
    <mergeCell ref="F30:F31"/>
    <mergeCell ref="D38:D39"/>
    <mergeCell ref="E38:E39"/>
    <mergeCell ref="F34:F35"/>
    <mergeCell ref="D42:D43"/>
    <mergeCell ref="F46:F47"/>
    <mergeCell ref="F42:F43"/>
    <mergeCell ref="E46:E47"/>
    <mergeCell ref="F38:F39"/>
    <mergeCell ref="E42:E43"/>
    <mergeCell ref="D46:D47"/>
    <mergeCell ref="F44:F45"/>
    <mergeCell ref="F40:F41"/>
    <mergeCell ref="E44:E45"/>
    <mergeCell ref="E51:E52"/>
    <mergeCell ref="D51:D52"/>
    <mergeCell ref="F36:F37"/>
    <mergeCell ref="E40:E41"/>
    <mergeCell ref="D44:D45"/>
    <mergeCell ref="C48:C49"/>
    <mergeCell ref="I20:I22"/>
    <mergeCell ref="F32:F33"/>
    <mergeCell ref="E36:E37"/>
    <mergeCell ref="D40:D41"/>
    <mergeCell ref="B48:B52"/>
    <mergeCell ref="F55:F56"/>
    <mergeCell ref="E55:E56"/>
    <mergeCell ref="F51:F52"/>
    <mergeCell ref="G24:H24"/>
    <mergeCell ref="E32:E33"/>
    <mergeCell ref="D36:D37"/>
    <mergeCell ref="A48:A52"/>
    <mergeCell ref="E49:E50"/>
    <mergeCell ref="D53:D54"/>
    <mergeCell ref="A53:A56"/>
    <mergeCell ref="C51:C52"/>
    <mergeCell ref="A59:A63"/>
    <mergeCell ref="F53:F54"/>
    <mergeCell ref="E57:E58"/>
    <mergeCell ref="F49:F50"/>
    <mergeCell ref="E53:E54"/>
    <mergeCell ref="D57:D58"/>
    <mergeCell ref="D49:D50"/>
    <mergeCell ref="B57:B58"/>
    <mergeCell ref="F57:F58"/>
    <mergeCell ref="B53:B54"/>
    <mergeCell ref="A57:A58"/>
  </mergeCells>
  <pageMargins left="0.39" right="0.354331" top="0.39" bottom="0.3" header="0.2" footer="0.22"/>
  <pageSetup firstPageNumber="1" fitToHeight="1" fitToWidth="1" scale="61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