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7b1e7da3d8c37/Documents/"/>
    </mc:Choice>
  </mc:AlternateContent>
  <xr:revisionPtr revIDLastSave="0" documentId="8_{C39CE056-D42C-4602-A444-734E07B003BC}" xr6:coauthVersionLast="47" xr6:coauthVersionMax="47" xr10:uidLastSave="{00000000-0000-0000-0000-000000000000}"/>
  <bookViews>
    <workbookView xWindow="-108" yWindow="-108" windowWidth="23256" windowHeight="12456" xr2:uid="{67A0F971-D5C6-4072-A2B8-42A15DB1D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76" i="1"/>
  <c r="C75" i="1"/>
  <c r="C74" i="1"/>
  <c r="C65" i="1"/>
  <c r="C64" i="1"/>
  <c r="C63" i="1"/>
  <c r="C48" i="1"/>
  <c r="C42" i="1"/>
  <c r="C29" i="1"/>
  <c r="C21" i="1"/>
  <c r="E12" i="1"/>
  <c r="E11" i="1"/>
  <c r="E10" i="1"/>
  <c r="C36" i="1"/>
  <c r="C5" i="1"/>
</calcChain>
</file>

<file path=xl/sharedStrings.xml><?xml version="1.0" encoding="utf-8"?>
<sst xmlns="http://schemas.openxmlformats.org/spreadsheetml/2006/main" count="80" uniqueCount="49">
  <si>
    <t>Q1</t>
  </si>
  <si>
    <t>EMI CALCULATION</t>
  </si>
  <si>
    <t>CALCULATION</t>
  </si>
  <si>
    <t>PV</t>
  </si>
  <si>
    <t>Intrest rate</t>
  </si>
  <si>
    <t>NPER</t>
  </si>
  <si>
    <t>PMT</t>
  </si>
  <si>
    <t>Q2</t>
  </si>
  <si>
    <t>PPMT CALCULATION</t>
  </si>
  <si>
    <t>PER</t>
  </si>
  <si>
    <t>Q3</t>
  </si>
  <si>
    <t>IPMT CALCULATION</t>
  </si>
  <si>
    <t>IPMT</t>
  </si>
  <si>
    <t>Q4</t>
  </si>
  <si>
    <t>Annual intrest rate</t>
  </si>
  <si>
    <t>Q5</t>
  </si>
  <si>
    <t>CAGR</t>
  </si>
  <si>
    <t>First value</t>
  </si>
  <si>
    <t>End value</t>
  </si>
  <si>
    <t>Period</t>
  </si>
  <si>
    <t>Q6</t>
  </si>
  <si>
    <t>No of payments</t>
  </si>
  <si>
    <t>princpal amount</t>
  </si>
  <si>
    <t>Intrest amount</t>
  </si>
  <si>
    <t>Total monthly payment</t>
  </si>
  <si>
    <t>EFFECT</t>
  </si>
  <si>
    <t>Intrest quality</t>
  </si>
  <si>
    <t>Quaterly</t>
  </si>
  <si>
    <t>Effect value</t>
  </si>
  <si>
    <t>Q7</t>
  </si>
  <si>
    <t>NOMINAL</t>
  </si>
  <si>
    <t>Nominal intrest rate</t>
  </si>
  <si>
    <t>Monthly</t>
  </si>
  <si>
    <t>Nominal value</t>
  </si>
  <si>
    <t>Q8</t>
  </si>
  <si>
    <t>SLN</t>
  </si>
  <si>
    <t>Initial cost</t>
  </si>
  <si>
    <t>Salvage value</t>
  </si>
  <si>
    <t>Life</t>
  </si>
  <si>
    <t>SLN value</t>
  </si>
  <si>
    <t>Q9</t>
  </si>
  <si>
    <t>Total payment REQ</t>
  </si>
  <si>
    <t>Princpal AMT</t>
  </si>
  <si>
    <t>Intrest</t>
  </si>
  <si>
    <t>Q10</t>
  </si>
  <si>
    <t>IPMT,PMT,PPMT</t>
  </si>
  <si>
    <t>ANSWERS</t>
  </si>
  <si>
    <t>PPMT[Monthly]</t>
  </si>
  <si>
    <t xml:space="preserve">IPMT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</si>
</sst>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arajita"/>
      <family val="1"/>
    </font>
    <font>
      <sz val="12"/>
      <color theme="1"/>
      <name val="Calibri"/>
      <family val="2"/>
      <scheme val="minor"/>
    </font>
    <font>
      <sz val="14"/>
      <color theme="1"/>
      <name val="Aparajit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8" fontId="0" fillId="0" borderId="0" xfId="0" applyNumberFormat="1"/>
    <xf numFmtId="1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1069-5793-4B95-9F86-2F99185E2821}">
  <dimension ref="A1:E76"/>
  <sheetViews>
    <sheetView tabSelected="1" workbookViewId="0">
      <selection activeCell="C77" sqref="C77"/>
    </sheetView>
  </sheetViews>
  <sheetFormatPr defaultRowHeight="14.4" x14ac:dyDescent="0.3"/>
  <cols>
    <col min="1" max="1" width="18" customWidth="1"/>
    <col min="2" max="2" width="26.6640625" customWidth="1"/>
    <col min="3" max="3" width="26.44140625" customWidth="1"/>
    <col min="4" max="4" width="20.33203125" customWidth="1"/>
    <col min="5" max="6" width="19" customWidth="1"/>
  </cols>
  <sheetData>
    <row r="1" spans="1:5" ht="20.399999999999999" x14ac:dyDescent="0.55000000000000004">
      <c r="A1" s="5" t="s">
        <v>0</v>
      </c>
      <c r="B1" s="6" t="s">
        <v>1</v>
      </c>
      <c r="C1" s="6" t="s">
        <v>2</v>
      </c>
    </row>
    <row r="2" spans="1:5" ht="16.2" x14ac:dyDescent="0.45">
      <c r="A2" s="4"/>
      <c r="B2" t="s">
        <v>3</v>
      </c>
      <c r="C2" s="1">
        <v>150000</v>
      </c>
    </row>
    <row r="3" spans="1:5" x14ac:dyDescent="0.3">
      <c r="B3" t="s">
        <v>4</v>
      </c>
      <c r="C3" s="2">
        <v>0.08</v>
      </c>
    </row>
    <row r="4" spans="1:5" x14ac:dyDescent="0.3">
      <c r="B4" t="s">
        <v>5</v>
      </c>
      <c r="C4">
        <v>3</v>
      </c>
    </row>
    <row r="5" spans="1:5" x14ac:dyDescent="0.3">
      <c r="B5" t="s">
        <v>6</v>
      </c>
      <c r="C5" s="3">
        <f>-PMT(C3/12,C4*12,C2)</f>
        <v>4700.4548192146276</v>
      </c>
    </row>
    <row r="8" spans="1:5" ht="20.399999999999999" x14ac:dyDescent="0.55000000000000004">
      <c r="A8" s="6" t="s">
        <v>7</v>
      </c>
      <c r="B8" s="6" t="s">
        <v>8</v>
      </c>
      <c r="C8" s="6" t="s">
        <v>2</v>
      </c>
    </row>
    <row r="9" spans="1:5" x14ac:dyDescent="0.3">
      <c r="B9" t="s">
        <v>3</v>
      </c>
      <c r="C9" s="1">
        <v>150000</v>
      </c>
    </row>
    <row r="10" spans="1:5" x14ac:dyDescent="0.3">
      <c r="B10" t="s">
        <v>4</v>
      </c>
      <c r="C10" s="2">
        <v>0.08</v>
      </c>
      <c r="D10" t="s">
        <v>22</v>
      </c>
      <c r="E10" s="7">
        <f>-PPMT(C10/12,1,12,C9)</f>
        <v>12048.264362813159</v>
      </c>
    </row>
    <row r="11" spans="1:5" x14ac:dyDescent="0.3">
      <c r="B11" t="s">
        <v>5</v>
      </c>
      <c r="C11">
        <v>3</v>
      </c>
      <c r="D11" t="s">
        <v>23</v>
      </c>
      <c r="E11" s="7">
        <f>-IPMT(C10/12,1,12,C9)</f>
        <v>1000.0000000000001</v>
      </c>
    </row>
    <row r="12" spans="1:5" x14ac:dyDescent="0.3">
      <c r="B12" t="s">
        <v>21</v>
      </c>
      <c r="C12">
        <v>36</v>
      </c>
      <c r="D12" t="s">
        <v>24</v>
      </c>
      <c r="E12" s="7">
        <f>SUM(E10:E11)</f>
        <v>13048.264362813159</v>
      </c>
    </row>
    <row r="13" spans="1:5" x14ac:dyDescent="0.3">
      <c r="C13" s="3"/>
    </row>
    <row r="16" spans="1:5" ht="20.399999999999999" x14ac:dyDescent="0.55000000000000004">
      <c r="A16" s="6" t="s">
        <v>10</v>
      </c>
      <c r="B16" s="6" t="s">
        <v>11</v>
      </c>
      <c r="C16" s="6" t="s">
        <v>2</v>
      </c>
    </row>
    <row r="17" spans="1:3" x14ac:dyDescent="0.3">
      <c r="B17" t="s">
        <v>3</v>
      </c>
      <c r="C17" s="1">
        <v>150000</v>
      </c>
    </row>
    <row r="18" spans="1:3" x14ac:dyDescent="0.3">
      <c r="B18" t="s">
        <v>4</v>
      </c>
      <c r="C18" s="2">
        <v>0.08</v>
      </c>
    </row>
    <row r="19" spans="1:3" x14ac:dyDescent="0.3">
      <c r="B19" t="s">
        <v>5</v>
      </c>
      <c r="C19">
        <v>3</v>
      </c>
    </row>
    <row r="20" spans="1:3" x14ac:dyDescent="0.3">
      <c r="B20" t="s">
        <v>9</v>
      </c>
      <c r="C20">
        <v>6</v>
      </c>
    </row>
    <row r="21" spans="1:3" x14ac:dyDescent="0.3">
      <c r="B21" t="s">
        <v>12</v>
      </c>
      <c r="C21" s="3">
        <f>-IPMT(C18/12,1,6,C17)</f>
        <v>1000.0000000000001</v>
      </c>
    </row>
    <row r="24" spans="1:3" ht="20.399999999999999" x14ac:dyDescent="0.55000000000000004">
      <c r="A24" s="6" t="s">
        <v>13</v>
      </c>
      <c r="B24" s="6" t="s">
        <v>6</v>
      </c>
      <c r="C24" s="6" t="s">
        <v>2</v>
      </c>
    </row>
    <row r="25" spans="1:3" x14ac:dyDescent="0.3">
      <c r="B25" t="s">
        <v>3</v>
      </c>
      <c r="C25" s="1">
        <v>200000</v>
      </c>
    </row>
    <row r="26" spans="1:3" x14ac:dyDescent="0.3">
      <c r="B26" t="s">
        <v>14</v>
      </c>
      <c r="C26" s="2">
        <v>0.1</v>
      </c>
    </row>
    <row r="27" spans="1:3" x14ac:dyDescent="0.3">
      <c r="B27" t="s">
        <v>21</v>
      </c>
      <c r="C27">
        <v>60</v>
      </c>
    </row>
    <row r="28" spans="1:3" x14ac:dyDescent="0.3">
      <c r="B28" t="s">
        <v>5</v>
      </c>
      <c r="C28">
        <v>5</v>
      </c>
    </row>
    <row r="29" spans="1:3" x14ac:dyDescent="0.3">
      <c r="B29" t="s">
        <v>6</v>
      </c>
      <c r="C29" s="3">
        <f>PMT(C26,C27,C25)</f>
        <v>-20065.901845100816</v>
      </c>
    </row>
    <row r="32" spans="1:3" ht="20.399999999999999" x14ac:dyDescent="0.55000000000000004">
      <c r="A32" s="6" t="s">
        <v>15</v>
      </c>
      <c r="B32" s="6" t="s">
        <v>16</v>
      </c>
      <c r="C32" s="6" t="s">
        <v>2</v>
      </c>
    </row>
    <row r="33" spans="1:3" x14ac:dyDescent="0.3">
      <c r="B33" t="s">
        <v>17</v>
      </c>
      <c r="C33">
        <v>10000</v>
      </c>
    </row>
    <row r="34" spans="1:3" x14ac:dyDescent="0.3">
      <c r="B34" t="s">
        <v>18</v>
      </c>
      <c r="C34">
        <v>15000</v>
      </c>
    </row>
    <row r="35" spans="1:3" x14ac:dyDescent="0.3">
      <c r="B35" t="s">
        <v>19</v>
      </c>
      <c r="C35">
        <v>4</v>
      </c>
    </row>
    <row r="36" spans="1:3" x14ac:dyDescent="0.3">
      <c r="B36" t="s">
        <v>16</v>
      </c>
      <c r="C36">
        <f>-(C34/C33^1/4-1)</f>
        <v>0.625</v>
      </c>
    </row>
    <row r="39" spans="1:3" ht="20.399999999999999" x14ac:dyDescent="0.55000000000000004">
      <c r="A39" s="6" t="s">
        <v>20</v>
      </c>
      <c r="B39" s="6" t="s">
        <v>25</v>
      </c>
      <c r="C39" s="6" t="s">
        <v>2</v>
      </c>
    </row>
    <row r="40" spans="1:3" x14ac:dyDescent="0.3">
      <c r="B40" t="s">
        <v>26</v>
      </c>
      <c r="C40" s="2">
        <v>0.06</v>
      </c>
    </row>
    <row r="41" spans="1:3" x14ac:dyDescent="0.3">
      <c r="B41" t="s">
        <v>27</v>
      </c>
      <c r="C41">
        <v>4</v>
      </c>
    </row>
    <row r="42" spans="1:3" x14ac:dyDescent="0.3">
      <c r="B42" t="s">
        <v>28</v>
      </c>
      <c r="C42" s="8">
        <f>EFFECT(C40,C41)</f>
        <v>6.136355062499943E-2</v>
      </c>
    </row>
    <row r="45" spans="1:3" ht="20.399999999999999" x14ac:dyDescent="0.55000000000000004">
      <c r="A45" s="6" t="s">
        <v>29</v>
      </c>
      <c r="B45" s="6" t="s">
        <v>30</v>
      </c>
      <c r="C45" s="6" t="s">
        <v>2</v>
      </c>
    </row>
    <row r="46" spans="1:3" x14ac:dyDescent="0.3">
      <c r="B46" t="s">
        <v>31</v>
      </c>
      <c r="C46" s="8">
        <v>9.5000000000000001E-2</v>
      </c>
    </row>
    <row r="47" spans="1:3" x14ac:dyDescent="0.3">
      <c r="B47" t="s">
        <v>32</v>
      </c>
      <c r="C47">
        <v>12</v>
      </c>
    </row>
    <row r="48" spans="1:3" x14ac:dyDescent="0.3">
      <c r="B48" t="s">
        <v>33</v>
      </c>
      <c r="C48" s="8">
        <f>NOMINAL(C46,C47)</f>
        <v>9.1098411486990827E-2</v>
      </c>
    </row>
    <row r="51" spans="1:3" ht="20.399999999999999" x14ac:dyDescent="0.55000000000000004">
      <c r="A51" s="6" t="s">
        <v>34</v>
      </c>
      <c r="B51" s="6" t="s">
        <v>35</v>
      </c>
      <c r="C51" s="6" t="s">
        <v>2</v>
      </c>
    </row>
    <row r="52" spans="1:3" x14ac:dyDescent="0.3">
      <c r="B52" t="s">
        <v>36</v>
      </c>
      <c r="C52" s="1">
        <v>50000</v>
      </c>
    </row>
    <row r="53" spans="1:3" x14ac:dyDescent="0.3">
      <c r="B53" t="s">
        <v>37</v>
      </c>
      <c r="C53" s="1">
        <v>10000</v>
      </c>
    </row>
    <row r="54" spans="1:3" x14ac:dyDescent="0.3">
      <c r="B54" t="s">
        <v>38</v>
      </c>
      <c r="C54">
        <v>5</v>
      </c>
    </row>
    <row r="55" spans="1:3" x14ac:dyDescent="0.3">
      <c r="B55" t="s">
        <v>39</v>
      </c>
      <c r="C55" s="7">
        <f>SLN(C52,C53,C54)</f>
        <v>8000</v>
      </c>
    </row>
    <row r="58" spans="1:3" ht="20.399999999999999" x14ac:dyDescent="0.55000000000000004">
      <c r="A58" s="6" t="s">
        <v>40</v>
      </c>
      <c r="B58" s="6" t="s">
        <v>6</v>
      </c>
      <c r="C58" s="6" t="s">
        <v>2</v>
      </c>
    </row>
    <row r="59" spans="1:3" x14ac:dyDescent="0.3">
      <c r="B59" t="s">
        <v>3</v>
      </c>
      <c r="C59" s="1">
        <v>300000</v>
      </c>
    </row>
    <row r="60" spans="1:3" x14ac:dyDescent="0.3">
      <c r="B60" t="s">
        <v>14</v>
      </c>
      <c r="C60" s="2">
        <v>7.0000000000000007E-2</v>
      </c>
    </row>
    <row r="61" spans="1:3" x14ac:dyDescent="0.3">
      <c r="B61" t="s">
        <v>9</v>
      </c>
      <c r="C61">
        <v>120</v>
      </c>
    </row>
    <row r="62" spans="1:3" x14ac:dyDescent="0.3">
      <c r="B62" t="s">
        <v>5</v>
      </c>
      <c r="C62">
        <v>10</v>
      </c>
    </row>
    <row r="63" spans="1:3" x14ac:dyDescent="0.3">
      <c r="B63" t="s">
        <v>41</v>
      </c>
      <c r="C63" s="7">
        <f>-PMT(C60/12,C61,C59)</f>
        <v>3483.2543765587216</v>
      </c>
    </row>
    <row r="64" spans="1:3" x14ac:dyDescent="0.3">
      <c r="B64" t="s">
        <v>42</v>
      </c>
      <c r="C64" s="7">
        <f>-PPMT(C60/12,3,C61,C59)</f>
        <v>1753.534656413331</v>
      </c>
    </row>
    <row r="65" spans="1:3" x14ac:dyDescent="0.3">
      <c r="B65" t="s">
        <v>43</v>
      </c>
      <c r="C65" s="7">
        <f>-IPMT(C60/12,5,C61,C59)</f>
        <v>1709.2021469329543</v>
      </c>
    </row>
    <row r="68" spans="1:3" ht="20.399999999999999" x14ac:dyDescent="0.55000000000000004">
      <c r="A68" s="6" t="s">
        <v>44</v>
      </c>
      <c r="B68" s="6" t="s">
        <v>45</v>
      </c>
      <c r="C68" s="6" t="s">
        <v>2</v>
      </c>
    </row>
    <row r="69" spans="1:3" x14ac:dyDescent="0.3">
      <c r="B69" t="s">
        <v>3</v>
      </c>
      <c r="C69" s="1">
        <v>100000</v>
      </c>
    </row>
    <row r="70" spans="1:3" x14ac:dyDescent="0.3">
      <c r="B70" t="s">
        <v>14</v>
      </c>
      <c r="C70" s="2">
        <v>0.14000000000000001</v>
      </c>
    </row>
    <row r="71" spans="1:3" x14ac:dyDescent="0.3">
      <c r="B71" t="s">
        <v>5</v>
      </c>
      <c r="C71">
        <v>4</v>
      </c>
    </row>
    <row r="72" spans="1:3" x14ac:dyDescent="0.3">
      <c r="B72" t="s">
        <v>9</v>
      </c>
      <c r="C72">
        <v>3</v>
      </c>
    </row>
    <row r="73" spans="1:3" ht="20.399999999999999" x14ac:dyDescent="0.55000000000000004">
      <c r="B73" s="9" t="s">
        <v>46</v>
      </c>
    </row>
    <row r="74" spans="1:3" x14ac:dyDescent="0.3">
      <c r="B74" t="s">
        <v>6</v>
      </c>
      <c r="C74" s="7">
        <f>-PMT(C70/12,C71*12,C69)</f>
        <v>2732.6476495046913</v>
      </c>
    </row>
    <row r="75" spans="1:3" x14ac:dyDescent="0.3">
      <c r="B75" t="s">
        <v>47</v>
      </c>
      <c r="C75" s="7">
        <f>-PPMT(C70/12,4,C71*12,C69)</f>
        <v>1621.4322461918157</v>
      </c>
    </row>
    <row r="76" spans="1:3" x14ac:dyDescent="0.3">
      <c r="B76" t="s">
        <v>48</v>
      </c>
      <c r="C76" s="7">
        <f>-IPMT(C70/12,3,C71*12,C69)</f>
        <v>1129.9139629888932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Mullu</dc:creator>
  <cp:lastModifiedBy>Karuna Mullu</cp:lastModifiedBy>
  <dcterms:created xsi:type="dcterms:W3CDTF">2024-03-07T14:19:33Z</dcterms:created>
  <dcterms:modified xsi:type="dcterms:W3CDTF">2024-03-08T11:17:16Z</dcterms:modified>
</cp:coreProperties>
</file>