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Mavic2018\Fermes &amp; Couvoirs 2018\2-Maadania\"/>
    </mc:Choice>
  </mc:AlternateContent>
  <bookViews>
    <workbookView xWindow="0" yWindow="0" windowWidth="15480" windowHeight="10245" firstSheet="3" activeTab="10"/>
  </bookViews>
  <sheets>
    <sheet name="Menu" sheetId="1" r:id="rId1"/>
    <sheet name="Bande" sheetId="2" r:id="rId2"/>
    <sheet name="Suivi journalier" sheetId="3" r:id="rId3"/>
    <sheet name="Tri Oeufs " sheetId="4" r:id="rId4"/>
    <sheet name="Eclosion" sheetId="5" r:id="rId5"/>
    <sheet name="SUIVI HEBDO" sheetId="6" r:id="rId6"/>
    <sheet name="Ponte" sheetId="7" r:id="rId7"/>
    <sheet name="Graphique2" sheetId="8" r:id="rId8"/>
    <sheet name="Rec" sheetId="9" r:id="rId9"/>
    <sheet name="Poids Femelle" sheetId="10" r:id="rId10"/>
    <sheet name="Poids Males" sheetId="11" r:id="rId11"/>
  </sheets>
  <externalReferences>
    <externalReference r:id="rId12"/>
  </externalReferences>
  <definedNames>
    <definedName name="FARM" localSheetId="9">#REF!</definedName>
    <definedName name="FARM" localSheetId="10">#REF!</definedName>
    <definedName name="FARM" localSheetId="8">#REF!</definedName>
    <definedName name="FARM">#REF!</definedName>
    <definedName name="_xlnm.Print_Titles" localSheetId="6">Ponte!$1:$2</definedName>
    <definedName name="_xlnm.Print_Area" localSheetId="0">Menu!$A$1:$E$17</definedName>
    <definedName name="_xlnm.Print_Area" localSheetId="6">Ponte!$A$1:$D$50</definedName>
    <definedName name="_xlnm.Print_Area" localSheetId="8">Rec!$A$1:$R$29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J40" i="4" l="1"/>
  <c r="FI40" i="4" l="1"/>
  <c r="FH40" i="4" l="1"/>
  <c r="FG40" i="4"/>
  <c r="FF40" i="4" l="1"/>
  <c r="FE52" i="4" l="1"/>
  <c r="FF52" i="4"/>
  <c r="FG52" i="4"/>
  <c r="FH52" i="4"/>
  <c r="FI52" i="4"/>
  <c r="FJ52" i="4"/>
  <c r="FK52" i="4"/>
  <c r="FL52" i="4"/>
  <c r="FM52" i="4"/>
  <c r="FN52" i="4"/>
  <c r="FO52" i="4"/>
  <c r="FP52" i="4"/>
  <c r="FE40" i="4"/>
  <c r="FD40" i="4" l="1"/>
  <c r="FC40" i="4" l="1"/>
  <c r="FB40" i="4" l="1"/>
  <c r="EZ52" i="4" l="1"/>
  <c r="FA52" i="4"/>
  <c r="FB52" i="4"/>
  <c r="FC52" i="4"/>
  <c r="FD52" i="4"/>
  <c r="FA40" i="4"/>
  <c r="EZ40" i="4"/>
  <c r="EY40" i="4" l="1"/>
  <c r="EX40" i="4" l="1"/>
  <c r="EW6" i="4" l="1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EW40" i="4"/>
  <c r="EV40" i="4" l="1"/>
  <c r="EU40" i="4" l="1"/>
  <c r="ET40" i="4" l="1"/>
  <c r="ES40" i="4"/>
  <c r="ER52" i="4" l="1"/>
  <c r="ES52" i="4"/>
  <c r="ET52" i="4"/>
  <c r="EU52" i="4"/>
  <c r="EV52" i="4"/>
  <c r="EW52" i="4"/>
  <c r="EX52" i="4"/>
  <c r="EY52" i="4"/>
  <c r="ER40" i="4"/>
  <c r="EQ40" i="4" l="1"/>
  <c r="EP40" i="4" l="1"/>
  <c r="EO40" i="4" l="1"/>
  <c r="EN40" i="4" l="1"/>
  <c r="EN10" i="4" l="1"/>
  <c r="EL10" i="4"/>
  <c r="EM40" i="4" l="1"/>
  <c r="EL40" i="4"/>
  <c r="EK40" i="4" l="1"/>
  <c r="EJ40" i="4" l="1"/>
  <c r="EI40" i="4" l="1"/>
  <c r="EH40" i="4" l="1"/>
  <c r="EG40" i="4" l="1"/>
  <c r="EE10" i="4" l="1"/>
  <c r="EF40" i="4" l="1"/>
  <c r="EE40" i="4"/>
  <c r="ED40" i="4" l="1"/>
  <c r="EC40" i="4" l="1"/>
  <c r="EB40" i="4" l="1"/>
  <c r="EB6" i="4" l="1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A6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A52" i="4"/>
  <c r="EA40" i="4"/>
  <c r="DY113" i="4" l="1"/>
  <c r="DZ113" i="4"/>
  <c r="EA113" i="4"/>
  <c r="EB113" i="4"/>
  <c r="DZ101" i="4"/>
  <c r="DY101" i="4" l="1"/>
  <c r="DX101" i="4"/>
  <c r="DW101" i="4" l="1"/>
  <c r="DV101" i="4" l="1"/>
  <c r="DU101" i="4" l="1"/>
  <c r="DT101" i="4" l="1"/>
  <c r="DS101" i="4"/>
  <c r="DR101" i="4" l="1"/>
  <c r="DQ113" i="4"/>
  <c r="DR113" i="4"/>
  <c r="DS113" i="4"/>
  <c r="DT113" i="4"/>
  <c r="DU113" i="4"/>
  <c r="DV113" i="4"/>
  <c r="DW113" i="4"/>
  <c r="DX113" i="4"/>
  <c r="DQ101" i="4"/>
  <c r="DP101" i="4"/>
  <c r="DO101" i="4" l="1"/>
  <c r="DN101" i="4" l="1"/>
  <c r="DM101" i="4"/>
  <c r="DL113" i="4"/>
  <c r="DM113" i="4"/>
  <c r="DN113" i="4"/>
  <c r="DO113" i="4"/>
  <c r="DP113" i="4"/>
  <c r="DL101" i="4"/>
  <c r="DK101" i="4" l="1"/>
  <c r="DJ101" i="4"/>
  <c r="DI101" i="4" l="1"/>
  <c r="DH101" i="4" l="1"/>
  <c r="DG113" i="4"/>
  <c r="DH113" i="4"/>
  <c r="DI113" i="4"/>
  <c r="DJ113" i="4"/>
  <c r="DK113" i="4"/>
  <c r="DG101" i="4"/>
  <c r="DF101" i="4" l="1"/>
  <c r="DE101" i="4"/>
  <c r="DD101" i="4" l="1"/>
  <c r="DC101" i="4"/>
  <c r="DB101" i="4" l="1"/>
  <c r="C77" i="4" l="1"/>
  <c r="GW77" i="4"/>
  <c r="HD77" i="4"/>
  <c r="HK77" i="4"/>
  <c r="HR77" i="4"/>
  <c r="HY77" i="4"/>
  <c r="IF77" i="4"/>
  <c r="IM77" i="4"/>
  <c r="IT77" i="4"/>
  <c r="JA77" i="4"/>
  <c r="JH77" i="4"/>
  <c r="D71" i="4"/>
  <c r="D77" i="4" s="1"/>
  <c r="DA101" i="4" l="1"/>
  <c r="CZ113" i="4" l="1"/>
  <c r="DA113" i="4"/>
  <c r="DB113" i="4"/>
  <c r="DC113" i="4"/>
  <c r="DD113" i="4"/>
  <c r="DE113" i="4"/>
  <c r="DF113" i="4"/>
  <c r="CZ101" i="4"/>
  <c r="CY101" i="4" l="1"/>
  <c r="CX101" i="4"/>
  <c r="CW101" i="4"/>
  <c r="CV101" i="4"/>
  <c r="CU113" i="4"/>
  <c r="CV113" i="4"/>
  <c r="CW113" i="4"/>
  <c r="CX113" i="4"/>
  <c r="CY113" i="4"/>
  <c r="CU101" i="4"/>
  <c r="CT101" i="4" l="1"/>
  <c r="CS101" i="4" l="1"/>
  <c r="CR101" i="4"/>
  <c r="CQ101" i="4" l="1"/>
  <c r="CP101" i="4" l="1"/>
  <c r="CO101" i="4"/>
  <c r="CN101" i="4" l="1"/>
  <c r="CM101" i="4" l="1"/>
  <c r="CL101" i="4" l="1"/>
  <c r="CK101" i="4" l="1"/>
  <c r="CI113" i="4" l="1"/>
  <c r="CJ113" i="4"/>
  <c r="CK113" i="4"/>
  <c r="CL113" i="4"/>
  <c r="CM113" i="4"/>
  <c r="CN113" i="4"/>
  <c r="CO113" i="4"/>
  <c r="CP113" i="4"/>
  <c r="CQ113" i="4"/>
  <c r="CR113" i="4"/>
  <c r="CS113" i="4"/>
  <c r="CT113" i="4"/>
  <c r="CI101" i="4"/>
  <c r="CH113" i="4"/>
  <c r="CH101" i="4"/>
  <c r="CG101" i="4" l="1"/>
  <c r="CD101" i="4" l="1"/>
  <c r="CC101" i="4" l="1"/>
  <c r="CB101" i="4" l="1"/>
  <c r="CB113" i="4"/>
  <c r="CC113" i="4"/>
  <c r="CD113" i="4"/>
  <c r="CE113" i="4"/>
  <c r="CF113" i="4"/>
  <c r="CG113" i="4"/>
  <c r="CA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01" i="4"/>
  <c r="BZ101" i="4" l="1"/>
  <c r="BY101" i="4" l="1"/>
  <c r="BX101" i="4"/>
  <c r="BW101" i="4" l="1"/>
  <c r="BV101" i="4" l="1"/>
  <c r="BN66" i="4" l="1"/>
  <c r="BO66" i="4"/>
  <c r="BP66" i="4"/>
  <c r="BQ66" i="4"/>
  <c r="BR66" i="4"/>
  <c r="BS66" i="4"/>
  <c r="BU101" i="4" l="1"/>
  <c r="BT101" i="4"/>
  <c r="HR28" i="3" l="1"/>
  <c r="BS101" i="4" l="1"/>
  <c r="BR101" i="4" l="1"/>
  <c r="BQ101" i="4"/>
  <c r="BP101" i="4" l="1"/>
  <c r="BO101" i="4" l="1"/>
  <c r="BN101" i="4" l="1"/>
  <c r="BM101" i="4"/>
  <c r="BL101" i="4" l="1"/>
  <c r="BK101" i="4"/>
  <c r="BJ101" i="4" l="1"/>
  <c r="BI101" i="4" l="1"/>
  <c r="BH101" i="4"/>
  <c r="BG101" i="4" l="1"/>
  <c r="BF101" i="4"/>
  <c r="BE101" i="4" l="1"/>
  <c r="BD101" i="4" l="1"/>
  <c r="BC101" i="4" l="1"/>
  <c r="BB101" i="4" l="1"/>
  <c r="BA101" i="4" l="1"/>
  <c r="AZ101" i="4" l="1"/>
  <c r="AY101" i="4"/>
  <c r="AX101" i="4" l="1"/>
  <c r="AW101" i="4" l="1"/>
  <c r="AV101" i="4" l="1"/>
  <c r="AU101" i="4" l="1"/>
  <c r="AT101" i="4" l="1"/>
  <c r="AS101" i="4" l="1"/>
  <c r="AR101" i="4"/>
  <c r="AQ101" i="4" l="1"/>
  <c r="AP101" i="4" l="1"/>
  <c r="AO101" i="4" l="1"/>
  <c r="AN80" i="4" l="1"/>
  <c r="AM80" i="4" l="1"/>
  <c r="AL80" i="4" l="1"/>
  <c r="AK80" i="4"/>
  <c r="AJ80" i="4"/>
  <c r="AI80" i="4"/>
  <c r="AH80" i="4" l="1"/>
  <c r="AG80" i="4" l="1"/>
  <c r="AF80" i="4" l="1"/>
  <c r="AE80" i="4" l="1"/>
  <c r="AD80" i="4"/>
  <c r="AC80" i="4" l="1"/>
  <c r="AB80" i="4" l="1"/>
  <c r="AA80" i="4" l="1"/>
  <c r="Z80" i="4" l="1"/>
  <c r="Y80" i="4" l="1"/>
  <c r="X80" i="4"/>
  <c r="W80" i="4" l="1"/>
  <c r="V80" i="4"/>
  <c r="U80" i="4"/>
  <c r="T80" i="4"/>
  <c r="S80" i="4"/>
  <c r="Q80" i="4" l="1"/>
  <c r="P80" i="4"/>
  <c r="M94" i="4" l="1"/>
  <c r="M80" i="4"/>
  <c r="L80" i="4"/>
  <c r="L94" i="4"/>
  <c r="O80" i="4" l="1"/>
  <c r="I67" i="4" l="1"/>
  <c r="J67" i="4"/>
  <c r="N80" i="4" l="1"/>
  <c r="K67" i="4" l="1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ES67" i="4"/>
  <c r="ET67" i="4"/>
  <c r="EU67" i="4"/>
  <c r="EV67" i="4"/>
  <c r="EW67" i="4"/>
  <c r="EX67" i="4"/>
  <c r="EY67" i="4"/>
  <c r="EZ67" i="4"/>
  <c r="FA67" i="4"/>
  <c r="FB67" i="4"/>
  <c r="FC67" i="4"/>
  <c r="FD67" i="4"/>
  <c r="FE67" i="4"/>
  <c r="FF67" i="4"/>
  <c r="FG67" i="4"/>
  <c r="FH67" i="4"/>
  <c r="FI67" i="4"/>
  <c r="FJ67" i="4"/>
  <c r="FK67" i="4"/>
  <c r="FL67" i="4"/>
  <c r="FM67" i="4"/>
  <c r="FN67" i="4"/>
  <c r="FO67" i="4"/>
  <c r="FP67" i="4"/>
  <c r="FQ67" i="4"/>
  <c r="FR67" i="4"/>
  <c r="FS67" i="4"/>
  <c r="FT67" i="4"/>
  <c r="FU67" i="4"/>
  <c r="FV67" i="4"/>
  <c r="FW67" i="4"/>
  <c r="FX67" i="4"/>
  <c r="FY67" i="4"/>
  <c r="FZ67" i="4"/>
  <c r="GA67" i="4"/>
  <c r="GB67" i="4"/>
  <c r="GC67" i="4"/>
  <c r="GD67" i="4"/>
  <c r="GE67" i="4"/>
  <c r="GF67" i="4"/>
  <c r="GG67" i="4"/>
  <c r="GH67" i="4"/>
  <c r="GI67" i="4"/>
  <c r="GJ67" i="4"/>
  <c r="GK67" i="4"/>
  <c r="GL67" i="4"/>
  <c r="GM67" i="4"/>
  <c r="GN67" i="4"/>
  <c r="GO67" i="4"/>
  <c r="GP67" i="4"/>
  <c r="GQ67" i="4"/>
  <c r="GR67" i="4"/>
  <c r="GS67" i="4"/>
  <c r="GT67" i="4"/>
  <c r="GU67" i="4"/>
  <c r="GV67" i="4"/>
  <c r="GW67" i="4"/>
  <c r="GX67" i="4"/>
  <c r="GY67" i="4"/>
  <c r="GZ67" i="4"/>
  <c r="HA67" i="4"/>
  <c r="HB67" i="4"/>
  <c r="HC67" i="4"/>
  <c r="HD67" i="4"/>
  <c r="HE67" i="4"/>
  <c r="HF67" i="4"/>
  <c r="HG67" i="4"/>
  <c r="HH67" i="4"/>
  <c r="HI67" i="4"/>
  <c r="HJ67" i="4"/>
  <c r="HK67" i="4"/>
  <c r="HL67" i="4"/>
  <c r="HM67" i="4"/>
  <c r="HN67" i="4"/>
  <c r="HO67" i="4"/>
  <c r="HP67" i="4"/>
  <c r="HQ67" i="4"/>
  <c r="HR67" i="4"/>
  <c r="HS67" i="4"/>
  <c r="HT67" i="4"/>
  <c r="HU67" i="4"/>
  <c r="HV67" i="4"/>
  <c r="HW67" i="4"/>
  <c r="HX67" i="4"/>
  <c r="HY67" i="4"/>
  <c r="HZ67" i="4"/>
  <c r="IA67" i="4"/>
  <c r="IB67" i="4"/>
  <c r="IC67" i="4"/>
  <c r="ID67" i="4"/>
  <c r="IE67" i="4"/>
  <c r="IF67" i="4"/>
  <c r="IG67" i="4"/>
  <c r="IH67" i="4"/>
  <c r="II67" i="4"/>
  <c r="IJ67" i="4"/>
  <c r="IK67" i="4"/>
  <c r="IL67" i="4"/>
  <c r="IM67" i="4"/>
  <c r="IN67" i="4"/>
  <c r="IO67" i="4"/>
  <c r="IP67" i="4"/>
  <c r="IQ67" i="4"/>
  <c r="IR67" i="4"/>
  <c r="IS67" i="4"/>
  <c r="IT67" i="4"/>
  <c r="IU67" i="4"/>
  <c r="IV67" i="4"/>
  <c r="IW67" i="4"/>
  <c r="IX67" i="4"/>
  <c r="IY67" i="4"/>
  <c r="IZ67" i="4"/>
  <c r="JA67" i="4"/>
  <c r="JB67" i="4"/>
  <c r="JC67" i="4"/>
  <c r="JD67" i="4"/>
  <c r="JE67" i="4"/>
  <c r="JF67" i="4"/>
  <c r="JG67" i="4"/>
  <c r="JH67" i="4"/>
  <c r="JI67" i="4"/>
  <c r="JJ67" i="4"/>
  <c r="JK67" i="4"/>
  <c r="JL67" i="4"/>
  <c r="JM67" i="4"/>
  <c r="JN67" i="4"/>
  <c r="I1" i="4" l="1"/>
  <c r="P1" i="4"/>
  <c r="W1" i="4"/>
  <c r="AD1" i="4"/>
  <c r="AK1" i="4"/>
  <c r="AR1" i="4"/>
  <c r="AY1" i="4"/>
  <c r="BF1" i="4"/>
  <c r="BM1" i="4"/>
  <c r="BT1" i="4"/>
  <c r="CA1" i="4"/>
  <c r="CH1" i="4"/>
  <c r="CO1" i="4"/>
  <c r="CV1" i="4"/>
  <c r="DC1" i="4"/>
  <c r="DJ1" i="4"/>
  <c r="DQ1" i="4"/>
  <c r="DX1" i="4"/>
  <c r="EE1" i="4"/>
  <c r="EL1" i="4"/>
  <c r="ES1" i="4"/>
  <c r="EZ1" i="4"/>
  <c r="FG1" i="4"/>
  <c r="FN1" i="4"/>
  <c r="FU1" i="4"/>
  <c r="GB1" i="4"/>
  <c r="GI1" i="4"/>
  <c r="GP1" i="4"/>
  <c r="GW1" i="4"/>
  <c r="HD1" i="4"/>
  <c r="HK1" i="4"/>
  <c r="HR1" i="4"/>
  <c r="HY1" i="4"/>
  <c r="IF1" i="4"/>
  <c r="IM1" i="4"/>
  <c r="IT1" i="4"/>
  <c r="JA1" i="4"/>
  <c r="JH1" i="4"/>
  <c r="B1" i="4"/>
  <c r="M9" i="9" l="1"/>
  <c r="F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M8" i="9"/>
  <c r="F8" i="9"/>
  <c r="M3" i="9"/>
  <c r="M2" i="9"/>
  <c r="D2" i="9"/>
  <c r="M1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D72" i="9" l="1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R2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R3" i="9"/>
  <c r="D8" i="9"/>
  <c r="K8" i="9"/>
  <c r="C26" i="5" l="1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FD26" i="5"/>
  <c r="FE26" i="5"/>
  <c r="FF26" i="5"/>
  <c r="FG26" i="5"/>
  <c r="FH26" i="5"/>
  <c r="FI26" i="5"/>
  <c r="FJ26" i="5"/>
  <c r="FK26" i="5"/>
  <c r="FL26" i="5"/>
  <c r="FM26" i="5"/>
  <c r="B29" i="5"/>
  <c r="B26" i="5"/>
  <c r="B11" i="5"/>
  <c r="A1" i="7" l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J2" i="3"/>
  <c r="K2" i="3"/>
  <c r="R2" i="3" s="1"/>
  <c r="L2" i="3"/>
  <c r="S2" i="3" s="1"/>
  <c r="Z2" i="3" s="1"/>
  <c r="AG2" i="3" s="1"/>
  <c r="AN2" i="3" s="1"/>
  <c r="AU2" i="3" s="1"/>
  <c r="BB2" i="3" s="1"/>
  <c r="BI2" i="3" s="1"/>
  <c r="BP2" i="3" s="1"/>
  <c r="BW2" i="3" s="1"/>
  <c r="CD2" i="3" s="1"/>
  <c r="CK2" i="3" s="1"/>
  <c r="CR2" i="3" s="1"/>
  <c r="CY2" i="3" s="1"/>
  <c r="DF2" i="3" s="1"/>
  <c r="DM2" i="3" s="1"/>
  <c r="DT2" i="3" s="1"/>
  <c r="EA2" i="3" s="1"/>
  <c r="EH2" i="3" s="1"/>
  <c r="EO2" i="3" s="1"/>
  <c r="EV2" i="3" s="1"/>
  <c r="FC2" i="3" s="1"/>
  <c r="FJ2" i="3" s="1"/>
  <c r="FQ2" i="3" s="1"/>
  <c r="FX2" i="3" s="1"/>
  <c r="GE2" i="3" s="1"/>
  <c r="GL2" i="3" s="1"/>
  <c r="GS2" i="3" s="1"/>
  <c r="GZ2" i="3" s="1"/>
  <c r="HG2" i="3" s="1"/>
  <c r="HN2" i="3" s="1"/>
  <c r="HU2" i="3" s="1"/>
  <c r="IB2" i="3" s="1"/>
  <c r="II2" i="3" s="1"/>
  <c r="IP2" i="3" s="1"/>
  <c r="IW2" i="3" s="1"/>
  <c r="JD2" i="3" s="1"/>
  <c r="JK2" i="3" s="1"/>
  <c r="JR2" i="3" s="1"/>
  <c r="JY2" i="3" s="1"/>
  <c r="KF2" i="3" s="1"/>
  <c r="KM2" i="3" s="1"/>
  <c r="KT2" i="3" s="1"/>
  <c r="LA2" i="3" s="1"/>
  <c r="LH2" i="3" s="1"/>
  <c r="LO2" i="3" s="1"/>
  <c r="LV2" i="3" s="1"/>
  <c r="MC2" i="3" s="1"/>
  <c r="MJ2" i="3" s="1"/>
  <c r="MQ2" i="3" s="1"/>
  <c r="MX2" i="3" s="1"/>
  <c r="NE2" i="3" s="1"/>
  <c r="NL2" i="3" s="1"/>
  <c r="NS2" i="3" s="1"/>
  <c r="NZ2" i="3" s="1"/>
  <c r="OG2" i="3" s="1"/>
  <c r="ON2" i="3" s="1"/>
  <c r="OU2" i="3" s="1"/>
  <c r="PB2" i="3" s="1"/>
  <c r="PI2" i="3" s="1"/>
  <c r="PP2" i="3" s="1"/>
  <c r="PW2" i="3" s="1"/>
  <c r="QD2" i="3" s="1"/>
  <c r="QK2" i="3" s="1"/>
  <c r="M2" i="3"/>
  <c r="T2" i="3" s="1"/>
  <c r="AA2" i="3" s="1"/>
  <c r="AH2" i="3" s="1"/>
  <c r="AO2" i="3" s="1"/>
  <c r="AV2" i="3" s="1"/>
  <c r="BC2" i="3" s="1"/>
  <c r="BJ2" i="3" s="1"/>
  <c r="BQ2" i="3" s="1"/>
  <c r="BX2" i="3" s="1"/>
  <c r="CE2" i="3" s="1"/>
  <c r="CL2" i="3" s="1"/>
  <c r="CS2" i="3" s="1"/>
  <c r="CZ2" i="3" s="1"/>
  <c r="DG2" i="3" s="1"/>
  <c r="DN2" i="3" s="1"/>
  <c r="DU2" i="3" s="1"/>
  <c r="EB2" i="3" s="1"/>
  <c r="EI2" i="3" s="1"/>
  <c r="EP2" i="3" s="1"/>
  <c r="EW2" i="3" s="1"/>
  <c r="FD2" i="3" s="1"/>
  <c r="FK2" i="3" s="1"/>
  <c r="FR2" i="3" s="1"/>
  <c r="FY2" i="3" s="1"/>
  <c r="GF2" i="3" s="1"/>
  <c r="GM2" i="3" s="1"/>
  <c r="GT2" i="3" s="1"/>
  <c r="HA2" i="3" s="1"/>
  <c r="HH2" i="3" s="1"/>
  <c r="HO2" i="3" s="1"/>
  <c r="HV2" i="3" s="1"/>
  <c r="IC2" i="3" s="1"/>
  <c r="IJ2" i="3" s="1"/>
  <c r="IQ2" i="3" s="1"/>
  <c r="IX2" i="3" s="1"/>
  <c r="JE2" i="3" s="1"/>
  <c r="JL2" i="3" s="1"/>
  <c r="JS2" i="3" s="1"/>
  <c r="JZ2" i="3" s="1"/>
  <c r="KG2" i="3" s="1"/>
  <c r="KN2" i="3" s="1"/>
  <c r="KU2" i="3" s="1"/>
  <c r="LB2" i="3" s="1"/>
  <c r="LI2" i="3" s="1"/>
  <c r="LP2" i="3" s="1"/>
  <c r="LW2" i="3" s="1"/>
  <c r="MD2" i="3" s="1"/>
  <c r="MK2" i="3" s="1"/>
  <c r="MR2" i="3" s="1"/>
  <c r="MY2" i="3" s="1"/>
  <c r="NF2" i="3" s="1"/>
  <c r="NM2" i="3" s="1"/>
  <c r="NT2" i="3" s="1"/>
  <c r="OA2" i="3" s="1"/>
  <c r="OH2" i="3" s="1"/>
  <c r="OO2" i="3" s="1"/>
  <c r="OV2" i="3" s="1"/>
  <c r="PC2" i="3" s="1"/>
  <c r="PJ2" i="3" s="1"/>
  <c r="PQ2" i="3" s="1"/>
  <c r="PX2" i="3" s="1"/>
  <c r="QE2" i="3" s="1"/>
  <c r="QL2" i="3" s="1"/>
  <c r="N2" i="3"/>
  <c r="O2" i="3"/>
  <c r="P2" i="3"/>
  <c r="W2" i="3" s="1"/>
  <c r="AD2" i="3" s="1"/>
  <c r="AK2" i="3" s="1"/>
  <c r="AR2" i="3" s="1"/>
  <c r="AY2" i="3" s="1"/>
  <c r="BF2" i="3" s="1"/>
  <c r="BM2" i="3" s="1"/>
  <c r="BT2" i="3" s="1"/>
  <c r="CA2" i="3" s="1"/>
  <c r="CH2" i="3" s="1"/>
  <c r="CO2" i="3" s="1"/>
  <c r="CV2" i="3" s="1"/>
  <c r="DC2" i="3" s="1"/>
  <c r="DJ2" i="3" s="1"/>
  <c r="DQ2" i="3" s="1"/>
  <c r="DX2" i="3" s="1"/>
  <c r="EE2" i="3" s="1"/>
  <c r="EL2" i="3" s="1"/>
  <c r="ES2" i="3" s="1"/>
  <c r="EZ2" i="3" s="1"/>
  <c r="FG2" i="3" s="1"/>
  <c r="FN2" i="3" s="1"/>
  <c r="FU2" i="3" s="1"/>
  <c r="GB2" i="3" s="1"/>
  <c r="GI2" i="3" s="1"/>
  <c r="GP2" i="3" s="1"/>
  <c r="GW2" i="3" s="1"/>
  <c r="HD2" i="3" s="1"/>
  <c r="HK2" i="3" s="1"/>
  <c r="HR2" i="3" s="1"/>
  <c r="HY2" i="3" s="1"/>
  <c r="IF2" i="3" s="1"/>
  <c r="IM2" i="3" s="1"/>
  <c r="IT2" i="3" s="1"/>
  <c r="JA2" i="3" s="1"/>
  <c r="JH2" i="3" s="1"/>
  <c r="JO2" i="3" s="1"/>
  <c r="JV2" i="3" s="1"/>
  <c r="KC2" i="3" s="1"/>
  <c r="KJ2" i="3" s="1"/>
  <c r="KQ2" i="3" s="1"/>
  <c r="KX2" i="3" s="1"/>
  <c r="LE2" i="3" s="1"/>
  <c r="LL2" i="3" s="1"/>
  <c r="LS2" i="3" s="1"/>
  <c r="LZ2" i="3" s="1"/>
  <c r="MG2" i="3" s="1"/>
  <c r="MN2" i="3" s="1"/>
  <c r="MU2" i="3" s="1"/>
  <c r="NB2" i="3" s="1"/>
  <c r="NI2" i="3" s="1"/>
  <c r="NP2" i="3" s="1"/>
  <c r="NW2" i="3" s="1"/>
  <c r="OD2" i="3" s="1"/>
  <c r="OK2" i="3" s="1"/>
  <c r="OR2" i="3" s="1"/>
  <c r="OY2" i="3" s="1"/>
  <c r="PF2" i="3" s="1"/>
  <c r="PM2" i="3" s="1"/>
  <c r="PT2" i="3" s="1"/>
  <c r="QA2" i="3" s="1"/>
  <c r="QH2" i="3" s="1"/>
  <c r="Q2" i="3"/>
  <c r="X2" i="3" s="1"/>
  <c r="AE2" i="3" s="1"/>
  <c r="AL2" i="3" s="1"/>
  <c r="AS2" i="3" s="1"/>
  <c r="AZ2" i="3" s="1"/>
  <c r="BG2" i="3" s="1"/>
  <c r="BN2" i="3" s="1"/>
  <c r="BU2" i="3" s="1"/>
  <c r="CB2" i="3" s="1"/>
  <c r="CI2" i="3" s="1"/>
  <c r="CP2" i="3" s="1"/>
  <c r="CW2" i="3" s="1"/>
  <c r="DD2" i="3" s="1"/>
  <c r="DK2" i="3" s="1"/>
  <c r="DR2" i="3" s="1"/>
  <c r="DY2" i="3" s="1"/>
  <c r="EF2" i="3" s="1"/>
  <c r="EM2" i="3" s="1"/>
  <c r="ET2" i="3" s="1"/>
  <c r="FA2" i="3" s="1"/>
  <c r="FH2" i="3" s="1"/>
  <c r="FO2" i="3" s="1"/>
  <c r="FV2" i="3" s="1"/>
  <c r="GC2" i="3" s="1"/>
  <c r="GJ2" i="3" s="1"/>
  <c r="GQ2" i="3" s="1"/>
  <c r="GX2" i="3" s="1"/>
  <c r="HE2" i="3" s="1"/>
  <c r="HL2" i="3" s="1"/>
  <c r="HS2" i="3" s="1"/>
  <c r="HZ2" i="3" s="1"/>
  <c r="IG2" i="3" s="1"/>
  <c r="IN2" i="3" s="1"/>
  <c r="IU2" i="3" s="1"/>
  <c r="JB2" i="3" s="1"/>
  <c r="JI2" i="3" s="1"/>
  <c r="JP2" i="3" s="1"/>
  <c r="JW2" i="3" s="1"/>
  <c r="KD2" i="3" s="1"/>
  <c r="KK2" i="3" s="1"/>
  <c r="KR2" i="3" s="1"/>
  <c r="KY2" i="3" s="1"/>
  <c r="LF2" i="3" s="1"/>
  <c r="LM2" i="3" s="1"/>
  <c r="LT2" i="3" s="1"/>
  <c r="MA2" i="3" s="1"/>
  <c r="MH2" i="3" s="1"/>
  <c r="MO2" i="3" s="1"/>
  <c r="MV2" i="3" s="1"/>
  <c r="NC2" i="3" s="1"/>
  <c r="NJ2" i="3" s="1"/>
  <c r="NQ2" i="3" s="1"/>
  <c r="NX2" i="3" s="1"/>
  <c r="OE2" i="3" s="1"/>
  <c r="OL2" i="3" s="1"/>
  <c r="OS2" i="3" s="1"/>
  <c r="OZ2" i="3" s="1"/>
  <c r="PG2" i="3" s="1"/>
  <c r="PN2" i="3" s="1"/>
  <c r="PU2" i="3" s="1"/>
  <c r="QB2" i="3" s="1"/>
  <c r="QI2" i="3" s="1"/>
  <c r="U2" i="3"/>
  <c r="AB2" i="3" s="1"/>
  <c r="AI2" i="3" s="1"/>
  <c r="AP2" i="3" s="1"/>
  <c r="AW2" i="3" s="1"/>
  <c r="BD2" i="3" s="1"/>
  <c r="BK2" i="3" s="1"/>
  <c r="BR2" i="3" s="1"/>
  <c r="BY2" i="3" s="1"/>
  <c r="CF2" i="3" s="1"/>
  <c r="CM2" i="3" s="1"/>
  <c r="CT2" i="3" s="1"/>
  <c r="DA2" i="3" s="1"/>
  <c r="DH2" i="3" s="1"/>
  <c r="DO2" i="3" s="1"/>
  <c r="DV2" i="3" s="1"/>
  <c r="EC2" i="3" s="1"/>
  <c r="EJ2" i="3" s="1"/>
  <c r="EQ2" i="3" s="1"/>
  <c r="EX2" i="3" s="1"/>
  <c r="FE2" i="3" s="1"/>
  <c r="FL2" i="3" s="1"/>
  <c r="FS2" i="3" s="1"/>
  <c r="FZ2" i="3" s="1"/>
  <c r="GG2" i="3" s="1"/>
  <c r="GN2" i="3" s="1"/>
  <c r="GU2" i="3" s="1"/>
  <c r="HB2" i="3" s="1"/>
  <c r="HI2" i="3" s="1"/>
  <c r="HP2" i="3" s="1"/>
  <c r="HW2" i="3" s="1"/>
  <c r="ID2" i="3" s="1"/>
  <c r="IK2" i="3" s="1"/>
  <c r="IR2" i="3" s="1"/>
  <c r="IY2" i="3" s="1"/>
  <c r="JF2" i="3" s="1"/>
  <c r="JM2" i="3" s="1"/>
  <c r="JT2" i="3" s="1"/>
  <c r="KA2" i="3" s="1"/>
  <c r="KH2" i="3" s="1"/>
  <c r="KO2" i="3" s="1"/>
  <c r="KV2" i="3" s="1"/>
  <c r="LC2" i="3" s="1"/>
  <c r="LJ2" i="3" s="1"/>
  <c r="LQ2" i="3" s="1"/>
  <c r="LX2" i="3" s="1"/>
  <c r="ME2" i="3" s="1"/>
  <c r="ML2" i="3" s="1"/>
  <c r="MS2" i="3" s="1"/>
  <c r="MZ2" i="3" s="1"/>
  <c r="NG2" i="3" s="1"/>
  <c r="NN2" i="3" s="1"/>
  <c r="NU2" i="3" s="1"/>
  <c r="OB2" i="3" s="1"/>
  <c r="OI2" i="3" s="1"/>
  <c r="OP2" i="3" s="1"/>
  <c r="OW2" i="3" s="1"/>
  <c r="PD2" i="3" s="1"/>
  <c r="PK2" i="3" s="1"/>
  <c r="PR2" i="3" s="1"/>
  <c r="PY2" i="3" s="1"/>
  <c r="QF2" i="3" s="1"/>
  <c r="QM2" i="3" s="1"/>
  <c r="V2" i="3"/>
  <c r="AC2" i="3" s="1"/>
  <c r="AJ2" i="3" s="1"/>
  <c r="AQ2" i="3" s="1"/>
  <c r="AX2" i="3" s="1"/>
  <c r="BE2" i="3" s="1"/>
  <c r="BL2" i="3" s="1"/>
  <c r="BS2" i="3" s="1"/>
  <c r="BZ2" i="3" s="1"/>
  <c r="CG2" i="3" s="1"/>
  <c r="CN2" i="3" s="1"/>
  <c r="CU2" i="3" s="1"/>
  <c r="DB2" i="3" s="1"/>
  <c r="DI2" i="3" s="1"/>
  <c r="DP2" i="3" s="1"/>
  <c r="DW2" i="3" s="1"/>
  <c r="ED2" i="3" s="1"/>
  <c r="EK2" i="3" s="1"/>
  <c r="ER2" i="3" s="1"/>
  <c r="EY2" i="3" s="1"/>
  <c r="FF2" i="3" s="1"/>
  <c r="FM2" i="3" s="1"/>
  <c r="FT2" i="3" s="1"/>
  <c r="GA2" i="3" s="1"/>
  <c r="GH2" i="3" s="1"/>
  <c r="GO2" i="3" s="1"/>
  <c r="GV2" i="3" s="1"/>
  <c r="HC2" i="3" s="1"/>
  <c r="HJ2" i="3" s="1"/>
  <c r="HQ2" i="3" s="1"/>
  <c r="HX2" i="3" s="1"/>
  <c r="IE2" i="3" s="1"/>
  <c r="IL2" i="3" s="1"/>
  <c r="IS2" i="3" s="1"/>
  <c r="IZ2" i="3" s="1"/>
  <c r="JG2" i="3" s="1"/>
  <c r="JN2" i="3" s="1"/>
  <c r="JU2" i="3" s="1"/>
  <c r="KB2" i="3" s="1"/>
  <c r="KI2" i="3" s="1"/>
  <c r="KP2" i="3" s="1"/>
  <c r="KW2" i="3" s="1"/>
  <c r="LD2" i="3" s="1"/>
  <c r="LK2" i="3" s="1"/>
  <c r="LR2" i="3" s="1"/>
  <c r="LY2" i="3" s="1"/>
  <c r="MF2" i="3" s="1"/>
  <c r="MM2" i="3" s="1"/>
  <c r="MT2" i="3" s="1"/>
  <c r="NA2" i="3" s="1"/>
  <c r="NH2" i="3" s="1"/>
  <c r="NO2" i="3" s="1"/>
  <c r="NV2" i="3" s="1"/>
  <c r="OC2" i="3" s="1"/>
  <c r="OJ2" i="3" s="1"/>
  <c r="OQ2" i="3" s="1"/>
  <c r="OX2" i="3" s="1"/>
  <c r="PE2" i="3" s="1"/>
  <c r="PL2" i="3" s="1"/>
  <c r="PS2" i="3" s="1"/>
  <c r="PZ2" i="3" s="1"/>
  <c r="QG2" i="3" s="1"/>
  <c r="QN2" i="3" s="1"/>
  <c r="Y2" i="3"/>
  <c r="AF2" i="3" s="1"/>
  <c r="AM2" i="3" s="1"/>
  <c r="AT2" i="3" s="1"/>
  <c r="BA2" i="3"/>
  <c r="BH2" i="3" s="1"/>
  <c r="BO2" i="3" s="1"/>
  <c r="BV2" i="3" s="1"/>
  <c r="CC2" i="3" s="1"/>
  <c r="CJ2" i="3" s="1"/>
  <c r="CQ2" i="3" s="1"/>
  <c r="CX2" i="3" s="1"/>
  <c r="DE2" i="3" s="1"/>
  <c r="DL2" i="3" s="1"/>
  <c r="DS2" i="3" s="1"/>
  <c r="DZ2" i="3" s="1"/>
  <c r="EG2" i="3" s="1"/>
  <c r="EN2" i="3" s="1"/>
  <c r="EU2" i="3" s="1"/>
  <c r="FB2" i="3" s="1"/>
  <c r="FI2" i="3" s="1"/>
  <c r="FP2" i="3" s="1"/>
  <c r="FW2" i="3" s="1"/>
  <c r="GD2" i="3" s="1"/>
  <c r="GK2" i="3" s="1"/>
  <c r="GR2" i="3" s="1"/>
  <c r="GY2" i="3" s="1"/>
  <c r="HF2" i="3" s="1"/>
  <c r="HM2" i="3" s="1"/>
  <c r="HT2" i="3" s="1"/>
  <c r="IA2" i="3" s="1"/>
  <c r="IH2" i="3" s="1"/>
  <c r="IO2" i="3" s="1"/>
  <c r="IV2" i="3" s="1"/>
  <c r="JC2" i="3" s="1"/>
  <c r="JJ2" i="3" s="1"/>
  <c r="JQ2" i="3" s="1"/>
  <c r="JX2" i="3" s="1"/>
  <c r="KE2" i="3" s="1"/>
  <c r="KL2" i="3" s="1"/>
  <c r="KS2" i="3" s="1"/>
  <c r="KZ2" i="3" s="1"/>
  <c r="LG2" i="3" s="1"/>
  <c r="LN2" i="3" s="1"/>
  <c r="LU2" i="3" s="1"/>
  <c r="MB2" i="3" s="1"/>
  <c r="MI2" i="3" s="1"/>
  <c r="MP2" i="3" s="1"/>
  <c r="MW2" i="3" s="1"/>
  <c r="ND2" i="3" s="1"/>
  <c r="NK2" i="3" s="1"/>
  <c r="NR2" i="3" s="1"/>
  <c r="NY2" i="3" s="1"/>
  <c r="OF2" i="3" s="1"/>
  <c r="OM2" i="3" s="1"/>
  <c r="OT2" i="3" s="1"/>
  <c r="PA2" i="3" s="1"/>
  <c r="PH2" i="3" s="1"/>
  <c r="PO2" i="3" s="1"/>
  <c r="PV2" i="3" s="1"/>
  <c r="QC2" i="3" s="1"/>
  <c r="QJ2" i="3" s="1"/>
  <c r="I2" i="3"/>
  <c r="JN113" i="4"/>
  <c r="JM113" i="4"/>
  <c r="JL113" i="4"/>
  <c r="JK113" i="4"/>
  <c r="JJ113" i="4"/>
  <c r="JI113" i="4"/>
  <c r="JH113" i="4"/>
  <c r="JG113" i="4"/>
  <c r="JF113" i="4"/>
  <c r="JE113" i="4"/>
  <c r="JD113" i="4"/>
  <c r="JC113" i="4"/>
  <c r="JB113" i="4"/>
  <c r="JA113" i="4"/>
  <c r="IZ113" i="4"/>
  <c r="IY113" i="4"/>
  <c r="IX113" i="4"/>
  <c r="IW113" i="4"/>
  <c r="IV113" i="4"/>
  <c r="IU113" i="4"/>
  <c r="IT113" i="4"/>
  <c r="IS113" i="4"/>
  <c r="IR113" i="4"/>
  <c r="IQ113" i="4"/>
  <c r="IP113" i="4"/>
  <c r="IO113" i="4"/>
  <c r="IN113" i="4"/>
  <c r="IM113" i="4"/>
  <c r="IL113" i="4"/>
  <c r="IK113" i="4"/>
  <c r="IJ113" i="4"/>
  <c r="II113" i="4"/>
  <c r="IH113" i="4"/>
  <c r="IG113" i="4"/>
  <c r="IF113" i="4"/>
  <c r="IE113" i="4"/>
  <c r="ID113" i="4"/>
  <c r="IC113" i="4"/>
  <c r="IB113" i="4"/>
  <c r="IA113" i="4"/>
  <c r="HZ113" i="4"/>
  <c r="HY113" i="4"/>
  <c r="HX113" i="4"/>
  <c r="HW113" i="4"/>
  <c r="HV113" i="4"/>
  <c r="HU113" i="4"/>
  <c r="HT113" i="4"/>
  <c r="HS113" i="4"/>
  <c r="HR113" i="4"/>
  <c r="HQ113" i="4"/>
  <c r="HP113" i="4"/>
  <c r="HO113" i="4"/>
  <c r="HN113" i="4"/>
  <c r="HM113" i="4"/>
  <c r="HL113" i="4"/>
  <c r="HK113" i="4"/>
  <c r="HJ113" i="4"/>
  <c r="HI113" i="4"/>
  <c r="HH113" i="4"/>
  <c r="HG113" i="4"/>
  <c r="HF113" i="4"/>
  <c r="HE113" i="4"/>
  <c r="HD113" i="4"/>
  <c r="HC113" i="4"/>
  <c r="HB113" i="4"/>
  <c r="HA113" i="4"/>
  <c r="GZ113" i="4"/>
  <c r="GY113" i="4"/>
  <c r="GX113" i="4"/>
  <c r="GW113" i="4"/>
  <c r="GV113" i="4"/>
  <c r="GU113" i="4"/>
  <c r="GT113" i="4"/>
  <c r="GS113" i="4"/>
  <c r="GR113" i="4"/>
  <c r="GQ113" i="4"/>
  <c r="GP113" i="4"/>
  <c r="GO113" i="4"/>
  <c r="GN113" i="4"/>
  <c r="GM113" i="4"/>
  <c r="GL113" i="4"/>
  <c r="GK113" i="4"/>
  <c r="GJ113" i="4"/>
  <c r="GI113" i="4"/>
  <c r="GH113" i="4"/>
  <c r="GG113" i="4"/>
  <c r="GF113" i="4"/>
  <c r="GE113" i="4"/>
  <c r="GD113" i="4"/>
  <c r="GC113" i="4"/>
  <c r="GB113" i="4"/>
  <c r="GA113" i="4"/>
  <c r="FZ113" i="4"/>
  <c r="FY113" i="4"/>
  <c r="FX113" i="4"/>
  <c r="FW113" i="4"/>
  <c r="FV113" i="4"/>
  <c r="FU113" i="4"/>
  <c r="FT113" i="4"/>
  <c r="FS113" i="4"/>
  <c r="FR113" i="4"/>
  <c r="FQ113" i="4"/>
  <c r="FP113" i="4"/>
  <c r="FO113" i="4"/>
  <c r="FN113" i="4"/>
  <c r="FM113" i="4"/>
  <c r="FL113" i="4"/>
  <c r="FK113" i="4"/>
  <c r="FJ113" i="4"/>
  <c r="FI113" i="4"/>
  <c r="FH113" i="4"/>
  <c r="FG113" i="4"/>
  <c r="FF113" i="4"/>
  <c r="FE113" i="4"/>
  <c r="FD113" i="4"/>
  <c r="FC113" i="4"/>
  <c r="FB113" i="4"/>
  <c r="FA113" i="4"/>
  <c r="EZ113" i="4"/>
  <c r="EY113" i="4"/>
  <c r="EX113" i="4"/>
  <c r="EW113" i="4"/>
  <c r="EV113" i="4"/>
  <c r="EU113" i="4"/>
  <c r="ET113" i="4"/>
  <c r="ES113" i="4"/>
  <c r="ER113" i="4"/>
  <c r="EQ113" i="4"/>
  <c r="EP113" i="4"/>
  <c r="EO113" i="4"/>
  <c r="EN113" i="4"/>
  <c r="EM113" i="4"/>
  <c r="EL113" i="4"/>
  <c r="EK113" i="4"/>
  <c r="EJ113" i="4"/>
  <c r="EI113" i="4"/>
  <c r="EH113" i="4"/>
  <c r="EG113" i="4"/>
  <c r="EF113" i="4"/>
  <c r="EE113" i="4"/>
  <c r="ED113" i="4"/>
  <c r="EC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B112" i="4"/>
  <c r="C107" i="4" s="1"/>
  <c r="C112" i="4"/>
  <c r="D107" i="4" s="1"/>
  <c r="D112" i="4" s="1"/>
  <c r="E107" i="4" s="1"/>
  <c r="E112" i="4" s="1"/>
  <c r="F107" i="4" s="1"/>
  <c r="F112" i="4" s="1"/>
  <c r="G107" i="4" s="1"/>
  <c r="G112" i="4" s="1"/>
  <c r="H107" i="4" s="1"/>
  <c r="H112" i="4" s="1"/>
  <c r="I107" i="4" s="1"/>
  <c r="I112" i="4" s="1"/>
  <c r="J107" i="4" s="1"/>
  <c r="J112" i="4" s="1"/>
  <c r="K107" i="4" s="1"/>
  <c r="K112" i="4" s="1"/>
  <c r="L107" i="4" s="1"/>
  <c r="L112" i="4" s="1"/>
  <c r="M107" i="4" s="1"/>
  <c r="M112" i="4" s="1"/>
  <c r="N107" i="4" s="1"/>
  <c r="N112" i="4" s="1"/>
  <c r="O107" i="4" s="1"/>
  <c r="O112" i="4" s="1"/>
  <c r="P107" i="4" s="1"/>
  <c r="P112" i="4" s="1"/>
  <c r="Q107" i="4" s="1"/>
  <c r="Q112" i="4" s="1"/>
  <c r="R107" i="4" s="1"/>
  <c r="R112" i="4" s="1"/>
  <c r="S107" i="4" s="1"/>
  <c r="S112" i="4" s="1"/>
  <c r="T107" i="4" s="1"/>
  <c r="T112" i="4" s="1"/>
  <c r="U107" i="4" s="1"/>
  <c r="U112" i="4" s="1"/>
  <c r="V107" i="4" s="1"/>
  <c r="V112" i="4" s="1"/>
  <c r="W107" i="4" s="1"/>
  <c r="W112" i="4" s="1"/>
  <c r="X107" i="4" s="1"/>
  <c r="X112" i="4" s="1"/>
  <c r="Y107" i="4" s="1"/>
  <c r="Y112" i="4" s="1"/>
  <c r="Z107" i="4" s="1"/>
  <c r="Z112" i="4" s="1"/>
  <c r="AA107" i="4" s="1"/>
  <c r="AA112" i="4" s="1"/>
  <c r="AB107" i="4" s="1"/>
  <c r="AB112" i="4" s="1"/>
  <c r="AC107" i="4" s="1"/>
  <c r="AC112" i="4" s="1"/>
  <c r="AD107" i="4" s="1"/>
  <c r="AD112" i="4" s="1"/>
  <c r="AE107" i="4" s="1"/>
  <c r="AE112" i="4" s="1"/>
  <c r="AF107" i="4" s="1"/>
  <c r="AF112" i="4" s="1"/>
  <c r="AG107" i="4" s="1"/>
  <c r="AG112" i="4" s="1"/>
  <c r="AH107" i="4" s="1"/>
  <c r="AH112" i="4" s="1"/>
  <c r="AI107" i="4" s="1"/>
  <c r="AI112" i="4" s="1"/>
  <c r="AJ107" i="4" s="1"/>
  <c r="AJ112" i="4" s="1"/>
  <c r="AK107" i="4" s="1"/>
  <c r="AK112" i="4" s="1"/>
  <c r="AL107" i="4" s="1"/>
  <c r="AL112" i="4" s="1"/>
  <c r="AM107" i="4" s="1"/>
  <c r="AM112" i="4" s="1"/>
  <c r="AN107" i="4" s="1"/>
  <c r="AN112" i="4" s="1"/>
  <c r="AO107" i="4" s="1"/>
  <c r="AO112" i="4" s="1"/>
  <c r="AP107" i="4" s="1"/>
  <c r="AP112" i="4" s="1"/>
  <c r="AQ107" i="4" s="1"/>
  <c r="AQ112" i="4" s="1"/>
  <c r="AR107" i="4" s="1"/>
  <c r="AR112" i="4" s="1"/>
  <c r="AS107" i="4" s="1"/>
  <c r="AS112" i="4" s="1"/>
  <c r="AT107" i="4" s="1"/>
  <c r="AT112" i="4" s="1"/>
  <c r="AU107" i="4" s="1"/>
  <c r="AU112" i="4" s="1"/>
  <c r="AV107" i="4" s="1"/>
  <c r="AV112" i="4" s="1"/>
  <c r="AW107" i="4" s="1"/>
  <c r="AW112" i="4" s="1"/>
  <c r="AX107" i="4" s="1"/>
  <c r="AX112" i="4" s="1"/>
  <c r="AY107" i="4" s="1"/>
  <c r="AY112" i="4" s="1"/>
  <c r="AZ107" i="4" s="1"/>
  <c r="AZ112" i="4" s="1"/>
  <c r="BA107" i="4" s="1"/>
  <c r="BA112" i="4" s="1"/>
  <c r="BB107" i="4" s="1"/>
  <c r="BB112" i="4" s="1"/>
  <c r="BC107" i="4" s="1"/>
  <c r="BC112" i="4" s="1"/>
  <c r="BD107" i="4" s="1"/>
  <c r="BD112" i="4" s="1"/>
  <c r="BE107" i="4" s="1"/>
  <c r="BE112" i="4" s="1"/>
  <c r="BF107" i="4" s="1"/>
  <c r="BF112" i="4" s="1"/>
  <c r="BG107" i="4" s="1"/>
  <c r="BG112" i="4" s="1"/>
  <c r="BH107" i="4" s="1"/>
  <c r="BH112" i="4" s="1"/>
  <c r="BI107" i="4" s="1"/>
  <c r="BI112" i="4" s="1"/>
  <c r="BJ107" i="4" s="1"/>
  <c r="BJ112" i="4" s="1"/>
  <c r="BK107" i="4" s="1"/>
  <c r="BK112" i="4" s="1"/>
  <c r="BL107" i="4" s="1"/>
  <c r="BL112" i="4" s="1"/>
  <c r="BM107" i="4" s="1"/>
  <c r="BM112" i="4" s="1"/>
  <c r="BN107" i="4" s="1"/>
  <c r="BN112" i="4" s="1"/>
  <c r="BO107" i="4" s="1"/>
  <c r="BO112" i="4" s="1"/>
  <c r="BP107" i="4" s="1"/>
  <c r="BP112" i="4" s="1"/>
  <c r="BQ107" i="4" s="1"/>
  <c r="BQ112" i="4" s="1"/>
  <c r="BR107" i="4" s="1"/>
  <c r="BR112" i="4" s="1"/>
  <c r="BS107" i="4" s="1"/>
  <c r="BS112" i="4" s="1"/>
  <c r="BT107" i="4" s="1"/>
  <c r="BT112" i="4" s="1"/>
  <c r="BU107" i="4" s="1"/>
  <c r="BU112" i="4" s="1"/>
  <c r="BV107" i="4" s="1"/>
  <c r="BV112" i="4" s="1"/>
  <c r="BW107" i="4" s="1"/>
  <c r="BW112" i="4" s="1"/>
  <c r="BX107" i="4" s="1"/>
  <c r="BX112" i="4" s="1"/>
  <c r="BY107" i="4" s="1"/>
  <c r="BY112" i="4" s="1"/>
  <c r="BZ107" i="4" s="1"/>
  <c r="BZ112" i="4" s="1"/>
  <c r="CA107" i="4" s="1"/>
  <c r="CA112" i="4" s="1"/>
  <c r="CB107" i="4" s="1"/>
  <c r="CB112" i="4" s="1"/>
  <c r="CC107" i="4" s="1"/>
  <c r="CC112" i="4" s="1"/>
  <c r="CD107" i="4" s="1"/>
  <c r="CD112" i="4" s="1"/>
  <c r="CE107" i="4" s="1"/>
  <c r="CE112" i="4" s="1"/>
  <c r="CF107" i="4" s="1"/>
  <c r="CF112" i="4" s="1"/>
  <c r="CG107" i="4" s="1"/>
  <c r="CG112" i="4" s="1"/>
  <c r="CH107" i="4" s="1"/>
  <c r="CH112" i="4" s="1"/>
  <c r="CI107" i="4" s="1"/>
  <c r="CI112" i="4" s="1"/>
  <c r="CJ107" i="4" s="1"/>
  <c r="CJ112" i="4" s="1"/>
  <c r="CK107" i="4" s="1"/>
  <c r="CK112" i="4" s="1"/>
  <c r="CL107" i="4" s="1"/>
  <c r="CL112" i="4" s="1"/>
  <c r="CM107" i="4" s="1"/>
  <c r="CM112" i="4" s="1"/>
  <c r="CN107" i="4" s="1"/>
  <c r="CN112" i="4" s="1"/>
  <c r="CO107" i="4" s="1"/>
  <c r="CO112" i="4" s="1"/>
  <c r="CP107" i="4" s="1"/>
  <c r="CP112" i="4" s="1"/>
  <c r="CQ107" i="4" s="1"/>
  <c r="CQ112" i="4" s="1"/>
  <c r="CR107" i="4" s="1"/>
  <c r="CR112" i="4" s="1"/>
  <c r="CS107" i="4" s="1"/>
  <c r="CS112" i="4" s="1"/>
  <c r="CT107" i="4" s="1"/>
  <c r="CT112" i="4" s="1"/>
  <c r="CU107" i="4" s="1"/>
  <c r="CU112" i="4" s="1"/>
  <c r="CV107" i="4" s="1"/>
  <c r="CV112" i="4" s="1"/>
  <c r="CW107" i="4" s="1"/>
  <c r="CW112" i="4" s="1"/>
  <c r="CX107" i="4" s="1"/>
  <c r="CX112" i="4" s="1"/>
  <c r="CY107" i="4" s="1"/>
  <c r="CY112" i="4" s="1"/>
  <c r="CZ107" i="4" s="1"/>
  <c r="CZ112" i="4" s="1"/>
  <c r="DA107" i="4" s="1"/>
  <c r="DA112" i="4" s="1"/>
  <c r="DB107" i="4" s="1"/>
  <c r="DB112" i="4" s="1"/>
  <c r="DC107" i="4" s="1"/>
  <c r="DC112" i="4" s="1"/>
  <c r="DD107" i="4" s="1"/>
  <c r="DD112" i="4" s="1"/>
  <c r="DE107" i="4" s="1"/>
  <c r="DE112" i="4" s="1"/>
  <c r="DF107" i="4" s="1"/>
  <c r="DF112" i="4" s="1"/>
  <c r="DG107" i="4" s="1"/>
  <c r="DG112" i="4" s="1"/>
  <c r="DH107" i="4" s="1"/>
  <c r="DH112" i="4" s="1"/>
  <c r="DI107" i="4" s="1"/>
  <c r="DI112" i="4" s="1"/>
  <c r="DJ107" i="4" s="1"/>
  <c r="DJ112" i="4" s="1"/>
  <c r="DK107" i="4" s="1"/>
  <c r="DK112" i="4" s="1"/>
  <c r="DL107" i="4" s="1"/>
  <c r="DL112" i="4" s="1"/>
  <c r="DM107" i="4" s="1"/>
  <c r="DM112" i="4" s="1"/>
  <c r="DN107" i="4" s="1"/>
  <c r="DN112" i="4" s="1"/>
  <c r="DO107" i="4" s="1"/>
  <c r="DO112" i="4" s="1"/>
  <c r="DP107" i="4" s="1"/>
  <c r="DP112" i="4" s="1"/>
  <c r="DQ107" i="4" s="1"/>
  <c r="DQ112" i="4" s="1"/>
  <c r="DR107" i="4" s="1"/>
  <c r="DR112" i="4" s="1"/>
  <c r="DS107" i="4" s="1"/>
  <c r="DS112" i="4" s="1"/>
  <c r="DT107" i="4" s="1"/>
  <c r="DT112" i="4" s="1"/>
  <c r="DU107" i="4" s="1"/>
  <c r="DU112" i="4" s="1"/>
  <c r="DV107" i="4" s="1"/>
  <c r="DV112" i="4" s="1"/>
  <c r="DW107" i="4" s="1"/>
  <c r="DW112" i="4" s="1"/>
  <c r="DX107" i="4" s="1"/>
  <c r="DX112" i="4" s="1"/>
  <c r="DY107" i="4" s="1"/>
  <c r="DY112" i="4" s="1"/>
  <c r="DZ107" i="4" s="1"/>
  <c r="DZ112" i="4" s="1"/>
  <c r="EA107" i="4" s="1"/>
  <c r="EA112" i="4" s="1"/>
  <c r="EB107" i="4" s="1"/>
  <c r="EB112" i="4" s="1"/>
  <c r="EC107" i="4" s="1"/>
  <c r="EC112" i="4" s="1"/>
  <c r="ED107" i="4" s="1"/>
  <c r="ED112" i="4" s="1"/>
  <c r="EE107" i="4" s="1"/>
  <c r="EE112" i="4" s="1"/>
  <c r="EF107" i="4" s="1"/>
  <c r="EF112" i="4" s="1"/>
  <c r="EG107" i="4" s="1"/>
  <c r="EG112" i="4" s="1"/>
  <c r="EH107" i="4" s="1"/>
  <c r="EH112" i="4" s="1"/>
  <c r="EI107" i="4" s="1"/>
  <c r="EI112" i="4" s="1"/>
  <c r="EJ107" i="4" s="1"/>
  <c r="EJ112" i="4" s="1"/>
  <c r="EK107" i="4" s="1"/>
  <c r="EK112" i="4" s="1"/>
  <c r="EL107" i="4" s="1"/>
  <c r="EL112" i="4" s="1"/>
  <c r="EM107" i="4" s="1"/>
  <c r="EM112" i="4" s="1"/>
  <c r="EN107" i="4" s="1"/>
  <c r="EN112" i="4" s="1"/>
  <c r="EO107" i="4" s="1"/>
  <c r="EO112" i="4" s="1"/>
  <c r="EP107" i="4" s="1"/>
  <c r="EP112" i="4" s="1"/>
  <c r="EQ107" i="4" s="1"/>
  <c r="EQ112" i="4" s="1"/>
  <c r="ER107" i="4" s="1"/>
  <c r="ER112" i="4" s="1"/>
  <c r="ES107" i="4" s="1"/>
  <c r="ES112" i="4" s="1"/>
  <c r="ET107" i="4" s="1"/>
  <c r="ET112" i="4" s="1"/>
  <c r="EU107" i="4" s="1"/>
  <c r="EU112" i="4" s="1"/>
  <c r="EV107" i="4" s="1"/>
  <c r="EV112" i="4" s="1"/>
  <c r="EW107" i="4" s="1"/>
  <c r="EW112" i="4" s="1"/>
  <c r="EX107" i="4" s="1"/>
  <c r="EX112" i="4" s="1"/>
  <c r="EY107" i="4" s="1"/>
  <c r="EY112" i="4" s="1"/>
  <c r="EZ107" i="4" s="1"/>
  <c r="EZ112" i="4" s="1"/>
  <c r="FA107" i="4" s="1"/>
  <c r="FA112" i="4" s="1"/>
  <c r="FB107" i="4" s="1"/>
  <c r="FB112" i="4" s="1"/>
  <c r="FC107" i="4" s="1"/>
  <c r="FC112" i="4" s="1"/>
  <c r="FD107" i="4" s="1"/>
  <c r="FD112" i="4" s="1"/>
  <c r="FE107" i="4" s="1"/>
  <c r="FE112" i="4" s="1"/>
  <c r="FF107" i="4" s="1"/>
  <c r="FF112" i="4" s="1"/>
  <c r="FG107" i="4" s="1"/>
  <c r="FG112" i="4" s="1"/>
  <c r="FH107" i="4" s="1"/>
  <c r="FH112" i="4" s="1"/>
  <c r="FI107" i="4" s="1"/>
  <c r="FI112" i="4" s="1"/>
  <c r="FJ107" i="4" s="1"/>
  <c r="FJ112" i="4" s="1"/>
  <c r="FK107" i="4" s="1"/>
  <c r="FK112" i="4" s="1"/>
  <c r="FL107" i="4" s="1"/>
  <c r="FL112" i="4" s="1"/>
  <c r="FM107" i="4" s="1"/>
  <c r="FM112" i="4" s="1"/>
  <c r="FN107" i="4" s="1"/>
  <c r="FN112" i="4" s="1"/>
  <c r="FO107" i="4" s="1"/>
  <c r="FO112" i="4" s="1"/>
  <c r="FP107" i="4" s="1"/>
  <c r="FP112" i="4" s="1"/>
  <c r="FQ107" i="4" s="1"/>
  <c r="FQ112" i="4" s="1"/>
  <c r="FR107" i="4" s="1"/>
  <c r="FR112" i="4" s="1"/>
  <c r="FS107" i="4" s="1"/>
  <c r="FS112" i="4" s="1"/>
  <c r="FT107" i="4" s="1"/>
  <c r="FT112" i="4" s="1"/>
  <c r="FU107" i="4" s="1"/>
  <c r="FU112" i="4" s="1"/>
  <c r="FV107" i="4" s="1"/>
  <c r="FV112" i="4" s="1"/>
  <c r="FW107" i="4" s="1"/>
  <c r="FW112" i="4" s="1"/>
  <c r="FX107" i="4" s="1"/>
  <c r="FX112" i="4" s="1"/>
  <c r="FY107" i="4" s="1"/>
  <c r="FY112" i="4" s="1"/>
  <c r="FZ107" i="4" s="1"/>
  <c r="FZ112" i="4" s="1"/>
  <c r="GA107" i="4" s="1"/>
  <c r="GA112" i="4" s="1"/>
  <c r="GB107" i="4" s="1"/>
  <c r="GB112" i="4" s="1"/>
  <c r="GC107" i="4" s="1"/>
  <c r="GC112" i="4" s="1"/>
  <c r="GD107" i="4" s="1"/>
  <c r="GD112" i="4" s="1"/>
  <c r="GE107" i="4" s="1"/>
  <c r="GE112" i="4" s="1"/>
  <c r="GF107" i="4" s="1"/>
  <c r="GF112" i="4" s="1"/>
  <c r="GG107" i="4" s="1"/>
  <c r="GG112" i="4" s="1"/>
  <c r="GH107" i="4" s="1"/>
  <c r="GH112" i="4" s="1"/>
  <c r="GI107" i="4" s="1"/>
  <c r="GI112" i="4" s="1"/>
  <c r="GJ107" i="4" s="1"/>
  <c r="GJ112" i="4" s="1"/>
  <c r="GK107" i="4" s="1"/>
  <c r="GK112" i="4" s="1"/>
  <c r="GL107" i="4" s="1"/>
  <c r="GL112" i="4" s="1"/>
  <c r="GM107" i="4" s="1"/>
  <c r="GM112" i="4" s="1"/>
  <c r="GN107" i="4" s="1"/>
  <c r="GN112" i="4" s="1"/>
  <c r="GO107" i="4" s="1"/>
  <c r="GO112" i="4" s="1"/>
  <c r="GP107" i="4" s="1"/>
  <c r="GP112" i="4" s="1"/>
  <c r="GQ107" i="4" s="1"/>
  <c r="GQ112" i="4" s="1"/>
  <c r="GR107" i="4" s="1"/>
  <c r="GR112" i="4" s="1"/>
  <c r="GS107" i="4" s="1"/>
  <c r="GS112" i="4" s="1"/>
  <c r="GT107" i="4" s="1"/>
  <c r="GT112" i="4" s="1"/>
  <c r="GU107" i="4" s="1"/>
  <c r="GU112" i="4" s="1"/>
  <c r="GV107" i="4" s="1"/>
  <c r="GV112" i="4" s="1"/>
  <c r="GW107" i="4" s="1"/>
  <c r="GW112" i="4" s="1"/>
  <c r="GX107" i="4" s="1"/>
  <c r="GX112" i="4" s="1"/>
  <c r="GY107" i="4" s="1"/>
  <c r="GY112" i="4" s="1"/>
  <c r="GZ107" i="4" s="1"/>
  <c r="GZ112" i="4" s="1"/>
  <c r="HA107" i="4" s="1"/>
  <c r="HA112" i="4" s="1"/>
  <c r="HB107" i="4" s="1"/>
  <c r="HB112" i="4" s="1"/>
  <c r="HC107" i="4" s="1"/>
  <c r="HC112" i="4" s="1"/>
  <c r="HD107" i="4" s="1"/>
  <c r="HD112" i="4" s="1"/>
  <c r="HE107" i="4" s="1"/>
  <c r="HE112" i="4" s="1"/>
  <c r="HF107" i="4" s="1"/>
  <c r="HF112" i="4" s="1"/>
  <c r="HG107" i="4" s="1"/>
  <c r="HG112" i="4" s="1"/>
  <c r="HH107" i="4" s="1"/>
  <c r="HH112" i="4" s="1"/>
  <c r="HI107" i="4" s="1"/>
  <c r="HI112" i="4" s="1"/>
  <c r="HJ107" i="4" s="1"/>
  <c r="HJ112" i="4" s="1"/>
  <c r="HK107" i="4" s="1"/>
  <c r="HK112" i="4" s="1"/>
  <c r="HL107" i="4" s="1"/>
  <c r="HL112" i="4" s="1"/>
  <c r="HM107" i="4" s="1"/>
  <c r="HM112" i="4" s="1"/>
  <c r="HN107" i="4" s="1"/>
  <c r="HN112" i="4" s="1"/>
  <c r="HO107" i="4" s="1"/>
  <c r="HO112" i="4" s="1"/>
  <c r="HP107" i="4" s="1"/>
  <c r="HP112" i="4" s="1"/>
  <c r="HQ107" i="4" s="1"/>
  <c r="HQ112" i="4" s="1"/>
  <c r="HR107" i="4" s="1"/>
  <c r="HR112" i="4" s="1"/>
  <c r="HS107" i="4" s="1"/>
  <c r="HS112" i="4" s="1"/>
  <c r="HT107" i="4" s="1"/>
  <c r="HT112" i="4" s="1"/>
  <c r="HU107" i="4" s="1"/>
  <c r="HU112" i="4" s="1"/>
  <c r="HV107" i="4" s="1"/>
  <c r="HV112" i="4" s="1"/>
  <c r="HW107" i="4" s="1"/>
  <c r="HW112" i="4" s="1"/>
  <c r="HX107" i="4" s="1"/>
  <c r="HX112" i="4" s="1"/>
  <c r="HY107" i="4" s="1"/>
  <c r="HY112" i="4" s="1"/>
  <c r="HZ107" i="4" s="1"/>
  <c r="HZ112" i="4" s="1"/>
  <c r="IA107" i="4" s="1"/>
  <c r="IA112" i="4" s="1"/>
  <c r="IB107" i="4" s="1"/>
  <c r="IB112" i="4" s="1"/>
  <c r="IC107" i="4" s="1"/>
  <c r="IC112" i="4" s="1"/>
  <c r="ID107" i="4" s="1"/>
  <c r="ID112" i="4" s="1"/>
  <c r="IE107" i="4" s="1"/>
  <c r="IE112" i="4" s="1"/>
  <c r="IF107" i="4" s="1"/>
  <c r="IF112" i="4" s="1"/>
  <c r="IG107" i="4" s="1"/>
  <c r="IG112" i="4" s="1"/>
  <c r="IH107" i="4" s="1"/>
  <c r="IH112" i="4" s="1"/>
  <c r="II107" i="4" s="1"/>
  <c r="II112" i="4" s="1"/>
  <c r="IJ107" i="4" s="1"/>
  <c r="IJ112" i="4" s="1"/>
  <c r="IK107" i="4" s="1"/>
  <c r="IK112" i="4" s="1"/>
  <c r="IL107" i="4" s="1"/>
  <c r="IL112" i="4" s="1"/>
  <c r="IM107" i="4" s="1"/>
  <c r="IM112" i="4" s="1"/>
  <c r="IN107" i="4" s="1"/>
  <c r="IN112" i="4" s="1"/>
  <c r="IO107" i="4" s="1"/>
  <c r="IO112" i="4" s="1"/>
  <c r="IP107" i="4" s="1"/>
  <c r="IP112" i="4" s="1"/>
  <c r="IQ107" i="4" s="1"/>
  <c r="IQ112" i="4" s="1"/>
  <c r="IR107" i="4" s="1"/>
  <c r="IR112" i="4" s="1"/>
  <c r="IS107" i="4" s="1"/>
  <c r="IS112" i="4" s="1"/>
  <c r="IT107" i="4" s="1"/>
  <c r="IT112" i="4" s="1"/>
  <c r="IU107" i="4" s="1"/>
  <c r="IU112" i="4" s="1"/>
  <c r="IV107" i="4" s="1"/>
  <c r="IV112" i="4" s="1"/>
  <c r="IW107" i="4" s="1"/>
  <c r="IW112" i="4" s="1"/>
  <c r="IX107" i="4" s="1"/>
  <c r="IX112" i="4" s="1"/>
  <c r="IY107" i="4" s="1"/>
  <c r="IY112" i="4" s="1"/>
  <c r="IZ107" i="4" s="1"/>
  <c r="IZ112" i="4" s="1"/>
  <c r="JA107" i="4" s="1"/>
  <c r="JA112" i="4" s="1"/>
  <c r="JB107" i="4" s="1"/>
  <c r="JB112" i="4" s="1"/>
  <c r="JC107" i="4" s="1"/>
  <c r="JC112" i="4" s="1"/>
  <c r="JD107" i="4" s="1"/>
  <c r="JD112" i="4" s="1"/>
  <c r="JE107" i="4" s="1"/>
  <c r="JE112" i="4" s="1"/>
  <c r="JF107" i="4" s="1"/>
  <c r="JF112" i="4" s="1"/>
  <c r="JG107" i="4" s="1"/>
  <c r="JG112" i="4" s="1"/>
  <c r="JH107" i="4" s="1"/>
  <c r="JH112" i="4" s="1"/>
  <c r="JI107" i="4" s="1"/>
  <c r="JI112" i="4" s="1"/>
  <c r="JJ107" i="4" s="1"/>
  <c r="JJ112" i="4" s="1"/>
  <c r="JK107" i="4" s="1"/>
  <c r="JK112" i="4" s="1"/>
  <c r="JL107" i="4" s="1"/>
  <c r="JL112" i="4" s="1"/>
  <c r="JM107" i="4" s="1"/>
  <c r="JM112" i="4" s="1"/>
  <c r="JN107" i="4" s="1"/>
  <c r="JN112" i="4" s="1"/>
  <c r="B105" i="4"/>
  <c r="C100" i="4"/>
  <c r="C105" i="4" s="1"/>
  <c r="D100" i="4" s="1"/>
  <c r="D105" i="4" s="1"/>
  <c r="E100" i="4" s="1"/>
  <c r="E105" i="4" s="1"/>
  <c r="F100" i="4" s="1"/>
  <c r="F105" i="4" s="1"/>
  <c r="G100" i="4" s="1"/>
  <c r="G105" i="4" s="1"/>
  <c r="H100" i="4" s="1"/>
  <c r="H105" i="4" s="1"/>
  <c r="I100" i="4" s="1"/>
  <c r="I105" i="4" s="1"/>
  <c r="J100" i="4" s="1"/>
  <c r="J105" i="4" s="1"/>
  <c r="K100" i="4" s="1"/>
  <c r="K105" i="4" s="1"/>
  <c r="L100" i="4" s="1"/>
  <c r="L105" i="4" s="1"/>
  <c r="M100" i="4" s="1"/>
  <c r="M105" i="4" s="1"/>
  <c r="N100" i="4" s="1"/>
  <c r="N105" i="4" s="1"/>
  <c r="O100" i="4" s="1"/>
  <c r="O105" i="4" s="1"/>
  <c r="P100" i="4" s="1"/>
  <c r="P105" i="4" s="1"/>
  <c r="Q100" i="4" s="1"/>
  <c r="Q105" i="4" s="1"/>
  <c r="R100" i="4" s="1"/>
  <c r="R105" i="4" s="1"/>
  <c r="S100" i="4" s="1"/>
  <c r="S105" i="4" s="1"/>
  <c r="T100" i="4" s="1"/>
  <c r="T105" i="4" s="1"/>
  <c r="U100" i="4" s="1"/>
  <c r="U105" i="4" s="1"/>
  <c r="V100" i="4" s="1"/>
  <c r="V105" i="4" s="1"/>
  <c r="W100" i="4" s="1"/>
  <c r="W105" i="4" s="1"/>
  <c r="X100" i="4" s="1"/>
  <c r="X105" i="4" s="1"/>
  <c r="Y100" i="4" s="1"/>
  <c r="Y105" i="4" s="1"/>
  <c r="Z100" i="4" s="1"/>
  <c r="Z105" i="4" s="1"/>
  <c r="AA100" i="4" s="1"/>
  <c r="AA105" i="4" s="1"/>
  <c r="AB100" i="4" s="1"/>
  <c r="AB105" i="4" s="1"/>
  <c r="AC100" i="4" s="1"/>
  <c r="AC105" i="4" s="1"/>
  <c r="AD100" i="4" s="1"/>
  <c r="AD105" i="4" s="1"/>
  <c r="AE100" i="4" s="1"/>
  <c r="AE105" i="4" s="1"/>
  <c r="AF100" i="4" s="1"/>
  <c r="AF105" i="4" s="1"/>
  <c r="AG100" i="4" s="1"/>
  <c r="AG105" i="4" s="1"/>
  <c r="AH100" i="4" s="1"/>
  <c r="AH105" i="4" s="1"/>
  <c r="AI100" i="4" s="1"/>
  <c r="AI105" i="4" s="1"/>
  <c r="AJ100" i="4" s="1"/>
  <c r="AJ105" i="4" s="1"/>
  <c r="AK100" i="4" s="1"/>
  <c r="AK105" i="4" s="1"/>
  <c r="AL100" i="4" s="1"/>
  <c r="AL105" i="4" s="1"/>
  <c r="AM100" i="4" s="1"/>
  <c r="AM105" i="4" s="1"/>
  <c r="AN100" i="4" s="1"/>
  <c r="AN105" i="4" s="1"/>
  <c r="AO100" i="4" s="1"/>
  <c r="AO105" i="4" s="1"/>
  <c r="AP100" i="4" s="1"/>
  <c r="AP105" i="4" s="1"/>
  <c r="AQ100" i="4" s="1"/>
  <c r="AQ105" i="4" s="1"/>
  <c r="AR100" i="4" s="1"/>
  <c r="AR105" i="4" s="1"/>
  <c r="AS100" i="4" s="1"/>
  <c r="AS105" i="4" s="1"/>
  <c r="AT100" i="4" s="1"/>
  <c r="AT105" i="4" s="1"/>
  <c r="AU100" i="4" s="1"/>
  <c r="AU105" i="4" s="1"/>
  <c r="AV100" i="4" s="1"/>
  <c r="AV105" i="4" s="1"/>
  <c r="AW100" i="4" s="1"/>
  <c r="AW105" i="4" s="1"/>
  <c r="AX100" i="4" s="1"/>
  <c r="AX105" i="4" s="1"/>
  <c r="AY100" i="4" s="1"/>
  <c r="AY105" i="4" s="1"/>
  <c r="AZ100" i="4" s="1"/>
  <c r="AZ105" i="4" s="1"/>
  <c r="BA100" i="4" s="1"/>
  <c r="BA105" i="4" s="1"/>
  <c r="BB100" i="4" s="1"/>
  <c r="BB105" i="4" s="1"/>
  <c r="BC100" i="4" s="1"/>
  <c r="BC105" i="4" s="1"/>
  <c r="BD100" i="4" s="1"/>
  <c r="BD105" i="4" s="1"/>
  <c r="BE100" i="4" s="1"/>
  <c r="BE105" i="4" s="1"/>
  <c r="BF100" i="4" s="1"/>
  <c r="BF105" i="4" s="1"/>
  <c r="BG100" i="4" s="1"/>
  <c r="BG105" i="4" s="1"/>
  <c r="BH100" i="4" s="1"/>
  <c r="BH105" i="4" s="1"/>
  <c r="BI100" i="4" s="1"/>
  <c r="BI105" i="4" s="1"/>
  <c r="BJ100" i="4" s="1"/>
  <c r="BJ105" i="4" s="1"/>
  <c r="BK100" i="4" s="1"/>
  <c r="BK105" i="4" s="1"/>
  <c r="BL100" i="4" s="1"/>
  <c r="BL105" i="4" s="1"/>
  <c r="BM100" i="4" s="1"/>
  <c r="BM105" i="4" s="1"/>
  <c r="BN100" i="4" s="1"/>
  <c r="BN105" i="4" s="1"/>
  <c r="BO100" i="4" s="1"/>
  <c r="BO105" i="4" s="1"/>
  <c r="BP100" i="4" s="1"/>
  <c r="BP105" i="4" s="1"/>
  <c r="BQ100" i="4" s="1"/>
  <c r="BQ105" i="4" s="1"/>
  <c r="BR100" i="4" s="1"/>
  <c r="BR105" i="4" s="1"/>
  <c r="BS100" i="4" s="1"/>
  <c r="BS105" i="4" s="1"/>
  <c r="BT100" i="4" s="1"/>
  <c r="BT105" i="4" s="1"/>
  <c r="BU100" i="4" s="1"/>
  <c r="BU105" i="4" s="1"/>
  <c r="BV100" i="4" s="1"/>
  <c r="BV105" i="4" s="1"/>
  <c r="BW100" i="4" s="1"/>
  <c r="BW105" i="4" s="1"/>
  <c r="BX100" i="4" s="1"/>
  <c r="BX105" i="4" s="1"/>
  <c r="BY100" i="4" s="1"/>
  <c r="BY105" i="4" s="1"/>
  <c r="BZ100" i="4" s="1"/>
  <c r="BZ105" i="4" s="1"/>
  <c r="CA100" i="4" s="1"/>
  <c r="CA105" i="4" s="1"/>
  <c r="CB100" i="4" s="1"/>
  <c r="CB105" i="4" s="1"/>
  <c r="CC100" i="4" s="1"/>
  <c r="CC105" i="4" s="1"/>
  <c r="CD100" i="4" s="1"/>
  <c r="CD105" i="4" s="1"/>
  <c r="CE100" i="4" s="1"/>
  <c r="CE105" i="4" s="1"/>
  <c r="CF100" i="4" s="1"/>
  <c r="CF105" i="4" s="1"/>
  <c r="CG100" i="4" s="1"/>
  <c r="CG105" i="4" s="1"/>
  <c r="CH100" i="4" s="1"/>
  <c r="CH105" i="4" s="1"/>
  <c r="CI100" i="4" s="1"/>
  <c r="CI105" i="4" s="1"/>
  <c r="CJ100" i="4" s="1"/>
  <c r="CJ105" i="4" s="1"/>
  <c r="CK100" i="4" s="1"/>
  <c r="CK105" i="4" s="1"/>
  <c r="CL100" i="4" s="1"/>
  <c r="CL105" i="4" s="1"/>
  <c r="CM100" i="4" s="1"/>
  <c r="CM105" i="4" s="1"/>
  <c r="CN100" i="4" s="1"/>
  <c r="CN105" i="4" s="1"/>
  <c r="CO100" i="4" s="1"/>
  <c r="CO105" i="4" s="1"/>
  <c r="CP100" i="4" s="1"/>
  <c r="CP105" i="4" s="1"/>
  <c r="CQ100" i="4" s="1"/>
  <c r="CQ105" i="4" s="1"/>
  <c r="CR100" i="4" s="1"/>
  <c r="CR105" i="4" s="1"/>
  <c r="CS100" i="4" s="1"/>
  <c r="CS105" i="4" s="1"/>
  <c r="CT100" i="4" s="1"/>
  <c r="CT105" i="4" s="1"/>
  <c r="CU100" i="4" s="1"/>
  <c r="CU105" i="4" s="1"/>
  <c r="CV100" i="4" s="1"/>
  <c r="CV105" i="4" s="1"/>
  <c r="CW100" i="4" s="1"/>
  <c r="CW105" i="4" s="1"/>
  <c r="CX100" i="4" s="1"/>
  <c r="CX105" i="4" s="1"/>
  <c r="CY100" i="4" s="1"/>
  <c r="CY105" i="4" s="1"/>
  <c r="CZ100" i="4" s="1"/>
  <c r="CZ105" i="4" s="1"/>
  <c r="DA100" i="4" s="1"/>
  <c r="DA105" i="4" s="1"/>
  <c r="DB100" i="4" s="1"/>
  <c r="DB105" i="4" s="1"/>
  <c r="DC100" i="4" s="1"/>
  <c r="DC105" i="4" s="1"/>
  <c r="DD100" i="4" s="1"/>
  <c r="DD105" i="4" s="1"/>
  <c r="DE100" i="4" s="1"/>
  <c r="DE105" i="4" s="1"/>
  <c r="DF100" i="4" s="1"/>
  <c r="DF105" i="4" s="1"/>
  <c r="DG100" i="4" s="1"/>
  <c r="DG105" i="4" s="1"/>
  <c r="DH100" i="4" s="1"/>
  <c r="DH105" i="4" s="1"/>
  <c r="DI100" i="4" s="1"/>
  <c r="DI105" i="4" s="1"/>
  <c r="DJ100" i="4" s="1"/>
  <c r="DJ105" i="4" s="1"/>
  <c r="DK100" i="4" s="1"/>
  <c r="DK105" i="4" s="1"/>
  <c r="DL100" i="4" s="1"/>
  <c r="DL105" i="4" s="1"/>
  <c r="DM100" i="4" s="1"/>
  <c r="DM105" i="4" s="1"/>
  <c r="DN100" i="4" s="1"/>
  <c r="DN105" i="4" s="1"/>
  <c r="DO100" i="4" s="1"/>
  <c r="DO105" i="4" s="1"/>
  <c r="DP100" i="4" s="1"/>
  <c r="DP105" i="4" s="1"/>
  <c r="DQ100" i="4" s="1"/>
  <c r="DQ105" i="4" s="1"/>
  <c r="DR100" i="4" s="1"/>
  <c r="DR105" i="4" s="1"/>
  <c r="DS100" i="4" s="1"/>
  <c r="DS105" i="4" s="1"/>
  <c r="DT100" i="4" s="1"/>
  <c r="DT105" i="4" s="1"/>
  <c r="DU100" i="4" s="1"/>
  <c r="DU105" i="4" s="1"/>
  <c r="DV100" i="4" s="1"/>
  <c r="DV105" i="4" s="1"/>
  <c r="DW100" i="4" s="1"/>
  <c r="DW105" i="4" s="1"/>
  <c r="DX100" i="4" s="1"/>
  <c r="DX105" i="4" s="1"/>
  <c r="DY100" i="4" s="1"/>
  <c r="DY105" i="4" s="1"/>
  <c r="DZ100" i="4" s="1"/>
  <c r="DZ105" i="4" s="1"/>
  <c r="EA100" i="4" s="1"/>
  <c r="EA105" i="4" s="1"/>
  <c r="EB100" i="4" s="1"/>
  <c r="EB105" i="4" s="1"/>
  <c r="EC100" i="4" s="1"/>
  <c r="EC105" i="4" s="1"/>
  <c r="ED100" i="4" s="1"/>
  <c r="ED105" i="4" s="1"/>
  <c r="EE100" i="4" s="1"/>
  <c r="EE105" i="4" s="1"/>
  <c r="EF100" i="4" s="1"/>
  <c r="EF105" i="4" s="1"/>
  <c r="EG100" i="4" s="1"/>
  <c r="EG105" i="4" s="1"/>
  <c r="EH100" i="4" s="1"/>
  <c r="EH105" i="4" s="1"/>
  <c r="EI100" i="4" s="1"/>
  <c r="EI105" i="4" s="1"/>
  <c r="EJ100" i="4" s="1"/>
  <c r="EJ105" i="4" s="1"/>
  <c r="EK100" i="4" s="1"/>
  <c r="EK105" i="4" s="1"/>
  <c r="EL100" i="4" s="1"/>
  <c r="EL105" i="4" s="1"/>
  <c r="EM100" i="4" s="1"/>
  <c r="EM105" i="4" s="1"/>
  <c r="EN100" i="4" s="1"/>
  <c r="EN105" i="4" s="1"/>
  <c r="EO100" i="4" s="1"/>
  <c r="EO105" i="4" s="1"/>
  <c r="EP100" i="4" s="1"/>
  <c r="EP105" i="4" s="1"/>
  <c r="EQ100" i="4" s="1"/>
  <c r="EQ105" i="4" s="1"/>
  <c r="ER100" i="4" s="1"/>
  <c r="ER105" i="4" s="1"/>
  <c r="ES100" i="4" s="1"/>
  <c r="ES105" i="4" s="1"/>
  <c r="ET100" i="4" s="1"/>
  <c r="ET105" i="4" s="1"/>
  <c r="EU100" i="4" s="1"/>
  <c r="EU105" i="4" s="1"/>
  <c r="EV100" i="4" s="1"/>
  <c r="EV105" i="4" s="1"/>
  <c r="EW100" i="4" s="1"/>
  <c r="EW105" i="4" s="1"/>
  <c r="EX100" i="4" s="1"/>
  <c r="EX105" i="4" s="1"/>
  <c r="EY100" i="4" s="1"/>
  <c r="EY105" i="4" s="1"/>
  <c r="EZ100" i="4" s="1"/>
  <c r="EZ105" i="4" s="1"/>
  <c r="FA100" i="4" s="1"/>
  <c r="FA105" i="4" s="1"/>
  <c r="FB100" i="4" s="1"/>
  <c r="FB105" i="4" s="1"/>
  <c r="FC100" i="4" s="1"/>
  <c r="FC105" i="4" s="1"/>
  <c r="FD100" i="4" s="1"/>
  <c r="FD105" i="4" s="1"/>
  <c r="FE100" i="4" s="1"/>
  <c r="FE105" i="4" s="1"/>
  <c r="FF100" i="4" s="1"/>
  <c r="FF105" i="4" s="1"/>
  <c r="FG100" i="4" s="1"/>
  <c r="FG105" i="4" s="1"/>
  <c r="FH100" i="4" s="1"/>
  <c r="FH105" i="4" s="1"/>
  <c r="FI100" i="4" s="1"/>
  <c r="FI105" i="4" s="1"/>
  <c r="FJ100" i="4" s="1"/>
  <c r="FJ105" i="4" s="1"/>
  <c r="FK100" i="4" s="1"/>
  <c r="FK105" i="4" s="1"/>
  <c r="FL100" i="4" s="1"/>
  <c r="FL105" i="4" s="1"/>
  <c r="FM100" i="4" s="1"/>
  <c r="FM105" i="4" s="1"/>
  <c r="FN100" i="4" s="1"/>
  <c r="FN105" i="4" s="1"/>
  <c r="FO100" i="4" s="1"/>
  <c r="FO105" i="4" s="1"/>
  <c r="FP100" i="4" s="1"/>
  <c r="FP105" i="4" s="1"/>
  <c r="FQ100" i="4" s="1"/>
  <c r="FQ105" i="4" s="1"/>
  <c r="FR100" i="4" s="1"/>
  <c r="FR105" i="4" s="1"/>
  <c r="FS100" i="4" s="1"/>
  <c r="FS105" i="4" s="1"/>
  <c r="FT100" i="4" s="1"/>
  <c r="FT105" i="4" s="1"/>
  <c r="FU100" i="4" s="1"/>
  <c r="FU105" i="4" s="1"/>
  <c r="FV100" i="4" s="1"/>
  <c r="FV105" i="4" s="1"/>
  <c r="FW100" i="4" s="1"/>
  <c r="FW105" i="4" s="1"/>
  <c r="FX100" i="4" s="1"/>
  <c r="FX105" i="4" s="1"/>
  <c r="FY100" i="4" s="1"/>
  <c r="FY105" i="4" s="1"/>
  <c r="FZ100" i="4" s="1"/>
  <c r="FZ105" i="4" s="1"/>
  <c r="GA100" i="4" s="1"/>
  <c r="GA105" i="4" s="1"/>
  <c r="GB100" i="4" s="1"/>
  <c r="GB105" i="4" s="1"/>
  <c r="GC100" i="4" s="1"/>
  <c r="GC105" i="4" s="1"/>
  <c r="GD100" i="4" s="1"/>
  <c r="GD105" i="4" s="1"/>
  <c r="GE100" i="4" s="1"/>
  <c r="GE105" i="4" s="1"/>
  <c r="GF100" i="4" s="1"/>
  <c r="GF105" i="4" s="1"/>
  <c r="GG100" i="4" s="1"/>
  <c r="GG105" i="4" s="1"/>
  <c r="GH100" i="4" s="1"/>
  <c r="GH105" i="4" s="1"/>
  <c r="GI100" i="4" s="1"/>
  <c r="GI105" i="4" s="1"/>
  <c r="GJ100" i="4" s="1"/>
  <c r="GJ105" i="4" s="1"/>
  <c r="GK100" i="4" s="1"/>
  <c r="GK105" i="4" s="1"/>
  <c r="GL100" i="4" s="1"/>
  <c r="GL105" i="4" s="1"/>
  <c r="GM100" i="4" s="1"/>
  <c r="GM105" i="4" s="1"/>
  <c r="GN100" i="4" s="1"/>
  <c r="GN105" i="4" s="1"/>
  <c r="GO100" i="4" s="1"/>
  <c r="GO105" i="4" s="1"/>
  <c r="GP100" i="4" s="1"/>
  <c r="GP105" i="4" s="1"/>
  <c r="GQ100" i="4" s="1"/>
  <c r="GQ105" i="4" s="1"/>
  <c r="GR100" i="4" s="1"/>
  <c r="GR105" i="4" s="1"/>
  <c r="GS100" i="4" s="1"/>
  <c r="GS105" i="4" s="1"/>
  <c r="GT100" i="4" s="1"/>
  <c r="GT105" i="4" s="1"/>
  <c r="GU100" i="4" s="1"/>
  <c r="GU105" i="4" s="1"/>
  <c r="GV100" i="4" s="1"/>
  <c r="GV105" i="4" s="1"/>
  <c r="GW100" i="4" s="1"/>
  <c r="GW105" i="4" s="1"/>
  <c r="GX100" i="4" s="1"/>
  <c r="GX105" i="4" s="1"/>
  <c r="GY100" i="4" s="1"/>
  <c r="GY105" i="4" s="1"/>
  <c r="GZ100" i="4" s="1"/>
  <c r="GZ105" i="4" s="1"/>
  <c r="HA100" i="4" s="1"/>
  <c r="HA105" i="4" s="1"/>
  <c r="HB100" i="4" s="1"/>
  <c r="HB105" i="4" s="1"/>
  <c r="HC100" i="4" s="1"/>
  <c r="HC105" i="4" s="1"/>
  <c r="HD100" i="4" s="1"/>
  <c r="HD105" i="4" s="1"/>
  <c r="HE100" i="4" s="1"/>
  <c r="HE105" i="4" s="1"/>
  <c r="HF100" i="4" s="1"/>
  <c r="HF105" i="4" s="1"/>
  <c r="HG100" i="4" s="1"/>
  <c r="HG105" i="4" s="1"/>
  <c r="HH100" i="4" s="1"/>
  <c r="HH105" i="4" s="1"/>
  <c r="HI100" i="4" s="1"/>
  <c r="HI105" i="4" s="1"/>
  <c r="HJ100" i="4" s="1"/>
  <c r="HJ105" i="4" s="1"/>
  <c r="HK100" i="4" s="1"/>
  <c r="HK105" i="4" s="1"/>
  <c r="HL100" i="4" s="1"/>
  <c r="HL105" i="4" s="1"/>
  <c r="HM100" i="4" s="1"/>
  <c r="HM105" i="4" s="1"/>
  <c r="HN100" i="4" s="1"/>
  <c r="HN105" i="4" s="1"/>
  <c r="HO100" i="4" s="1"/>
  <c r="HO105" i="4" s="1"/>
  <c r="HP100" i="4" s="1"/>
  <c r="HP105" i="4" s="1"/>
  <c r="HQ100" i="4" s="1"/>
  <c r="HQ105" i="4" s="1"/>
  <c r="HR100" i="4" s="1"/>
  <c r="HR105" i="4" s="1"/>
  <c r="HS100" i="4" s="1"/>
  <c r="HS105" i="4" s="1"/>
  <c r="HT100" i="4" s="1"/>
  <c r="HT105" i="4" s="1"/>
  <c r="HU100" i="4" s="1"/>
  <c r="HU105" i="4" s="1"/>
  <c r="HV100" i="4" s="1"/>
  <c r="HV105" i="4" s="1"/>
  <c r="HW100" i="4" s="1"/>
  <c r="HW105" i="4" s="1"/>
  <c r="HX100" i="4" s="1"/>
  <c r="HX105" i="4" s="1"/>
  <c r="HY100" i="4" s="1"/>
  <c r="HY105" i="4" s="1"/>
  <c r="HZ100" i="4" s="1"/>
  <c r="HZ105" i="4" s="1"/>
  <c r="IA100" i="4" s="1"/>
  <c r="IA105" i="4" s="1"/>
  <c r="IB100" i="4" s="1"/>
  <c r="IB105" i="4" s="1"/>
  <c r="IC100" i="4" s="1"/>
  <c r="IC105" i="4" s="1"/>
  <c r="ID100" i="4" s="1"/>
  <c r="ID105" i="4" s="1"/>
  <c r="IE100" i="4" s="1"/>
  <c r="IE105" i="4" s="1"/>
  <c r="IF100" i="4" s="1"/>
  <c r="IF105" i="4" s="1"/>
  <c r="IG100" i="4" s="1"/>
  <c r="IG105" i="4" s="1"/>
  <c r="IH100" i="4" s="1"/>
  <c r="IH105" i="4" s="1"/>
  <c r="II100" i="4" s="1"/>
  <c r="II105" i="4" s="1"/>
  <c r="IJ100" i="4" s="1"/>
  <c r="IJ105" i="4" s="1"/>
  <c r="IK100" i="4" s="1"/>
  <c r="IK105" i="4" s="1"/>
  <c r="IL100" i="4" s="1"/>
  <c r="IL105" i="4" s="1"/>
  <c r="IM100" i="4" s="1"/>
  <c r="IM105" i="4" s="1"/>
  <c r="IN100" i="4" s="1"/>
  <c r="IN105" i="4" s="1"/>
  <c r="IO100" i="4" s="1"/>
  <c r="IO105" i="4" s="1"/>
  <c r="IP100" i="4" s="1"/>
  <c r="IP105" i="4" s="1"/>
  <c r="IQ100" i="4" s="1"/>
  <c r="IQ105" i="4" s="1"/>
  <c r="IR100" i="4" s="1"/>
  <c r="IR105" i="4" s="1"/>
  <c r="IS100" i="4" s="1"/>
  <c r="IS105" i="4" s="1"/>
  <c r="IT100" i="4" s="1"/>
  <c r="IT105" i="4" s="1"/>
  <c r="IU100" i="4" s="1"/>
  <c r="IU105" i="4" s="1"/>
  <c r="IV100" i="4" s="1"/>
  <c r="IV105" i="4" s="1"/>
  <c r="IW100" i="4" s="1"/>
  <c r="IW105" i="4" s="1"/>
  <c r="IX100" i="4" s="1"/>
  <c r="IX105" i="4" s="1"/>
  <c r="IY100" i="4" s="1"/>
  <c r="IY105" i="4" s="1"/>
  <c r="IZ100" i="4" s="1"/>
  <c r="IZ105" i="4" s="1"/>
  <c r="JA100" i="4" s="1"/>
  <c r="JA105" i="4" s="1"/>
  <c r="JB100" i="4" s="1"/>
  <c r="JB105" i="4" s="1"/>
  <c r="JC100" i="4" s="1"/>
  <c r="JC105" i="4" s="1"/>
  <c r="JD100" i="4" s="1"/>
  <c r="JD105" i="4" s="1"/>
  <c r="JE100" i="4" s="1"/>
  <c r="JE105" i="4" s="1"/>
  <c r="JF100" i="4" s="1"/>
  <c r="JF105" i="4" s="1"/>
  <c r="JG100" i="4" s="1"/>
  <c r="JG105" i="4" s="1"/>
  <c r="JH100" i="4" s="1"/>
  <c r="JH105" i="4" s="1"/>
  <c r="JI100" i="4" s="1"/>
  <c r="JI105" i="4" s="1"/>
  <c r="JJ100" i="4" s="1"/>
  <c r="JJ105" i="4" s="1"/>
  <c r="JK100" i="4" s="1"/>
  <c r="JK105" i="4" s="1"/>
  <c r="JL100" i="4" s="1"/>
  <c r="JL105" i="4" s="1"/>
  <c r="JM100" i="4" s="1"/>
  <c r="JM105" i="4" s="1"/>
  <c r="JN100" i="4" s="1"/>
  <c r="JN105" i="4" s="1"/>
  <c r="B98" i="4"/>
  <c r="C93" i="4" s="1"/>
  <c r="C98" i="4" s="1"/>
  <c r="D93" i="4" s="1"/>
  <c r="D98" i="4" s="1"/>
  <c r="E93" i="4" s="1"/>
  <c r="E98" i="4" s="1"/>
  <c r="F93" i="4" s="1"/>
  <c r="F98" i="4" s="1"/>
  <c r="G93" i="4" s="1"/>
  <c r="G98" i="4" s="1"/>
  <c r="H93" i="4" s="1"/>
  <c r="H98" i="4" s="1"/>
  <c r="I93" i="4" s="1"/>
  <c r="I98" i="4" s="1"/>
  <c r="J93" i="4" s="1"/>
  <c r="J98" i="4" s="1"/>
  <c r="K93" i="4" s="1"/>
  <c r="K98" i="4" s="1"/>
  <c r="L93" i="4" s="1"/>
  <c r="L98" i="4" s="1"/>
  <c r="M93" i="4" s="1"/>
  <c r="M98" i="4" s="1"/>
  <c r="N93" i="4" s="1"/>
  <c r="N98" i="4" s="1"/>
  <c r="O93" i="4" s="1"/>
  <c r="O98" i="4" s="1"/>
  <c r="P93" i="4" s="1"/>
  <c r="P98" i="4" s="1"/>
  <c r="Q93" i="4" s="1"/>
  <c r="Q98" i="4" s="1"/>
  <c r="R93" i="4" s="1"/>
  <c r="R98" i="4" s="1"/>
  <c r="S93" i="4" s="1"/>
  <c r="S98" i="4" s="1"/>
  <c r="T93" i="4" s="1"/>
  <c r="T98" i="4" s="1"/>
  <c r="U93" i="4" s="1"/>
  <c r="U98" i="4" s="1"/>
  <c r="V93" i="4" s="1"/>
  <c r="V98" i="4" s="1"/>
  <c r="W93" i="4" s="1"/>
  <c r="W98" i="4" s="1"/>
  <c r="X93" i="4" s="1"/>
  <c r="X98" i="4" s="1"/>
  <c r="Y93" i="4" s="1"/>
  <c r="Y98" i="4" s="1"/>
  <c r="Z93" i="4" s="1"/>
  <c r="Z98" i="4" s="1"/>
  <c r="AA93" i="4" s="1"/>
  <c r="AA98" i="4" s="1"/>
  <c r="AB93" i="4" s="1"/>
  <c r="AB98" i="4" s="1"/>
  <c r="AC93" i="4" s="1"/>
  <c r="AC98" i="4" s="1"/>
  <c r="AD93" i="4" s="1"/>
  <c r="AD98" i="4" s="1"/>
  <c r="AE93" i="4" s="1"/>
  <c r="AE98" i="4" s="1"/>
  <c r="AF93" i="4" s="1"/>
  <c r="AF98" i="4" s="1"/>
  <c r="AG93" i="4" s="1"/>
  <c r="AG98" i="4" s="1"/>
  <c r="AH93" i="4" s="1"/>
  <c r="AH98" i="4" s="1"/>
  <c r="AI93" i="4" s="1"/>
  <c r="AI98" i="4" s="1"/>
  <c r="AJ93" i="4" s="1"/>
  <c r="AJ98" i="4" s="1"/>
  <c r="AK93" i="4" s="1"/>
  <c r="AK98" i="4" s="1"/>
  <c r="AL93" i="4" s="1"/>
  <c r="AL98" i="4" s="1"/>
  <c r="AM93" i="4" s="1"/>
  <c r="AM98" i="4" s="1"/>
  <c r="AN93" i="4" s="1"/>
  <c r="AN98" i="4" s="1"/>
  <c r="AO93" i="4" s="1"/>
  <c r="AO98" i="4" s="1"/>
  <c r="AP93" i="4" s="1"/>
  <c r="AP98" i="4" s="1"/>
  <c r="AQ93" i="4" s="1"/>
  <c r="AQ98" i="4" s="1"/>
  <c r="AR93" i="4" s="1"/>
  <c r="AR98" i="4" s="1"/>
  <c r="AS93" i="4" s="1"/>
  <c r="AS98" i="4" s="1"/>
  <c r="AT93" i="4" s="1"/>
  <c r="AT98" i="4" s="1"/>
  <c r="AU93" i="4" s="1"/>
  <c r="AU98" i="4" s="1"/>
  <c r="AV93" i="4" s="1"/>
  <c r="AV98" i="4" s="1"/>
  <c r="AW93" i="4" s="1"/>
  <c r="AW98" i="4" s="1"/>
  <c r="AX93" i="4" s="1"/>
  <c r="AX98" i="4" s="1"/>
  <c r="AY93" i="4" s="1"/>
  <c r="AY98" i="4" s="1"/>
  <c r="AZ93" i="4" s="1"/>
  <c r="AZ98" i="4" s="1"/>
  <c r="BA93" i="4" s="1"/>
  <c r="BA98" i="4" s="1"/>
  <c r="BB93" i="4" s="1"/>
  <c r="BB98" i="4" s="1"/>
  <c r="BC93" i="4" s="1"/>
  <c r="BC98" i="4" s="1"/>
  <c r="BD93" i="4" s="1"/>
  <c r="BD98" i="4" s="1"/>
  <c r="BE93" i="4" s="1"/>
  <c r="BE98" i="4" s="1"/>
  <c r="BF93" i="4" s="1"/>
  <c r="BF98" i="4" s="1"/>
  <c r="BG93" i="4" s="1"/>
  <c r="BG98" i="4" s="1"/>
  <c r="BH93" i="4" s="1"/>
  <c r="BH98" i="4" s="1"/>
  <c r="BI93" i="4" s="1"/>
  <c r="BI98" i="4" s="1"/>
  <c r="BJ93" i="4" s="1"/>
  <c r="BJ98" i="4" s="1"/>
  <c r="BK93" i="4" s="1"/>
  <c r="BK98" i="4" s="1"/>
  <c r="BL93" i="4" s="1"/>
  <c r="BL98" i="4" s="1"/>
  <c r="BM93" i="4" s="1"/>
  <c r="BM98" i="4" s="1"/>
  <c r="BN93" i="4" s="1"/>
  <c r="BN98" i="4" s="1"/>
  <c r="BO93" i="4" s="1"/>
  <c r="BO98" i="4" s="1"/>
  <c r="BP93" i="4" s="1"/>
  <c r="BP98" i="4" s="1"/>
  <c r="BQ93" i="4" s="1"/>
  <c r="BQ98" i="4" s="1"/>
  <c r="BR93" i="4" s="1"/>
  <c r="BR98" i="4" s="1"/>
  <c r="BS93" i="4" s="1"/>
  <c r="BS98" i="4" s="1"/>
  <c r="BT93" i="4" s="1"/>
  <c r="BT98" i="4" s="1"/>
  <c r="BU93" i="4" s="1"/>
  <c r="BU98" i="4" s="1"/>
  <c r="BV93" i="4" s="1"/>
  <c r="BV98" i="4" s="1"/>
  <c r="BW93" i="4" s="1"/>
  <c r="BW98" i="4" s="1"/>
  <c r="BX93" i="4" s="1"/>
  <c r="BX98" i="4" s="1"/>
  <c r="BY93" i="4" s="1"/>
  <c r="BY98" i="4" s="1"/>
  <c r="BZ93" i="4" s="1"/>
  <c r="BZ98" i="4" s="1"/>
  <c r="CA93" i="4" s="1"/>
  <c r="CA98" i="4" s="1"/>
  <c r="CB93" i="4" s="1"/>
  <c r="CB98" i="4" s="1"/>
  <c r="CC93" i="4" s="1"/>
  <c r="CC98" i="4" s="1"/>
  <c r="CD93" i="4" s="1"/>
  <c r="CD98" i="4" s="1"/>
  <c r="CE93" i="4" s="1"/>
  <c r="CE98" i="4" s="1"/>
  <c r="CF93" i="4" s="1"/>
  <c r="CF98" i="4" s="1"/>
  <c r="CG93" i="4" s="1"/>
  <c r="CG98" i="4" s="1"/>
  <c r="CH93" i="4" s="1"/>
  <c r="CH98" i="4" s="1"/>
  <c r="CI93" i="4" s="1"/>
  <c r="CI98" i="4" s="1"/>
  <c r="CJ93" i="4" s="1"/>
  <c r="CJ98" i="4" s="1"/>
  <c r="CK93" i="4" s="1"/>
  <c r="CK98" i="4" s="1"/>
  <c r="CL93" i="4" s="1"/>
  <c r="CL98" i="4" s="1"/>
  <c r="CM93" i="4" s="1"/>
  <c r="CM98" i="4" s="1"/>
  <c r="CN93" i="4" s="1"/>
  <c r="CN98" i="4" s="1"/>
  <c r="CO93" i="4" s="1"/>
  <c r="CO98" i="4" s="1"/>
  <c r="CP93" i="4" s="1"/>
  <c r="CP98" i="4" s="1"/>
  <c r="CQ93" i="4" s="1"/>
  <c r="CQ98" i="4" s="1"/>
  <c r="CR93" i="4" s="1"/>
  <c r="CR98" i="4" s="1"/>
  <c r="CS93" i="4" s="1"/>
  <c r="CS98" i="4" s="1"/>
  <c r="CT93" i="4" s="1"/>
  <c r="CT98" i="4" s="1"/>
  <c r="CU93" i="4" s="1"/>
  <c r="CU98" i="4" s="1"/>
  <c r="CV93" i="4" s="1"/>
  <c r="CV98" i="4" s="1"/>
  <c r="CW93" i="4" s="1"/>
  <c r="CW98" i="4" s="1"/>
  <c r="CX93" i="4" s="1"/>
  <c r="CX98" i="4" s="1"/>
  <c r="CY93" i="4" s="1"/>
  <c r="CY98" i="4" s="1"/>
  <c r="CZ93" i="4" s="1"/>
  <c r="CZ98" i="4" s="1"/>
  <c r="DA93" i="4" s="1"/>
  <c r="DA98" i="4" s="1"/>
  <c r="DB93" i="4" s="1"/>
  <c r="DB98" i="4" s="1"/>
  <c r="DC93" i="4" s="1"/>
  <c r="DC98" i="4" s="1"/>
  <c r="DD93" i="4" s="1"/>
  <c r="DD98" i="4" s="1"/>
  <c r="DE93" i="4" s="1"/>
  <c r="DE98" i="4" s="1"/>
  <c r="DF93" i="4" s="1"/>
  <c r="DF98" i="4" s="1"/>
  <c r="DG93" i="4" s="1"/>
  <c r="DG98" i="4" s="1"/>
  <c r="DH93" i="4" s="1"/>
  <c r="DH98" i="4" s="1"/>
  <c r="DI93" i="4" s="1"/>
  <c r="DI98" i="4" s="1"/>
  <c r="DJ93" i="4" s="1"/>
  <c r="DJ98" i="4" s="1"/>
  <c r="DK93" i="4" s="1"/>
  <c r="DK98" i="4" s="1"/>
  <c r="DL93" i="4" s="1"/>
  <c r="DL98" i="4" s="1"/>
  <c r="DM93" i="4" s="1"/>
  <c r="DM98" i="4" s="1"/>
  <c r="DN93" i="4" s="1"/>
  <c r="DN98" i="4" s="1"/>
  <c r="DO93" i="4" s="1"/>
  <c r="DO98" i="4" s="1"/>
  <c r="DP93" i="4" s="1"/>
  <c r="DP98" i="4" s="1"/>
  <c r="DQ93" i="4" s="1"/>
  <c r="DQ98" i="4" s="1"/>
  <c r="DR93" i="4" s="1"/>
  <c r="DR98" i="4" s="1"/>
  <c r="DS93" i="4" s="1"/>
  <c r="DS98" i="4" s="1"/>
  <c r="DT93" i="4" s="1"/>
  <c r="DT98" i="4" s="1"/>
  <c r="DU93" i="4" s="1"/>
  <c r="DU98" i="4" s="1"/>
  <c r="DV93" i="4" s="1"/>
  <c r="DV98" i="4" s="1"/>
  <c r="DW93" i="4" s="1"/>
  <c r="DW98" i="4" s="1"/>
  <c r="DX93" i="4" s="1"/>
  <c r="DX98" i="4" s="1"/>
  <c r="DY93" i="4" s="1"/>
  <c r="DY98" i="4" s="1"/>
  <c r="DZ93" i="4" s="1"/>
  <c r="DZ98" i="4" s="1"/>
  <c r="EA93" i="4" s="1"/>
  <c r="EA98" i="4" s="1"/>
  <c r="EB93" i="4" s="1"/>
  <c r="EB98" i="4" s="1"/>
  <c r="EC93" i="4" s="1"/>
  <c r="EC98" i="4" s="1"/>
  <c r="ED93" i="4" s="1"/>
  <c r="ED98" i="4" s="1"/>
  <c r="EE93" i="4" s="1"/>
  <c r="EE98" i="4" s="1"/>
  <c r="EF93" i="4" s="1"/>
  <c r="EF98" i="4" s="1"/>
  <c r="EG93" i="4" s="1"/>
  <c r="EG98" i="4" s="1"/>
  <c r="EH93" i="4" s="1"/>
  <c r="EH98" i="4" s="1"/>
  <c r="EI93" i="4" s="1"/>
  <c r="EI98" i="4" s="1"/>
  <c r="EJ93" i="4" s="1"/>
  <c r="EJ98" i="4" s="1"/>
  <c r="EK93" i="4" s="1"/>
  <c r="EK98" i="4" s="1"/>
  <c r="EL93" i="4" s="1"/>
  <c r="EL98" i="4" s="1"/>
  <c r="EM93" i="4" s="1"/>
  <c r="EM98" i="4" s="1"/>
  <c r="EN93" i="4" s="1"/>
  <c r="EN98" i="4" s="1"/>
  <c r="EO93" i="4" s="1"/>
  <c r="EO98" i="4" s="1"/>
  <c r="EP93" i="4" s="1"/>
  <c r="EP98" i="4" s="1"/>
  <c r="EQ93" i="4" s="1"/>
  <c r="EQ98" i="4" s="1"/>
  <c r="ER93" i="4" s="1"/>
  <c r="ER98" i="4" s="1"/>
  <c r="ES93" i="4" s="1"/>
  <c r="ES98" i="4" s="1"/>
  <c r="ET93" i="4" s="1"/>
  <c r="ET98" i="4" s="1"/>
  <c r="EU93" i="4" s="1"/>
  <c r="EU98" i="4" s="1"/>
  <c r="EV93" i="4" s="1"/>
  <c r="EV98" i="4" s="1"/>
  <c r="EW93" i="4" s="1"/>
  <c r="EW98" i="4" s="1"/>
  <c r="EX93" i="4" s="1"/>
  <c r="EX98" i="4" s="1"/>
  <c r="EY93" i="4" s="1"/>
  <c r="EY98" i="4" s="1"/>
  <c r="EZ93" i="4" s="1"/>
  <c r="EZ98" i="4" s="1"/>
  <c r="FA93" i="4" s="1"/>
  <c r="FA98" i="4" s="1"/>
  <c r="FB93" i="4" s="1"/>
  <c r="FB98" i="4" s="1"/>
  <c r="FC93" i="4" s="1"/>
  <c r="FC98" i="4" s="1"/>
  <c r="FD93" i="4" s="1"/>
  <c r="FD98" i="4" s="1"/>
  <c r="FE93" i="4" s="1"/>
  <c r="FE98" i="4" s="1"/>
  <c r="FF93" i="4" s="1"/>
  <c r="FF98" i="4" s="1"/>
  <c r="FG93" i="4" s="1"/>
  <c r="FG98" i="4" s="1"/>
  <c r="FH93" i="4" s="1"/>
  <c r="FH98" i="4" s="1"/>
  <c r="FI93" i="4" s="1"/>
  <c r="FI98" i="4" s="1"/>
  <c r="FJ93" i="4" s="1"/>
  <c r="FJ98" i="4" s="1"/>
  <c r="FK93" i="4" s="1"/>
  <c r="FK98" i="4" s="1"/>
  <c r="FL93" i="4" s="1"/>
  <c r="FL98" i="4" s="1"/>
  <c r="FM93" i="4" s="1"/>
  <c r="FM98" i="4" s="1"/>
  <c r="FN93" i="4" s="1"/>
  <c r="FN98" i="4" s="1"/>
  <c r="FO93" i="4" s="1"/>
  <c r="FO98" i="4" s="1"/>
  <c r="FP93" i="4" s="1"/>
  <c r="FP98" i="4" s="1"/>
  <c r="FQ93" i="4" s="1"/>
  <c r="FQ98" i="4" s="1"/>
  <c r="FR93" i="4" s="1"/>
  <c r="FR98" i="4" s="1"/>
  <c r="FS93" i="4" s="1"/>
  <c r="FS98" i="4" s="1"/>
  <c r="FT93" i="4" s="1"/>
  <c r="FT98" i="4" s="1"/>
  <c r="FU93" i="4" s="1"/>
  <c r="FU98" i="4" s="1"/>
  <c r="FV93" i="4" s="1"/>
  <c r="FV98" i="4" s="1"/>
  <c r="FW93" i="4" s="1"/>
  <c r="FW98" i="4" s="1"/>
  <c r="FX93" i="4" s="1"/>
  <c r="FX98" i="4" s="1"/>
  <c r="FY93" i="4" s="1"/>
  <c r="FY98" i="4" s="1"/>
  <c r="FZ93" i="4" s="1"/>
  <c r="FZ98" i="4" s="1"/>
  <c r="GA93" i="4" s="1"/>
  <c r="GA98" i="4" s="1"/>
  <c r="GB93" i="4" s="1"/>
  <c r="GB98" i="4" s="1"/>
  <c r="GC93" i="4" s="1"/>
  <c r="GC98" i="4" s="1"/>
  <c r="GD93" i="4" s="1"/>
  <c r="GD98" i="4" s="1"/>
  <c r="GE93" i="4" s="1"/>
  <c r="GE98" i="4" s="1"/>
  <c r="GF93" i="4" s="1"/>
  <c r="GF98" i="4" s="1"/>
  <c r="GG93" i="4" s="1"/>
  <c r="GG98" i="4" s="1"/>
  <c r="GH93" i="4" s="1"/>
  <c r="GH98" i="4" s="1"/>
  <c r="GI93" i="4" s="1"/>
  <c r="GI98" i="4" s="1"/>
  <c r="GJ93" i="4" s="1"/>
  <c r="GJ98" i="4" s="1"/>
  <c r="GK93" i="4" s="1"/>
  <c r="GK98" i="4" s="1"/>
  <c r="GL93" i="4" s="1"/>
  <c r="GL98" i="4" s="1"/>
  <c r="GM93" i="4" s="1"/>
  <c r="GM98" i="4" s="1"/>
  <c r="GN93" i="4" s="1"/>
  <c r="GN98" i="4" s="1"/>
  <c r="GO93" i="4" s="1"/>
  <c r="GO98" i="4" s="1"/>
  <c r="GP93" i="4" s="1"/>
  <c r="GP98" i="4" s="1"/>
  <c r="GQ93" i="4" s="1"/>
  <c r="GQ98" i="4" s="1"/>
  <c r="GR93" i="4" s="1"/>
  <c r="GR98" i="4" s="1"/>
  <c r="GS93" i="4" s="1"/>
  <c r="GS98" i="4" s="1"/>
  <c r="GT93" i="4" s="1"/>
  <c r="GT98" i="4" s="1"/>
  <c r="GU93" i="4" s="1"/>
  <c r="GU98" i="4" s="1"/>
  <c r="GV93" i="4" s="1"/>
  <c r="GV98" i="4" s="1"/>
  <c r="GW93" i="4" s="1"/>
  <c r="GW98" i="4" s="1"/>
  <c r="GX93" i="4" s="1"/>
  <c r="GX98" i="4" s="1"/>
  <c r="GY93" i="4" s="1"/>
  <c r="GY98" i="4" s="1"/>
  <c r="GZ93" i="4" s="1"/>
  <c r="GZ98" i="4" s="1"/>
  <c r="HA93" i="4" s="1"/>
  <c r="HA98" i="4" s="1"/>
  <c r="HB93" i="4" s="1"/>
  <c r="HB98" i="4" s="1"/>
  <c r="HC93" i="4" s="1"/>
  <c r="HC98" i="4" s="1"/>
  <c r="HD93" i="4" s="1"/>
  <c r="HD98" i="4" s="1"/>
  <c r="HE93" i="4" s="1"/>
  <c r="HE98" i="4" s="1"/>
  <c r="HF93" i="4" s="1"/>
  <c r="HF98" i="4" s="1"/>
  <c r="HG93" i="4" s="1"/>
  <c r="HG98" i="4" s="1"/>
  <c r="HH93" i="4" s="1"/>
  <c r="HH98" i="4" s="1"/>
  <c r="HI93" i="4" s="1"/>
  <c r="HI98" i="4" s="1"/>
  <c r="HJ93" i="4" s="1"/>
  <c r="HJ98" i="4" s="1"/>
  <c r="HK93" i="4" s="1"/>
  <c r="HK98" i="4" s="1"/>
  <c r="HL93" i="4" s="1"/>
  <c r="HL98" i="4" s="1"/>
  <c r="HM93" i="4" s="1"/>
  <c r="HM98" i="4" s="1"/>
  <c r="HN93" i="4" s="1"/>
  <c r="HN98" i="4" s="1"/>
  <c r="HO93" i="4" s="1"/>
  <c r="HO98" i="4" s="1"/>
  <c r="HP93" i="4" s="1"/>
  <c r="HP98" i="4" s="1"/>
  <c r="HQ93" i="4" s="1"/>
  <c r="HQ98" i="4" s="1"/>
  <c r="HR93" i="4" s="1"/>
  <c r="HR98" i="4" s="1"/>
  <c r="HS93" i="4" s="1"/>
  <c r="HS98" i="4" s="1"/>
  <c r="HT93" i="4" s="1"/>
  <c r="HT98" i="4" s="1"/>
  <c r="HU93" i="4" s="1"/>
  <c r="HU98" i="4" s="1"/>
  <c r="HV93" i="4" s="1"/>
  <c r="HV98" i="4" s="1"/>
  <c r="HW93" i="4" s="1"/>
  <c r="HW98" i="4" s="1"/>
  <c r="HX93" i="4" s="1"/>
  <c r="HX98" i="4" s="1"/>
  <c r="HY93" i="4" s="1"/>
  <c r="HY98" i="4" s="1"/>
  <c r="HZ93" i="4" s="1"/>
  <c r="HZ98" i="4" s="1"/>
  <c r="IA93" i="4" s="1"/>
  <c r="IA98" i="4" s="1"/>
  <c r="IB93" i="4" s="1"/>
  <c r="IB98" i="4" s="1"/>
  <c r="IC93" i="4" s="1"/>
  <c r="IC98" i="4" s="1"/>
  <c r="ID93" i="4" s="1"/>
  <c r="ID98" i="4" s="1"/>
  <c r="IE93" i="4" s="1"/>
  <c r="IE98" i="4" s="1"/>
  <c r="IF93" i="4" s="1"/>
  <c r="IF98" i="4" s="1"/>
  <c r="IG93" i="4" s="1"/>
  <c r="IG98" i="4" s="1"/>
  <c r="IH93" i="4" s="1"/>
  <c r="IH98" i="4" s="1"/>
  <c r="II93" i="4" s="1"/>
  <c r="II98" i="4" s="1"/>
  <c r="IJ93" i="4" s="1"/>
  <c r="IJ98" i="4" s="1"/>
  <c r="IK93" i="4" s="1"/>
  <c r="IK98" i="4" s="1"/>
  <c r="IL93" i="4" s="1"/>
  <c r="IL98" i="4" s="1"/>
  <c r="IM93" i="4" s="1"/>
  <c r="IM98" i="4" s="1"/>
  <c r="IN93" i="4" s="1"/>
  <c r="IN98" i="4" s="1"/>
  <c r="IO93" i="4" s="1"/>
  <c r="IO98" i="4" s="1"/>
  <c r="IP93" i="4" s="1"/>
  <c r="IP98" i="4" s="1"/>
  <c r="IQ93" i="4" s="1"/>
  <c r="IQ98" i="4" s="1"/>
  <c r="IR93" i="4" s="1"/>
  <c r="IR98" i="4" s="1"/>
  <c r="IS93" i="4" s="1"/>
  <c r="IS98" i="4" s="1"/>
  <c r="IT93" i="4" s="1"/>
  <c r="IT98" i="4" s="1"/>
  <c r="IU93" i="4" s="1"/>
  <c r="IU98" i="4" s="1"/>
  <c r="IV93" i="4" s="1"/>
  <c r="IV98" i="4" s="1"/>
  <c r="IW93" i="4" s="1"/>
  <c r="IW98" i="4" s="1"/>
  <c r="IX93" i="4" s="1"/>
  <c r="IX98" i="4" s="1"/>
  <c r="IY93" i="4" s="1"/>
  <c r="IY98" i="4" s="1"/>
  <c r="IZ93" i="4" s="1"/>
  <c r="IZ98" i="4" s="1"/>
  <c r="JA93" i="4" s="1"/>
  <c r="JA98" i="4" s="1"/>
  <c r="JB93" i="4" s="1"/>
  <c r="JB98" i="4" s="1"/>
  <c r="JC93" i="4" s="1"/>
  <c r="JC98" i="4" s="1"/>
  <c r="JD93" i="4" s="1"/>
  <c r="JD98" i="4" s="1"/>
  <c r="JE93" i="4" s="1"/>
  <c r="JE98" i="4" s="1"/>
  <c r="JF93" i="4" s="1"/>
  <c r="JF98" i="4" s="1"/>
  <c r="JG93" i="4" s="1"/>
  <c r="JG98" i="4" s="1"/>
  <c r="JH93" i="4" s="1"/>
  <c r="JH98" i="4" s="1"/>
  <c r="JI93" i="4" s="1"/>
  <c r="JI98" i="4" s="1"/>
  <c r="JJ93" i="4" s="1"/>
  <c r="JJ98" i="4" s="1"/>
  <c r="JK93" i="4" s="1"/>
  <c r="JK98" i="4" s="1"/>
  <c r="JL93" i="4" s="1"/>
  <c r="JL98" i="4" s="1"/>
  <c r="JM93" i="4" s="1"/>
  <c r="JM98" i="4" s="1"/>
  <c r="JN93" i="4" s="1"/>
  <c r="JN98" i="4" s="1"/>
  <c r="B91" i="4"/>
  <c r="C86" i="4" s="1"/>
  <c r="C91" i="4" s="1"/>
  <c r="D86" i="4" s="1"/>
  <c r="D91" i="4" s="1"/>
  <c r="E86" i="4" s="1"/>
  <c r="E91" i="4" s="1"/>
  <c r="F86" i="4" s="1"/>
  <c r="F91" i="4" s="1"/>
  <c r="G86" i="4" s="1"/>
  <c r="G91" i="4" s="1"/>
  <c r="H86" i="4" s="1"/>
  <c r="H91" i="4" s="1"/>
  <c r="I86" i="4" s="1"/>
  <c r="I91" i="4" s="1"/>
  <c r="J86" i="4" s="1"/>
  <c r="J91" i="4" s="1"/>
  <c r="K86" i="4" s="1"/>
  <c r="K91" i="4" s="1"/>
  <c r="L86" i="4" s="1"/>
  <c r="L91" i="4" s="1"/>
  <c r="M86" i="4" s="1"/>
  <c r="M91" i="4" s="1"/>
  <c r="N86" i="4" s="1"/>
  <c r="N91" i="4" s="1"/>
  <c r="O86" i="4" s="1"/>
  <c r="O91" i="4" s="1"/>
  <c r="P86" i="4" s="1"/>
  <c r="P91" i="4" s="1"/>
  <c r="Q86" i="4" s="1"/>
  <c r="Q91" i="4" s="1"/>
  <c r="R86" i="4" s="1"/>
  <c r="R91" i="4" s="1"/>
  <c r="S86" i="4" s="1"/>
  <c r="S91" i="4" s="1"/>
  <c r="T86" i="4" s="1"/>
  <c r="T91" i="4" s="1"/>
  <c r="U86" i="4" s="1"/>
  <c r="U91" i="4" s="1"/>
  <c r="V86" i="4" s="1"/>
  <c r="V91" i="4" s="1"/>
  <c r="W86" i="4" s="1"/>
  <c r="W91" i="4" s="1"/>
  <c r="X86" i="4" s="1"/>
  <c r="X91" i="4" s="1"/>
  <c r="Y86" i="4" s="1"/>
  <c r="Y91" i="4" s="1"/>
  <c r="Z86" i="4" s="1"/>
  <c r="Z91" i="4" s="1"/>
  <c r="AA86" i="4" s="1"/>
  <c r="AA91" i="4" s="1"/>
  <c r="AB86" i="4" s="1"/>
  <c r="AB91" i="4" s="1"/>
  <c r="AC86" i="4" s="1"/>
  <c r="AC91" i="4" s="1"/>
  <c r="AD86" i="4" s="1"/>
  <c r="AD91" i="4" s="1"/>
  <c r="AE86" i="4" s="1"/>
  <c r="AE91" i="4" s="1"/>
  <c r="AF86" i="4" s="1"/>
  <c r="AF91" i="4" s="1"/>
  <c r="AG86" i="4" s="1"/>
  <c r="AG91" i="4" s="1"/>
  <c r="AH86" i="4" s="1"/>
  <c r="AH91" i="4" s="1"/>
  <c r="AI86" i="4" s="1"/>
  <c r="AI91" i="4" s="1"/>
  <c r="AJ86" i="4" s="1"/>
  <c r="AJ91" i="4" s="1"/>
  <c r="AK86" i="4" s="1"/>
  <c r="AK91" i="4" s="1"/>
  <c r="AL86" i="4" s="1"/>
  <c r="AL91" i="4" s="1"/>
  <c r="AM86" i="4" s="1"/>
  <c r="AM91" i="4" s="1"/>
  <c r="AN86" i="4" s="1"/>
  <c r="AN91" i="4" s="1"/>
  <c r="AO86" i="4" s="1"/>
  <c r="AO91" i="4" s="1"/>
  <c r="AP86" i="4" s="1"/>
  <c r="AP91" i="4" s="1"/>
  <c r="AQ86" i="4" s="1"/>
  <c r="AQ91" i="4" s="1"/>
  <c r="AR86" i="4" s="1"/>
  <c r="AR91" i="4" s="1"/>
  <c r="AS86" i="4" s="1"/>
  <c r="AS91" i="4" s="1"/>
  <c r="AT86" i="4" s="1"/>
  <c r="AT91" i="4" s="1"/>
  <c r="AU86" i="4" s="1"/>
  <c r="AU91" i="4" s="1"/>
  <c r="AV86" i="4" s="1"/>
  <c r="AV91" i="4" s="1"/>
  <c r="AW86" i="4" s="1"/>
  <c r="AW91" i="4" s="1"/>
  <c r="AX86" i="4" s="1"/>
  <c r="AX91" i="4" s="1"/>
  <c r="AY86" i="4" s="1"/>
  <c r="AY91" i="4" s="1"/>
  <c r="AZ86" i="4" s="1"/>
  <c r="AZ91" i="4" s="1"/>
  <c r="BA86" i="4" s="1"/>
  <c r="BA91" i="4" s="1"/>
  <c r="BB86" i="4" s="1"/>
  <c r="BB91" i="4" s="1"/>
  <c r="BC86" i="4" s="1"/>
  <c r="BC91" i="4" s="1"/>
  <c r="BD86" i="4" s="1"/>
  <c r="BD91" i="4" s="1"/>
  <c r="BE86" i="4" s="1"/>
  <c r="BE91" i="4" s="1"/>
  <c r="BF86" i="4" s="1"/>
  <c r="BF91" i="4" s="1"/>
  <c r="BG86" i="4" s="1"/>
  <c r="BG91" i="4" s="1"/>
  <c r="BH86" i="4" s="1"/>
  <c r="BH91" i="4" s="1"/>
  <c r="BI86" i="4" s="1"/>
  <c r="BI91" i="4" s="1"/>
  <c r="BJ86" i="4" s="1"/>
  <c r="BJ91" i="4" s="1"/>
  <c r="BK86" i="4" s="1"/>
  <c r="BK91" i="4" s="1"/>
  <c r="BL86" i="4" s="1"/>
  <c r="BL91" i="4" s="1"/>
  <c r="BM86" i="4" s="1"/>
  <c r="BM91" i="4" s="1"/>
  <c r="BN86" i="4" s="1"/>
  <c r="BN91" i="4" s="1"/>
  <c r="BO86" i="4" s="1"/>
  <c r="BO91" i="4" s="1"/>
  <c r="BP86" i="4" s="1"/>
  <c r="BP91" i="4" s="1"/>
  <c r="BQ86" i="4" s="1"/>
  <c r="BQ91" i="4" s="1"/>
  <c r="BR86" i="4" s="1"/>
  <c r="BR91" i="4" s="1"/>
  <c r="BS86" i="4" s="1"/>
  <c r="BS91" i="4" s="1"/>
  <c r="BT86" i="4" s="1"/>
  <c r="BT91" i="4" s="1"/>
  <c r="BU86" i="4" s="1"/>
  <c r="BU91" i="4" s="1"/>
  <c r="BV86" i="4" s="1"/>
  <c r="BV91" i="4" s="1"/>
  <c r="BW86" i="4" s="1"/>
  <c r="BW91" i="4" s="1"/>
  <c r="BX86" i="4" s="1"/>
  <c r="BX91" i="4" s="1"/>
  <c r="BY86" i="4" s="1"/>
  <c r="BY91" i="4" s="1"/>
  <c r="BZ86" i="4" s="1"/>
  <c r="BZ91" i="4" s="1"/>
  <c r="CA86" i="4" s="1"/>
  <c r="CA91" i="4" s="1"/>
  <c r="CB86" i="4" s="1"/>
  <c r="CB91" i="4" s="1"/>
  <c r="CC86" i="4" s="1"/>
  <c r="CC91" i="4" s="1"/>
  <c r="CD86" i="4" s="1"/>
  <c r="CD91" i="4" s="1"/>
  <c r="CE86" i="4" s="1"/>
  <c r="CE91" i="4" s="1"/>
  <c r="CF86" i="4" s="1"/>
  <c r="CF91" i="4" s="1"/>
  <c r="CG86" i="4" s="1"/>
  <c r="CG91" i="4" s="1"/>
  <c r="CH86" i="4" s="1"/>
  <c r="CH91" i="4" s="1"/>
  <c r="CI86" i="4" s="1"/>
  <c r="CI91" i="4" s="1"/>
  <c r="CJ86" i="4" s="1"/>
  <c r="CJ91" i="4" s="1"/>
  <c r="CK86" i="4" s="1"/>
  <c r="CK91" i="4" s="1"/>
  <c r="CL86" i="4" s="1"/>
  <c r="CL91" i="4" s="1"/>
  <c r="CM86" i="4" s="1"/>
  <c r="CM91" i="4" s="1"/>
  <c r="CN86" i="4" s="1"/>
  <c r="CN91" i="4" s="1"/>
  <c r="CO86" i="4" s="1"/>
  <c r="CO91" i="4" s="1"/>
  <c r="CP86" i="4" s="1"/>
  <c r="CP91" i="4" s="1"/>
  <c r="CQ86" i="4" s="1"/>
  <c r="CQ91" i="4" s="1"/>
  <c r="CR86" i="4" s="1"/>
  <c r="CR91" i="4" s="1"/>
  <c r="CS86" i="4" s="1"/>
  <c r="CS91" i="4" s="1"/>
  <c r="CT86" i="4" s="1"/>
  <c r="CT91" i="4" s="1"/>
  <c r="CU86" i="4" s="1"/>
  <c r="CU91" i="4" s="1"/>
  <c r="CV86" i="4" s="1"/>
  <c r="CV91" i="4" s="1"/>
  <c r="CW86" i="4" s="1"/>
  <c r="CW91" i="4" s="1"/>
  <c r="CX86" i="4" s="1"/>
  <c r="CX91" i="4" s="1"/>
  <c r="CY86" i="4" s="1"/>
  <c r="CY91" i="4" s="1"/>
  <c r="CZ86" i="4" s="1"/>
  <c r="CZ91" i="4" s="1"/>
  <c r="DA86" i="4" s="1"/>
  <c r="DA91" i="4" s="1"/>
  <c r="DB86" i="4" s="1"/>
  <c r="DB91" i="4" s="1"/>
  <c r="DC86" i="4" s="1"/>
  <c r="DC91" i="4" s="1"/>
  <c r="DD86" i="4" s="1"/>
  <c r="DD91" i="4" s="1"/>
  <c r="DE86" i="4" s="1"/>
  <c r="DE91" i="4" s="1"/>
  <c r="DF86" i="4" s="1"/>
  <c r="DF91" i="4" s="1"/>
  <c r="DG86" i="4" s="1"/>
  <c r="DG91" i="4" s="1"/>
  <c r="DH86" i="4" s="1"/>
  <c r="DH91" i="4" s="1"/>
  <c r="DI86" i="4" s="1"/>
  <c r="DI91" i="4" s="1"/>
  <c r="DJ86" i="4" s="1"/>
  <c r="DJ91" i="4" s="1"/>
  <c r="DK86" i="4" s="1"/>
  <c r="DK91" i="4" s="1"/>
  <c r="DL86" i="4" s="1"/>
  <c r="DL91" i="4" s="1"/>
  <c r="DM86" i="4" s="1"/>
  <c r="DM91" i="4" s="1"/>
  <c r="DN86" i="4" s="1"/>
  <c r="DN91" i="4" s="1"/>
  <c r="DO86" i="4" s="1"/>
  <c r="DO91" i="4" s="1"/>
  <c r="DP86" i="4" s="1"/>
  <c r="DP91" i="4" s="1"/>
  <c r="DQ86" i="4" s="1"/>
  <c r="DQ91" i="4" s="1"/>
  <c r="DR86" i="4" s="1"/>
  <c r="DR91" i="4" s="1"/>
  <c r="DS86" i="4" s="1"/>
  <c r="DS91" i="4" s="1"/>
  <c r="DT86" i="4" s="1"/>
  <c r="DT91" i="4" s="1"/>
  <c r="DU86" i="4" s="1"/>
  <c r="DU91" i="4" s="1"/>
  <c r="DV86" i="4" s="1"/>
  <c r="DV91" i="4" s="1"/>
  <c r="DW86" i="4" s="1"/>
  <c r="DW91" i="4" s="1"/>
  <c r="DX86" i="4" s="1"/>
  <c r="DX91" i="4" s="1"/>
  <c r="DY86" i="4" s="1"/>
  <c r="DY91" i="4" s="1"/>
  <c r="DZ86" i="4" s="1"/>
  <c r="DZ91" i="4" s="1"/>
  <c r="EA86" i="4" s="1"/>
  <c r="EA91" i="4" s="1"/>
  <c r="EB86" i="4" s="1"/>
  <c r="EB91" i="4" s="1"/>
  <c r="EC86" i="4" s="1"/>
  <c r="EC91" i="4" s="1"/>
  <c r="ED86" i="4" s="1"/>
  <c r="ED91" i="4" s="1"/>
  <c r="EE86" i="4" s="1"/>
  <c r="EE91" i="4" s="1"/>
  <c r="EF86" i="4" s="1"/>
  <c r="EF91" i="4" s="1"/>
  <c r="EG86" i="4" s="1"/>
  <c r="EG91" i="4" s="1"/>
  <c r="EH86" i="4" s="1"/>
  <c r="EH91" i="4" s="1"/>
  <c r="EI86" i="4" s="1"/>
  <c r="EI91" i="4" s="1"/>
  <c r="EJ86" i="4" s="1"/>
  <c r="EJ91" i="4" s="1"/>
  <c r="EK86" i="4" s="1"/>
  <c r="EK91" i="4" s="1"/>
  <c r="EL86" i="4" s="1"/>
  <c r="EL91" i="4" s="1"/>
  <c r="EM86" i="4" s="1"/>
  <c r="EM91" i="4" s="1"/>
  <c r="EN86" i="4" s="1"/>
  <c r="EN91" i="4" s="1"/>
  <c r="EO86" i="4" s="1"/>
  <c r="EO91" i="4" s="1"/>
  <c r="EP86" i="4" s="1"/>
  <c r="EP91" i="4" s="1"/>
  <c r="EQ86" i="4" s="1"/>
  <c r="EQ91" i="4" s="1"/>
  <c r="ER86" i="4" s="1"/>
  <c r="ER91" i="4" s="1"/>
  <c r="ES86" i="4" s="1"/>
  <c r="ES91" i="4" s="1"/>
  <c r="ET86" i="4" s="1"/>
  <c r="ET91" i="4" s="1"/>
  <c r="EU86" i="4" s="1"/>
  <c r="EU91" i="4" s="1"/>
  <c r="EV86" i="4" s="1"/>
  <c r="EV91" i="4" s="1"/>
  <c r="EW86" i="4" s="1"/>
  <c r="EW91" i="4" s="1"/>
  <c r="EX86" i="4" s="1"/>
  <c r="EX91" i="4" s="1"/>
  <c r="EY86" i="4" s="1"/>
  <c r="EY91" i="4" s="1"/>
  <c r="EZ86" i="4" s="1"/>
  <c r="EZ91" i="4" s="1"/>
  <c r="FA86" i="4" s="1"/>
  <c r="FA91" i="4" s="1"/>
  <c r="FB86" i="4" s="1"/>
  <c r="FB91" i="4" s="1"/>
  <c r="FC86" i="4" s="1"/>
  <c r="FC91" i="4" s="1"/>
  <c r="FD86" i="4" s="1"/>
  <c r="FD91" i="4" s="1"/>
  <c r="FE86" i="4" s="1"/>
  <c r="FE91" i="4" s="1"/>
  <c r="FF86" i="4" s="1"/>
  <c r="FF91" i="4" s="1"/>
  <c r="FG86" i="4" s="1"/>
  <c r="FG91" i="4" s="1"/>
  <c r="FH86" i="4" s="1"/>
  <c r="FH91" i="4" s="1"/>
  <c r="FI86" i="4" s="1"/>
  <c r="FI91" i="4" s="1"/>
  <c r="FJ86" i="4" s="1"/>
  <c r="FJ91" i="4" s="1"/>
  <c r="FK86" i="4" s="1"/>
  <c r="FK91" i="4" s="1"/>
  <c r="FL86" i="4" s="1"/>
  <c r="FL91" i="4" s="1"/>
  <c r="FM86" i="4" s="1"/>
  <c r="FM91" i="4" s="1"/>
  <c r="FN86" i="4" s="1"/>
  <c r="FN91" i="4" s="1"/>
  <c r="FO86" i="4" s="1"/>
  <c r="FO91" i="4" s="1"/>
  <c r="FP86" i="4" s="1"/>
  <c r="FP91" i="4" s="1"/>
  <c r="FQ86" i="4" s="1"/>
  <c r="FQ91" i="4" s="1"/>
  <c r="FR86" i="4" s="1"/>
  <c r="FR91" i="4" s="1"/>
  <c r="FS86" i="4" s="1"/>
  <c r="FS91" i="4" s="1"/>
  <c r="FT86" i="4" s="1"/>
  <c r="FT91" i="4" s="1"/>
  <c r="FU86" i="4" s="1"/>
  <c r="FU91" i="4" s="1"/>
  <c r="FV86" i="4" s="1"/>
  <c r="FV91" i="4" s="1"/>
  <c r="FW86" i="4" s="1"/>
  <c r="FW91" i="4" s="1"/>
  <c r="FX86" i="4" s="1"/>
  <c r="FX91" i="4" s="1"/>
  <c r="FY86" i="4" s="1"/>
  <c r="FY91" i="4" s="1"/>
  <c r="FZ86" i="4" s="1"/>
  <c r="FZ91" i="4" s="1"/>
  <c r="GA86" i="4" s="1"/>
  <c r="GA91" i="4" s="1"/>
  <c r="GB86" i="4" s="1"/>
  <c r="GB91" i="4" s="1"/>
  <c r="GC86" i="4" s="1"/>
  <c r="GC91" i="4" s="1"/>
  <c r="GD86" i="4" s="1"/>
  <c r="GD91" i="4" s="1"/>
  <c r="GE86" i="4" s="1"/>
  <c r="GE91" i="4" s="1"/>
  <c r="GF86" i="4" s="1"/>
  <c r="GF91" i="4" s="1"/>
  <c r="GG86" i="4" s="1"/>
  <c r="GG91" i="4" s="1"/>
  <c r="GH86" i="4" s="1"/>
  <c r="GH91" i="4" s="1"/>
  <c r="GI86" i="4" s="1"/>
  <c r="GI91" i="4" s="1"/>
  <c r="GJ86" i="4" s="1"/>
  <c r="GJ91" i="4" s="1"/>
  <c r="GK86" i="4" s="1"/>
  <c r="GK91" i="4" s="1"/>
  <c r="GL86" i="4" s="1"/>
  <c r="GL91" i="4" s="1"/>
  <c r="GM86" i="4" s="1"/>
  <c r="GM91" i="4" s="1"/>
  <c r="GN86" i="4" s="1"/>
  <c r="GN91" i="4" s="1"/>
  <c r="GO86" i="4" s="1"/>
  <c r="GO91" i="4" s="1"/>
  <c r="GP86" i="4" s="1"/>
  <c r="GP91" i="4" s="1"/>
  <c r="GQ86" i="4" s="1"/>
  <c r="GQ91" i="4" s="1"/>
  <c r="GR86" i="4" s="1"/>
  <c r="GR91" i="4" s="1"/>
  <c r="GS86" i="4" s="1"/>
  <c r="GS91" i="4" s="1"/>
  <c r="GT86" i="4" s="1"/>
  <c r="GT91" i="4" s="1"/>
  <c r="GU86" i="4" s="1"/>
  <c r="GU91" i="4" s="1"/>
  <c r="GV86" i="4" s="1"/>
  <c r="GV91" i="4" s="1"/>
  <c r="GW86" i="4" s="1"/>
  <c r="GW91" i="4" s="1"/>
  <c r="GX86" i="4" s="1"/>
  <c r="GX91" i="4" s="1"/>
  <c r="GY86" i="4" s="1"/>
  <c r="GY91" i="4" s="1"/>
  <c r="GZ86" i="4" s="1"/>
  <c r="GZ91" i="4" s="1"/>
  <c r="HA86" i="4" s="1"/>
  <c r="HA91" i="4" s="1"/>
  <c r="HB86" i="4" s="1"/>
  <c r="HB91" i="4" s="1"/>
  <c r="HC86" i="4" s="1"/>
  <c r="HC91" i="4" s="1"/>
  <c r="HD86" i="4" s="1"/>
  <c r="HD91" i="4" s="1"/>
  <c r="HE86" i="4" s="1"/>
  <c r="HE91" i="4" s="1"/>
  <c r="HF86" i="4" s="1"/>
  <c r="HF91" i="4" s="1"/>
  <c r="HG86" i="4" s="1"/>
  <c r="HG91" i="4" s="1"/>
  <c r="HH86" i="4" s="1"/>
  <c r="HH91" i="4" s="1"/>
  <c r="HI86" i="4" s="1"/>
  <c r="HI91" i="4" s="1"/>
  <c r="HJ86" i="4" s="1"/>
  <c r="HJ91" i="4" s="1"/>
  <c r="HK86" i="4" s="1"/>
  <c r="HK91" i="4" s="1"/>
  <c r="HL86" i="4" s="1"/>
  <c r="HL91" i="4" s="1"/>
  <c r="HM86" i="4" s="1"/>
  <c r="HM91" i="4" s="1"/>
  <c r="HN86" i="4" s="1"/>
  <c r="HN91" i="4" s="1"/>
  <c r="HO86" i="4" s="1"/>
  <c r="HO91" i="4" s="1"/>
  <c r="HP86" i="4" s="1"/>
  <c r="HP91" i="4" s="1"/>
  <c r="HQ86" i="4" s="1"/>
  <c r="HQ91" i="4" s="1"/>
  <c r="HR86" i="4" s="1"/>
  <c r="HR91" i="4" s="1"/>
  <c r="HS86" i="4" s="1"/>
  <c r="HS91" i="4" s="1"/>
  <c r="HT86" i="4" s="1"/>
  <c r="HT91" i="4" s="1"/>
  <c r="HU86" i="4" s="1"/>
  <c r="HU91" i="4" s="1"/>
  <c r="HV86" i="4" s="1"/>
  <c r="HV91" i="4" s="1"/>
  <c r="HW86" i="4" s="1"/>
  <c r="HW91" i="4" s="1"/>
  <c r="HX86" i="4" s="1"/>
  <c r="HX91" i="4" s="1"/>
  <c r="HY86" i="4" s="1"/>
  <c r="HY91" i="4" s="1"/>
  <c r="HZ86" i="4" s="1"/>
  <c r="HZ91" i="4" s="1"/>
  <c r="IA86" i="4" s="1"/>
  <c r="IA91" i="4" s="1"/>
  <c r="IB86" i="4" s="1"/>
  <c r="IB91" i="4" s="1"/>
  <c r="IC86" i="4" s="1"/>
  <c r="IC91" i="4" s="1"/>
  <c r="ID86" i="4" s="1"/>
  <c r="ID91" i="4" s="1"/>
  <c r="IE86" i="4" s="1"/>
  <c r="IE91" i="4" s="1"/>
  <c r="IF86" i="4" s="1"/>
  <c r="IF91" i="4" s="1"/>
  <c r="IG86" i="4" s="1"/>
  <c r="IG91" i="4" s="1"/>
  <c r="IH86" i="4" s="1"/>
  <c r="IH91" i="4" s="1"/>
  <c r="II86" i="4" s="1"/>
  <c r="II91" i="4" s="1"/>
  <c r="IJ86" i="4" s="1"/>
  <c r="IJ91" i="4" s="1"/>
  <c r="IK86" i="4" s="1"/>
  <c r="IK91" i="4" s="1"/>
  <c r="IL86" i="4" s="1"/>
  <c r="IL91" i="4" s="1"/>
  <c r="IM86" i="4" s="1"/>
  <c r="IM91" i="4" s="1"/>
  <c r="IN86" i="4" s="1"/>
  <c r="IN91" i="4" s="1"/>
  <c r="IO86" i="4" s="1"/>
  <c r="IO91" i="4" s="1"/>
  <c r="IP86" i="4" s="1"/>
  <c r="IP91" i="4" s="1"/>
  <c r="IQ86" i="4" s="1"/>
  <c r="IQ91" i="4" s="1"/>
  <c r="IR86" i="4" s="1"/>
  <c r="IR91" i="4" s="1"/>
  <c r="IS86" i="4" s="1"/>
  <c r="IS91" i="4" s="1"/>
  <c r="IT86" i="4" s="1"/>
  <c r="IT91" i="4" s="1"/>
  <c r="IU86" i="4" s="1"/>
  <c r="IU91" i="4" s="1"/>
  <c r="IV86" i="4" s="1"/>
  <c r="IV91" i="4" s="1"/>
  <c r="IW86" i="4" s="1"/>
  <c r="IW91" i="4" s="1"/>
  <c r="IX86" i="4" s="1"/>
  <c r="IX91" i="4" s="1"/>
  <c r="IY86" i="4" s="1"/>
  <c r="IY91" i="4" s="1"/>
  <c r="IZ86" i="4" s="1"/>
  <c r="IZ91" i="4" s="1"/>
  <c r="JA86" i="4" s="1"/>
  <c r="JA91" i="4" s="1"/>
  <c r="JB86" i="4" s="1"/>
  <c r="JB91" i="4" s="1"/>
  <c r="JC86" i="4" s="1"/>
  <c r="JC91" i="4" s="1"/>
  <c r="JD86" i="4" s="1"/>
  <c r="JD91" i="4" s="1"/>
  <c r="JE86" i="4" s="1"/>
  <c r="JE91" i="4" s="1"/>
  <c r="JF86" i="4" s="1"/>
  <c r="JF91" i="4" s="1"/>
  <c r="JG86" i="4" s="1"/>
  <c r="JG91" i="4" s="1"/>
  <c r="JH86" i="4" s="1"/>
  <c r="JH91" i="4" s="1"/>
  <c r="JI86" i="4" s="1"/>
  <c r="JI91" i="4" s="1"/>
  <c r="JJ86" i="4" s="1"/>
  <c r="JJ91" i="4" s="1"/>
  <c r="JK86" i="4" s="1"/>
  <c r="JK91" i="4" s="1"/>
  <c r="JL86" i="4" s="1"/>
  <c r="JL91" i="4" s="1"/>
  <c r="JM86" i="4" s="1"/>
  <c r="JM91" i="4" s="1"/>
  <c r="JN86" i="4" s="1"/>
  <c r="JN91" i="4" s="1"/>
  <c r="B84" i="4"/>
  <c r="C79" i="4"/>
  <c r="C84" i="4" s="1"/>
  <c r="D79" i="4" s="1"/>
  <c r="D84" i="4" s="1"/>
  <c r="E79" i="4" s="1"/>
  <c r="E84" i="4" s="1"/>
  <c r="F79" i="4" s="1"/>
  <c r="F84" i="4" s="1"/>
  <c r="G79" i="4" s="1"/>
  <c r="G84" i="4" s="1"/>
  <c r="H79" i="4" s="1"/>
  <c r="H84" i="4" s="1"/>
  <c r="I79" i="4" s="1"/>
  <c r="I84" i="4" s="1"/>
  <c r="J79" i="4" s="1"/>
  <c r="J84" i="4" s="1"/>
  <c r="K79" i="4" s="1"/>
  <c r="K84" i="4" s="1"/>
  <c r="L79" i="4" s="1"/>
  <c r="L84" i="4" s="1"/>
  <c r="M79" i="4" s="1"/>
  <c r="M84" i="4" s="1"/>
  <c r="N79" i="4" s="1"/>
  <c r="N84" i="4" s="1"/>
  <c r="O79" i="4" s="1"/>
  <c r="O84" i="4" s="1"/>
  <c r="P79" i="4" s="1"/>
  <c r="P84" i="4" s="1"/>
  <c r="Q79" i="4" s="1"/>
  <c r="Q84" i="4" s="1"/>
  <c r="R79" i="4" s="1"/>
  <c r="R84" i="4" s="1"/>
  <c r="S79" i="4" s="1"/>
  <c r="S84" i="4" s="1"/>
  <c r="T79" i="4" s="1"/>
  <c r="T84" i="4" s="1"/>
  <c r="U79" i="4" s="1"/>
  <c r="U84" i="4" s="1"/>
  <c r="V79" i="4" s="1"/>
  <c r="V84" i="4" s="1"/>
  <c r="W79" i="4" s="1"/>
  <c r="W84" i="4" s="1"/>
  <c r="X79" i="4" s="1"/>
  <c r="X84" i="4" s="1"/>
  <c r="Y79" i="4" s="1"/>
  <c r="Y84" i="4" s="1"/>
  <c r="Z79" i="4" s="1"/>
  <c r="Z84" i="4" s="1"/>
  <c r="AA79" i="4" s="1"/>
  <c r="AA84" i="4" s="1"/>
  <c r="AB79" i="4" s="1"/>
  <c r="AB84" i="4" s="1"/>
  <c r="AC79" i="4" s="1"/>
  <c r="AC84" i="4" s="1"/>
  <c r="AD79" i="4" s="1"/>
  <c r="AD84" i="4" s="1"/>
  <c r="AE79" i="4" s="1"/>
  <c r="AE84" i="4" s="1"/>
  <c r="AF79" i="4" s="1"/>
  <c r="AF84" i="4" s="1"/>
  <c r="AG79" i="4" s="1"/>
  <c r="AG84" i="4" s="1"/>
  <c r="AH79" i="4" s="1"/>
  <c r="AH84" i="4" s="1"/>
  <c r="AI79" i="4" s="1"/>
  <c r="AI84" i="4" s="1"/>
  <c r="AJ79" i="4" s="1"/>
  <c r="AJ84" i="4" s="1"/>
  <c r="AK79" i="4" s="1"/>
  <c r="AK84" i="4" s="1"/>
  <c r="AL79" i="4" s="1"/>
  <c r="AL84" i="4" s="1"/>
  <c r="AM79" i="4" s="1"/>
  <c r="AM84" i="4" s="1"/>
  <c r="AN79" i="4" s="1"/>
  <c r="AN84" i="4" s="1"/>
  <c r="AO79" i="4" s="1"/>
  <c r="AO84" i="4" s="1"/>
  <c r="AP79" i="4" s="1"/>
  <c r="AP84" i="4" s="1"/>
  <c r="AQ79" i="4" s="1"/>
  <c r="AQ84" i="4" s="1"/>
  <c r="AR79" i="4" s="1"/>
  <c r="AR84" i="4" s="1"/>
  <c r="AS79" i="4" s="1"/>
  <c r="AS84" i="4" s="1"/>
  <c r="AT79" i="4" s="1"/>
  <c r="AT84" i="4" s="1"/>
  <c r="AU79" i="4" s="1"/>
  <c r="AU84" i="4" s="1"/>
  <c r="AV79" i="4" s="1"/>
  <c r="AV84" i="4" s="1"/>
  <c r="AW79" i="4" s="1"/>
  <c r="AW84" i="4" s="1"/>
  <c r="AX79" i="4" s="1"/>
  <c r="AX84" i="4" s="1"/>
  <c r="AY79" i="4" s="1"/>
  <c r="AY84" i="4" s="1"/>
  <c r="AZ79" i="4" s="1"/>
  <c r="AZ84" i="4" s="1"/>
  <c r="BA79" i="4" s="1"/>
  <c r="BA84" i="4" s="1"/>
  <c r="BB79" i="4" s="1"/>
  <c r="BB84" i="4" s="1"/>
  <c r="BC79" i="4" s="1"/>
  <c r="BC84" i="4" s="1"/>
  <c r="BD79" i="4" s="1"/>
  <c r="BD84" i="4" s="1"/>
  <c r="BE79" i="4" s="1"/>
  <c r="BE84" i="4" s="1"/>
  <c r="BF79" i="4" s="1"/>
  <c r="BF84" i="4" s="1"/>
  <c r="BG79" i="4" s="1"/>
  <c r="BG84" i="4" s="1"/>
  <c r="BH79" i="4" s="1"/>
  <c r="BH84" i="4" s="1"/>
  <c r="BI79" i="4" s="1"/>
  <c r="BI84" i="4" s="1"/>
  <c r="BJ79" i="4" s="1"/>
  <c r="BJ84" i="4" s="1"/>
  <c r="BK79" i="4" s="1"/>
  <c r="BK84" i="4" s="1"/>
  <c r="BL79" i="4" s="1"/>
  <c r="BL84" i="4" s="1"/>
  <c r="BM79" i="4" s="1"/>
  <c r="BM84" i="4" s="1"/>
  <c r="BN79" i="4" s="1"/>
  <c r="BN84" i="4" s="1"/>
  <c r="BO79" i="4" s="1"/>
  <c r="BO84" i="4" s="1"/>
  <c r="BP79" i="4" s="1"/>
  <c r="BP84" i="4" s="1"/>
  <c r="BQ79" i="4" s="1"/>
  <c r="BQ84" i="4" s="1"/>
  <c r="BR79" i="4" s="1"/>
  <c r="BR84" i="4" s="1"/>
  <c r="BS79" i="4" s="1"/>
  <c r="BS84" i="4" s="1"/>
  <c r="BT79" i="4" s="1"/>
  <c r="BT84" i="4" s="1"/>
  <c r="BU79" i="4" s="1"/>
  <c r="BU84" i="4" s="1"/>
  <c r="BV79" i="4" s="1"/>
  <c r="BV84" i="4" s="1"/>
  <c r="BW79" i="4" s="1"/>
  <c r="BW84" i="4" s="1"/>
  <c r="BX79" i="4" s="1"/>
  <c r="BX84" i="4" s="1"/>
  <c r="BY79" i="4" s="1"/>
  <c r="BY84" i="4" s="1"/>
  <c r="BZ79" i="4" s="1"/>
  <c r="BZ84" i="4" s="1"/>
  <c r="CA79" i="4" s="1"/>
  <c r="CA84" i="4" s="1"/>
  <c r="CB79" i="4" s="1"/>
  <c r="CB84" i="4" s="1"/>
  <c r="CC79" i="4" s="1"/>
  <c r="CC84" i="4" s="1"/>
  <c r="CD79" i="4" s="1"/>
  <c r="CD84" i="4" s="1"/>
  <c r="CE79" i="4" s="1"/>
  <c r="CE84" i="4" s="1"/>
  <c r="CF79" i="4" s="1"/>
  <c r="CF84" i="4" s="1"/>
  <c r="CG79" i="4" s="1"/>
  <c r="CG84" i="4" s="1"/>
  <c r="CH79" i="4" s="1"/>
  <c r="CH84" i="4" s="1"/>
  <c r="CI79" i="4" s="1"/>
  <c r="CI84" i="4" s="1"/>
  <c r="CJ79" i="4" s="1"/>
  <c r="CJ84" i="4" s="1"/>
  <c r="CK79" i="4" s="1"/>
  <c r="CK84" i="4" s="1"/>
  <c r="CL79" i="4" s="1"/>
  <c r="CL84" i="4" s="1"/>
  <c r="CM79" i="4" s="1"/>
  <c r="CM84" i="4" s="1"/>
  <c r="CN79" i="4" s="1"/>
  <c r="CN84" i="4" s="1"/>
  <c r="CO79" i="4" s="1"/>
  <c r="CO84" i="4" s="1"/>
  <c r="CP79" i="4" s="1"/>
  <c r="CP84" i="4" s="1"/>
  <c r="CQ79" i="4" s="1"/>
  <c r="CQ84" i="4" s="1"/>
  <c r="CR79" i="4" s="1"/>
  <c r="CR84" i="4" s="1"/>
  <c r="CS79" i="4" s="1"/>
  <c r="CS84" i="4" s="1"/>
  <c r="CT79" i="4" s="1"/>
  <c r="CT84" i="4" s="1"/>
  <c r="CU79" i="4" s="1"/>
  <c r="CU84" i="4" s="1"/>
  <c r="CV79" i="4" s="1"/>
  <c r="CV84" i="4" s="1"/>
  <c r="CW79" i="4" s="1"/>
  <c r="CW84" i="4" s="1"/>
  <c r="CX79" i="4" s="1"/>
  <c r="CX84" i="4" s="1"/>
  <c r="CY79" i="4" s="1"/>
  <c r="CY84" i="4" s="1"/>
  <c r="CZ79" i="4" s="1"/>
  <c r="CZ84" i="4" s="1"/>
  <c r="DA79" i="4" s="1"/>
  <c r="DA84" i="4" s="1"/>
  <c r="DB79" i="4" s="1"/>
  <c r="DB84" i="4" s="1"/>
  <c r="DC79" i="4" s="1"/>
  <c r="DC84" i="4" s="1"/>
  <c r="DD79" i="4" s="1"/>
  <c r="DD84" i="4" s="1"/>
  <c r="DE79" i="4" s="1"/>
  <c r="DE84" i="4" s="1"/>
  <c r="DF79" i="4" s="1"/>
  <c r="DF84" i="4" s="1"/>
  <c r="DG79" i="4" s="1"/>
  <c r="DG84" i="4" s="1"/>
  <c r="DH79" i="4" s="1"/>
  <c r="DH84" i="4" s="1"/>
  <c r="DI79" i="4" s="1"/>
  <c r="DI84" i="4" s="1"/>
  <c r="DJ79" i="4" s="1"/>
  <c r="DJ84" i="4" s="1"/>
  <c r="DK79" i="4" s="1"/>
  <c r="DK84" i="4" s="1"/>
  <c r="DL79" i="4" s="1"/>
  <c r="DL84" i="4" s="1"/>
  <c r="DM79" i="4" s="1"/>
  <c r="DM84" i="4" s="1"/>
  <c r="DN79" i="4" s="1"/>
  <c r="DN84" i="4" s="1"/>
  <c r="DO79" i="4" s="1"/>
  <c r="DO84" i="4" s="1"/>
  <c r="DP79" i="4" s="1"/>
  <c r="DP84" i="4" s="1"/>
  <c r="DQ79" i="4" s="1"/>
  <c r="DQ84" i="4" s="1"/>
  <c r="DR79" i="4" s="1"/>
  <c r="DR84" i="4" s="1"/>
  <c r="DS79" i="4" s="1"/>
  <c r="DS84" i="4" s="1"/>
  <c r="DT79" i="4" s="1"/>
  <c r="DT84" i="4" s="1"/>
  <c r="DU79" i="4" s="1"/>
  <c r="DU84" i="4" s="1"/>
  <c r="DV79" i="4" s="1"/>
  <c r="DV84" i="4" s="1"/>
  <c r="DW79" i="4" s="1"/>
  <c r="DW84" i="4" s="1"/>
  <c r="DX79" i="4" s="1"/>
  <c r="DX84" i="4" s="1"/>
  <c r="DY79" i="4" s="1"/>
  <c r="DY84" i="4" s="1"/>
  <c r="DZ79" i="4" s="1"/>
  <c r="DZ84" i="4" s="1"/>
  <c r="EA79" i="4" s="1"/>
  <c r="EA84" i="4" s="1"/>
  <c r="EB79" i="4" s="1"/>
  <c r="EB84" i="4" s="1"/>
  <c r="EC79" i="4" s="1"/>
  <c r="EC84" i="4" s="1"/>
  <c r="ED79" i="4" s="1"/>
  <c r="ED84" i="4" s="1"/>
  <c r="EE79" i="4" s="1"/>
  <c r="EE84" i="4" s="1"/>
  <c r="EF79" i="4" s="1"/>
  <c r="EF84" i="4" s="1"/>
  <c r="EG79" i="4" s="1"/>
  <c r="EG84" i="4" s="1"/>
  <c r="EH79" i="4" s="1"/>
  <c r="EH84" i="4" s="1"/>
  <c r="EI79" i="4" s="1"/>
  <c r="EI84" i="4" s="1"/>
  <c r="EJ79" i="4" s="1"/>
  <c r="EJ84" i="4" s="1"/>
  <c r="EK79" i="4" s="1"/>
  <c r="EK84" i="4" s="1"/>
  <c r="EL79" i="4" s="1"/>
  <c r="EL84" i="4" s="1"/>
  <c r="EM79" i="4" s="1"/>
  <c r="EM84" i="4" s="1"/>
  <c r="EN79" i="4" s="1"/>
  <c r="EN84" i="4" s="1"/>
  <c r="EO79" i="4" s="1"/>
  <c r="EO84" i="4" s="1"/>
  <c r="EP79" i="4" s="1"/>
  <c r="EP84" i="4" s="1"/>
  <c r="EQ79" i="4" s="1"/>
  <c r="EQ84" i="4" s="1"/>
  <c r="ER79" i="4" s="1"/>
  <c r="ER84" i="4" s="1"/>
  <c r="ES79" i="4" s="1"/>
  <c r="ES84" i="4" s="1"/>
  <c r="ET79" i="4" s="1"/>
  <c r="ET84" i="4" s="1"/>
  <c r="EU79" i="4" s="1"/>
  <c r="EU84" i="4" s="1"/>
  <c r="EV79" i="4" s="1"/>
  <c r="EV84" i="4" s="1"/>
  <c r="EW79" i="4" s="1"/>
  <c r="EW84" i="4" s="1"/>
  <c r="EX79" i="4" s="1"/>
  <c r="EX84" i="4" s="1"/>
  <c r="EY79" i="4" s="1"/>
  <c r="EY84" i="4" s="1"/>
  <c r="EZ79" i="4" s="1"/>
  <c r="EZ84" i="4" s="1"/>
  <c r="FA79" i="4" s="1"/>
  <c r="FA84" i="4" s="1"/>
  <c r="FB79" i="4" s="1"/>
  <c r="FB84" i="4" s="1"/>
  <c r="FC79" i="4" s="1"/>
  <c r="FC84" i="4" s="1"/>
  <c r="FD79" i="4" s="1"/>
  <c r="FD84" i="4" s="1"/>
  <c r="FE79" i="4" s="1"/>
  <c r="FE84" i="4" s="1"/>
  <c r="FF79" i="4" s="1"/>
  <c r="FF84" i="4" s="1"/>
  <c r="FG79" i="4" s="1"/>
  <c r="FG84" i="4" s="1"/>
  <c r="FH79" i="4" s="1"/>
  <c r="FH84" i="4" s="1"/>
  <c r="FI79" i="4" s="1"/>
  <c r="FI84" i="4" s="1"/>
  <c r="FJ79" i="4" s="1"/>
  <c r="FJ84" i="4" s="1"/>
  <c r="FK79" i="4" s="1"/>
  <c r="FK84" i="4" s="1"/>
  <c r="FL79" i="4" s="1"/>
  <c r="FL84" i="4" s="1"/>
  <c r="FM79" i="4" s="1"/>
  <c r="FM84" i="4" s="1"/>
  <c r="FN79" i="4" s="1"/>
  <c r="FN84" i="4" s="1"/>
  <c r="FO79" i="4" s="1"/>
  <c r="FO84" i="4" s="1"/>
  <c r="FP79" i="4" s="1"/>
  <c r="FP84" i="4" s="1"/>
  <c r="FQ79" i="4" s="1"/>
  <c r="FQ84" i="4" s="1"/>
  <c r="FR79" i="4" s="1"/>
  <c r="FR84" i="4" s="1"/>
  <c r="FS79" i="4" s="1"/>
  <c r="FS84" i="4" s="1"/>
  <c r="FT79" i="4" s="1"/>
  <c r="FT84" i="4" s="1"/>
  <c r="FU79" i="4" s="1"/>
  <c r="FU84" i="4" s="1"/>
  <c r="FV79" i="4" s="1"/>
  <c r="FV84" i="4" s="1"/>
  <c r="FW79" i="4" s="1"/>
  <c r="FW84" i="4" s="1"/>
  <c r="FX79" i="4" s="1"/>
  <c r="FX84" i="4" s="1"/>
  <c r="FY79" i="4" s="1"/>
  <c r="FY84" i="4" s="1"/>
  <c r="FZ79" i="4" s="1"/>
  <c r="FZ84" i="4" s="1"/>
  <c r="GA79" i="4" s="1"/>
  <c r="GA84" i="4" s="1"/>
  <c r="GB79" i="4" s="1"/>
  <c r="GB84" i="4" s="1"/>
  <c r="GC79" i="4" s="1"/>
  <c r="GC84" i="4" s="1"/>
  <c r="GD79" i="4" s="1"/>
  <c r="GD84" i="4" s="1"/>
  <c r="GE79" i="4" s="1"/>
  <c r="GE84" i="4" s="1"/>
  <c r="GF79" i="4" s="1"/>
  <c r="GF84" i="4" s="1"/>
  <c r="GG79" i="4" s="1"/>
  <c r="GG84" i="4" s="1"/>
  <c r="GH79" i="4" s="1"/>
  <c r="GH84" i="4" s="1"/>
  <c r="GI79" i="4" s="1"/>
  <c r="GI84" i="4" s="1"/>
  <c r="GJ79" i="4" s="1"/>
  <c r="GJ84" i="4" s="1"/>
  <c r="GK79" i="4" s="1"/>
  <c r="GK84" i="4" s="1"/>
  <c r="GL79" i="4" s="1"/>
  <c r="GL84" i="4" s="1"/>
  <c r="GM79" i="4" s="1"/>
  <c r="GM84" i="4" s="1"/>
  <c r="GN79" i="4" s="1"/>
  <c r="GN84" i="4" s="1"/>
  <c r="GO79" i="4" s="1"/>
  <c r="GO84" i="4" s="1"/>
  <c r="GP79" i="4" s="1"/>
  <c r="GP84" i="4" s="1"/>
  <c r="GQ79" i="4" s="1"/>
  <c r="GQ84" i="4" s="1"/>
  <c r="GR79" i="4" s="1"/>
  <c r="GR84" i="4" s="1"/>
  <c r="GS79" i="4" s="1"/>
  <c r="GS84" i="4" s="1"/>
  <c r="GT79" i="4" s="1"/>
  <c r="GT84" i="4" s="1"/>
  <c r="GU79" i="4" s="1"/>
  <c r="GU84" i="4" s="1"/>
  <c r="GV79" i="4" s="1"/>
  <c r="GV84" i="4" s="1"/>
  <c r="GW79" i="4" s="1"/>
  <c r="GW84" i="4" s="1"/>
  <c r="GX79" i="4" s="1"/>
  <c r="GX84" i="4" s="1"/>
  <c r="GY79" i="4" s="1"/>
  <c r="GY84" i="4" s="1"/>
  <c r="GZ79" i="4" s="1"/>
  <c r="GZ84" i="4" s="1"/>
  <c r="HA79" i="4" s="1"/>
  <c r="HA84" i="4" s="1"/>
  <c r="HB79" i="4" s="1"/>
  <c r="HB84" i="4" s="1"/>
  <c r="HC79" i="4" s="1"/>
  <c r="HC84" i="4" s="1"/>
  <c r="HD79" i="4" s="1"/>
  <c r="HD84" i="4" s="1"/>
  <c r="HE79" i="4" s="1"/>
  <c r="HE84" i="4" s="1"/>
  <c r="HF79" i="4" s="1"/>
  <c r="HF84" i="4" s="1"/>
  <c r="HG79" i="4" s="1"/>
  <c r="HG84" i="4" s="1"/>
  <c r="HH79" i="4" s="1"/>
  <c r="HH84" i="4" s="1"/>
  <c r="HI79" i="4" s="1"/>
  <c r="HI84" i="4" s="1"/>
  <c r="HJ79" i="4" s="1"/>
  <c r="HJ84" i="4" s="1"/>
  <c r="HK79" i="4" s="1"/>
  <c r="HK84" i="4" s="1"/>
  <c r="HL79" i="4" s="1"/>
  <c r="HL84" i="4" s="1"/>
  <c r="HM79" i="4" s="1"/>
  <c r="HM84" i="4" s="1"/>
  <c r="HN79" i="4" s="1"/>
  <c r="HN84" i="4" s="1"/>
  <c r="HO79" i="4" s="1"/>
  <c r="HO84" i="4" s="1"/>
  <c r="HP79" i="4" s="1"/>
  <c r="HP84" i="4" s="1"/>
  <c r="HQ79" i="4" s="1"/>
  <c r="HQ84" i="4" s="1"/>
  <c r="HR79" i="4" s="1"/>
  <c r="HR84" i="4" s="1"/>
  <c r="HS79" i="4" s="1"/>
  <c r="HS84" i="4" s="1"/>
  <c r="HT79" i="4" s="1"/>
  <c r="HT84" i="4" s="1"/>
  <c r="HU79" i="4" s="1"/>
  <c r="HU84" i="4" s="1"/>
  <c r="HV79" i="4" s="1"/>
  <c r="HV84" i="4" s="1"/>
  <c r="HW79" i="4" s="1"/>
  <c r="HW84" i="4" s="1"/>
  <c r="HX79" i="4" s="1"/>
  <c r="HX84" i="4" s="1"/>
  <c r="HY79" i="4" s="1"/>
  <c r="HY84" i="4" s="1"/>
  <c r="HZ79" i="4" s="1"/>
  <c r="HZ84" i="4" s="1"/>
  <c r="IA79" i="4" s="1"/>
  <c r="IA84" i="4" s="1"/>
  <c r="IB79" i="4" s="1"/>
  <c r="IB84" i="4" s="1"/>
  <c r="IC79" i="4" s="1"/>
  <c r="IC84" i="4" s="1"/>
  <c r="ID79" i="4" s="1"/>
  <c r="ID84" i="4" s="1"/>
  <c r="IE79" i="4" s="1"/>
  <c r="IE84" i="4" s="1"/>
  <c r="IF79" i="4" s="1"/>
  <c r="IF84" i="4" s="1"/>
  <c r="IG79" i="4" s="1"/>
  <c r="IG84" i="4" s="1"/>
  <c r="IH79" i="4" s="1"/>
  <c r="IH84" i="4" s="1"/>
  <c r="II79" i="4" s="1"/>
  <c r="II84" i="4" s="1"/>
  <c r="IJ79" i="4" s="1"/>
  <c r="IJ84" i="4" s="1"/>
  <c r="IK79" i="4" s="1"/>
  <c r="IK84" i="4" s="1"/>
  <c r="IL79" i="4" s="1"/>
  <c r="IL84" i="4" s="1"/>
  <c r="IM79" i="4" s="1"/>
  <c r="IM84" i="4" s="1"/>
  <c r="IN79" i="4" s="1"/>
  <c r="IN84" i="4" s="1"/>
  <c r="IO79" i="4" s="1"/>
  <c r="IO84" i="4" s="1"/>
  <c r="IP79" i="4" s="1"/>
  <c r="IP84" i="4" s="1"/>
  <c r="IQ79" i="4" s="1"/>
  <c r="IQ84" i="4" s="1"/>
  <c r="IR79" i="4" s="1"/>
  <c r="IR84" i="4" s="1"/>
  <c r="IS79" i="4" s="1"/>
  <c r="IS84" i="4" s="1"/>
  <c r="IT79" i="4" s="1"/>
  <c r="IT84" i="4" s="1"/>
  <c r="IU79" i="4" s="1"/>
  <c r="IU84" i="4" s="1"/>
  <c r="IV79" i="4" s="1"/>
  <c r="IV84" i="4" s="1"/>
  <c r="IW79" i="4" s="1"/>
  <c r="IW84" i="4" s="1"/>
  <c r="IX79" i="4" s="1"/>
  <c r="IX84" i="4" s="1"/>
  <c r="IY79" i="4" s="1"/>
  <c r="IY84" i="4" s="1"/>
  <c r="IZ79" i="4" s="1"/>
  <c r="IZ84" i="4" s="1"/>
  <c r="JA79" i="4" s="1"/>
  <c r="JA84" i="4" s="1"/>
  <c r="JB79" i="4" s="1"/>
  <c r="JB84" i="4" s="1"/>
  <c r="JC79" i="4" s="1"/>
  <c r="JC84" i="4" s="1"/>
  <c r="JD79" i="4" s="1"/>
  <c r="JD84" i="4" s="1"/>
  <c r="JE79" i="4" s="1"/>
  <c r="JE84" i="4" s="1"/>
  <c r="JF79" i="4" s="1"/>
  <c r="JF84" i="4" s="1"/>
  <c r="JG79" i="4" s="1"/>
  <c r="JG84" i="4" s="1"/>
  <c r="JH79" i="4" s="1"/>
  <c r="JH84" i="4" s="1"/>
  <c r="JI79" i="4" s="1"/>
  <c r="JI84" i="4" s="1"/>
  <c r="JJ79" i="4" s="1"/>
  <c r="JJ84" i="4" s="1"/>
  <c r="JK79" i="4" s="1"/>
  <c r="JK84" i="4" s="1"/>
  <c r="JL79" i="4" s="1"/>
  <c r="JL84" i="4" s="1"/>
  <c r="JM79" i="4" s="1"/>
  <c r="JM84" i="4" s="1"/>
  <c r="JN79" i="4" s="1"/>
  <c r="JN84" i="4" s="1"/>
  <c r="C32" i="4"/>
  <c r="C37" i="4" s="1"/>
  <c r="D32" i="4" s="1"/>
  <c r="D37" i="4" s="1"/>
  <c r="E32" i="4" s="1"/>
  <c r="C39" i="4"/>
  <c r="C44" i="4" s="1"/>
  <c r="D39" i="4" s="1"/>
  <c r="D44" i="4" s="1"/>
  <c r="E39" i="4" s="1"/>
  <c r="E44" i="4" s="1"/>
  <c r="F39" i="4" s="1"/>
  <c r="F44" i="4" s="1"/>
  <c r="G39" i="4" s="1"/>
  <c r="G44" i="4" s="1"/>
  <c r="H39" i="4" s="1"/>
  <c r="H44" i="4" s="1"/>
  <c r="I39" i="4" s="1"/>
  <c r="I44" i="4" s="1"/>
  <c r="J39" i="4" s="1"/>
  <c r="J44" i="4" s="1"/>
  <c r="K39" i="4" s="1"/>
  <c r="K44" i="4" s="1"/>
  <c r="L39" i="4" s="1"/>
  <c r="L44" i="4" s="1"/>
  <c r="M39" i="4" s="1"/>
  <c r="M44" i="4" s="1"/>
  <c r="N39" i="4" s="1"/>
  <c r="N44" i="4" s="1"/>
  <c r="O39" i="4" s="1"/>
  <c r="O44" i="4" s="1"/>
  <c r="P39" i="4" s="1"/>
  <c r="P44" i="4" s="1"/>
  <c r="Q39" i="4" s="1"/>
  <c r="Q44" i="4" s="1"/>
  <c r="R39" i="4" s="1"/>
  <c r="R44" i="4" s="1"/>
  <c r="S39" i="4" s="1"/>
  <c r="S44" i="4" s="1"/>
  <c r="T39" i="4" s="1"/>
  <c r="T44" i="4" s="1"/>
  <c r="U39" i="4" s="1"/>
  <c r="U44" i="4" s="1"/>
  <c r="V39" i="4" s="1"/>
  <c r="V44" i="4" s="1"/>
  <c r="W39" i="4" s="1"/>
  <c r="W44" i="4" s="1"/>
  <c r="X39" i="4" s="1"/>
  <c r="X44" i="4" s="1"/>
  <c r="Y39" i="4" s="1"/>
  <c r="Y44" i="4" s="1"/>
  <c r="Z39" i="4" s="1"/>
  <c r="Z44" i="4" s="1"/>
  <c r="AA39" i="4" s="1"/>
  <c r="AA44" i="4" s="1"/>
  <c r="AB39" i="4" s="1"/>
  <c r="AB44" i="4" s="1"/>
  <c r="AC39" i="4" s="1"/>
  <c r="AC44" i="4" s="1"/>
  <c r="AD39" i="4" s="1"/>
  <c r="AD44" i="4" s="1"/>
  <c r="AE39" i="4" s="1"/>
  <c r="AE44" i="4" s="1"/>
  <c r="AF39" i="4" s="1"/>
  <c r="AF44" i="4" s="1"/>
  <c r="AG39" i="4" s="1"/>
  <c r="AG44" i="4" s="1"/>
  <c r="AH39" i="4" s="1"/>
  <c r="AH44" i="4" s="1"/>
  <c r="AI39" i="4" s="1"/>
  <c r="AI44" i="4" s="1"/>
  <c r="AJ39" i="4" s="1"/>
  <c r="AJ44" i="4" s="1"/>
  <c r="AK39" i="4" s="1"/>
  <c r="AK44" i="4" s="1"/>
  <c r="AL39" i="4" s="1"/>
  <c r="AL44" i="4" s="1"/>
  <c r="AM39" i="4" s="1"/>
  <c r="AM44" i="4" s="1"/>
  <c r="AN39" i="4" s="1"/>
  <c r="AN44" i="4" s="1"/>
  <c r="AO39" i="4" s="1"/>
  <c r="AO44" i="4" s="1"/>
  <c r="AP39" i="4" s="1"/>
  <c r="AP44" i="4" s="1"/>
  <c r="AQ39" i="4" s="1"/>
  <c r="AQ44" i="4" s="1"/>
  <c r="AR39" i="4" s="1"/>
  <c r="AR44" i="4" s="1"/>
  <c r="AS39" i="4" s="1"/>
  <c r="AS44" i="4" s="1"/>
  <c r="AT39" i="4" s="1"/>
  <c r="AT44" i="4" s="1"/>
  <c r="AU39" i="4" s="1"/>
  <c r="AU44" i="4" s="1"/>
  <c r="AV39" i="4" s="1"/>
  <c r="AV44" i="4" s="1"/>
  <c r="AW39" i="4" s="1"/>
  <c r="AW44" i="4" s="1"/>
  <c r="AX39" i="4" s="1"/>
  <c r="AX44" i="4" s="1"/>
  <c r="AY39" i="4" s="1"/>
  <c r="AY44" i="4" s="1"/>
  <c r="AZ39" i="4" s="1"/>
  <c r="AZ44" i="4" s="1"/>
  <c r="BA39" i="4" s="1"/>
  <c r="BA44" i="4" s="1"/>
  <c r="BB39" i="4" s="1"/>
  <c r="BB44" i="4" s="1"/>
  <c r="BC39" i="4" s="1"/>
  <c r="BC44" i="4" s="1"/>
  <c r="BD39" i="4" s="1"/>
  <c r="BD44" i="4" s="1"/>
  <c r="BE39" i="4" s="1"/>
  <c r="BE44" i="4" s="1"/>
  <c r="BF39" i="4" s="1"/>
  <c r="BF44" i="4" s="1"/>
  <c r="BG39" i="4" s="1"/>
  <c r="BG44" i="4" s="1"/>
  <c r="BH39" i="4" s="1"/>
  <c r="BH44" i="4" s="1"/>
  <c r="BI39" i="4" s="1"/>
  <c r="BI44" i="4" s="1"/>
  <c r="BJ39" i="4" s="1"/>
  <c r="BJ44" i="4" s="1"/>
  <c r="BK39" i="4" s="1"/>
  <c r="BK44" i="4" s="1"/>
  <c r="BL39" i="4" s="1"/>
  <c r="BL44" i="4" s="1"/>
  <c r="BM39" i="4" s="1"/>
  <c r="BM44" i="4" s="1"/>
  <c r="BN39" i="4" s="1"/>
  <c r="BN44" i="4" s="1"/>
  <c r="BO39" i="4" s="1"/>
  <c r="BO44" i="4" s="1"/>
  <c r="BP39" i="4" s="1"/>
  <c r="BP44" i="4" s="1"/>
  <c r="BQ39" i="4" s="1"/>
  <c r="BQ44" i="4" s="1"/>
  <c r="BR39" i="4" s="1"/>
  <c r="BR44" i="4" s="1"/>
  <c r="BS39" i="4" s="1"/>
  <c r="BS44" i="4" s="1"/>
  <c r="BT39" i="4" s="1"/>
  <c r="BT44" i="4" s="1"/>
  <c r="BU39" i="4" s="1"/>
  <c r="BU44" i="4" s="1"/>
  <c r="BV39" i="4" s="1"/>
  <c r="BV44" i="4" s="1"/>
  <c r="BW39" i="4" s="1"/>
  <c r="BW44" i="4" s="1"/>
  <c r="BX39" i="4" s="1"/>
  <c r="BX44" i="4" s="1"/>
  <c r="BY39" i="4" s="1"/>
  <c r="BY44" i="4" s="1"/>
  <c r="BZ39" i="4" s="1"/>
  <c r="BZ44" i="4" s="1"/>
  <c r="CA39" i="4" s="1"/>
  <c r="CA44" i="4" s="1"/>
  <c r="CB39" i="4" s="1"/>
  <c r="CB44" i="4" s="1"/>
  <c r="CC39" i="4" s="1"/>
  <c r="CC44" i="4" s="1"/>
  <c r="CD39" i="4" s="1"/>
  <c r="CD44" i="4" s="1"/>
  <c r="CE39" i="4" s="1"/>
  <c r="CE44" i="4" s="1"/>
  <c r="CF39" i="4" s="1"/>
  <c r="CF44" i="4" s="1"/>
  <c r="CG39" i="4" s="1"/>
  <c r="CG44" i="4" s="1"/>
  <c r="CH39" i="4" s="1"/>
  <c r="CH44" i="4" s="1"/>
  <c r="CI39" i="4" s="1"/>
  <c r="CI44" i="4" s="1"/>
  <c r="CJ39" i="4" s="1"/>
  <c r="CJ44" i="4" s="1"/>
  <c r="CK39" i="4" s="1"/>
  <c r="CK44" i="4" s="1"/>
  <c r="CL39" i="4" s="1"/>
  <c r="CL44" i="4" s="1"/>
  <c r="CM39" i="4" s="1"/>
  <c r="CM44" i="4" s="1"/>
  <c r="CN39" i="4" s="1"/>
  <c r="CN44" i="4" s="1"/>
  <c r="CO39" i="4" s="1"/>
  <c r="CO44" i="4" s="1"/>
  <c r="CP39" i="4" s="1"/>
  <c r="CP44" i="4" s="1"/>
  <c r="CQ39" i="4" s="1"/>
  <c r="CQ44" i="4" s="1"/>
  <c r="CR39" i="4" s="1"/>
  <c r="CR44" i="4" s="1"/>
  <c r="CS39" i="4" s="1"/>
  <c r="CS44" i="4" s="1"/>
  <c r="CT39" i="4" s="1"/>
  <c r="CT44" i="4" s="1"/>
  <c r="CU39" i="4" s="1"/>
  <c r="CU44" i="4" s="1"/>
  <c r="CV39" i="4" s="1"/>
  <c r="CV44" i="4" s="1"/>
  <c r="CW39" i="4" s="1"/>
  <c r="CW44" i="4" s="1"/>
  <c r="CX39" i="4" s="1"/>
  <c r="CX44" i="4" s="1"/>
  <c r="CY39" i="4" s="1"/>
  <c r="CY44" i="4" s="1"/>
  <c r="CZ39" i="4" s="1"/>
  <c r="CZ44" i="4" s="1"/>
  <c r="DA39" i="4" s="1"/>
  <c r="DA44" i="4" s="1"/>
  <c r="DB39" i="4" s="1"/>
  <c r="DB44" i="4" s="1"/>
  <c r="DC39" i="4" s="1"/>
  <c r="DC44" i="4" s="1"/>
  <c r="DD39" i="4" s="1"/>
  <c r="DD44" i="4" s="1"/>
  <c r="DE39" i="4" s="1"/>
  <c r="DE44" i="4" s="1"/>
  <c r="DF39" i="4" s="1"/>
  <c r="DF44" i="4" s="1"/>
  <c r="DG39" i="4" s="1"/>
  <c r="DG44" i="4" s="1"/>
  <c r="DH39" i="4" s="1"/>
  <c r="DH44" i="4" s="1"/>
  <c r="DI39" i="4" s="1"/>
  <c r="DI44" i="4" s="1"/>
  <c r="DJ39" i="4" s="1"/>
  <c r="DJ44" i="4" s="1"/>
  <c r="DK39" i="4" s="1"/>
  <c r="DK44" i="4" s="1"/>
  <c r="DL39" i="4" s="1"/>
  <c r="DL44" i="4" s="1"/>
  <c r="DM39" i="4" s="1"/>
  <c r="DM44" i="4" s="1"/>
  <c r="DN39" i="4" s="1"/>
  <c r="DN44" i="4" s="1"/>
  <c r="DO39" i="4" s="1"/>
  <c r="DO44" i="4" s="1"/>
  <c r="DP39" i="4" s="1"/>
  <c r="DP44" i="4" s="1"/>
  <c r="DQ39" i="4" s="1"/>
  <c r="DQ44" i="4" s="1"/>
  <c r="DR39" i="4" s="1"/>
  <c r="DR44" i="4" s="1"/>
  <c r="DS39" i="4" s="1"/>
  <c r="DS44" i="4" s="1"/>
  <c r="DT39" i="4" s="1"/>
  <c r="DT44" i="4" s="1"/>
  <c r="DU39" i="4" s="1"/>
  <c r="DU44" i="4" s="1"/>
  <c r="DV39" i="4" s="1"/>
  <c r="DV44" i="4" s="1"/>
  <c r="DW39" i="4" s="1"/>
  <c r="DW44" i="4" s="1"/>
  <c r="DX39" i="4" s="1"/>
  <c r="DX44" i="4" s="1"/>
  <c r="DY39" i="4" s="1"/>
  <c r="DY44" i="4" s="1"/>
  <c r="DZ39" i="4" s="1"/>
  <c r="DZ44" i="4" s="1"/>
  <c r="EA39" i="4" s="1"/>
  <c r="EA44" i="4" s="1"/>
  <c r="EB39" i="4" s="1"/>
  <c r="EB44" i="4" s="1"/>
  <c r="EC39" i="4" s="1"/>
  <c r="EC44" i="4" s="1"/>
  <c r="ED39" i="4" s="1"/>
  <c r="ED44" i="4" s="1"/>
  <c r="EE39" i="4" s="1"/>
  <c r="EE44" i="4" s="1"/>
  <c r="EF39" i="4" s="1"/>
  <c r="EF44" i="4" s="1"/>
  <c r="EG39" i="4" s="1"/>
  <c r="EG44" i="4" s="1"/>
  <c r="EH39" i="4" s="1"/>
  <c r="EH44" i="4" s="1"/>
  <c r="EI39" i="4" s="1"/>
  <c r="EI44" i="4" s="1"/>
  <c r="EJ39" i="4" s="1"/>
  <c r="EJ44" i="4" s="1"/>
  <c r="EK39" i="4" s="1"/>
  <c r="EK44" i="4" s="1"/>
  <c r="EL39" i="4" s="1"/>
  <c r="EL44" i="4" s="1"/>
  <c r="EM39" i="4" s="1"/>
  <c r="EM44" i="4" s="1"/>
  <c r="EN39" i="4" s="1"/>
  <c r="EN44" i="4" s="1"/>
  <c r="EO39" i="4" s="1"/>
  <c r="EO44" i="4" s="1"/>
  <c r="EP39" i="4" s="1"/>
  <c r="EP44" i="4" s="1"/>
  <c r="EQ39" i="4" s="1"/>
  <c r="EQ44" i="4" s="1"/>
  <c r="ER39" i="4" s="1"/>
  <c r="ER44" i="4" s="1"/>
  <c r="ES39" i="4" s="1"/>
  <c r="ES44" i="4" s="1"/>
  <c r="ET39" i="4" s="1"/>
  <c r="ET44" i="4" s="1"/>
  <c r="EU39" i="4" s="1"/>
  <c r="EU44" i="4" s="1"/>
  <c r="EV39" i="4" s="1"/>
  <c r="EV44" i="4" s="1"/>
  <c r="EW39" i="4" s="1"/>
  <c r="EW44" i="4" s="1"/>
  <c r="EX39" i="4" s="1"/>
  <c r="EX44" i="4" s="1"/>
  <c r="EY39" i="4" s="1"/>
  <c r="EY44" i="4" s="1"/>
  <c r="EZ39" i="4" s="1"/>
  <c r="EZ44" i="4" s="1"/>
  <c r="FA39" i="4" s="1"/>
  <c r="FA44" i="4" s="1"/>
  <c r="FB39" i="4" s="1"/>
  <c r="FB44" i="4" s="1"/>
  <c r="FC39" i="4" s="1"/>
  <c r="FC44" i="4" s="1"/>
  <c r="FD39" i="4" s="1"/>
  <c r="FD44" i="4" s="1"/>
  <c r="FE39" i="4" s="1"/>
  <c r="FE44" i="4" s="1"/>
  <c r="FF39" i="4" s="1"/>
  <c r="FF44" i="4" s="1"/>
  <c r="FG39" i="4" s="1"/>
  <c r="FG44" i="4" s="1"/>
  <c r="FH39" i="4" s="1"/>
  <c r="FH44" i="4" s="1"/>
  <c r="FI39" i="4" s="1"/>
  <c r="FI44" i="4" s="1"/>
  <c r="FJ39" i="4" s="1"/>
  <c r="FJ44" i="4" s="1"/>
  <c r="FK39" i="4" s="1"/>
  <c r="FK44" i="4" s="1"/>
  <c r="FL39" i="4" s="1"/>
  <c r="FL44" i="4" s="1"/>
  <c r="FM39" i="4" s="1"/>
  <c r="FM44" i="4" s="1"/>
  <c r="FN39" i="4" s="1"/>
  <c r="FN44" i="4" s="1"/>
  <c r="FO39" i="4" s="1"/>
  <c r="FO44" i="4" s="1"/>
  <c r="FP39" i="4" s="1"/>
  <c r="FP44" i="4" s="1"/>
  <c r="FQ39" i="4" s="1"/>
  <c r="FQ44" i="4" s="1"/>
  <c r="FR39" i="4" s="1"/>
  <c r="FR44" i="4" s="1"/>
  <c r="FS39" i="4" s="1"/>
  <c r="FS44" i="4" s="1"/>
  <c r="FT39" i="4" s="1"/>
  <c r="FT44" i="4" s="1"/>
  <c r="FU39" i="4" s="1"/>
  <c r="FU44" i="4" s="1"/>
  <c r="FV39" i="4" s="1"/>
  <c r="FV44" i="4" s="1"/>
  <c r="FW39" i="4" s="1"/>
  <c r="FW44" i="4" s="1"/>
  <c r="FX39" i="4" s="1"/>
  <c r="FX44" i="4" s="1"/>
  <c r="FY39" i="4" s="1"/>
  <c r="FY44" i="4" s="1"/>
  <c r="FZ39" i="4" s="1"/>
  <c r="FZ44" i="4" s="1"/>
  <c r="GA39" i="4" s="1"/>
  <c r="GA44" i="4" s="1"/>
  <c r="GB39" i="4" s="1"/>
  <c r="GB44" i="4" s="1"/>
  <c r="GC39" i="4" s="1"/>
  <c r="GC44" i="4" s="1"/>
  <c r="GD39" i="4" s="1"/>
  <c r="GD44" i="4" s="1"/>
  <c r="GE39" i="4" s="1"/>
  <c r="GE44" i="4" s="1"/>
  <c r="GF39" i="4" s="1"/>
  <c r="GF44" i="4" s="1"/>
  <c r="GG39" i="4" s="1"/>
  <c r="GG44" i="4" s="1"/>
  <c r="GH39" i="4" s="1"/>
  <c r="GH44" i="4" s="1"/>
  <c r="GI39" i="4" s="1"/>
  <c r="GI44" i="4" s="1"/>
  <c r="GJ39" i="4" s="1"/>
  <c r="GJ44" i="4" s="1"/>
  <c r="GK39" i="4" s="1"/>
  <c r="GK44" i="4" s="1"/>
  <c r="GL39" i="4" s="1"/>
  <c r="GL44" i="4" s="1"/>
  <c r="GM39" i="4" s="1"/>
  <c r="GM44" i="4" s="1"/>
  <c r="GN39" i="4" s="1"/>
  <c r="GN44" i="4" s="1"/>
  <c r="GO39" i="4" s="1"/>
  <c r="GO44" i="4" s="1"/>
  <c r="GP39" i="4" s="1"/>
  <c r="GP44" i="4" s="1"/>
  <c r="GQ39" i="4" s="1"/>
  <c r="GQ44" i="4" s="1"/>
  <c r="GR39" i="4" s="1"/>
  <c r="GR44" i="4" s="1"/>
  <c r="GS39" i="4" s="1"/>
  <c r="GS44" i="4" s="1"/>
  <c r="GT39" i="4" s="1"/>
  <c r="GT44" i="4" s="1"/>
  <c r="GU39" i="4" s="1"/>
  <c r="GU44" i="4" s="1"/>
  <c r="GV39" i="4" s="1"/>
  <c r="GV44" i="4" s="1"/>
  <c r="GW39" i="4" s="1"/>
  <c r="GW44" i="4" s="1"/>
  <c r="GX39" i="4" s="1"/>
  <c r="GX44" i="4" s="1"/>
  <c r="GY39" i="4" s="1"/>
  <c r="GY44" i="4" s="1"/>
  <c r="GZ39" i="4" s="1"/>
  <c r="GZ44" i="4" s="1"/>
  <c r="HA39" i="4" s="1"/>
  <c r="HA44" i="4" s="1"/>
  <c r="HB39" i="4" s="1"/>
  <c r="HB44" i="4" s="1"/>
  <c r="HC39" i="4" s="1"/>
  <c r="HC44" i="4" s="1"/>
  <c r="HD39" i="4" s="1"/>
  <c r="HD44" i="4" s="1"/>
  <c r="HE39" i="4" s="1"/>
  <c r="HE44" i="4" s="1"/>
  <c r="HF39" i="4" s="1"/>
  <c r="HF44" i="4" s="1"/>
  <c r="HG39" i="4" s="1"/>
  <c r="HG44" i="4" s="1"/>
  <c r="HH39" i="4" s="1"/>
  <c r="HH44" i="4" s="1"/>
  <c r="HI39" i="4" s="1"/>
  <c r="HI44" i="4" s="1"/>
  <c r="HJ39" i="4" s="1"/>
  <c r="HJ44" i="4" s="1"/>
  <c r="HK39" i="4" s="1"/>
  <c r="HK44" i="4" s="1"/>
  <c r="HL39" i="4" s="1"/>
  <c r="HL44" i="4" s="1"/>
  <c r="HM39" i="4" s="1"/>
  <c r="HM44" i="4" s="1"/>
  <c r="HN39" i="4" s="1"/>
  <c r="HN44" i="4" s="1"/>
  <c r="HO39" i="4" s="1"/>
  <c r="HO44" i="4" s="1"/>
  <c r="HP39" i="4" s="1"/>
  <c r="HP44" i="4" s="1"/>
  <c r="HQ39" i="4" s="1"/>
  <c r="HQ44" i="4" s="1"/>
  <c r="HR39" i="4" s="1"/>
  <c r="HR44" i="4" s="1"/>
  <c r="HS39" i="4" s="1"/>
  <c r="HS44" i="4" s="1"/>
  <c r="HT39" i="4" s="1"/>
  <c r="HT44" i="4" s="1"/>
  <c r="HU39" i="4" s="1"/>
  <c r="HU44" i="4" s="1"/>
  <c r="HV39" i="4" s="1"/>
  <c r="HV44" i="4" s="1"/>
  <c r="HW39" i="4" s="1"/>
  <c r="HW44" i="4" s="1"/>
  <c r="HX39" i="4" s="1"/>
  <c r="HX44" i="4" s="1"/>
  <c r="HY39" i="4" s="1"/>
  <c r="HY44" i="4" s="1"/>
  <c r="HZ39" i="4" s="1"/>
  <c r="HZ44" i="4" s="1"/>
  <c r="IA39" i="4" s="1"/>
  <c r="IA44" i="4" s="1"/>
  <c r="IB39" i="4" s="1"/>
  <c r="IB44" i="4" s="1"/>
  <c r="IC39" i="4" s="1"/>
  <c r="IC44" i="4" s="1"/>
  <c r="ID39" i="4" s="1"/>
  <c r="ID44" i="4" s="1"/>
  <c r="IE39" i="4" s="1"/>
  <c r="IE44" i="4" s="1"/>
  <c r="IF39" i="4" s="1"/>
  <c r="IF44" i="4" s="1"/>
  <c r="IG39" i="4" s="1"/>
  <c r="IG44" i="4" s="1"/>
  <c r="IH39" i="4" s="1"/>
  <c r="IH44" i="4" s="1"/>
  <c r="II39" i="4" s="1"/>
  <c r="II44" i="4" s="1"/>
  <c r="IJ39" i="4" s="1"/>
  <c r="IJ44" i="4" s="1"/>
  <c r="IK39" i="4" s="1"/>
  <c r="IK44" i="4" s="1"/>
  <c r="IL39" i="4" s="1"/>
  <c r="IL44" i="4" s="1"/>
  <c r="IM39" i="4" s="1"/>
  <c r="IM44" i="4" s="1"/>
  <c r="IN39" i="4" s="1"/>
  <c r="IN44" i="4" s="1"/>
  <c r="IO39" i="4" s="1"/>
  <c r="IO44" i="4" s="1"/>
  <c r="IP39" i="4" s="1"/>
  <c r="IP44" i="4" s="1"/>
  <c r="IQ39" i="4" s="1"/>
  <c r="IQ44" i="4" s="1"/>
  <c r="IR39" i="4" s="1"/>
  <c r="IR44" i="4" s="1"/>
  <c r="IS39" i="4" s="1"/>
  <c r="IS44" i="4" s="1"/>
  <c r="IT39" i="4" s="1"/>
  <c r="IT44" i="4" s="1"/>
  <c r="IU39" i="4" s="1"/>
  <c r="IU44" i="4" s="1"/>
  <c r="IV39" i="4" s="1"/>
  <c r="IV44" i="4" s="1"/>
  <c r="IW39" i="4" s="1"/>
  <c r="IW44" i="4" s="1"/>
  <c r="IX39" i="4" s="1"/>
  <c r="IX44" i="4" s="1"/>
  <c r="IY39" i="4" s="1"/>
  <c r="IY44" i="4" s="1"/>
  <c r="IZ39" i="4" s="1"/>
  <c r="IZ44" i="4" s="1"/>
  <c r="JA39" i="4" s="1"/>
  <c r="JA44" i="4" s="1"/>
  <c r="JB39" i="4" s="1"/>
  <c r="JB44" i="4" s="1"/>
  <c r="JC39" i="4" s="1"/>
  <c r="JC44" i="4" s="1"/>
  <c r="JD39" i="4" s="1"/>
  <c r="JD44" i="4" s="1"/>
  <c r="JE39" i="4" s="1"/>
  <c r="JE44" i="4" s="1"/>
  <c r="JF39" i="4" s="1"/>
  <c r="JF44" i="4" s="1"/>
  <c r="JG39" i="4" s="1"/>
  <c r="JG44" i="4" s="1"/>
  <c r="JH39" i="4" s="1"/>
  <c r="JH44" i="4" s="1"/>
  <c r="JI39" i="4" s="1"/>
  <c r="JI44" i="4" s="1"/>
  <c r="JJ39" i="4" s="1"/>
  <c r="JJ44" i="4" s="1"/>
  <c r="JK39" i="4" s="1"/>
  <c r="JK44" i="4" s="1"/>
  <c r="JL39" i="4" s="1"/>
  <c r="JL44" i="4" s="1"/>
  <c r="JM39" i="4" s="1"/>
  <c r="JM44" i="4" s="1"/>
  <c r="JN39" i="4" s="1"/>
  <c r="JN44" i="4" s="1"/>
  <c r="JN52" i="4"/>
  <c r="JM52" i="4"/>
  <c r="JL52" i="4"/>
  <c r="JK52" i="4"/>
  <c r="JJ52" i="4"/>
  <c r="JI52" i="4"/>
  <c r="JH52" i="4"/>
  <c r="JG52" i="4"/>
  <c r="JF52" i="4"/>
  <c r="JE52" i="4"/>
  <c r="JD52" i="4"/>
  <c r="JC52" i="4"/>
  <c r="JB52" i="4"/>
  <c r="JA52" i="4"/>
  <c r="IZ52" i="4"/>
  <c r="IY52" i="4"/>
  <c r="IX52" i="4"/>
  <c r="IW52" i="4"/>
  <c r="IV52" i="4"/>
  <c r="IU52" i="4"/>
  <c r="IT52" i="4"/>
  <c r="IS52" i="4"/>
  <c r="IR52" i="4"/>
  <c r="IQ52" i="4"/>
  <c r="IP52" i="4"/>
  <c r="IO52" i="4"/>
  <c r="IN52" i="4"/>
  <c r="IM52" i="4"/>
  <c r="IL52" i="4"/>
  <c r="IK52" i="4"/>
  <c r="IJ52" i="4"/>
  <c r="II52" i="4"/>
  <c r="IH52" i="4"/>
  <c r="IG52" i="4"/>
  <c r="IF52" i="4"/>
  <c r="IE52" i="4"/>
  <c r="ID52" i="4"/>
  <c r="IC52" i="4"/>
  <c r="IB52" i="4"/>
  <c r="IA52" i="4"/>
  <c r="HZ52" i="4"/>
  <c r="HY52" i="4"/>
  <c r="HX52" i="4"/>
  <c r="HW52" i="4"/>
  <c r="HV52" i="4"/>
  <c r="HU52" i="4"/>
  <c r="HT52" i="4"/>
  <c r="HS52" i="4"/>
  <c r="HR52" i="4"/>
  <c r="HQ52" i="4"/>
  <c r="HP52" i="4"/>
  <c r="HO52" i="4"/>
  <c r="HN52" i="4"/>
  <c r="HM52" i="4"/>
  <c r="HL52" i="4"/>
  <c r="HK52" i="4"/>
  <c r="HJ52" i="4"/>
  <c r="HI52" i="4"/>
  <c r="HH52" i="4"/>
  <c r="HG52" i="4"/>
  <c r="HF52" i="4"/>
  <c r="HE52" i="4"/>
  <c r="HD52" i="4"/>
  <c r="HC52" i="4"/>
  <c r="HB52" i="4"/>
  <c r="HA52" i="4"/>
  <c r="GZ52" i="4"/>
  <c r="GY52" i="4"/>
  <c r="GX52" i="4"/>
  <c r="GW52" i="4"/>
  <c r="GV52" i="4"/>
  <c r="GU52" i="4"/>
  <c r="GT52" i="4"/>
  <c r="GS52" i="4"/>
  <c r="GR52" i="4"/>
  <c r="GQ52" i="4"/>
  <c r="GP52" i="4"/>
  <c r="GO52" i="4"/>
  <c r="GN52" i="4"/>
  <c r="GM52" i="4"/>
  <c r="GL52" i="4"/>
  <c r="GK52" i="4"/>
  <c r="GJ52" i="4"/>
  <c r="GI52" i="4"/>
  <c r="GH52" i="4"/>
  <c r="GG52" i="4"/>
  <c r="GF52" i="4"/>
  <c r="GE52" i="4"/>
  <c r="GD52" i="4"/>
  <c r="GC52" i="4"/>
  <c r="GB52" i="4"/>
  <c r="GA52" i="4"/>
  <c r="FZ52" i="4"/>
  <c r="FY52" i="4"/>
  <c r="FX52" i="4"/>
  <c r="FW52" i="4"/>
  <c r="FV52" i="4"/>
  <c r="FU52" i="4"/>
  <c r="FT52" i="4"/>
  <c r="FS52" i="4"/>
  <c r="FR52" i="4"/>
  <c r="FQ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16" i="4"/>
  <c r="C10" i="4" s="1"/>
  <c r="B51" i="4"/>
  <c r="C46" i="4" s="1"/>
  <c r="B44" i="4"/>
  <c r="E37" i="4"/>
  <c r="F32" i="4" s="1"/>
  <c r="F37" i="4" s="1"/>
  <c r="G32" i="4" s="1"/>
  <c r="G37" i="4" s="1"/>
  <c r="H32" i="4" s="1"/>
  <c r="H37" i="4" s="1"/>
  <c r="I32" i="4" s="1"/>
  <c r="I37" i="4" s="1"/>
  <c r="J32" i="4" s="1"/>
  <c r="J37" i="4" s="1"/>
  <c r="K32" i="4" s="1"/>
  <c r="K37" i="4" s="1"/>
  <c r="L32" i="4" s="1"/>
  <c r="L37" i="4" s="1"/>
  <c r="M32" i="4" s="1"/>
  <c r="M37" i="4" s="1"/>
  <c r="N32" i="4" s="1"/>
  <c r="N37" i="4" s="1"/>
  <c r="O32" i="4" s="1"/>
  <c r="O37" i="4" s="1"/>
  <c r="P32" i="4" s="1"/>
  <c r="P37" i="4" s="1"/>
  <c r="Q32" i="4" s="1"/>
  <c r="Q37" i="4" s="1"/>
  <c r="R32" i="4" s="1"/>
  <c r="R37" i="4" s="1"/>
  <c r="S32" i="4" s="1"/>
  <c r="S37" i="4" s="1"/>
  <c r="T32" i="4" s="1"/>
  <c r="T37" i="4" s="1"/>
  <c r="U32" i="4" s="1"/>
  <c r="U37" i="4" s="1"/>
  <c r="V32" i="4" s="1"/>
  <c r="V37" i="4" s="1"/>
  <c r="W32" i="4" s="1"/>
  <c r="W37" i="4" s="1"/>
  <c r="X32" i="4" s="1"/>
  <c r="X37" i="4" s="1"/>
  <c r="Y32" i="4" s="1"/>
  <c r="Y37" i="4" s="1"/>
  <c r="Z32" i="4" s="1"/>
  <c r="Z37" i="4" s="1"/>
  <c r="AA32" i="4" s="1"/>
  <c r="AA37" i="4" s="1"/>
  <c r="AB32" i="4" s="1"/>
  <c r="AB37" i="4" s="1"/>
  <c r="AC32" i="4" s="1"/>
  <c r="AC37" i="4" s="1"/>
  <c r="AD32" i="4" s="1"/>
  <c r="AD37" i="4" s="1"/>
  <c r="AE32" i="4" s="1"/>
  <c r="AE37" i="4" s="1"/>
  <c r="AF32" i="4" s="1"/>
  <c r="AF37" i="4" s="1"/>
  <c r="AG32" i="4" s="1"/>
  <c r="AG37" i="4" s="1"/>
  <c r="AH32" i="4" s="1"/>
  <c r="AH37" i="4" s="1"/>
  <c r="AI32" i="4" s="1"/>
  <c r="AI37" i="4" s="1"/>
  <c r="AJ32" i="4" s="1"/>
  <c r="AJ37" i="4" s="1"/>
  <c r="AK32" i="4" s="1"/>
  <c r="AK37" i="4" s="1"/>
  <c r="AL32" i="4" s="1"/>
  <c r="AL37" i="4" s="1"/>
  <c r="AM32" i="4" s="1"/>
  <c r="AM37" i="4" s="1"/>
  <c r="AN32" i="4" s="1"/>
  <c r="AN37" i="4" s="1"/>
  <c r="AO32" i="4" s="1"/>
  <c r="AO37" i="4" s="1"/>
  <c r="AP32" i="4" s="1"/>
  <c r="AP37" i="4" s="1"/>
  <c r="AQ32" i="4" s="1"/>
  <c r="AQ37" i="4" s="1"/>
  <c r="AR32" i="4" s="1"/>
  <c r="AR37" i="4" s="1"/>
  <c r="AS32" i="4" s="1"/>
  <c r="AS37" i="4" s="1"/>
  <c r="AT32" i="4" s="1"/>
  <c r="AT37" i="4" s="1"/>
  <c r="AU32" i="4" s="1"/>
  <c r="AU37" i="4" s="1"/>
  <c r="AV32" i="4" s="1"/>
  <c r="AV37" i="4" s="1"/>
  <c r="AW32" i="4" s="1"/>
  <c r="AW37" i="4" s="1"/>
  <c r="AX32" i="4" s="1"/>
  <c r="AX37" i="4" s="1"/>
  <c r="AY32" i="4" s="1"/>
  <c r="AY37" i="4" s="1"/>
  <c r="AZ32" i="4" s="1"/>
  <c r="AZ37" i="4" s="1"/>
  <c r="BA32" i="4" s="1"/>
  <c r="BA37" i="4" s="1"/>
  <c r="BB32" i="4" s="1"/>
  <c r="BB37" i="4" s="1"/>
  <c r="BC32" i="4" s="1"/>
  <c r="BC37" i="4" s="1"/>
  <c r="BD32" i="4" s="1"/>
  <c r="BD37" i="4" s="1"/>
  <c r="BE32" i="4" s="1"/>
  <c r="BE37" i="4" s="1"/>
  <c r="BF32" i="4" s="1"/>
  <c r="BF37" i="4" s="1"/>
  <c r="BG32" i="4" s="1"/>
  <c r="BG37" i="4" s="1"/>
  <c r="BH32" i="4" s="1"/>
  <c r="BH37" i="4" s="1"/>
  <c r="BI32" i="4" s="1"/>
  <c r="BI37" i="4" s="1"/>
  <c r="BJ32" i="4" s="1"/>
  <c r="BJ37" i="4" s="1"/>
  <c r="BK32" i="4" s="1"/>
  <c r="BK37" i="4" s="1"/>
  <c r="BL32" i="4" s="1"/>
  <c r="BL37" i="4" s="1"/>
  <c r="BM32" i="4" s="1"/>
  <c r="BM37" i="4" s="1"/>
  <c r="BN32" i="4" s="1"/>
  <c r="BN37" i="4" s="1"/>
  <c r="BO32" i="4" s="1"/>
  <c r="BO37" i="4" s="1"/>
  <c r="BP32" i="4" s="1"/>
  <c r="BP37" i="4" s="1"/>
  <c r="BQ32" i="4" s="1"/>
  <c r="BQ37" i="4" s="1"/>
  <c r="BR32" i="4" s="1"/>
  <c r="BR37" i="4" s="1"/>
  <c r="BS32" i="4" s="1"/>
  <c r="BS37" i="4" s="1"/>
  <c r="BT32" i="4" s="1"/>
  <c r="BT37" i="4" s="1"/>
  <c r="BU32" i="4" s="1"/>
  <c r="BU37" i="4" s="1"/>
  <c r="BV32" i="4" s="1"/>
  <c r="BV37" i="4" s="1"/>
  <c r="BW32" i="4" s="1"/>
  <c r="BW37" i="4" s="1"/>
  <c r="BX32" i="4" s="1"/>
  <c r="BX37" i="4" s="1"/>
  <c r="BY32" i="4" s="1"/>
  <c r="BY37" i="4" s="1"/>
  <c r="BZ32" i="4" s="1"/>
  <c r="BZ37" i="4" s="1"/>
  <c r="CA32" i="4" s="1"/>
  <c r="CA37" i="4" s="1"/>
  <c r="CB32" i="4" s="1"/>
  <c r="CB37" i="4" s="1"/>
  <c r="CC32" i="4" s="1"/>
  <c r="CC37" i="4" s="1"/>
  <c r="CD32" i="4" s="1"/>
  <c r="CD37" i="4" s="1"/>
  <c r="CE32" i="4" s="1"/>
  <c r="CE37" i="4" s="1"/>
  <c r="CF32" i="4" s="1"/>
  <c r="CF37" i="4" s="1"/>
  <c r="CG32" i="4" s="1"/>
  <c r="CG37" i="4" s="1"/>
  <c r="CH32" i="4" s="1"/>
  <c r="CH37" i="4" s="1"/>
  <c r="CI32" i="4" s="1"/>
  <c r="CI37" i="4" s="1"/>
  <c r="CJ32" i="4" s="1"/>
  <c r="CJ37" i="4" s="1"/>
  <c r="CK32" i="4" s="1"/>
  <c r="CK37" i="4" s="1"/>
  <c r="CL32" i="4" s="1"/>
  <c r="CL37" i="4" s="1"/>
  <c r="CM32" i="4" s="1"/>
  <c r="CM37" i="4" s="1"/>
  <c r="CN32" i="4" s="1"/>
  <c r="CN37" i="4" s="1"/>
  <c r="CO32" i="4" s="1"/>
  <c r="CO37" i="4" s="1"/>
  <c r="CP32" i="4" s="1"/>
  <c r="CP37" i="4" s="1"/>
  <c r="CQ32" i="4" s="1"/>
  <c r="CQ37" i="4" s="1"/>
  <c r="CR32" i="4" s="1"/>
  <c r="CR37" i="4" s="1"/>
  <c r="CS32" i="4" s="1"/>
  <c r="CS37" i="4" s="1"/>
  <c r="CT32" i="4" s="1"/>
  <c r="CT37" i="4" s="1"/>
  <c r="CU32" i="4" s="1"/>
  <c r="CU37" i="4" s="1"/>
  <c r="CV32" i="4" s="1"/>
  <c r="CV37" i="4" s="1"/>
  <c r="CW32" i="4" s="1"/>
  <c r="CW37" i="4" s="1"/>
  <c r="CX32" i="4" s="1"/>
  <c r="CX37" i="4" s="1"/>
  <c r="CY32" i="4" s="1"/>
  <c r="CY37" i="4" s="1"/>
  <c r="CZ32" i="4" s="1"/>
  <c r="CZ37" i="4" s="1"/>
  <c r="DA32" i="4" s="1"/>
  <c r="DA37" i="4" s="1"/>
  <c r="DB32" i="4" s="1"/>
  <c r="DB37" i="4" s="1"/>
  <c r="DC32" i="4" s="1"/>
  <c r="DC37" i="4" s="1"/>
  <c r="DD32" i="4" s="1"/>
  <c r="DD37" i="4" s="1"/>
  <c r="DE32" i="4" s="1"/>
  <c r="DE37" i="4" s="1"/>
  <c r="DF32" i="4" s="1"/>
  <c r="DF37" i="4" s="1"/>
  <c r="DG32" i="4" s="1"/>
  <c r="DG37" i="4" s="1"/>
  <c r="DH32" i="4" s="1"/>
  <c r="DH37" i="4" s="1"/>
  <c r="DI32" i="4" s="1"/>
  <c r="DI37" i="4" s="1"/>
  <c r="DJ32" i="4" s="1"/>
  <c r="DJ37" i="4" s="1"/>
  <c r="DK32" i="4" s="1"/>
  <c r="DK37" i="4" s="1"/>
  <c r="DL32" i="4" s="1"/>
  <c r="DL37" i="4" s="1"/>
  <c r="DM32" i="4" s="1"/>
  <c r="DM37" i="4" s="1"/>
  <c r="DN32" i="4" s="1"/>
  <c r="DN37" i="4" s="1"/>
  <c r="DO32" i="4" s="1"/>
  <c r="DO37" i="4" s="1"/>
  <c r="DP32" i="4" s="1"/>
  <c r="DP37" i="4" s="1"/>
  <c r="DQ32" i="4" s="1"/>
  <c r="DQ37" i="4" s="1"/>
  <c r="DR32" i="4" s="1"/>
  <c r="DR37" i="4" s="1"/>
  <c r="DS32" i="4" s="1"/>
  <c r="DS37" i="4" s="1"/>
  <c r="DT32" i="4" s="1"/>
  <c r="DT37" i="4" s="1"/>
  <c r="DU32" i="4" s="1"/>
  <c r="DU37" i="4" s="1"/>
  <c r="DV32" i="4" s="1"/>
  <c r="DV37" i="4" s="1"/>
  <c r="DW32" i="4" s="1"/>
  <c r="DW37" i="4" s="1"/>
  <c r="DX32" i="4" s="1"/>
  <c r="DX37" i="4" s="1"/>
  <c r="DY32" i="4" s="1"/>
  <c r="DY37" i="4" s="1"/>
  <c r="DZ32" i="4" s="1"/>
  <c r="DZ37" i="4" s="1"/>
  <c r="EA32" i="4" s="1"/>
  <c r="EA37" i="4" s="1"/>
  <c r="EB32" i="4" s="1"/>
  <c r="EB37" i="4" s="1"/>
  <c r="EC32" i="4" s="1"/>
  <c r="EC37" i="4" s="1"/>
  <c r="ED32" i="4" s="1"/>
  <c r="ED37" i="4" s="1"/>
  <c r="EE32" i="4" s="1"/>
  <c r="EE37" i="4" s="1"/>
  <c r="EF32" i="4" s="1"/>
  <c r="EF37" i="4" s="1"/>
  <c r="EG32" i="4" s="1"/>
  <c r="EG37" i="4" s="1"/>
  <c r="EH32" i="4" s="1"/>
  <c r="EH37" i="4" s="1"/>
  <c r="EI32" i="4" s="1"/>
  <c r="EI37" i="4" s="1"/>
  <c r="EJ32" i="4" s="1"/>
  <c r="EJ37" i="4" s="1"/>
  <c r="EK32" i="4" s="1"/>
  <c r="EK37" i="4" s="1"/>
  <c r="EL32" i="4" s="1"/>
  <c r="EL37" i="4" s="1"/>
  <c r="EM32" i="4" s="1"/>
  <c r="EM37" i="4" s="1"/>
  <c r="EN32" i="4" s="1"/>
  <c r="EN37" i="4" s="1"/>
  <c r="EO32" i="4" s="1"/>
  <c r="EO37" i="4" s="1"/>
  <c r="EP32" i="4" s="1"/>
  <c r="EP37" i="4" s="1"/>
  <c r="EQ32" i="4" s="1"/>
  <c r="EQ37" i="4" s="1"/>
  <c r="ER32" i="4" s="1"/>
  <c r="ER37" i="4" s="1"/>
  <c r="ES32" i="4" s="1"/>
  <c r="ES37" i="4" s="1"/>
  <c r="ET32" i="4" s="1"/>
  <c r="ET37" i="4" s="1"/>
  <c r="EU32" i="4" s="1"/>
  <c r="EU37" i="4" s="1"/>
  <c r="EV32" i="4" s="1"/>
  <c r="EV37" i="4" s="1"/>
  <c r="EW32" i="4" s="1"/>
  <c r="EW37" i="4" s="1"/>
  <c r="EX32" i="4" s="1"/>
  <c r="EX37" i="4" s="1"/>
  <c r="EY32" i="4" s="1"/>
  <c r="EY37" i="4" s="1"/>
  <c r="EZ32" i="4" s="1"/>
  <c r="EZ37" i="4" s="1"/>
  <c r="FA32" i="4" s="1"/>
  <c r="FA37" i="4" s="1"/>
  <c r="FB32" i="4" s="1"/>
  <c r="FB37" i="4" s="1"/>
  <c r="FC32" i="4" s="1"/>
  <c r="FC37" i="4" s="1"/>
  <c r="FD32" i="4" s="1"/>
  <c r="FD37" i="4" s="1"/>
  <c r="FE32" i="4" s="1"/>
  <c r="FE37" i="4" s="1"/>
  <c r="FF32" i="4" s="1"/>
  <c r="FF37" i="4" s="1"/>
  <c r="FG32" i="4" s="1"/>
  <c r="FG37" i="4" s="1"/>
  <c r="FH32" i="4" s="1"/>
  <c r="FH37" i="4" s="1"/>
  <c r="FI32" i="4" s="1"/>
  <c r="FI37" i="4" s="1"/>
  <c r="FJ32" i="4" s="1"/>
  <c r="FJ37" i="4" s="1"/>
  <c r="FK32" i="4" s="1"/>
  <c r="FK37" i="4" s="1"/>
  <c r="FL32" i="4" s="1"/>
  <c r="FL37" i="4" s="1"/>
  <c r="FM32" i="4" s="1"/>
  <c r="FM37" i="4" s="1"/>
  <c r="FN32" i="4" s="1"/>
  <c r="FN37" i="4" s="1"/>
  <c r="FO32" i="4" s="1"/>
  <c r="FO37" i="4" s="1"/>
  <c r="FP32" i="4" s="1"/>
  <c r="FP37" i="4" s="1"/>
  <c r="FQ32" i="4" s="1"/>
  <c r="FQ37" i="4" s="1"/>
  <c r="FR32" i="4" s="1"/>
  <c r="FR37" i="4" s="1"/>
  <c r="FS32" i="4" s="1"/>
  <c r="FS37" i="4" s="1"/>
  <c r="FT32" i="4" s="1"/>
  <c r="FT37" i="4" s="1"/>
  <c r="FU32" i="4" s="1"/>
  <c r="FU37" i="4" s="1"/>
  <c r="FV32" i="4" s="1"/>
  <c r="FV37" i="4" s="1"/>
  <c r="FW32" i="4" s="1"/>
  <c r="FW37" i="4" s="1"/>
  <c r="FX32" i="4" s="1"/>
  <c r="FX37" i="4" s="1"/>
  <c r="FY32" i="4" s="1"/>
  <c r="FY37" i="4" s="1"/>
  <c r="FZ32" i="4" s="1"/>
  <c r="FZ37" i="4" s="1"/>
  <c r="GA32" i="4" s="1"/>
  <c r="GA37" i="4" s="1"/>
  <c r="GB32" i="4" s="1"/>
  <c r="GB37" i="4" s="1"/>
  <c r="GC32" i="4" s="1"/>
  <c r="GC37" i="4" s="1"/>
  <c r="GD32" i="4" s="1"/>
  <c r="GD37" i="4" s="1"/>
  <c r="GE32" i="4" s="1"/>
  <c r="GE37" i="4" s="1"/>
  <c r="GF32" i="4" s="1"/>
  <c r="GF37" i="4" s="1"/>
  <c r="GG32" i="4" s="1"/>
  <c r="GG37" i="4" s="1"/>
  <c r="GH32" i="4" s="1"/>
  <c r="GH37" i="4" s="1"/>
  <c r="GI32" i="4" s="1"/>
  <c r="GI37" i="4" s="1"/>
  <c r="GJ32" i="4" s="1"/>
  <c r="GJ37" i="4" s="1"/>
  <c r="GK32" i="4" s="1"/>
  <c r="GK37" i="4" s="1"/>
  <c r="GL32" i="4" s="1"/>
  <c r="GL37" i="4" s="1"/>
  <c r="GM32" i="4" s="1"/>
  <c r="GM37" i="4" s="1"/>
  <c r="GN32" i="4" s="1"/>
  <c r="GN37" i="4" s="1"/>
  <c r="GO32" i="4" s="1"/>
  <c r="GO37" i="4" s="1"/>
  <c r="GP32" i="4" s="1"/>
  <c r="GP37" i="4" s="1"/>
  <c r="GQ32" i="4" s="1"/>
  <c r="GQ37" i="4" s="1"/>
  <c r="GR32" i="4" s="1"/>
  <c r="GR37" i="4" s="1"/>
  <c r="GS32" i="4" s="1"/>
  <c r="GS37" i="4" s="1"/>
  <c r="GT32" i="4" s="1"/>
  <c r="GT37" i="4" s="1"/>
  <c r="GU32" i="4" s="1"/>
  <c r="GU37" i="4" s="1"/>
  <c r="GV32" i="4" s="1"/>
  <c r="GV37" i="4" s="1"/>
  <c r="GW32" i="4" s="1"/>
  <c r="GW37" i="4" s="1"/>
  <c r="GX32" i="4" s="1"/>
  <c r="GX37" i="4" s="1"/>
  <c r="GY32" i="4" s="1"/>
  <c r="GY37" i="4" s="1"/>
  <c r="GZ32" i="4" s="1"/>
  <c r="GZ37" i="4" s="1"/>
  <c r="HA32" i="4" s="1"/>
  <c r="HA37" i="4" s="1"/>
  <c r="HB32" i="4" s="1"/>
  <c r="HB37" i="4" s="1"/>
  <c r="HC32" i="4" s="1"/>
  <c r="HC37" i="4" s="1"/>
  <c r="HD32" i="4" s="1"/>
  <c r="HD37" i="4" s="1"/>
  <c r="HE32" i="4" s="1"/>
  <c r="HE37" i="4" s="1"/>
  <c r="HF32" i="4" s="1"/>
  <c r="HF37" i="4" s="1"/>
  <c r="HG32" i="4" s="1"/>
  <c r="HG37" i="4" s="1"/>
  <c r="HH32" i="4" s="1"/>
  <c r="HH37" i="4" s="1"/>
  <c r="HI32" i="4" s="1"/>
  <c r="HI37" i="4" s="1"/>
  <c r="HJ32" i="4" s="1"/>
  <c r="HJ37" i="4" s="1"/>
  <c r="HK32" i="4" s="1"/>
  <c r="HK37" i="4" s="1"/>
  <c r="HL32" i="4" s="1"/>
  <c r="HL37" i="4" s="1"/>
  <c r="HM32" i="4" s="1"/>
  <c r="HM37" i="4" s="1"/>
  <c r="HN32" i="4" s="1"/>
  <c r="HN37" i="4" s="1"/>
  <c r="HO32" i="4" s="1"/>
  <c r="HO37" i="4" s="1"/>
  <c r="HP32" i="4" s="1"/>
  <c r="HP37" i="4" s="1"/>
  <c r="HQ32" i="4" s="1"/>
  <c r="HQ37" i="4" s="1"/>
  <c r="HR32" i="4" s="1"/>
  <c r="HR37" i="4" s="1"/>
  <c r="HS32" i="4" s="1"/>
  <c r="HS37" i="4" s="1"/>
  <c r="HT32" i="4" s="1"/>
  <c r="HT37" i="4" s="1"/>
  <c r="HU32" i="4" s="1"/>
  <c r="HU37" i="4" s="1"/>
  <c r="HV32" i="4" s="1"/>
  <c r="HV37" i="4" s="1"/>
  <c r="HW32" i="4" s="1"/>
  <c r="HW37" i="4" s="1"/>
  <c r="HX32" i="4" s="1"/>
  <c r="HX37" i="4" s="1"/>
  <c r="HY32" i="4" s="1"/>
  <c r="HY37" i="4" s="1"/>
  <c r="HZ32" i="4" s="1"/>
  <c r="HZ37" i="4" s="1"/>
  <c r="IA32" i="4" s="1"/>
  <c r="IA37" i="4" s="1"/>
  <c r="IB32" i="4" s="1"/>
  <c r="IB37" i="4" s="1"/>
  <c r="IC32" i="4" s="1"/>
  <c r="IC37" i="4" s="1"/>
  <c r="ID32" i="4" s="1"/>
  <c r="ID37" i="4" s="1"/>
  <c r="IE32" i="4" s="1"/>
  <c r="IE37" i="4" s="1"/>
  <c r="IF32" i="4" s="1"/>
  <c r="IF37" i="4" s="1"/>
  <c r="IG32" i="4" s="1"/>
  <c r="IG37" i="4" s="1"/>
  <c r="IH32" i="4" s="1"/>
  <c r="IH37" i="4" s="1"/>
  <c r="II32" i="4" s="1"/>
  <c r="II37" i="4" s="1"/>
  <c r="IJ32" i="4" s="1"/>
  <c r="IJ37" i="4" s="1"/>
  <c r="IK32" i="4" s="1"/>
  <c r="IK37" i="4" s="1"/>
  <c r="IL32" i="4" s="1"/>
  <c r="IL37" i="4" s="1"/>
  <c r="IM32" i="4" s="1"/>
  <c r="IM37" i="4" s="1"/>
  <c r="IN32" i="4" s="1"/>
  <c r="IN37" i="4" s="1"/>
  <c r="IO32" i="4" s="1"/>
  <c r="IO37" i="4" s="1"/>
  <c r="IP32" i="4" s="1"/>
  <c r="IP37" i="4" s="1"/>
  <c r="IQ32" i="4" s="1"/>
  <c r="IQ37" i="4" s="1"/>
  <c r="IR32" i="4" s="1"/>
  <c r="IR37" i="4" s="1"/>
  <c r="IS32" i="4" s="1"/>
  <c r="IS37" i="4" s="1"/>
  <c r="IT32" i="4" s="1"/>
  <c r="IT37" i="4" s="1"/>
  <c r="IU32" i="4" s="1"/>
  <c r="IU37" i="4" s="1"/>
  <c r="IV32" i="4" s="1"/>
  <c r="IV37" i="4" s="1"/>
  <c r="IW32" i="4" s="1"/>
  <c r="IW37" i="4" s="1"/>
  <c r="IX32" i="4" s="1"/>
  <c r="IX37" i="4" s="1"/>
  <c r="IY32" i="4" s="1"/>
  <c r="IY37" i="4" s="1"/>
  <c r="IZ32" i="4" s="1"/>
  <c r="IZ37" i="4" s="1"/>
  <c r="JA32" i="4" s="1"/>
  <c r="JA37" i="4" s="1"/>
  <c r="JB32" i="4" s="1"/>
  <c r="JB37" i="4" s="1"/>
  <c r="JC32" i="4" s="1"/>
  <c r="JC37" i="4" s="1"/>
  <c r="JD32" i="4" s="1"/>
  <c r="JD37" i="4" s="1"/>
  <c r="JE32" i="4" s="1"/>
  <c r="JE37" i="4" s="1"/>
  <c r="JF32" i="4" s="1"/>
  <c r="JF37" i="4" s="1"/>
  <c r="JG32" i="4" s="1"/>
  <c r="JG37" i="4" s="1"/>
  <c r="JH32" i="4" s="1"/>
  <c r="JH37" i="4" s="1"/>
  <c r="JI32" i="4" s="1"/>
  <c r="JI37" i="4" s="1"/>
  <c r="JJ32" i="4" s="1"/>
  <c r="JJ37" i="4" s="1"/>
  <c r="JK32" i="4" s="1"/>
  <c r="JK37" i="4" s="1"/>
  <c r="JL32" i="4" s="1"/>
  <c r="JL37" i="4" s="1"/>
  <c r="JM32" i="4" s="1"/>
  <c r="JM37" i="4" s="1"/>
  <c r="JN32" i="4" s="1"/>
  <c r="JN37" i="4" s="1"/>
  <c r="B37" i="4"/>
  <c r="B30" i="4"/>
  <c r="C25" i="4" s="1"/>
  <c r="C30" i="4" s="1"/>
  <c r="D25" i="4" s="1"/>
  <c r="D30" i="4" s="1"/>
  <c r="E25" i="4" s="1"/>
  <c r="E30" i="4" s="1"/>
  <c r="F25" i="4" s="1"/>
  <c r="F30" i="4" s="1"/>
  <c r="G25" i="4" s="1"/>
  <c r="G30" i="4" s="1"/>
  <c r="H25" i="4" s="1"/>
  <c r="H30" i="4" s="1"/>
  <c r="I25" i="4" s="1"/>
  <c r="I30" i="4" s="1"/>
  <c r="J25" i="4" s="1"/>
  <c r="J30" i="4" s="1"/>
  <c r="K25" i="4" s="1"/>
  <c r="K30" i="4" s="1"/>
  <c r="L25" i="4" s="1"/>
  <c r="L30" i="4" s="1"/>
  <c r="M25" i="4" s="1"/>
  <c r="M30" i="4" s="1"/>
  <c r="N25" i="4" s="1"/>
  <c r="N30" i="4" s="1"/>
  <c r="O25" i="4" s="1"/>
  <c r="O30" i="4" s="1"/>
  <c r="P25" i="4" s="1"/>
  <c r="P30" i="4" s="1"/>
  <c r="Q25" i="4" s="1"/>
  <c r="Q30" i="4" s="1"/>
  <c r="R25" i="4" s="1"/>
  <c r="R30" i="4" s="1"/>
  <c r="S25" i="4" s="1"/>
  <c r="S30" i="4" s="1"/>
  <c r="T25" i="4" s="1"/>
  <c r="T30" i="4" s="1"/>
  <c r="U25" i="4" s="1"/>
  <c r="U30" i="4" s="1"/>
  <c r="V25" i="4" s="1"/>
  <c r="V30" i="4" s="1"/>
  <c r="W25" i="4" s="1"/>
  <c r="W30" i="4" s="1"/>
  <c r="X25" i="4" s="1"/>
  <c r="X30" i="4" s="1"/>
  <c r="Y25" i="4" s="1"/>
  <c r="Y30" i="4" s="1"/>
  <c r="Z25" i="4" s="1"/>
  <c r="Z30" i="4" s="1"/>
  <c r="AA25" i="4" s="1"/>
  <c r="AA30" i="4" s="1"/>
  <c r="AB25" i="4" s="1"/>
  <c r="AB30" i="4" s="1"/>
  <c r="AC25" i="4" s="1"/>
  <c r="AC30" i="4" s="1"/>
  <c r="AD25" i="4" s="1"/>
  <c r="AD30" i="4" s="1"/>
  <c r="AE25" i="4" s="1"/>
  <c r="AE30" i="4" s="1"/>
  <c r="AF25" i="4" s="1"/>
  <c r="AF30" i="4" s="1"/>
  <c r="AG25" i="4" s="1"/>
  <c r="AG30" i="4" s="1"/>
  <c r="AH25" i="4" s="1"/>
  <c r="AH30" i="4" s="1"/>
  <c r="AI25" i="4" s="1"/>
  <c r="AI30" i="4" s="1"/>
  <c r="AJ25" i="4" s="1"/>
  <c r="AJ30" i="4" s="1"/>
  <c r="AK25" i="4" s="1"/>
  <c r="AK30" i="4" s="1"/>
  <c r="AL25" i="4" s="1"/>
  <c r="AL30" i="4" s="1"/>
  <c r="AM25" i="4" s="1"/>
  <c r="AM30" i="4" s="1"/>
  <c r="AN25" i="4" s="1"/>
  <c r="AN30" i="4" s="1"/>
  <c r="AO25" i="4" s="1"/>
  <c r="AO30" i="4" s="1"/>
  <c r="AP25" i="4" s="1"/>
  <c r="AP30" i="4" s="1"/>
  <c r="AQ25" i="4" s="1"/>
  <c r="AQ30" i="4" s="1"/>
  <c r="AR25" i="4" s="1"/>
  <c r="AR30" i="4" s="1"/>
  <c r="AS25" i="4" s="1"/>
  <c r="AS30" i="4" s="1"/>
  <c r="AT25" i="4" s="1"/>
  <c r="AT30" i="4" s="1"/>
  <c r="AU25" i="4" s="1"/>
  <c r="AU30" i="4" s="1"/>
  <c r="AV25" i="4" s="1"/>
  <c r="AV30" i="4" s="1"/>
  <c r="AW25" i="4" s="1"/>
  <c r="AW30" i="4" s="1"/>
  <c r="AX25" i="4" s="1"/>
  <c r="AX30" i="4" s="1"/>
  <c r="AY25" i="4" s="1"/>
  <c r="AY30" i="4" s="1"/>
  <c r="AZ25" i="4" s="1"/>
  <c r="AZ30" i="4" s="1"/>
  <c r="BA25" i="4" s="1"/>
  <c r="BA30" i="4" s="1"/>
  <c r="BB25" i="4" s="1"/>
  <c r="BB30" i="4" s="1"/>
  <c r="BC25" i="4" s="1"/>
  <c r="BC30" i="4" s="1"/>
  <c r="BD25" i="4" s="1"/>
  <c r="BD30" i="4" s="1"/>
  <c r="BE25" i="4" s="1"/>
  <c r="BE30" i="4" s="1"/>
  <c r="BF25" i="4" s="1"/>
  <c r="BF30" i="4" s="1"/>
  <c r="BG25" i="4" s="1"/>
  <c r="BG30" i="4" s="1"/>
  <c r="BH25" i="4" s="1"/>
  <c r="BH30" i="4" s="1"/>
  <c r="BI25" i="4" s="1"/>
  <c r="BI30" i="4" s="1"/>
  <c r="BJ25" i="4" s="1"/>
  <c r="BJ30" i="4" s="1"/>
  <c r="BK25" i="4" s="1"/>
  <c r="BK30" i="4" s="1"/>
  <c r="BL25" i="4" s="1"/>
  <c r="BL30" i="4" s="1"/>
  <c r="BM25" i="4" s="1"/>
  <c r="BM30" i="4" s="1"/>
  <c r="BN25" i="4" s="1"/>
  <c r="BN30" i="4" s="1"/>
  <c r="BO25" i="4" s="1"/>
  <c r="BO30" i="4" s="1"/>
  <c r="BP25" i="4" s="1"/>
  <c r="BP30" i="4" s="1"/>
  <c r="BQ25" i="4" s="1"/>
  <c r="BQ30" i="4" s="1"/>
  <c r="BR25" i="4" s="1"/>
  <c r="BR30" i="4" s="1"/>
  <c r="BS25" i="4" s="1"/>
  <c r="BS30" i="4" s="1"/>
  <c r="BT25" i="4" s="1"/>
  <c r="BT30" i="4" s="1"/>
  <c r="BU25" i="4" s="1"/>
  <c r="BU30" i="4" s="1"/>
  <c r="BV25" i="4" s="1"/>
  <c r="BV30" i="4" s="1"/>
  <c r="BW25" i="4" s="1"/>
  <c r="BW30" i="4" s="1"/>
  <c r="BX25" i="4" s="1"/>
  <c r="BX30" i="4" s="1"/>
  <c r="BY25" i="4" s="1"/>
  <c r="BY30" i="4" s="1"/>
  <c r="BZ25" i="4" s="1"/>
  <c r="BZ30" i="4" s="1"/>
  <c r="CA25" i="4" s="1"/>
  <c r="CA30" i="4" s="1"/>
  <c r="CB25" i="4" s="1"/>
  <c r="CB30" i="4" s="1"/>
  <c r="CC25" i="4" s="1"/>
  <c r="CC30" i="4" s="1"/>
  <c r="CD25" i="4" s="1"/>
  <c r="CD30" i="4" s="1"/>
  <c r="CE25" i="4" s="1"/>
  <c r="CE30" i="4" s="1"/>
  <c r="CF25" i="4" s="1"/>
  <c r="CF30" i="4" s="1"/>
  <c r="CG25" i="4" s="1"/>
  <c r="CG30" i="4" s="1"/>
  <c r="CH25" i="4" s="1"/>
  <c r="CH30" i="4" s="1"/>
  <c r="CI25" i="4" s="1"/>
  <c r="CI30" i="4" s="1"/>
  <c r="CJ25" i="4" s="1"/>
  <c r="CJ30" i="4" s="1"/>
  <c r="CK25" i="4" s="1"/>
  <c r="CK30" i="4" s="1"/>
  <c r="CL25" i="4" s="1"/>
  <c r="CL30" i="4" s="1"/>
  <c r="CM25" i="4" s="1"/>
  <c r="CM30" i="4" s="1"/>
  <c r="CN25" i="4" s="1"/>
  <c r="CN30" i="4" s="1"/>
  <c r="CO25" i="4" s="1"/>
  <c r="CO30" i="4" s="1"/>
  <c r="CP25" i="4" s="1"/>
  <c r="CP30" i="4" s="1"/>
  <c r="CQ25" i="4" s="1"/>
  <c r="CQ30" i="4" s="1"/>
  <c r="CR25" i="4" s="1"/>
  <c r="CR30" i="4" s="1"/>
  <c r="CS25" i="4" s="1"/>
  <c r="CS30" i="4" s="1"/>
  <c r="CT25" i="4" s="1"/>
  <c r="CT30" i="4" s="1"/>
  <c r="CU25" i="4" s="1"/>
  <c r="CU30" i="4" s="1"/>
  <c r="CV25" i="4" s="1"/>
  <c r="CV30" i="4" s="1"/>
  <c r="CW25" i="4" s="1"/>
  <c r="CW30" i="4" s="1"/>
  <c r="CX25" i="4" s="1"/>
  <c r="CX30" i="4" s="1"/>
  <c r="CY25" i="4" s="1"/>
  <c r="CY30" i="4" s="1"/>
  <c r="CZ25" i="4" s="1"/>
  <c r="CZ30" i="4" s="1"/>
  <c r="DA25" i="4" s="1"/>
  <c r="DA30" i="4" s="1"/>
  <c r="DB25" i="4" s="1"/>
  <c r="DB30" i="4" s="1"/>
  <c r="DC25" i="4" s="1"/>
  <c r="DC30" i="4" s="1"/>
  <c r="DD25" i="4" s="1"/>
  <c r="DD30" i="4" s="1"/>
  <c r="DE25" i="4" s="1"/>
  <c r="DE30" i="4" s="1"/>
  <c r="DF25" i="4" s="1"/>
  <c r="DF30" i="4" s="1"/>
  <c r="DG25" i="4" s="1"/>
  <c r="DG30" i="4" s="1"/>
  <c r="DH25" i="4" s="1"/>
  <c r="DH30" i="4" s="1"/>
  <c r="DI25" i="4" s="1"/>
  <c r="DI30" i="4" s="1"/>
  <c r="DJ25" i="4" s="1"/>
  <c r="DJ30" i="4" s="1"/>
  <c r="DK25" i="4" s="1"/>
  <c r="DK30" i="4" s="1"/>
  <c r="DL25" i="4" s="1"/>
  <c r="DL30" i="4" s="1"/>
  <c r="DM25" i="4" s="1"/>
  <c r="DM30" i="4" s="1"/>
  <c r="DN25" i="4" s="1"/>
  <c r="DN30" i="4" s="1"/>
  <c r="DO25" i="4" s="1"/>
  <c r="DO30" i="4" s="1"/>
  <c r="DP25" i="4" s="1"/>
  <c r="DP30" i="4" s="1"/>
  <c r="DQ25" i="4" s="1"/>
  <c r="DQ30" i="4" s="1"/>
  <c r="DR25" i="4" s="1"/>
  <c r="DR30" i="4" s="1"/>
  <c r="DS25" i="4" s="1"/>
  <c r="DS30" i="4" s="1"/>
  <c r="DT25" i="4" s="1"/>
  <c r="DT30" i="4" s="1"/>
  <c r="DU25" i="4" s="1"/>
  <c r="DU30" i="4" s="1"/>
  <c r="DV25" i="4" s="1"/>
  <c r="DV30" i="4" s="1"/>
  <c r="DW25" i="4" s="1"/>
  <c r="DW30" i="4" s="1"/>
  <c r="DX25" i="4" s="1"/>
  <c r="DX30" i="4" s="1"/>
  <c r="DY25" i="4" s="1"/>
  <c r="DY30" i="4" s="1"/>
  <c r="DZ25" i="4" s="1"/>
  <c r="DZ30" i="4" s="1"/>
  <c r="EA25" i="4" s="1"/>
  <c r="EA30" i="4" s="1"/>
  <c r="EB25" i="4" s="1"/>
  <c r="EB30" i="4" s="1"/>
  <c r="EC25" i="4" s="1"/>
  <c r="EC30" i="4" s="1"/>
  <c r="ED25" i="4" s="1"/>
  <c r="ED30" i="4" s="1"/>
  <c r="EE25" i="4" s="1"/>
  <c r="EE30" i="4" s="1"/>
  <c r="EF25" i="4" s="1"/>
  <c r="EF30" i="4" s="1"/>
  <c r="EG25" i="4" s="1"/>
  <c r="EG30" i="4" s="1"/>
  <c r="EH25" i="4" s="1"/>
  <c r="EH30" i="4" s="1"/>
  <c r="EI25" i="4" s="1"/>
  <c r="EI30" i="4" s="1"/>
  <c r="EJ25" i="4" s="1"/>
  <c r="EJ30" i="4" s="1"/>
  <c r="EK25" i="4" s="1"/>
  <c r="EK30" i="4" s="1"/>
  <c r="EL25" i="4" s="1"/>
  <c r="EL30" i="4" s="1"/>
  <c r="EM25" i="4" s="1"/>
  <c r="EM30" i="4" s="1"/>
  <c r="EN25" i="4" s="1"/>
  <c r="EN30" i="4" s="1"/>
  <c r="EO25" i="4" s="1"/>
  <c r="EO30" i="4" s="1"/>
  <c r="EP25" i="4" s="1"/>
  <c r="EP30" i="4" s="1"/>
  <c r="EQ25" i="4" s="1"/>
  <c r="EQ30" i="4" s="1"/>
  <c r="ER25" i="4" s="1"/>
  <c r="ER30" i="4" s="1"/>
  <c r="ES25" i="4" s="1"/>
  <c r="ES30" i="4" s="1"/>
  <c r="ET25" i="4" s="1"/>
  <c r="ET30" i="4" s="1"/>
  <c r="EU25" i="4" s="1"/>
  <c r="EU30" i="4" s="1"/>
  <c r="EV25" i="4" s="1"/>
  <c r="EV30" i="4" s="1"/>
  <c r="EW25" i="4" s="1"/>
  <c r="EW30" i="4" s="1"/>
  <c r="EX25" i="4" s="1"/>
  <c r="EX30" i="4" s="1"/>
  <c r="EY25" i="4" s="1"/>
  <c r="EY30" i="4" s="1"/>
  <c r="EZ25" i="4" s="1"/>
  <c r="EZ30" i="4" s="1"/>
  <c r="FA25" i="4" s="1"/>
  <c r="FA30" i="4" s="1"/>
  <c r="FB25" i="4" s="1"/>
  <c r="FB30" i="4" s="1"/>
  <c r="FC25" i="4" s="1"/>
  <c r="FC30" i="4" s="1"/>
  <c r="FD25" i="4" s="1"/>
  <c r="FD30" i="4" s="1"/>
  <c r="FE25" i="4" s="1"/>
  <c r="FE30" i="4" s="1"/>
  <c r="FF25" i="4" s="1"/>
  <c r="FF30" i="4" s="1"/>
  <c r="FG25" i="4" s="1"/>
  <c r="FG30" i="4" s="1"/>
  <c r="FH25" i="4" s="1"/>
  <c r="FH30" i="4" s="1"/>
  <c r="FI25" i="4" s="1"/>
  <c r="FI30" i="4" s="1"/>
  <c r="FJ25" i="4" s="1"/>
  <c r="FJ30" i="4" s="1"/>
  <c r="FK25" i="4" s="1"/>
  <c r="FK30" i="4" s="1"/>
  <c r="FL25" i="4" s="1"/>
  <c r="FL30" i="4" s="1"/>
  <c r="FM25" i="4" s="1"/>
  <c r="FM30" i="4" s="1"/>
  <c r="FN25" i="4" s="1"/>
  <c r="FN30" i="4" s="1"/>
  <c r="FO25" i="4" s="1"/>
  <c r="FO30" i="4" s="1"/>
  <c r="FP25" i="4" s="1"/>
  <c r="FP30" i="4" s="1"/>
  <c r="FQ25" i="4" s="1"/>
  <c r="FQ30" i="4" s="1"/>
  <c r="FR25" i="4" s="1"/>
  <c r="FR30" i="4" s="1"/>
  <c r="FS25" i="4" s="1"/>
  <c r="FS30" i="4" s="1"/>
  <c r="FT25" i="4" s="1"/>
  <c r="FT30" i="4" s="1"/>
  <c r="FU25" i="4" s="1"/>
  <c r="FU30" i="4" s="1"/>
  <c r="FV25" i="4" s="1"/>
  <c r="FV30" i="4" s="1"/>
  <c r="FW25" i="4" s="1"/>
  <c r="FW30" i="4" s="1"/>
  <c r="FX25" i="4" s="1"/>
  <c r="FX30" i="4" s="1"/>
  <c r="FY25" i="4" s="1"/>
  <c r="FY30" i="4" s="1"/>
  <c r="FZ25" i="4" s="1"/>
  <c r="FZ30" i="4" s="1"/>
  <c r="GA25" i="4" s="1"/>
  <c r="GA30" i="4" s="1"/>
  <c r="GB25" i="4" s="1"/>
  <c r="GB30" i="4" s="1"/>
  <c r="GC25" i="4" s="1"/>
  <c r="GC30" i="4" s="1"/>
  <c r="GD25" i="4" s="1"/>
  <c r="GD30" i="4" s="1"/>
  <c r="GE25" i="4" s="1"/>
  <c r="GE30" i="4" s="1"/>
  <c r="GF25" i="4" s="1"/>
  <c r="GF30" i="4" s="1"/>
  <c r="GG25" i="4" s="1"/>
  <c r="GG30" i="4" s="1"/>
  <c r="GH25" i="4" s="1"/>
  <c r="GH30" i="4" s="1"/>
  <c r="GI25" i="4" s="1"/>
  <c r="GI30" i="4" s="1"/>
  <c r="GJ25" i="4" s="1"/>
  <c r="GJ30" i="4" s="1"/>
  <c r="GK25" i="4" s="1"/>
  <c r="GK30" i="4" s="1"/>
  <c r="GL25" i="4" s="1"/>
  <c r="GL30" i="4" s="1"/>
  <c r="GM25" i="4" s="1"/>
  <c r="GM30" i="4" s="1"/>
  <c r="GN25" i="4" s="1"/>
  <c r="GN30" i="4" s="1"/>
  <c r="GO25" i="4" s="1"/>
  <c r="GO30" i="4" s="1"/>
  <c r="GP25" i="4" s="1"/>
  <c r="GP30" i="4" s="1"/>
  <c r="GQ25" i="4" s="1"/>
  <c r="GQ30" i="4" s="1"/>
  <c r="GR25" i="4" s="1"/>
  <c r="GR30" i="4" s="1"/>
  <c r="GS25" i="4" s="1"/>
  <c r="GS30" i="4" s="1"/>
  <c r="GT25" i="4" s="1"/>
  <c r="GT30" i="4" s="1"/>
  <c r="GU25" i="4" s="1"/>
  <c r="GU30" i="4" s="1"/>
  <c r="GV25" i="4" s="1"/>
  <c r="GV30" i="4" s="1"/>
  <c r="GW25" i="4" s="1"/>
  <c r="GW30" i="4" s="1"/>
  <c r="GX25" i="4" s="1"/>
  <c r="GX30" i="4" s="1"/>
  <c r="GY25" i="4" s="1"/>
  <c r="GY30" i="4" s="1"/>
  <c r="GZ25" i="4" s="1"/>
  <c r="GZ30" i="4" s="1"/>
  <c r="HA25" i="4" s="1"/>
  <c r="HA30" i="4" s="1"/>
  <c r="HB25" i="4" s="1"/>
  <c r="HB30" i="4" s="1"/>
  <c r="HC25" i="4" s="1"/>
  <c r="HC30" i="4" s="1"/>
  <c r="HD25" i="4" s="1"/>
  <c r="HD30" i="4" s="1"/>
  <c r="HE25" i="4" s="1"/>
  <c r="HE30" i="4" s="1"/>
  <c r="HF25" i="4" s="1"/>
  <c r="HF30" i="4" s="1"/>
  <c r="HG25" i="4" s="1"/>
  <c r="HG30" i="4" s="1"/>
  <c r="HH25" i="4" s="1"/>
  <c r="HH30" i="4" s="1"/>
  <c r="HI25" i="4" s="1"/>
  <c r="HI30" i="4" s="1"/>
  <c r="HJ25" i="4" s="1"/>
  <c r="HJ30" i="4" s="1"/>
  <c r="HK25" i="4" s="1"/>
  <c r="HK30" i="4" s="1"/>
  <c r="HL25" i="4" s="1"/>
  <c r="HL30" i="4" s="1"/>
  <c r="HM25" i="4" s="1"/>
  <c r="HM30" i="4" s="1"/>
  <c r="HN25" i="4" s="1"/>
  <c r="HN30" i="4" s="1"/>
  <c r="HO25" i="4" s="1"/>
  <c r="HO30" i="4" s="1"/>
  <c r="HP25" i="4" s="1"/>
  <c r="HP30" i="4" s="1"/>
  <c r="HQ25" i="4" s="1"/>
  <c r="HQ30" i="4" s="1"/>
  <c r="HR25" i="4" s="1"/>
  <c r="HR30" i="4" s="1"/>
  <c r="HS25" i="4" s="1"/>
  <c r="HS30" i="4" s="1"/>
  <c r="HT25" i="4" s="1"/>
  <c r="HT30" i="4" s="1"/>
  <c r="HU25" i="4" s="1"/>
  <c r="HU30" i="4" s="1"/>
  <c r="HV25" i="4" s="1"/>
  <c r="HV30" i="4" s="1"/>
  <c r="HW25" i="4" s="1"/>
  <c r="HW30" i="4" s="1"/>
  <c r="HX25" i="4" s="1"/>
  <c r="HX30" i="4" s="1"/>
  <c r="HY25" i="4" s="1"/>
  <c r="HY30" i="4" s="1"/>
  <c r="HZ25" i="4" s="1"/>
  <c r="HZ30" i="4" s="1"/>
  <c r="IA25" i="4" s="1"/>
  <c r="IA30" i="4" s="1"/>
  <c r="IB25" i="4" s="1"/>
  <c r="IB30" i="4" s="1"/>
  <c r="IC25" i="4" s="1"/>
  <c r="IC30" i="4" s="1"/>
  <c r="ID25" i="4" s="1"/>
  <c r="ID30" i="4" s="1"/>
  <c r="IE25" i="4" s="1"/>
  <c r="IE30" i="4" s="1"/>
  <c r="IF25" i="4" s="1"/>
  <c r="IF30" i="4" s="1"/>
  <c r="IG25" i="4" s="1"/>
  <c r="IG30" i="4" s="1"/>
  <c r="IH25" i="4" s="1"/>
  <c r="IH30" i="4" s="1"/>
  <c r="II25" i="4" s="1"/>
  <c r="II30" i="4" s="1"/>
  <c r="IJ25" i="4" s="1"/>
  <c r="IJ30" i="4" s="1"/>
  <c r="IK25" i="4" s="1"/>
  <c r="IK30" i="4" s="1"/>
  <c r="IL25" i="4" s="1"/>
  <c r="IL30" i="4" s="1"/>
  <c r="IM25" i="4" s="1"/>
  <c r="IM30" i="4" s="1"/>
  <c r="IN25" i="4" s="1"/>
  <c r="IN30" i="4" s="1"/>
  <c r="IO25" i="4" s="1"/>
  <c r="IO30" i="4" s="1"/>
  <c r="IP25" i="4" s="1"/>
  <c r="IP30" i="4" s="1"/>
  <c r="IQ25" i="4" s="1"/>
  <c r="IQ30" i="4" s="1"/>
  <c r="IR25" i="4" s="1"/>
  <c r="IR30" i="4" s="1"/>
  <c r="IS25" i="4" s="1"/>
  <c r="IS30" i="4" s="1"/>
  <c r="IT25" i="4" s="1"/>
  <c r="IT30" i="4" s="1"/>
  <c r="IU25" i="4" s="1"/>
  <c r="IU30" i="4" s="1"/>
  <c r="IV25" i="4" s="1"/>
  <c r="IV30" i="4" s="1"/>
  <c r="IW25" i="4" s="1"/>
  <c r="IW30" i="4" s="1"/>
  <c r="IX25" i="4" s="1"/>
  <c r="IX30" i="4" s="1"/>
  <c r="IY25" i="4" s="1"/>
  <c r="IY30" i="4" s="1"/>
  <c r="IZ25" i="4" s="1"/>
  <c r="IZ30" i="4" s="1"/>
  <c r="JA25" i="4" s="1"/>
  <c r="JA30" i="4" s="1"/>
  <c r="JB25" i="4" s="1"/>
  <c r="JB30" i="4" s="1"/>
  <c r="JC25" i="4" s="1"/>
  <c r="JC30" i="4" s="1"/>
  <c r="JD25" i="4" s="1"/>
  <c r="JD30" i="4" s="1"/>
  <c r="JE25" i="4" s="1"/>
  <c r="JE30" i="4" s="1"/>
  <c r="JF25" i="4" s="1"/>
  <c r="JF30" i="4" s="1"/>
  <c r="JG25" i="4" s="1"/>
  <c r="JG30" i="4" s="1"/>
  <c r="JH25" i="4" s="1"/>
  <c r="JH30" i="4" s="1"/>
  <c r="JI25" i="4" s="1"/>
  <c r="JI30" i="4" s="1"/>
  <c r="JJ25" i="4" s="1"/>
  <c r="JJ30" i="4" s="1"/>
  <c r="JK25" i="4" s="1"/>
  <c r="JK30" i="4" s="1"/>
  <c r="JL25" i="4" s="1"/>
  <c r="JL30" i="4" s="1"/>
  <c r="JM25" i="4" s="1"/>
  <c r="JM30" i="4" s="1"/>
  <c r="JN25" i="4" s="1"/>
  <c r="JN30" i="4" s="1"/>
  <c r="B23" i="4"/>
  <c r="C18" i="4" s="1"/>
  <c r="C23" i="4" s="1"/>
  <c r="D18" i="4" s="1"/>
  <c r="D23" i="4" s="1"/>
  <c r="E18" i="4" s="1"/>
  <c r="E23" i="4" s="1"/>
  <c r="F18" i="4" s="1"/>
  <c r="F23" i="4" s="1"/>
  <c r="G18" i="4" s="1"/>
  <c r="G23" i="4" s="1"/>
  <c r="H18" i="4" s="1"/>
  <c r="H23" i="4" s="1"/>
  <c r="I18" i="4" s="1"/>
  <c r="I23" i="4" s="1"/>
  <c r="J18" i="4" s="1"/>
  <c r="J23" i="4" s="1"/>
  <c r="K18" i="4" s="1"/>
  <c r="K23" i="4" s="1"/>
  <c r="L18" i="4" s="1"/>
  <c r="L23" i="4" s="1"/>
  <c r="M18" i="4" s="1"/>
  <c r="M23" i="4" s="1"/>
  <c r="N18" i="4" s="1"/>
  <c r="N23" i="4" s="1"/>
  <c r="O18" i="4" s="1"/>
  <c r="O23" i="4" s="1"/>
  <c r="P18" i="4" s="1"/>
  <c r="P23" i="4" s="1"/>
  <c r="Q18" i="4" s="1"/>
  <c r="Q23" i="4" s="1"/>
  <c r="R18" i="4" s="1"/>
  <c r="R23" i="4" s="1"/>
  <c r="S18" i="4" s="1"/>
  <c r="S23" i="4" s="1"/>
  <c r="T18" i="4" s="1"/>
  <c r="T23" i="4" s="1"/>
  <c r="U18" i="4" s="1"/>
  <c r="U23" i="4" s="1"/>
  <c r="V18" i="4" s="1"/>
  <c r="V23" i="4" s="1"/>
  <c r="W18" i="4" s="1"/>
  <c r="W23" i="4" s="1"/>
  <c r="X18" i="4" s="1"/>
  <c r="X23" i="4" s="1"/>
  <c r="Y18" i="4" s="1"/>
  <c r="Y23" i="4" s="1"/>
  <c r="Z18" i="4" s="1"/>
  <c r="Z23" i="4" s="1"/>
  <c r="AA18" i="4" s="1"/>
  <c r="AA23" i="4" s="1"/>
  <c r="AB18" i="4" s="1"/>
  <c r="AB23" i="4" s="1"/>
  <c r="AC18" i="4" s="1"/>
  <c r="AC23" i="4" s="1"/>
  <c r="AD18" i="4" s="1"/>
  <c r="AD23" i="4" s="1"/>
  <c r="AE18" i="4" s="1"/>
  <c r="AE23" i="4" s="1"/>
  <c r="AF18" i="4" s="1"/>
  <c r="AF23" i="4" s="1"/>
  <c r="AG18" i="4" s="1"/>
  <c r="AG23" i="4" s="1"/>
  <c r="AH18" i="4" s="1"/>
  <c r="AH23" i="4" s="1"/>
  <c r="AI18" i="4" s="1"/>
  <c r="AI23" i="4" s="1"/>
  <c r="AJ18" i="4" s="1"/>
  <c r="AJ23" i="4" s="1"/>
  <c r="AK18" i="4" s="1"/>
  <c r="AK23" i="4" s="1"/>
  <c r="AL18" i="4" s="1"/>
  <c r="AL23" i="4" s="1"/>
  <c r="AM18" i="4" s="1"/>
  <c r="AM23" i="4" s="1"/>
  <c r="AN18" i="4" s="1"/>
  <c r="AN23" i="4" s="1"/>
  <c r="AO18" i="4" s="1"/>
  <c r="AO23" i="4" s="1"/>
  <c r="AP18" i="4" s="1"/>
  <c r="AP23" i="4" s="1"/>
  <c r="AQ18" i="4" s="1"/>
  <c r="AQ23" i="4" s="1"/>
  <c r="AR18" i="4" s="1"/>
  <c r="AR23" i="4" s="1"/>
  <c r="AS18" i="4" s="1"/>
  <c r="AS23" i="4" s="1"/>
  <c r="AT18" i="4" s="1"/>
  <c r="AT23" i="4" s="1"/>
  <c r="AU18" i="4" s="1"/>
  <c r="AU23" i="4" s="1"/>
  <c r="AV18" i="4" s="1"/>
  <c r="AV23" i="4" s="1"/>
  <c r="AW18" i="4" s="1"/>
  <c r="AW23" i="4" s="1"/>
  <c r="AX18" i="4" s="1"/>
  <c r="AX23" i="4" s="1"/>
  <c r="AY18" i="4" s="1"/>
  <c r="AY23" i="4" s="1"/>
  <c r="AZ18" i="4" s="1"/>
  <c r="AZ23" i="4" s="1"/>
  <c r="BA18" i="4" s="1"/>
  <c r="BA23" i="4" s="1"/>
  <c r="BB18" i="4" s="1"/>
  <c r="BB23" i="4" s="1"/>
  <c r="BC18" i="4" s="1"/>
  <c r="BC23" i="4" s="1"/>
  <c r="BD18" i="4" s="1"/>
  <c r="BD23" i="4" s="1"/>
  <c r="BE18" i="4" s="1"/>
  <c r="BE23" i="4" s="1"/>
  <c r="BF18" i="4" s="1"/>
  <c r="BF23" i="4" s="1"/>
  <c r="BG18" i="4" s="1"/>
  <c r="BG23" i="4" s="1"/>
  <c r="BH18" i="4" s="1"/>
  <c r="BH23" i="4" s="1"/>
  <c r="BI18" i="4" s="1"/>
  <c r="BI23" i="4" s="1"/>
  <c r="BJ18" i="4" s="1"/>
  <c r="BJ23" i="4" s="1"/>
  <c r="BK18" i="4" s="1"/>
  <c r="BK23" i="4" s="1"/>
  <c r="BL18" i="4" s="1"/>
  <c r="BL23" i="4" s="1"/>
  <c r="BM18" i="4" s="1"/>
  <c r="BM23" i="4" s="1"/>
  <c r="BN18" i="4" s="1"/>
  <c r="BN23" i="4" s="1"/>
  <c r="BO18" i="4" s="1"/>
  <c r="BO23" i="4" s="1"/>
  <c r="BP18" i="4" s="1"/>
  <c r="BP23" i="4" s="1"/>
  <c r="BQ18" i="4" s="1"/>
  <c r="BQ23" i="4" s="1"/>
  <c r="BR18" i="4" s="1"/>
  <c r="BR23" i="4" s="1"/>
  <c r="BS18" i="4" s="1"/>
  <c r="BS23" i="4" s="1"/>
  <c r="BT18" i="4" s="1"/>
  <c r="BT23" i="4" s="1"/>
  <c r="BU18" i="4" s="1"/>
  <c r="BU23" i="4" s="1"/>
  <c r="BV18" i="4" s="1"/>
  <c r="BV23" i="4" s="1"/>
  <c r="BW18" i="4" s="1"/>
  <c r="BW23" i="4" s="1"/>
  <c r="BX18" i="4" s="1"/>
  <c r="BX23" i="4" s="1"/>
  <c r="BY18" i="4" s="1"/>
  <c r="BY23" i="4" s="1"/>
  <c r="BZ18" i="4" s="1"/>
  <c r="BZ23" i="4" s="1"/>
  <c r="CA18" i="4" s="1"/>
  <c r="CA23" i="4" s="1"/>
  <c r="CB18" i="4" s="1"/>
  <c r="CB23" i="4" s="1"/>
  <c r="CC18" i="4" s="1"/>
  <c r="CC23" i="4" s="1"/>
  <c r="CD18" i="4" s="1"/>
  <c r="CD23" i="4" s="1"/>
  <c r="CE18" i="4" s="1"/>
  <c r="CE23" i="4" s="1"/>
  <c r="CF18" i="4" s="1"/>
  <c r="CF23" i="4" s="1"/>
  <c r="CG18" i="4" s="1"/>
  <c r="CG23" i="4" s="1"/>
  <c r="CH18" i="4" s="1"/>
  <c r="CH23" i="4" s="1"/>
  <c r="CI18" i="4" s="1"/>
  <c r="CI23" i="4" s="1"/>
  <c r="CJ18" i="4" s="1"/>
  <c r="CJ23" i="4" s="1"/>
  <c r="CK18" i="4" s="1"/>
  <c r="CK23" i="4" s="1"/>
  <c r="CL18" i="4" s="1"/>
  <c r="CL23" i="4" s="1"/>
  <c r="CM18" i="4" s="1"/>
  <c r="CM23" i="4" s="1"/>
  <c r="CN18" i="4" s="1"/>
  <c r="CN23" i="4" s="1"/>
  <c r="CO18" i="4" s="1"/>
  <c r="CO23" i="4" s="1"/>
  <c r="CP18" i="4" s="1"/>
  <c r="CP23" i="4" s="1"/>
  <c r="CQ18" i="4" s="1"/>
  <c r="CQ23" i="4" s="1"/>
  <c r="CR18" i="4" s="1"/>
  <c r="CR23" i="4" s="1"/>
  <c r="CS18" i="4" s="1"/>
  <c r="CS23" i="4" s="1"/>
  <c r="CT18" i="4" s="1"/>
  <c r="CT23" i="4" s="1"/>
  <c r="CU18" i="4" s="1"/>
  <c r="CU23" i="4" s="1"/>
  <c r="CV18" i="4" s="1"/>
  <c r="CV23" i="4" s="1"/>
  <c r="CW18" i="4" s="1"/>
  <c r="CW23" i="4" s="1"/>
  <c r="CX18" i="4" s="1"/>
  <c r="CX23" i="4" s="1"/>
  <c r="CY18" i="4" s="1"/>
  <c r="CY23" i="4" s="1"/>
  <c r="CZ18" i="4" s="1"/>
  <c r="CZ23" i="4" s="1"/>
  <c r="DA18" i="4" s="1"/>
  <c r="DA23" i="4" s="1"/>
  <c r="DB18" i="4" s="1"/>
  <c r="DB23" i="4" s="1"/>
  <c r="DC18" i="4" s="1"/>
  <c r="DC23" i="4" s="1"/>
  <c r="DD18" i="4" s="1"/>
  <c r="DD23" i="4" s="1"/>
  <c r="DE18" i="4" s="1"/>
  <c r="DE23" i="4" s="1"/>
  <c r="DF18" i="4" s="1"/>
  <c r="DF23" i="4" s="1"/>
  <c r="DG18" i="4" s="1"/>
  <c r="DG23" i="4" s="1"/>
  <c r="DH18" i="4" s="1"/>
  <c r="DH23" i="4" s="1"/>
  <c r="DI18" i="4" s="1"/>
  <c r="DI23" i="4" s="1"/>
  <c r="DJ18" i="4" s="1"/>
  <c r="DJ23" i="4" s="1"/>
  <c r="DK18" i="4" s="1"/>
  <c r="DK23" i="4" s="1"/>
  <c r="DL18" i="4" s="1"/>
  <c r="DL23" i="4" s="1"/>
  <c r="DM18" i="4" s="1"/>
  <c r="DM23" i="4" s="1"/>
  <c r="DN18" i="4" s="1"/>
  <c r="DN23" i="4" s="1"/>
  <c r="DO18" i="4" s="1"/>
  <c r="DO23" i="4" s="1"/>
  <c r="DP18" i="4" s="1"/>
  <c r="DP23" i="4" s="1"/>
  <c r="DQ18" i="4" s="1"/>
  <c r="DQ23" i="4" s="1"/>
  <c r="DR18" i="4" s="1"/>
  <c r="DR23" i="4" s="1"/>
  <c r="DS18" i="4" s="1"/>
  <c r="DS23" i="4" s="1"/>
  <c r="DT18" i="4" s="1"/>
  <c r="DT23" i="4" s="1"/>
  <c r="DU18" i="4" s="1"/>
  <c r="DU23" i="4" s="1"/>
  <c r="DV18" i="4" s="1"/>
  <c r="DV23" i="4" s="1"/>
  <c r="DW18" i="4" s="1"/>
  <c r="DW23" i="4" s="1"/>
  <c r="DX18" i="4" s="1"/>
  <c r="DX23" i="4" s="1"/>
  <c r="DY18" i="4" s="1"/>
  <c r="DY23" i="4" s="1"/>
  <c r="DZ18" i="4" s="1"/>
  <c r="DZ23" i="4" s="1"/>
  <c r="EA18" i="4" s="1"/>
  <c r="EA23" i="4" s="1"/>
  <c r="EB18" i="4" s="1"/>
  <c r="EB23" i="4" s="1"/>
  <c r="EC18" i="4" s="1"/>
  <c r="EC23" i="4" s="1"/>
  <c r="ED18" i="4" s="1"/>
  <c r="ED23" i="4" s="1"/>
  <c r="EE18" i="4" s="1"/>
  <c r="EE23" i="4" s="1"/>
  <c r="EF18" i="4" s="1"/>
  <c r="EF23" i="4" s="1"/>
  <c r="EG18" i="4" s="1"/>
  <c r="EG23" i="4" s="1"/>
  <c r="EH18" i="4" s="1"/>
  <c r="EH23" i="4" s="1"/>
  <c r="EI18" i="4" s="1"/>
  <c r="EI23" i="4" s="1"/>
  <c r="EJ18" i="4" s="1"/>
  <c r="EJ23" i="4" s="1"/>
  <c r="EK18" i="4" s="1"/>
  <c r="EK23" i="4" s="1"/>
  <c r="EL18" i="4" s="1"/>
  <c r="EL23" i="4" s="1"/>
  <c r="EM18" i="4" s="1"/>
  <c r="EM23" i="4" s="1"/>
  <c r="EN18" i="4" s="1"/>
  <c r="EN23" i="4" s="1"/>
  <c r="EO18" i="4" s="1"/>
  <c r="EO23" i="4" s="1"/>
  <c r="EP18" i="4" s="1"/>
  <c r="EP23" i="4" s="1"/>
  <c r="EQ18" i="4" s="1"/>
  <c r="EQ23" i="4" s="1"/>
  <c r="ER18" i="4" s="1"/>
  <c r="ER23" i="4" s="1"/>
  <c r="ES18" i="4" s="1"/>
  <c r="ES23" i="4" s="1"/>
  <c r="ET18" i="4" s="1"/>
  <c r="ET23" i="4" s="1"/>
  <c r="EU18" i="4" s="1"/>
  <c r="EU23" i="4" s="1"/>
  <c r="EV18" i="4" s="1"/>
  <c r="EV23" i="4" s="1"/>
  <c r="EW18" i="4" s="1"/>
  <c r="EW23" i="4" s="1"/>
  <c r="EX18" i="4" s="1"/>
  <c r="EX23" i="4" s="1"/>
  <c r="EY18" i="4" s="1"/>
  <c r="EY23" i="4" s="1"/>
  <c r="EZ18" i="4" s="1"/>
  <c r="EZ23" i="4" s="1"/>
  <c r="FA18" i="4" s="1"/>
  <c r="FA23" i="4" s="1"/>
  <c r="FB18" i="4" s="1"/>
  <c r="FB23" i="4" s="1"/>
  <c r="FC18" i="4" s="1"/>
  <c r="FC23" i="4" s="1"/>
  <c r="FD18" i="4" s="1"/>
  <c r="FD23" i="4" s="1"/>
  <c r="FE18" i="4" s="1"/>
  <c r="FE23" i="4" s="1"/>
  <c r="FF18" i="4" s="1"/>
  <c r="FF23" i="4" s="1"/>
  <c r="FG18" i="4" s="1"/>
  <c r="FG23" i="4" s="1"/>
  <c r="FH18" i="4" s="1"/>
  <c r="FH23" i="4" s="1"/>
  <c r="FI18" i="4" s="1"/>
  <c r="FI23" i="4" s="1"/>
  <c r="FJ18" i="4" s="1"/>
  <c r="FJ23" i="4" s="1"/>
  <c r="FK18" i="4" s="1"/>
  <c r="FK23" i="4" s="1"/>
  <c r="FL18" i="4" s="1"/>
  <c r="FL23" i="4" s="1"/>
  <c r="FM18" i="4" s="1"/>
  <c r="FM23" i="4" s="1"/>
  <c r="FN18" i="4" s="1"/>
  <c r="FN23" i="4" s="1"/>
  <c r="FO18" i="4" s="1"/>
  <c r="FO23" i="4" s="1"/>
  <c r="FP18" i="4" s="1"/>
  <c r="FP23" i="4" s="1"/>
  <c r="FQ18" i="4" s="1"/>
  <c r="FQ23" i="4" s="1"/>
  <c r="FR18" i="4" s="1"/>
  <c r="FR23" i="4" s="1"/>
  <c r="FS18" i="4" s="1"/>
  <c r="FS23" i="4" s="1"/>
  <c r="FT18" i="4" s="1"/>
  <c r="FT23" i="4" s="1"/>
  <c r="FU18" i="4" s="1"/>
  <c r="FU23" i="4" s="1"/>
  <c r="FV18" i="4" s="1"/>
  <c r="FV23" i="4" s="1"/>
  <c r="FW18" i="4" s="1"/>
  <c r="FW23" i="4" s="1"/>
  <c r="FX18" i="4" s="1"/>
  <c r="FX23" i="4" s="1"/>
  <c r="FY18" i="4" s="1"/>
  <c r="FY23" i="4" s="1"/>
  <c r="FZ18" i="4" s="1"/>
  <c r="FZ23" i="4" s="1"/>
  <c r="GA18" i="4" s="1"/>
  <c r="GA23" i="4" s="1"/>
  <c r="GB18" i="4" s="1"/>
  <c r="GB23" i="4" s="1"/>
  <c r="GC18" i="4" s="1"/>
  <c r="GC23" i="4" s="1"/>
  <c r="GD18" i="4" s="1"/>
  <c r="GD23" i="4" s="1"/>
  <c r="GE18" i="4" s="1"/>
  <c r="GE23" i="4" s="1"/>
  <c r="GF18" i="4" s="1"/>
  <c r="GF23" i="4" s="1"/>
  <c r="GG18" i="4" s="1"/>
  <c r="GG23" i="4" s="1"/>
  <c r="GH18" i="4" s="1"/>
  <c r="GH23" i="4" s="1"/>
  <c r="GI18" i="4" s="1"/>
  <c r="GI23" i="4" s="1"/>
  <c r="GJ18" i="4" s="1"/>
  <c r="GJ23" i="4" s="1"/>
  <c r="GK18" i="4" s="1"/>
  <c r="GK23" i="4" s="1"/>
  <c r="GL18" i="4" s="1"/>
  <c r="GL23" i="4" s="1"/>
  <c r="GM18" i="4" s="1"/>
  <c r="GM23" i="4" s="1"/>
  <c r="GN18" i="4" s="1"/>
  <c r="GN23" i="4" s="1"/>
  <c r="GO18" i="4" s="1"/>
  <c r="GO23" i="4" s="1"/>
  <c r="GP18" i="4" s="1"/>
  <c r="GP23" i="4" s="1"/>
  <c r="GQ18" i="4" s="1"/>
  <c r="GQ23" i="4" s="1"/>
  <c r="GR18" i="4" s="1"/>
  <c r="GR23" i="4" s="1"/>
  <c r="GS18" i="4" s="1"/>
  <c r="GS23" i="4" s="1"/>
  <c r="GT18" i="4" s="1"/>
  <c r="GT23" i="4" s="1"/>
  <c r="GU18" i="4" s="1"/>
  <c r="GU23" i="4" s="1"/>
  <c r="GV18" i="4" s="1"/>
  <c r="GV23" i="4" s="1"/>
  <c r="GW18" i="4" s="1"/>
  <c r="GW23" i="4" s="1"/>
  <c r="GX18" i="4" s="1"/>
  <c r="GX23" i="4" s="1"/>
  <c r="GY18" i="4" s="1"/>
  <c r="GY23" i="4" s="1"/>
  <c r="GZ18" i="4" s="1"/>
  <c r="GZ23" i="4" s="1"/>
  <c r="HA18" i="4" s="1"/>
  <c r="HA23" i="4" s="1"/>
  <c r="HB18" i="4" s="1"/>
  <c r="HB23" i="4" s="1"/>
  <c r="HC18" i="4" s="1"/>
  <c r="HC23" i="4" s="1"/>
  <c r="HD18" i="4" s="1"/>
  <c r="HD23" i="4" s="1"/>
  <c r="HE18" i="4" s="1"/>
  <c r="HE23" i="4" s="1"/>
  <c r="HF18" i="4" s="1"/>
  <c r="HF23" i="4" s="1"/>
  <c r="HG18" i="4" s="1"/>
  <c r="HG23" i="4" s="1"/>
  <c r="HH18" i="4" s="1"/>
  <c r="HH23" i="4" s="1"/>
  <c r="HI18" i="4" s="1"/>
  <c r="HI23" i="4" s="1"/>
  <c r="HJ18" i="4" s="1"/>
  <c r="HJ23" i="4" s="1"/>
  <c r="HK18" i="4" s="1"/>
  <c r="HK23" i="4" s="1"/>
  <c r="HL18" i="4" s="1"/>
  <c r="HL23" i="4" s="1"/>
  <c r="HM18" i="4" s="1"/>
  <c r="HM23" i="4" s="1"/>
  <c r="HN18" i="4" s="1"/>
  <c r="HN23" i="4" s="1"/>
  <c r="HO18" i="4" s="1"/>
  <c r="HO23" i="4" s="1"/>
  <c r="HP18" i="4" s="1"/>
  <c r="HP23" i="4" s="1"/>
  <c r="HQ18" i="4" s="1"/>
  <c r="HQ23" i="4" s="1"/>
  <c r="HR18" i="4" s="1"/>
  <c r="HR23" i="4" s="1"/>
  <c r="HS18" i="4" s="1"/>
  <c r="HS23" i="4" s="1"/>
  <c r="HT18" i="4" s="1"/>
  <c r="HT23" i="4" s="1"/>
  <c r="HU18" i="4" s="1"/>
  <c r="HU23" i="4" s="1"/>
  <c r="HV18" i="4" s="1"/>
  <c r="HV23" i="4" s="1"/>
  <c r="HW18" i="4" s="1"/>
  <c r="HW23" i="4" s="1"/>
  <c r="HX18" i="4" s="1"/>
  <c r="HX23" i="4" s="1"/>
  <c r="HY18" i="4" s="1"/>
  <c r="HY23" i="4" s="1"/>
  <c r="HZ18" i="4" s="1"/>
  <c r="HZ23" i="4" s="1"/>
  <c r="IA18" i="4" s="1"/>
  <c r="IA23" i="4" s="1"/>
  <c r="IB18" i="4" s="1"/>
  <c r="IB23" i="4" s="1"/>
  <c r="IC18" i="4" s="1"/>
  <c r="IC23" i="4" s="1"/>
  <c r="ID18" i="4" s="1"/>
  <c r="ID23" i="4" s="1"/>
  <c r="IE18" i="4" s="1"/>
  <c r="IE23" i="4" s="1"/>
  <c r="IF18" i="4" s="1"/>
  <c r="IF23" i="4" s="1"/>
  <c r="IG18" i="4" s="1"/>
  <c r="IG23" i="4" s="1"/>
  <c r="IH18" i="4" s="1"/>
  <c r="IH23" i="4" s="1"/>
  <c r="II18" i="4" s="1"/>
  <c r="II23" i="4" s="1"/>
  <c r="IJ18" i="4" s="1"/>
  <c r="IJ23" i="4" s="1"/>
  <c r="IK18" i="4" s="1"/>
  <c r="IK23" i="4" s="1"/>
  <c r="IL18" i="4" s="1"/>
  <c r="IL23" i="4" s="1"/>
  <c r="IM18" i="4" s="1"/>
  <c r="IM23" i="4" s="1"/>
  <c r="IN18" i="4" s="1"/>
  <c r="IN23" i="4" s="1"/>
  <c r="IO18" i="4" s="1"/>
  <c r="IO23" i="4" s="1"/>
  <c r="IP18" i="4" s="1"/>
  <c r="IP23" i="4" s="1"/>
  <c r="IQ18" i="4" s="1"/>
  <c r="IQ23" i="4" s="1"/>
  <c r="IR18" i="4" s="1"/>
  <c r="IR23" i="4" s="1"/>
  <c r="IS18" i="4" s="1"/>
  <c r="IS23" i="4" s="1"/>
  <c r="IT18" i="4" s="1"/>
  <c r="IT23" i="4" s="1"/>
  <c r="IU18" i="4" s="1"/>
  <c r="IU23" i="4" s="1"/>
  <c r="IV18" i="4" s="1"/>
  <c r="IV23" i="4" s="1"/>
  <c r="IW18" i="4" s="1"/>
  <c r="IW23" i="4" s="1"/>
  <c r="IX18" i="4" s="1"/>
  <c r="IX23" i="4" s="1"/>
  <c r="IY18" i="4" s="1"/>
  <c r="IY23" i="4" s="1"/>
  <c r="IZ18" i="4" s="1"/>
  <c r="IZ23" i="4" s="1"/>
  <c r="JA18" i="4" s="1"/>
  <c r="JA23" i="4" s="1"/>
  <c r="JB18" i="4" s="1"/>
  <c r="JB23" i="4" s="1"/>
  <c r="JC18" i="4" s="1"/>
  <c r="JC23" i="4" s="1"/>
  <c r="JD18" i="4" s="1"/>
  <c r="JD23" i="4" s="1"/>
  <c r="JE18" i="4" s="1"/>
  <c r="JE23" i="4" s="1"/>
  <c r="JF18" i="4" s="1"/>
  <c r="JF23" i="4" s="1"/>
  <c r="JG18" i="4" s="1"/>
  <c r="JG23" i="4" s="1"/>
  <c r="JH18" i="4" s="1"/>
  <c r="JH23" i="4" s="1"/>
  <c r="JI18" i="4" s="1"/>
  <c r="JI23" i="4" s="1"/>
  <c r="JJ18" i="4" s="1"/>
  <c r="JJ23" i="4" s="1"/>
  <c r="JK18" i="4" s="1"/>
  <c r="JK23" i="4" s="1"/>
  <c r="JL18" i="4" s="1"/>
  <c r="JL23" i="4" s="1"/>
  <c r="JM18" i="4" s="1"/>
  <c r="JM23" i="4" s="1"/>
  <c r="JN18" i="4" s="1"/>
  <c r="JN23" i="4" s="1"/>
  <c r="B6" i="6" l="1"/>
  <c r="B17" i="6"/>
  <c r="C16" i="6"/>
  <c r="BD22" i="6"/>
  <c r="AS22" i="6"/>
  <c r="AI22" i="6"/>
  <c r="X22" i="6"/>
  <c r="M22" i="6"/>
  <c r="BN21" i="6"/>
  <c r="BC21" i="6"/>
  <c r="AR21" i="6"/>
  <c r="AH21" i="6"/>
  <c r="W21" i="6"/>
  <c r="L21" i="6"/>
  <c r="BM17" i="6"/>
  <c r="BB17" i="6"/>
  <c r="AQ17" i="6"/>
  <c r="AG17" i="6"/>
  <c r="V17" i="6"/>
  <c r="K17" i="6"/>
  <c r="BL16" i="6"/>
  <c r="BA16" i="6"/>
  <c r="AP16" i="6"/>
  <c r="AF16" i="6"/>
  <c r="U16" i="6"/>
  <c r="J16" i="6"/>
  <c r="BK15" i="6"/>
  <c r="AZ15" i="6"/>
  <c r="AO15" i="6"/>
  <c r="AE15" i="6"/>
  <c r="T15" i="6"/>
  <c r="I15" i="6"/>
  <c r="BJ13" i="6"/>
  <c r="AY13" i="6"/>
  <c r="AN13" i="6"/>
  <c r="AD13" i="6"/>
  <c r="S13" i="6"/>
  <c r="H13" i="6"/>
  <c r="BC10" i="6"/>
  <c r="AH10" i="6"/>
  <c r="M10" i="6"/>
  <c r="BB9" i="6"/>
  <c r="AG9" i="6"/>
  <c r="L9" i="6"/>
  <c r="BA8" i="6"/>
  <c r="AF8" i="6"/>
  <c r="K8" i="6"/>
  <c r="AZ6" i="6"/>
  <c r="AE6" i="6"/>
  <c r="J6" i="6"/>
  <c r="C6" i="6"/>
  <c r="B21" i="6"/>
  <c r="C15" i="6"/>
  <c r="BM22" i="6"/>
  <c r="BC22" i="6"/>
  <c r="AR22" i="6"/>
  <c r="AG22" i="6"/>
  <c r="W22" i="6"/>
  <c r="L22" i="6"/>
  <c r="BL21" i="6"/>
  <c r="BB21" i="6"/>
  <c r="AQ21" i="6"/>
  <c r="AF21" i="6"/>
  <c r="V21" i="6"/>
  <c r="K21" i="6"/>
  <c r="BK17" i="6"/>
  <c r="BA17" i="6"/>
  <c r="AP17" i="6"/>
  <c r="AE17" i="6"/>
  <c r="U17" i="6"/>
  <c r="J17" i="6"/>
  <c r="BJ16" i="6"/>
  <c r="AZ16" i="6"/>
  <c r="AO16" i="6"/>
  <c r="AD16" i="6"/>
  <c r="T16" i="6"/>
  <c r="I16" i="6"/>
  <c r="BI15" i="6"/>
  <c r="AY15" i="6"/>
  <c r="AN15" i="6"/>
  <c r="AC15" i="6"/>
  <c r="S15" i="6"/>
  <c r="H15" i="6"/>
  <c r="BH13" i="6"/>
  <c r="AX13" i="6"/>
  <c r="AM13" i="6"/>
  <c r="AB13" i="6"/>
  <c r="R13" i="6"/>
  <c r="G13" i="6"/>
  <c r="AX10" i="6"/>
  <c r="AC10" i="6"/>
  <c r="G10" i="6"/>
  <c r="AW9" i="6"/>
  <c r="AB9" i="6"/>
  <c r="F9" i="6"/>
  <c r="AV8" i="6"/>
  <c r="AA8" i="6"/>
  <c r="E8" i="6"/>
  <c r="AU6" i="6"/>
  <c r="Z6" i="6"/>
  <c r="D6" i="6"/>
  <c r="B9" i="6"/>
  <c r="C10" i="6"/>
  <c r="C21" i="6"/>
  <c r="BI22" i="6"/>
  <c r="AY22" i="6"/>
  <c r="AN22" i="6"/>
  <c r="AC22" i="6"/>
  <c r="S22" i="6"/>
  <c r="H22" i="6"/>
  <c r="BH21" i="6"/>
  <c r="AX21" i="6"/>
  <c r="AM21" i="6"/>
  <c r="AB21" i="6"/>
  <c r="R21" i="6"/>
  <c r="G21" i="6"/>
  <c r="BG17" i="6"/>
  <c r="AW17" i="6"/>
  <c r="AL17" i="6"/>
  <c r="AA17" i="6"/>
  <c r="Q17" i="6"/>
  <c r="F17" i="6"/>
  <c r="BF16" i="6"/>
  <c r="AV16" i="6"/>
  <c r="AK16" i="6"/>
  <c r="Z16" i="6"/>
  <c r="P16" i="6"/>
  <c r="E16" i="6"/>
  <c r="BE15" i="6"/>
  <c r="AU15" i="6"/>
  <c r="AJ15" i="6"/>
  <c r="Y15" i="6"/>
  <c r="O15" i="6"/>
  <c r="D15" i="6"/>
  <c r="BD13" i="6"/>
  <c r="AT13" i="6"/>
  <c r="AI13" i="6"/>
  <c r="X13" i="6"/>
  <c r="N13" i="6"/>
  <c r="BN10" i="6"/>
  <c r="AS10" i="6"/>
  <c r="W10" i="6"/>
  <c r="BM9" i="6"/>
  <c r="AR9" i="6"/>
  <c r="V9" i="6"/>
  <c r="BL8" i="6"/>
  <c r="AQ8" i="6"/>
  <c r="U8" i="6"/>
  <c r="BK6" i="6"/>
  <c r="AP6" i="6"/>
  <c r="T6" i="6"/>
  <c r="E6" i="6"/>
  <c r="I6" i="6"/>
  <c r="M6" i="6"/>
  <c r="Q6" i="6"/>
  <c r="U6" i="6"/>
  <c r="Y6" i="6"/>
  <c r="AC6" i="6"/>
  <c r="AG6" i="6"/>
  <c r="AK6" i="6"/>
  <c r="AO6" i="6"/>
  <c r="AS6" i="6"/>
  <c r="AW6" i="6"/>
  <c r="BA6" i="6"/>
  <c r="BE6" i="6"/>
  <c r="BI6" i="6"/>
  <c r="BM6" i="6"/>
  <c r="F8" i="6"/>
  <c r="J8" i="6"/>
  <c r="N8" i="6"/>
  <c r="R8" i="6"/>
  <c r="V8" i="6"/>
  <c r="Z8" i="6"/>
  <c r="AD8" i="6"/>
  <c r="AH8" i="6"/>
  <c r="AL8" i="6"/>
  <c r="AP8" i="6"/>
  <c r="AT8" i="6"/>
  <c r="AX8" i="6"/>
  <c r="BB8" i="6"/>
  <c r="BF8" i="6"/>
  <c r="BJ8" i="6"/>
  <c r="BN8" i="6"/>
  <c r="G9" i="6"/>
  <c r="K9" i="6"/>
  <c r="O9" i="6"/>
  <c r="S9" i="6"/>
  <c r="W9" i="6"/>
  <c r="AA9" i="6"/>
  <c r="AE9" i="6"/>
  <c r="AI9" i="6"/>
  <c r="AM9" i="6"/>
  <c r="AQ9" i="6"/>
  <c r="AU9" i="6"/>
  <c r="AY9" i="6"/>
  <c r="BC9" i="6"/>
  <c r="BG9" i="6"/>
  <c r="BK9" i="6"/>
  <c r="D10" i="6"/>
  <c r="H10" i="6"/>
  <c r="L10" i="6"/>
  <c r="P10" i="6"/>
  <c r="T10" i="6"/>
  <c r="X10" i="6"/>
  <c r="AB10" i="6"/>
  <c r="AF10" i="6"/>
  <c r="AJ10" i="6"/>
  <c r="AN10" i="6"/>
  <c r="AR10" i="6"/>
  <c r="AV10" i="6"/>
  <c r="AZ10" i="6"/>
  <c r="BD10" i="6"/>
  <c r="BH10" i="6"/>
  <c r="BL10" i="6"/>
  <c r="E13" i="6"/>
  <c r="I13" i="6"/>
  <c r="M13" i="6"/>
  <c r="Q13" i="6"/>
  <c r="U13" i="6"/>
  <c r="Y13" i="6"/>
  <c r="AC13" i="6"/>
  <c r="AG13" i="6"/>
  <c r="AK13" i="6"/>
  <c r="AO13" i="6"/>
  <c r="AS13" i="6"/>
  <c r="AW13" i="6"/>
  <c r="BA13" i="6"/>
  <c r="BE13" i="6"/>
  <c r="BI13" i="6"/>
  <c r="BM13" i="6"/>
  <c r="F15" i="6"/>
  <c r="J15" i="6"/>
  <c r="N15" i="6"/>
  <c r="R15" i="6"/>
  <c r="V15" i="6"/>
  <c r="Z15" i="6"/>
  <c r="AD15" i="6"/>
  <c r="AH15" i="6"/>
  <c r="AL15" i="6"/>
  <c r="AP15" i="6"/>
  <c r="AT15" i="6"/>
  <c r="AX15" i="6"/>
  <c r="BB15" i="6"/>
  <c r="BF15" i="6"/>
  <c r="BJ15" i="6"/>
  <c r="BN15" i="6"/>
  <c r="G16" i="6"/>
  <c r="K16" i="6"/>
  <c r="O16" i="6"/>
  <c r="S16" i="6"/>
  <c r="W16" i="6"/>
  <c r="AA16" i="6"/>
  <c r="AE16" i="6"/>
  <c r="AI16" i="6"/>
  <c r="AM16" i="6"/>
  <c r="AQ16" i="6"/>
  <c r="AU16" i="6"/>
  <c r="AY16" i="6"/>
  <c r="BC16" i="6"/>
  <c r="BG16" i="6"/>
  <c r="BK16" i="6"/>
  <c r="D17" i="6"/>
  <c r="H17" i="6"/>
  <c r="L17" i="6"/>
  <c r="P17" i="6"/>
  <c r="T17" i="6"/>
  <c r="X17" i="6"/>
  <c r="AB17" i="6"/>
  <c r="AF17" i="6"/>
  <c r="AJ17" i="6"/>
  <c r="AN17" i="6"/>
  <c r="AR17" i="6"/>
  <c r="AV17" i="6"/>
  <c r="AZ17" i="6"/>
  <c r="BD17" i="6"/>
  <c r="BH17" i="6"/>
  <c r="BL17" i="6"/>
  <c r="E21" i="6"/>
  <c r="I21" i="6"/>
  <c r="M21" i="6"/>
  <c r="M23" i="6" s="1"/>
  <c r="Q21" i="6"/>
  <c r="U21" i="6"/>
  <c r="Y21" i="6"/>
  <c r="AC21" i="6"/>
  <c r="AG21" i="6"/>
  <c r="AG23" i="6" s="1"/>
  <c r="AK21" i="6"/>
  <c r="AO21" i="6"/>
  <c r="AS21" i="6"/>
  <c r="AW21" i="6"/>
  <c r="BA21" i="6"/>
  <c r="BE21" i="6"/>
  <c r="BI21" i="6"/>
  <c r="BM21" i="6"/>
  <c r="F22" i="6"/>
  <c r="J22" i="6"/>
  <c r="N22" i="6"/>
  <c r="R22" i="6"/>
  <c r="V22" i="6"/>
  <c r="Z22" i="6"/>
  <c r="AD22" i="6"/>
  <c r="AH22" i="6"/>
  <c r="AL22" i="6"/>
  <c r="AP22" i="6"/>
  <c r="AT22" i="6"/>
  <c r="AX22" i="6"/>
  <c r="BB22" i="6"/>
  <c r="BB23" i="6" s="1"/>
  <c r="BF22" i="6"/>
  <c r="BJ22" i="6"/>
  <c r="BN22" i="6"/>
  <c r="BN23" i="6" s="1"/>
  <c r="F6" i="6"/>
  <c r="K6" i="6"/>
  <c r="P6" i="6"/>
  <c r="V6" i="6"/>
  <c r="AA6" i="6"/>
  <c r="AF6" i="6"/>
  <c r="AL6" i="6"/>
  <c r="AQ6" i="6"/>
  <c r="AV6" i="6"/>
  <c r="BB6" i="6"/>
  <c r="BG6" i="6"/>
  <c r="BL6" i="6"/>
  <c r="G8" i="6"/>
  <c r="L8" i="6"/>
  <c r="Q8" i="6"/>
  <c r="W8" i="6"/>
  <c r="AB8" i="6"/>
  <c r="AG8" i="6"/>
  <c r="AM8" i="6"/>
  <c r="AR8" i="6"/>
  <c r="AW8" i="6"/>
  <c r="BC8" i="6"/>
  <c r="BH8" i="6"/>
  <c r="BM8" i="6"/>
  <c r="H9" i="6"/>
  <c r="M9" i="6"/>
  <c r="R9" i="6"/>
  <c r="X9" i="6"/>
  <c r="AC9" i="6"/>
  <c r="AH9" i="6"/>
  <c r="AN9" i="6"/>
  <c r="AS9" i="6"/>
  <c r="AX9" i="6"/>
  <c r="BD9" i="6"/>
  <c r="BI9" i="6"/>
  <c r="BN9" i="6"/>
  <c r="I10" i="6"/>
  <c r="N10" i="6"/>
  <c r="S10" i="6"/>
  <c r="Y10" i="6"/>
  <c r="AD10" i="6"/>
  <c r="AI10" i="6"/>
  <c r="AO10" i="6"/>
  <c r="AT10" i="6"/>
  <c r="AY10" i="6"/>
  <c r="BE10" i="6"/>
  <c r="BJ10" i="6"/>
  <c r="D13" i="6"/>
  <c r="J13" i="6"/>
  <c r="O13" i="6"/>
  <c r="T13" i="6"/>
  <c r="Z13" i="6"/>
  <c r="AE13" i="6"/>
  <c r="AJ13" i="6"/>
  <c r="AP13" i="6"/>
  <c r="AU13" i="6"/>
  <c r="AZ13" i="6"/>
  <c r="BF13" i="6"/>
  <c r="BK13" i="6"/>
  <c r="E15" i="6"/>
  <c r="K15" i="6"/>
  <c r="P15" i="6"/>
  <c r="U15" i="6"/>
  <c r="AA15" i="6"/>
  <c r="AF15" i="6"/>
  <c r="AK15" i="6"/>
  <c r="AQ15" i="6"/>
  <c r="AV15" i="6"/>
  <c r="BA15" i="6"/>
  <c r="BG15" i="6"/>
  <c r="BL15" i="6"/>
  <c r="F16" i="6"/>
  <c r="L16" i="6"/>
  <c r="Q16" i="6"/>
  <c r="V16" i="6"/>
  <c r="AB16" i="6"/>
  <c r="AG16" i="6"/>
  <c r="AL16" i="6"/>
  <c r="AR16" i="6"/>
  <c r="AW16" i="6"/>
  <c r="BB16" i="6"/>
  <c r="BH16" i="6"/>
  <c r="BM16" i="6"/>
  <c r="G17" i="6"/>
  <c r="M17" i="6"/>
  <c r="R17" i="6"/>
  <c r="W17" i="6"/>
  <c r="AC17" i="6"/>
  <c r="AH17" i="6"/>
  <c r="AM17" i="6"/>
  <c r="AS17" i="6"/>
  <c r="AX17" i="6"/>
  <c r="BC17" i="6"/>
  <c r="BI17" i="6"/>
  <c r="BN17" i="6"/>
  <c r="H21" i="6"/>
  <c r="N21" i="6"/>
  <c r="S21" i="6"/>
  <c r="X21" i="6"/>
  <c r="AD21" i="6"/>
  <c r="AI21" i="6"/>
  <c r="AI23" i="6" s="1"/>
  <c r="AN21" i="6"/>
  <c r="AT21" i="6"/>
  <c r="AY21" i="6"/>
  <c r="BD21" i="6"/>
  <c r="BJ21" i="6"/>
  <c r="D22" i="6"/>
  <c r="I22" i="6"/>
  <c r="O22" i="6"/>
  <c r="T22" i="6"/>
  <c r="Y22" i="6"/>
  <c r="AE22" i="6"/>
  <c r="AJ22" i="6"/>
  <c r="AO22" i="6"/>
  <c r="AU22" i="6"/>
  <c r="AZ22" i="6"/>
  <c r="BE22" i="6"/>
  <c r="BK22" i="6"/>
  <c r="C22" i="6"/>
  <c r="C23" i="6" s="1"/>
  <c r="C17" i="6"/>
  <c r="B16" i="6"/>
  <c r="B10" i="6"/>
  <c r="G6" i="6"/>
  <c r="L6" i="6"/>
  <c r="R6" i="6"/>
  <c r="W6" i="6"/>
  <c r="AB6" i="6"/>
  <c r="AH6" i="6"/>
  <c r="AM6" i="6"/>
  <c r="AR6" i="6"/>
  <c r="AX6" i="6"/>
  <c r="BC6" i="6"/>
  <c r="BH6" i="6"/>
  <c r="BN6" i="6"/>
  <c r="H8" i="6"/>
  <c r="M8" i="6"/>
  <c r="S8" i="6"/>
  <c r="X8" i="6"/>
  <c r="AC8" i="6"/>
  <c r="AI8" i="6"/>
  <c r="AN8" i="6"/>
  <c r="AS8" i="6"/>
  <c r="AY8" i="6"/>
  <c r="BD8" i="6"/>
  <c r="BI8" i="6"/>
  <c r="D9" i="6"/>
  <c r="I9" i="6"/>
  <c r="N9" i="6"/>
  <c r="T9" i="6"/>
  <c r="Y9" i="6"/>
  <c r="AD9" i="6"/>
  <c r="AJ9" i="6"/>
  <c r="AO9" i="6"/>
  <c r="AT9" i="6"/>
  <c r="AZ9" i="6"/>
  <c r="BE9" i="6"/>
  <c r="BJ9" i="6"/>
  <c r="E10" i="6"/>
  <c r="J10" i="6"/>
  <c r="O10" i="6"/>
  <c r="U10" i="6"/>
  <c r="Z10" i="6"/>
  <c r="AE10" i="6"/>
  <c r="AK10" i="6"/>
  <c r="AP10" i="6"/>
  <c r="AU10" i="6"/>
  <c r="BA10" i="6"/>
  <c r="BF10" i="6"/>
  <c r="BK10" i="6"/>
  <c r="F13" i="6"/>
  <c r="K13" i="6"/>
  <c r="P13" i="6"/>
  <c r="V13" i="6"/>
  <c r="AA13" i="6"/>
  <c r="AF13" i="6"/>
  <c r="AL13" i="6"/>
  <c r="AQ13" i="6"/>
  <c r="AV13" i="6"/>
  <c r="BB13" i="6"/>
  <c r="BG13" i="6"/>
  <c r="BL13" i="6"/>
  <c r="G15" i="6"/>
  <c r="L15" i="6"/>
  <c r="Q15" i="6"/>
  <c r="W15" i="6"/>
  <c r="AB15" i="6"/>
  <c r="AG15" i="6"/>
  <c r="AM15" i="6"/>
  <c r="AR15" i="6"/>
  <c r="AW15" i="6"/>
  <c r="BC15" i="6"/>
  <c r="BH15" i="6"/>
  <c r="BM15" i="6"/>
  <c r="H16" i="6"/>
  <c r="M16" i="6"/>
  <c r="R16" i="6"/>
  <c r="X16" i="6"/>
  <c r="AC16" i="6"/>
  <c r="AH16" i="6"/>
  <c r="AN16" i="6"/>
  <c r="AS16" i="6"/>
  <c r="AX16" i="6"/>
  <c r="BD16" i="6"/>
  <c r="BI16" i="6"/>
  <c r="BN16" i="6"/>
  <c r="I17" i="6"/>
  <c r="N17" i="6"/>
  <c r="S17" i="6"/>
  <c r="Y17" i="6"/>
  <c r="AD17" i="6"/>
  <c r="AI17" i="6"/>
  <c r="AO17" i="6"/>
  <c r="AT17" i="6"/>
  <c r="AY17" i="6"/>
  <c r="BE17" i="6"/>
  <c r="BJ17" i="6"/>
  <c r="D21" i="6"/>
  <c r="J21" i="6"/>
  <c r="J23" i="6" s="1"/>
  <c r="O21" i="6"/>
  <c r="T21" i="6"/>
  <c r="Z21" i="6"/>
  <c r="AE21" i="6"/>
  <c r="AJ21" i="6"/>
  <c r="AP21" i="6"/>
  <c r="AU21" i="6"/>
  <c r="AZ21" i="6"/>
  <c r="BF21" i="6"/>
  <c r="BK21" i="6"/>
  <c r="E22" i="6"/>
  <c r="K22" i="6"/>
  <c r="K23" i="6" s="1"/>
  <c r="P22" i="6"/>
  <c r="U22" i="6"/>
  <c r="AA22" i="6"/>
  <c r="AF22" i="6"/>
  <c r="AK22" i="6"/>
  <c r="AQ22" i="6"/>
  <c r="AV22" i="6"/>
  <c r="BA22" i="6"/>
  <c r="BG22" i="6"/>
  <c r="BL22" i="6"/>
  <c r="C13" i="6"/>
  <c r="C8" i="6"/>
  <c r="B22" i="6"/>
  <c r="B15" i="6"/>
  <c r="B8" i="6"/>
  <c r="H6" i="6"/>
  <c r="N6" i="6"/>
  <c r="S6" i="6"/>
  <c r="X6" i="6"/>
  <c r="AD6" i="6"/>
  <c r="AI6" i="6"/>
  <c r="AN6" i="6"/>
  <c r="AT6" i="6"/>
  <c r="AY6" i="6"/>
  <c r="BD6" i="6"/>
  <c r="BJ6" i="6"/>
  <c r="D8" i="6"/>
  <c r="I8" i="6"/>
  <c r="O8" i="6"/>
  <c r="T8" i="6"/>
  <c r="Y8" i="6"/>
  <c r="AE8" i="6"/>
  <c r="AJ8" i="6"/>
  <c r="AO8" i="6"/>
  <c r="AU8" i="6"/>
  <c r="AZ8" i="6"/>
  <c r="BE8" i="6"/>
  <c r="BK8" i="6"/>
  <c r="E9" i="6"/>
  <c r="J9" i="6"/>
  <c r="P9" i="6"/>
  <c r="U9" i="6"/>
  <c r="Z9" i="6"/>
  <c r="AF9" i="6"/>
  <c r="AK9" i="6"/>
  <c r="AP9" i="6"/>
  <c r="AV9" i="6"/>
  <c r="BA9" i="6"/>
  <c r="BF9" i="6"/>
  <c r="BL9" i="6"/>
  <c r="F10" i="6"/>
  <c r="K10" i="6"/>
  <c r="Q10" i="6"/>
  <c r="V10" i="6"/>
  <c r="AA10" i="6"/>
  <c r="AG10" i="6"/>
  <c r="AL10" i="6"/>
  <c r="AQ10" i="6"/>
  <c r="AW10" i="6"/>
  <c r="BB10" i="6"/>
  <c r="BG10" i="6"/>
  <c r="BM10" i="6"/>
  <c r="B13" i="6"/>
  <c r="C9" i="6"/>
  <c r="BH22" i="6"/>
  <c r="AW22" i="6"/>
  <c r="AM22" i="6"/>
  <c r="AM23" i="6" s="1"/>
  <c r="AB22" i="6"/>
  <c r="Q22" i="6"/>
  <c r="G22" i="6"/>
  <c r="BG21" i="6"/>
  <c r="AV21" i="6"/>
  <c r="AL21" i="6"/>
  <c r="AA21" i="6"/>
  <c r="P21" i="6"/>
  <c r="F21" i="6"/>
  <c r="BF17" i="6"/>
  <c r="AU17" i="6"/>
  <c r="AK17" i="6"/>
  <c r="Z17" i="6"/>
  <c r="O17" i="6"/>
  <c r="E17" i="6"/>
  <c r="BE16" i="6"/>
  <c r="AT16" i="6"/>
  <c r="AJ16" i="6"/>
  <c r="Y16" i="6"/>
  <c r="N16" i="6"/>
  <c r="D16" i="6"/>
  <c r="BD15" i="6"/>
  <c r="AS15" i="6"/>
  <c r="AI15" i="6"/>
  <c r="X15" i="6"/>
  <c r="M15" i="6"/>
  <c r="BN13" i="6"/>
  <c r="BC13" i="6"/>
  <c r="AR13" i="6"/>
  <c r="AH13" i="6"/>
  <c r="W13" i="6"/>
  <c r="L13" i="6"/>
  <c r="BI10" i="6"/>
  <c r="AM10" i="6"/>
  <c r="R10" i="6"/>
  <c r="BH9" i="6"/>
  <c r="AL9" i="6"/>
  <c r="Q9" i="6"/>
  <c r="BG8" i="6"/>
  <c r="AK8" i="6"/>
  <c r="P8" i="6"/>
  <c r="BF6" i="6"/>
  <c r="AJ6" i="6"/>
  <c r="O6" i="6"/>
  <c r="FC10" i="5"/>
  <c r="FD10" i="5"/>
  <c r="FE10" i="5"/>
  <c r="FF10" i="5"/>
  <c r="FG10" i="5"/>
  <c r="FH10" i="5"/>
  <c r="FI10" i="5"/>
  <c r="FJ10" i="5"/>
  <c r="FK10" i="5"/>
  <c r="FL10" i="5"/>
  <c r="FM10" i="5"/>
  <c r="FC11" i="5"/>
  <c r="FD11" i="5"/>
  <c r="FE11" i="5"/>
  <c r="FF11" i="5"/>
  <c r="FG11" i="5"/>
  <c r="FH11" i="5"/>
  <c r="FI11" i="5"/>
  <c r="FJ11" i="5"/>
  <c r="FK11" i="5"/>
  <c r="FL11" i="5"/>
  <c r="FM11" i="5"/>
  <c r="FC20" i="5"/>
  <c r="FD20" i="5"/>
  <c r="FE20" i="5"/>
  <c r="FF20" i="5"/>
  <c r="FG20" i="5"/>
  <c r="FH20" i="5"/>
  <c r="FI20" i="5"/>
  <c r="FJ20" i="5"/>
  <c r="FK20" i="5"/>
  <c r="FL20" i="5"/>
  <c r="FM20" i="5"/>
  <c r="FC21" i="5"/>
  <c r="FD21" i="5"/>
  <c r="FE21" i="5"/>
  <c r="FF21" i="5"/>
  <c r="FG21" i="5"/>
  <c r="FH21" i="5"/>
  <c r="FI21" i="5"/>
  <c r="FJ21" i="5"/>
  <c r="FK21" i="5"/>
  <c r="FL21" i="5"/>
  <c r="FM21" i="5"/>
  <c r="FC29" i="5"/>
  <c r="FD29" i="5"/>
  <c r="FD31" i="5" s="1"/>
  <c r="FE29" i="5"/>
  <c r="FE30" i="5" s="1"/>
  <c r="FF29" i="5"/>
  <c r="FF30" i="5" s="1"/>
  <c r="FG29" i="5"/>
  <c r="FH29" i="5"/>
  <c r="FH30" i="5" s="1"/>
  <c r="FI29" i="5"/>
  <c r="FI30" i="5" s="1"/>
  <c r="FJ29" i="5"/>
  <c r="FJ30" i="5" s="1"/>
  <c r="FK29" i="5"/>
  <c r="FL29" i="5"/>
  <c r="FL30" i="5" s="1"/>
  <c r="FM29" i="5"/>
  <c r="FM30" i="5" s="1"/>
  <c r="FC30" i="5"/>
  <c r="FG30" i="5"/>
  <c r="FK30" i="5"/>
  <c r="FC31" i="5"/>
  <c r="FG31" i="5"/>
  <c r="FH31" i="5"/>
  <c r="FI31" i="5"/>
  <c r="FK31" i="5"/>
  <c r="FM31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AE29" i="5"/>
  <c r="AF29" i="5"/>
  <c r="AF31" i="5" s="1"/>
  <c r="AG29" i="5"/>
  <c r="AH29" i="5"/>
  <c r="AH31" i="5" s="1"/>
  <c r="AI29" i="5"/>
  <c r="AJ29" i="5"/>
  <c r="AK29" i="5"/>
  <c r="AL29" i="5"/>
  <c r="AL31" i="5" s="1"/>
  <c r="AM29" i="5"/>
  <c r="AN29" i="5"/>
  <c r="AO29" i="5"/>
  <c r="AP29" i="5"/>
  <c r="AP31" i="5" s="1"/>
  <c r="AQ29" i="5"/>
  <c r="AR29" i="5"/>
  <c r="AS29" i="5"/>
  <c r="AT29" i="5"/>
  <c r="AT31" i="5" s="1"/>
  <c r="AU29" i="5"/>
  <c r="AV29" i="5"/>
  <c r="AW29" i="5"/>
  <c r="AX29" i="5"/>
  <c r="AX31" i="5" s="1"/>
  <c r="AY29" i="5"/>
  <c r="AZ29" i="5"/>
  <c r="BA29" i="5"/>
  <c r="BB29" i="5"/>
  <c r="BB31" i="5" s="1"/>
  <c r="BC29" i="5"/>
  <c r="BD29" i="5"/>
  <c r="BE29" i="5"/>
  <c r="BF29" i="5"/>
  <c r="BF31" i="5" s="1"/>
  <c r="BG29" i="5"/>
  <c r="BH29" i="5"/>
  <c r="BI29" i="5"/>
  <c r="BJ29" i="5"/>
  <c r="BJ31" i="5" s="1"/>
  <c r="BK29" i="5"/>
  <c r="BL29" i="5"/>
  <c r="BM29" i="5"/>
  <c r="BN29" i="5"/>
  <c r="BN31" i="5" s="1"/>
  <c r="BO29" i="5"/>
  <c r="BP29" i="5"/>
  <c r="BQ29" i="5"/>
  <c r="BR29" i="5"/>
  <c r="BR31" i="5" s="1"/>
  <c r="BS29" i="5"/>
  <c r="BT29" i="5"/>
  <c r="BU29" i="5"/>
  <c r="BV29" i="5"/>
  <c r="BV31" i="5" s="1"/>
  <c r="BW29" i="5"/>
  <c r="BX29" i="5"/>
  <c r="BY29" i="5"/>
  <c r="BZ29" i="5"/>
  <c r="BZ31" i="5" s="1"/>
  <c r="CA29" i="5"/>
  <c r="CB29" i="5"/>
  <c r="CC29" i="5"/>
  <c r="CD29" i="5"/>
  <c r="CD31" i="5" s="1"/>
  <c r="CE29" i="5"/>
  <c r="CF29" i="5"/>
  <c r="CG29" i="5"/>
  <c r="CH29" i="5"/>
  <c r="CH31" i="5" s="1"/>
  <c r="CI29" i="5"/>
  <c r="CJ29" i="5"/>
  <c r="CK29" i="5"/>
  <c r="CL29" i="5"/>
  <c r="CL31" i="5" s="1"/>
  <c r="CM29" i="5"/>
  <c r="CN29" i="5"/>
  <c r="CO29" i="5"/>
  <c r="CP29" i="5"/>
  <c r="CP31" i="5" s="1"/>
  <c r="CQ29" i="5"/>
  <c r="CR29" i="5"/>
  <c r="CS30" i="5"/>
  <c r="CT29" i="5"/>
  <c r="CT30" i="5" s="1"/>
  <c r="CU29" i="5"/>
  <c r="CV29" i="5"/>
  <c r="CW29" i="5"/>
  <c r="CX29" i="5"/>
  <c r="CX30" i="5" s="1"/>
  <c r="CY29" i="5"/>
  <c r="CZ29" i="5"/>
  <c r="DA29" i="5"/>
  <c r="DB29" i="5"/>
  <c r="DB30" i="5" s="1"/>
  <c r="DC29" i="5"/>
  <c r="DD29" i="5"/>
  <c r="DE29" i="5"/>
  <c r="DF29" i="5"/>
  <c r="DF30" i="5" s="1"/>
  <c r="DG29" i="5"/>
  <c r="DH29" i="5"/>
  <c r="DI29" i="5"/>
  <c r="DJ29" i="5"/>
  <c r="DJ30" i="5" s="1"/>
  <c r="DK29" i="5"/>
  <c r="DL29" i="5"/>
  <c r="DM29" i="5"/>
  <c r="DN29" i="5"/>
  <c r="DN30" i="5" s="1"/>
  <c r="DO29" i="5"/>
  <c r="DP29" i="5"/>
  <c r="DQ29" i="5"/>
  <c r="DR29" i="5"/>
  <c r="DR30" i="5" s="1"/>
  <c r="DS29" i="5"/>
  <c r="DT29" i="5"/>
  <c r="DU29" i="5"/>
  <c r="DV29" i="5"/>
  <c r="DV30" i="5" s="1"/>
  <c r="DW29" i="5"/>
  <c r="DX29" i="5"/>
  <c r="DY29" i="5"/>
  <c r="DZ29" i="5"/>
  <c r="DZ30" i="5" s="1"/>
  <c r="EA29" i="5"/>
  <c r="EB29" i="5"/>
  <c r="EC29" i="5"/>
  <c r="ED29" i="5"/>
  <c r="ED30" i="5" s="1"/>
  <c r="EE29" i="5"/>
  <c r="EF29" i="5"/>
  <c r="EG29" i="5"/>
  <c r="EH29" i="5"/>
  <c r="EH30" i="5" s="1"/>
  <c r="EI29" i="5"/>
  <c r="EJ29" i="5"/>
  <c r="EK29" i="5"/>
  <c r="EL29" i="5"/>
  <c r="EL30" i="5" s="1"/>
  <c r="EM29" i="5"/>
  <c r="EN29" i="5"/>
  <c r="EO29" i="5"/>
  <c r="EP29" i="5"/>
  <c r="EP30" i="5" s="1"/>
  <c r="EQ29" i="5"/>
  <c r="ER29" i="5"/>
  <c r="ES29" i="5"/>
  <c r="ET29" i="5"/>
  <c r="ET30" i="5" s="1"/>
  <c r="EU29" i="5"/>
  <c r="EV29" i="5"/>
  <c r="EW29" i="5"/>
  <c r="EX29" i="5"/>
  <c r="EX30" i="5" s="1"/>
  <c r="EY29" i="5"/>
  <c r="EZ29" i="5"/>
  <c r="FA29" i="5"/>
  <c r="FB29" i="5"/>
  <c r="FB30" i="5" s="1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U30" i="5"/>
  <c r="CV30" i="5"/>
  <c r="CW30" i="5"/>
  <c r="CY30" i="5"/>
  <c r="CZ30" i="5"/>
  <c r="DA30" i="5"/>
  <c r="DC30" i="5"/>
  <c r="DD30" i="5"/>
  <c r="DE30" i="5"/>
  <c r="DG30" i="5"/>
  <c r="DH30" i="5"/>
  <c r="DI30" i="5"/>
  <c r="DK30" i="5"/>
  <c r="DL30" i="5"/>
  <c r="DM30" i="5"/>
  <c r="DO30" i="5"/>
  <c r="DP30" i="5"/>
  <c r="DQ30" i="5"/>
  <c r="DS30" i="5"/>
  <c r="DT30" i="5"/>
  <c r="DU30" i="5"/>
  <c r="DW30" i="5"/>
  <c r="DX30" i="5"/>
  <c r="DY30" i="5"/>
  <c r="EA30" i="5"/>
  <c r="EB30" i="5"/>
  <c r="EC30" i="5"/>
  <c r="EE30" i="5"/>
  <c r="EF30" i="5"/>
  <c r="EG30" i="5"/>
  <c r="EI30" i="5"/>
  <c r="EJ30" i="5"/>
  <c r="EK30" i="5"/>
  <c r="EM30" i="5"/>
  <c r="EN30" i="5"/>
  <c r="EO30" i="5"/>
  <c r="EQ30" i="5"/>
  <c r="ER30" i="5"/>
  <c r="ES30" i="5"/>
  <c r="EU30" i="5"/>
  <c r="EV30" i="5"/>
  <c r="EW30" i="5"/>
  <c r="EY30" i="5"/>
  <c r="EZ30" i="5"/>
  <c r="FA30" i="5"/>
  <c r="AE31" i="5"/>
  <c r="AG31" i="5"/>
  <c r="AI31" i="5"/>
  <c r="AJ31" i="5"/>
  <c r="AK31" i="5"/>
  <c r="AM31" i="5"/>
  <c r="AN31" i="5"/>
  <c r="AO31" i="5"/>
  <c r="AQ31" i="5"/>
  <c r="AR31" i="5"/>
  <c r="AS31" i="5"/>
  <c r="AU31" i="5"/>
  <c r="AV31" i="5"/>
  <c r="AW31" i="5"/>
  <c r="AY31" i="5"/>
  <c r="AZ31" i="5"/>
  <c r="BA31" i="5"/>
  <c r="BC31" i="5"/>
  <c r="BD31" i="5"/>
  <c r="BE31" i="5"/>
  <c r="BG31" i="5"/>
  <c r="BH31" i="5"/>
  <c r="BI31" i="5"/>
  <c r="BK31" i="5"/>
  <c r="BL31" i="5"/>
  <c r="BM31" i="5"/>
  <c r="BO31" i="5"/>
  <c r="BP31" i="5"/>
  <c r="BQ31" i="5"/>
  <c r="BS31" i="5"/>
  <c r="BT31" i="5"/>
  <c r="BU31" i="5"/>
  <c r="BW31" i="5"/>
  <c r="BX31" i="5"/>
  <c r="BY31" i="5"/>
  <c r="CA31" i="5"/>
  <c r="CB31" i="5"/>
  <c r="CC31" i="5"/>
  <c r="CE31" i="5"/>
  <c r="CF31" i="5"/>
  <c r="CG31" i="5"/>
  <c r="CI31" i="5"/>
  <c r="CJ31" i="5"/>
  <c r="CK31" i="5"/>
  <c r="CM31" i="5"/>
  <c r="CN31" i="5"/>
  <c r="CO31" i="5"/>
  <c r="CQ31" i="5"/>
  <c r="CR31" i="5"/>
  <c r="CS31" i="5"/>
  <c r="CU31" i="5"/>
  <c r="CV31" i="5"/>
  <c r="CW31" i="5"/>
  <c r="CY31" i="5"/>
  <c r="CZ31" i="5"/>
  <c r="DA31" i="5"/>
  <c r="DC31" i="5"/>
  <c r="DD31" i="5"/>
  <c r="DE31" i="5"/>
  <c r="DG31" i="5"/>
  <c r="DH31" i="5"/>
  <c r="DI31" i="5"/>
  <c r="DK31" i="5"/>
  <c r="DL31" i="5"/>
  <c r="DM31" i="5"/>
  <c r="DO31" i="5"/>
  <c r="DP31" i="5"/>
  <c r="DQ31" i="5"/>
  <c r="DS31" i="5"/>
  <c r="DT31" i="5"/>
  <c r="DU31" i="5"/>
  <c r="DW31" i="5"/>
  <c r="DX31" i="5"/>
  <c r="DY31" i="5"/>
  <c r="EA31" i="5"/>
  <c r="EB31" i="5"/>
  <c r="EC31" i="5"/>
  <c r="EE31" i="5"/>
  <c r="EF31" i="5"/>
  <c r="EG31" i="5"/>
  <c r="EI31" i="5"/>
  <c r="EJ31" i="5"/>
  <c r="EK31" i="5"/>
  <c r="EM31" i="5"/>
  <c r="EN31" i="5"/>
  <c r="EO31" i="5"/>
  <c r="EQ31" i="5"/>
  <c r="ER31" i="5"/>
  <c r="ES31" i="5"/>
  <c r="EU31" i="5"/>
  <c r="EV31" i="5"/>
  <c r="EW31" i="5"/>
  <c r="EY31" i="5"/>
  <c r="EZ31" i="5"/>
  <c r="FA31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F29" i="5"/>
  <c r="F30" i="5" s="1"/>
  <c r="G29" i="5"/>
  <c r="G30" i="5" s="1"/>
  <c r="H29" i="5"/>
  <c r="H30" i="5" s="1"/>
  <c r="I29" i="5"/>
  <c r="I30" i="5" s="1"/>
  <c r="J29" i="5"/>
  <c r="J31" i="5" s="1"/>
  <c r="K29" i="5"/>
  <c r="L29" i="5"/>
  <c r="L31" i="5" s="1"/>
  <c r="M29" i="5"/>
  <c r="M30" i="5" s="1"/>
  <c r="N29" i="5"/>
  <c r="N31" i="5" s="1"/>
  <c r="O29" i="5"/>
  <c r="O30" i="5" s="1"/>
  <c r="P29" i="5"/>
  <c r="P31" i="5" s="1"/>
  <c r="Q29" i="5"/>
  <c r="Q30" i="5" s="1"/>
  <c r="R29" i="5"/>
  <c r="S29" i="5"/>
  <c r="T29" i="5"/>
  <c r="T30" i="5" s="1"/>
  <c r="U29" i="5"/>
  <c r="U30" i="5" s="1"/>
  <c r="V29" i="5"/>
  <c r="V30" i="5" s="1"/>
  <c r="W29" i="5"/>
  <c r="W30" i="5" s="1"/>
  <c r="X29" i="5"/>
  <c r="Y29" i="5"/>
  <c r="Y30" i="5" s="1"/>
  <c r="Z29" i="5"/>
  <c r="Z30" i="5" s="1"/>
  <c r="AA29" i="5"/>
  <c r="AA30" i="5" s="1"/>
  <c r="AB29" i="5"/>
  <c r="AB31" i="5" s="1"/>
  <c r="AC29" i="5"/>
  <c r="AC30" i="5" s="1"/>
  <c r="AD29" i="5"/>
  <c r="K30" i="5"/>
  <c r="L30" i="5"/>
  <c r="R30" i="5"/>
  <c r="S30" i="5"/>
  <c r="X30" i="5"/>
  <c r="AD30" i="5"/>
  <c r="K31" i="5"/>
  <c r="R31" i="5"/>
  <c r="S31" i="5"/>
  <c r="X31" i="5"/>
  <c r="AD31" i="5"/>
  <c r="E29" i="5"/>
  <c r="E31" i="5" s="1"/>
  <c r="D29" i="5"/>
  <c r="D31" i="5" s="1"/>
  <c r="E21" i="5"/>
  <c r="D21" i="5"/>
  <c r="E20" i="5"/>
  <c r="D20" i="5"/>
  <c r="E11" i="5"/>
  <c r="D11" i="5"/>
  <c r="E10" i="5"/>
  <c r="D10" i="5"/>
  <c r="B30" i="5"/>
  <c r="C29" i="5"/>
  <c r="C30" i="5" s="1"/>
  <c r="B20" i="5"/>
  <c r="C20" i="5"/>
  <c r="C21" i="5"/>
  <c r="B21" i="5"/>
  <c r="C10" i="5"/>
  <c r="B10" i="5"/>
  <c r="AN23" i="6" l="1"/>
  <c r="N23" i="6"/>
  <c r="W23" i="6"/>
  <c r="W31" i="5"/>
  <c r="AQ23" i="6"/>
  <c r="T31" i="5"/>
  <c r="BK23" i="6"/>
  <c r="BD23" i="6"/>
  <c r="BC23" i="6"/>
  <c r="V23" i="6"/>
  <c r="AH23" i="6"/>
  <c r="Z23" i="6"/>
  <c r="S23" i="6"/>
  <c r="AA23" i="6"/>
  <c r="AL23" i="6"/>
  <c r="AJ23" i="6"/>
  <c r="O23" i="6"/>
  <c r="F23" i="6"/>
  <c r="AV23" i="6"/>
  <c r="AY23" i="6"/>
  <c r="H23" i="6"/>
  <c r="BM23" i="6"/>
  <c r="AD23" i="6"/>
  <c r="AP23" i="6"/>
  <c r="AU23" i="6"/>
  <c r="BJ23" i="6"/>
  <c r="J30" i="5"/>
  <c r="BF23" i="6"/>
  <c r="X23" i="6"/>
  <c r="T23" i="6"/>
  <c r="AT23" i="6"/>
  <c r="AC23" i="6"/>
  <c r="D23" i="6"/>
  <c r="BG23" i="6"/>
  <c r="R23" i="6"/>
  <c r="G23" i="6"/>
  <c r="AX23" i="6"/>
  <c r="AW23" i="6"/>
  <c r="AE23" i="6"/>
  <c r="Q23" i="6"/>
  <c r="AF23" i="6"/>
  <c r="AA31" i="5"/>
  <c r="V31" i="5"/>
  <c r="O31" i="5"/>
  <c r="H31" i="5"/>
  <c r="AB30" i="5"/>
  <c r="N30" i="5"/>
  <c r="FB31" i="5"/>
  <c r="EX31" i="5"/>
  <c r="ET31" i="5"/>
  <c r="EP31" i="5"/>
  <c r="EL31" i="5"/>
  <c r="EH31" i="5"/>
  <c r="ED31" i="5"/>
  <c r="DZ31" i="5"/>
  <c r="DV31" i="5"/>
  <c r="DR31" i="5"/>
  <c r="DN31" i="5"/>
  <c r="DJ31" i="5"/>
  <c r="DF31" i="5"/>
  <c r="DB31" i="5"/>
  <c r="CX31" i="5"/>
  <c r="CT31" i="5"/>
  <c r="FL31" i="5"/>
  <c r="FD30" i="5"/>
  <c r="AZ23" i="6"/>
  <c r="BI23" i="6"/>
  <c r="AS23" i="6"/>
  <c r="B23" i="6"/>
  <c r="Z31" i="5"/>
  <c r="G31" i="5"/>
  <c r="FE31" i="5"/>
  <c r="P23" i="6"/>
  <c r="BE23" i="6"/>
  <c r="AO23" i="6"/>
  <c r="Y23" i="6"/>
  <c r="I23" i="6"/>
  <c r="BH23" i="6"/>
  <c r="AR23" i="6"/>
  <c r="F31" i="5"/>
  <c r="BA23" i="6"/>
  <c r="AK23" i="6"/>
  <c r="U23" i="6"/>
  <c r="E23" i="6"/>
  <c r="AB23" i="6"/>
  <c r="BL23" i="6"/>
  <c r="L23" i="6"/>
  <c r="D30" i="5"/>
  <c r="P30" i="5"/>
  <c r="FJ31" i="5"/>
  <c r="FF31" i="5"/>
  <c r="AC31" i="5"/>
  <c r="Y31" i="5"/>
  <c r="U31" i="5"/>
  <c r="Q31" i="5"/>
  <c r="M31" i="5"/>
  <c r="I31" i="5"/>
  <c r="E30" i="5"/>
  <c r="C31" i="5"/>
  <c r="B31" i="5"/>
  <c r="C11" i="5"/>
  <c r="IU71" i="4" l="1"/>
  <c r="IN71" i="4"/>
  <c r="HZ71" i="4"/>
  <c r="HS71" i="4"/>
  <c r="HL71" i="4"/>
  <c r="HE71" i="4"/>
  <c r="GX71" i="4"/>
  <c r="JI71" i="4"/>
  <c r="JB71" i="4"/>
  <c r="IG71" i="4"/>
  <c r="JH16" i="4"/>
  <c r="JI10" i="4" s="1"/>
  <c r="JI16" i="4" s="1"/>
  <c r="JJ10" i="4" s="1"/>
  <c r="JJ16" i="4" s="1"/>
  <c r="JK10" i="4" s="1"/>
  <c r="JK16" i="4" s="1"/>
  <c r="EL16" i="4"/>
  <c r="EM10" i="4" s="1"/>
  <c r="EE16" i="4"/>
  <c r="DX16" i="4"/>
  <c r="DY10" i="4" s="1"/>
  <c r="DY16" i="4" s="1"/>
  <c r="DZ10" i="4" s="1"/>
  <c r="DZ16" i="4" s="1"/>
  <c r="EA10" i="4" s="1"/>
  <c r="EA16" i="4" s="1"/>
  <c r="EB10" i="4" s="1"/>
  <c r="EB16" i="4" s="1"/>
  <c r="EC10" i="4" s="1"/>
  <c r="EC16" i="4" s="1"/>
  <c r="ED10" i="4" s="1"/>
  <c r="ED16" i="4" s="1"/>
  <c r="DQ16" i="4"/>
  <c r="DR10" i="4" s="1"/>
  <c r="DR16" i="4" s="1"/>
  <c r="DS10" i="4" s="1"/>
  <c r="DS16" i="4" s="1"/>
  <c r="DT10" i="4" s="1"/>
  <c r="DT16" i="4" s="1"/>
  <c r="DU10" i="4" s="1"/>
  <c r="DU16" i="4" s="1"/>
  <c r="DV10" i="4" s="1"/>
  <c r="DV16" i="4" s="1"/>
  <c r="DW10" i="4" s="1"/>
  <c r="DW16" i="4" s="1"/>
  <c r="DJ16" i="4"/>
  <c r="DK10" i="4" s="1"/>
  <c r="DK16" i="4" s="1"/>
  <c r="DL10" i="4" s="1"/>
  <c r="DL16" i="4" s="1"/>
  <c r="DM10" i="4" s="1"/>
  <c r="DM16" i="4" s="1"/>
  <c r="DN10" i="4" s="1"/>
  <c r="DN16" i="4" s="1"/>
  <c r="DO10" i="4" s="1"/>
  <c r="DO16" i="4" s="1"/>
  <c r="DP10" i="4" s="1"/>
  <c r="DP16" i="4" s="1"/>
  <c r="DC16" i="4"/>
  <c r="CV16" i="4"/>
  <c r="CW10" i="4" s="1"/>
  <c r="CW16" i="4" s="1"/>
  <c r="CX10" i="4" s="1"/>
  <c r="CX16" i="4" s="1"/>
  <c r="CY10" i="4" s="1"/>
  <c r="CY16" i="4" s="1"/>
  <c r="CZ10" i="4" s="1"/>
  <c r="CZ16" i="4" s="1"/>
  <c r="DA10" i="4" s="1"/>
  <c r="DA16" i="4" s="1"/>
  <c r="DB10" i="4" s="1"/>
  <c r="DB16" i="4" s="1"/>
  <c r="CO16" i="4"/>
  <c r="CP10" i="4" s="1"/>
  <c r="CP16" i="4" s="1"/>
  <c r="CQ10" i="4" s="1"/>
  <c r="CQ16" i="4" s="1"/>
  <c r="CR10" i="4" s="1"/>
  <c r="CR16" i="4" s="1"/>
  <c r="CS10" i="4" s="1"/>
  <c r="CS16" i="4" s="1"/>
  <c r="CT10" i="4" s="1"/>
  <c r="CT16" i="4" s="1"/>
  <c r="CU10" i="4" s="1"/>
  <c r="CU16" i="4" s="1"/>
  <c r="CH16" i="4"/>
  <c r="CA16" i="4"/>
  <c r="BT16" i="4"/>
  <c r="BU10" i="4" s="1"/>
  <c r="BU16" i="4" s="1"/>
  <c r="BV10" i="4" s="1"/>
  <c r="BV16" i="4" s="1"/>
  <c r="BW10" i="4" s="1"/>
  <c r="BW16" i="4" s="1"/>
  <c r="BX10" i="4" s="1"/>
  <c r="BX16" i="4" s="1"/>
  <c r="BY10" i="4" s="1"/>
  <c r="BY16" i="4" s="1"/>
  <c r="BZ10" i="4" s="1"/>
  <c r="BZ16" i="4" s="1"/>
  <c r="BM16" i="4"/>
  <c r="BN10" i="4" s="1"/>
  <c r="BN16" i="4" s="1"/>
  <c r="BO10" i="4" s="1"/>
  <c r="BO16" i="4" s="1"/>
  <c r="BP10" i="4" s="1"/>
  <c r="BP16" i="4" s="1"/>
  <c r="BQ10" i="4" s="1"/>
  <c r="BQ16" i="4" s="1"/>
  <c r="BR10" i="4" s="1"/>
  <c r="BR16" i="4" s="1"/>
  <c r="BS10" i="4" s="1"/>
  <c r="BS16" i="4" s="1"/>
  <c r="BF16" i="4"/>
  <c r="BG10" i="4" s="1"/>
  <c r="BG16" i="4" s="1"/>
  <c r="BH10" i="4" s="1"/>
  <c r="BH16" i="4" s="1"/>
  <c r="BI10" i="4" s="1"/>
  <c r="BI16" i="4" s="1"/>
  <c r="BJ10" i="4" s="1"/>
  <c r="BJ16" i="4" s="1"/>
  <c r="BK10" i="4" s="1"/>
  <c r="BK16" i="4" s="1"/>
  <c r="BL10" i="4" s="1"/>
  <c r="BL16" i="4" s="1"/>
  <c r="AY16" i="4"/>
  <c r="AZ10" i="4" s="1"/>
  <c r="AZ16" i="4" s="1"/>
  <c r="BA10" i="4" s="1"/>
  <c r="BA16" i="4" s="1"/>
  <c r="BB10" i="4" s="1"/>
  <c r="BB16" i="4" s="1"/>
  <c r="BC10" i="4" s="1"/>
  <c r="BC16" i="4" s="1"/>
  <c r="BD10" i="4" s="1"/>
  <c r="BD16" i="4" s="1"/>
  <c r="BE10" i="4" s="1"/>
  <c r="BE16" i="4" s="1"/>
  <c r="AR16" i="4"/>
  <c r="AS10" i="4" s="1"/>
  <c r="AS16" i="4" s="1"/>
  <c r="AT10" i="4" s="1"/>
  <c r="AT16" i="4" s="1"/>
  <c r="AU10" i="4" s="1"/>
  <c r="AU16" i="4" s="1"/>
  <c r="AV10" i="4" s="1"/>
  <c r="AV16" i="4" s="1"/>
  <c r="AW10" i="4" s="1"/>
  <c r="AW16" i="4" s="1"/>
  <c r="AX10" i="4" s="1"/>
  <c r="AX16" i="4" s="1"/>
  <c r="AK16" i="4"/>
  <c r="AL10" i="4" s="1"/>
  <c r="AL16" i="4" s="1"/>
  <c r="AM10" i="4" s="1"/>
  <c r="AM16" i="4" s="1"/>
  <c r="AN10" i="4" s="1"/>
  <c r="AN16" i="4" s="1"/>
  <c r="AO10" i="4" s="1"/>
  <c r="AO16" i="4" s="1"/>
  <c r="AP10" i="4" s="1"/>
  <c r="AP16" i="4" s="1"/>
  <c r="AQ10" i="4" s="1"/>
  <c r="AQ16" i="4" s="1"/>
  <c r="AD16" i="4"/>
  <c r="W16" i="4"/>
  <c r="X10" i="4" s="1"/>
  <c r="X16" i="4" s="1"/>
  <c r="Y10" i="4" s="1"/>
  <c r="Y16" i="4" s="1"/>
  <c r="Z10" i="4" s="1"/>
  <c r="Z16" i="4" s="1"/>
  <c r="AA10" i="4" s="1"/>
  <c r="AA16" i="4" s="1"/>
  <c r="AB10" i="4" s="1"/>
  <c r="AB16" i="4" s="1"/>
  <c r="AC10" i="4" s="1"/>
  <c r="AC16" i="4" s="1"/>
  <c r="P16" i="4"/>
  <c r="Q10" i="4" s="1"/>
  <c r="Q16" i="4" s="1"/>
  <c r="R10" i="4" s="1"/>
  <c r="R16" i="4" s="1"/>
  <c r="S10" i="4" s="1"/>
  <c r="S16" i="4" s="1"/>
  <c r="T10" i="4" s="1"/>
  <c r="T16" i="4" s="1"/>
  <c r="U10" i="4" s="1"/>
  <c r="U16" i="4" s="1"/>
  <c r="V10" i="4" s="1"/>
  <c r="V16" i="4" s="1"/>
  <c r="I16" i="4"/>
  <c r="J10" i="4" s="1"/>
  <c r="J16" i="4" s="1"/>
  <c r="K10" i="4" s="1"/>
  <c r="K16" i="4" s="1"/>
  <c r="L10" i="4" s="1"/>
  <c r="L16" i="4" s="1"/>
  <c r="M10" i="4" s="1"/>
  <c r="M16" i="4" s="1"/>
  <c r="N10" i="4" s="1"/>
  <c r="N16" i="4" s="1"/>
  <c r="O10" i="4" s="1"/>
  <c r="O16" i="4" s="1"/>
  <c r="EM16" i="4"/>
  <c r="EN16" i="4" s="1"/>
  <c r="DD10" i="4"/>
  <c r="DD16" i="4" s="1"/>
  <c r="DE10" i="4" s="1"/>
  <c r="DE16" i="4" s="1"/>
  <c r="DF10" i="4" s="1"/>
  <c r="DF16" i="4" s="1"/>
  <c r="DG10" i="4" s="1"/>
  <c r="DG16" i="4" s="1"/>
  <c r="DH10" i="4" s="1"/>
  <c r="DH16" i="4" s="1"/>
  <c r="DI10" i="4" s="1"/>
  <c r="DI16" i="4" s="1"/>
  <c r="CI10" i="4"/>
  <c r="CI16" i="4" s="1"/>
  <c r="CJ10" i="4" s="1"/>
  <c r="CJ16" i="4" s="1"/>
  <c r="CK10" i="4" s="1"/>
  <c r="CK16" i="4" s="1"/>
  <c r="CL10" i="4" s="1"/>
  <c r="CL16" i="4" s="1"/>
  <c r="CM10" i="4" s="1"/>
  <c r="CM16" i="4" s="1"/>
  <c r="CN10" i="4" s="1"/>
  <c r="CN16" i="4" s="1"/>
  <c r="CB10" i="4"/>
  <c r="CB16" i="4" s="1"/>
  <c r="CC10" i="4" s="1"/>
  <c r="CC16" i="4" s="1"/>
  <c r="CD10" i="4" s="1"/>
  <c r="CD16" i="4" s="1"/>
  <c r="CE10" i="4" s="1"/>
  <c r="CE16" i="4" s="1"/>
  <c r="CF10" i="4" s="1"/>
  <c r="CF16" i="4" s="1"/>
  <c r="CG10" i="4" s="1"/>
  <c r="CG16" i="4" s="1"/>
  <c r="AE10" i="4"/>
  <c r="AE16" i="4" s="1"/>
  <c r="AF10" i="4" s="1"/>
  <c r="AF16" i="4" s="1"/>
  <c r="AG10" i="4" s="1"/>
  <c r="AG16" i="4" s="1"/>
  <c r="AH10" i="4" s="1"/>
  <c r="AH16" i="4" s="1"/>
  <c r="AI10" i="4" s="1"/>
  <c r="AI16" i="4" s="1"/>
  <c r="AJ10" i="4" s="1"/>
  <c r="AJ16" i="4" s="1"/>
  <c r="B77" i="4"/>
  <c r="C71" i="4" s="1"/>
  <c r="E71" i="4" s="1"/>
  <c r="E77" i="4" s="1"/>
  <c r="D51" i="4"/>
  <c r="E46" i="4" s="1"/>
  <c r="E51" i="4" s="1"/>
  <c r="F46" i="4" s="1"/>
  <c r="F51" i="4" s="1"/>
  <c r="G46" i="4" s="1"/>
  <c r="G51" i="4" s="1"/>
  <c r="H46" i="4" s="1"/>
  <c r="H51" i="4" s="1"/>
  <c r="I46" i="4" s="1"/>
  <c r="I51" i="4" s="1"/>
  <c r="J46" i="4" s="1"/>
  <c r="C16" i="4"/>
  <c r="D10" i="4" s="1"/>
  <c r="D16" i="4" s="1"/>
  <c r="E10" i="4" s="1"/>
  <c r="E16" i="4" s="1"/>
  <c r="F10" i="4" s="1"/>
  <c r="F16" i="4" s="1"/>
  <c r="G10" i="4" s="1"/>
  <c r="G16" i="4" s="1"/>
  <c r="H10" i="4" s="1"/>
  <c r="H16" i="4" s="1"/>
  <c r="C51" i="4"/>
  <c r="D46" i="4" s="1"/>
  <c r="EO10" i="4" l="1"/>
  <c r="EO16" i="4" s="1"/>
  <c r="EF10" i="4"/>
  <c r="EF16" i="4" s="1"/>
  <c r="EG10" i="4" s="1"/>
  <c r="EG16" i="4" s="1"/>
  <c r="EH10" i="4" s="1"/>
  <c r="EH16" i="4" s="1"/>
  <c r="EI10" i="4" s="1"/>
  <c r="EI16" i="4" s="1"/>
  <c r="EJ10" i="4" s="1"/>
  <c r="EJ16" i="4" s="1"/>
  <c r="EK10" i="4" s="1"/>
  <c r="EK16" i="4" s="1"/>
  <c r="IG77" i="4"/>
  <c r="IH71" i="4" s="1"/>
  <c r="GX77" i="4"/>
  <c r="GY71" i="4" s="1"/>
  <c r="IN77" i="4"/>
  <c r="IO71" i="4" s="1"/>
  <c r="JI77" i="4"/>
  <c r="JJ71" i="4" s="1"/>
  <c r="HS77" i="4"/>
  <c r="HT71" i="4" s="1"/>
  <c r="HZ77" i="4"/>
  <c r="IA71" i="4" s="1"/>
  <c r="HE77" i="4"/>
  <c r="HF71" i="4" s="1"/>
  <c r="JB77" i="4"/>
  <c r="JC71" i="4" s="1"/>
  <c r="HL77" i="4"/>
  <c r="HM71" i="4" s="1"/>
  <c r="IU77" i="4"/>
  <c r="IV71" i="4" s="1"/>
  <c r="JL10" i="4"/>
  <c r="JL16" i="4" s="1"/>
  <c r="JM10" i="4" s="1"/>
  <c r="JM16" i="4" s="1"/>
  <c r="JN10" i="4" s="1"/>
  <c r="JN16" i="4" s="1"/>
  <c r="J51" i="4"/>
  <c r="K46" i="4" s="1"/>
  <c r="K51" i="4" s="1"/>
  <c r="L46" i="4" s="1"/>
  <c r="L51" i="4" s="1"/>
  <c r="M46" i="4" s="1"/>
  <c r="M51" i="4" s="1"/>
  <c r="N46" i="4" s="1"/>
  <c r="N51" i="4" s="1"/>
  <c r="O46" i="4" s="1"/>
  <c r="O51" i="4" s="1"/>
  <c r="P46" i="4" s="1"/>
  <c r="P51" i="4" s="1"/>
  <c r="Q46" i="4" s="1"/>
  <c r="Q51" i="4" s="1"/>
  <c r="R46" i="4" s="1"/>
  <c r="R51" i="4" s="1"/>
  <c r="S46" i="4" s="1"/>
  <c r="S51" i="4" s="1"/>
  <c r="T46" i="4" s="1"/>
  <c r="T51" i="4" s="1"/>
  <c r="U46" i="4" s="1"/>
  <c r="U51" i="4" s="1"/>
  <c r="V46" i="4" s="1"/>
  <c r="V51" i="4" s="1"/>
  <c r="W46" i="4" s="1"/>
  <c r="W51" i="4" s="1"/>
  <c r="X46" i="4" s="1"/>
  <c r="X51" i="4" s="1"/>
  <c r="Y46" i="4" s="1"/>
  <c r="Y51" i="4" s="1"/>
  <c r="Z46" i="4" s="1"/>
  <c r="Z51" i="4" s="1"/>
  <c r="AA46" i="4" s="1"/>
  <c r="AA51" i="4" s="1"/>
  <c r="AB46" i="4" s="1"/>
  <c r="AB51" i="4" s="1"/>
  <c r="AC46" i="4" s="1"/>
  <c r="AC51" i="4" s="1"/>
  <c r="AD46" i="4" s="1"/>
  <c r="AD51" i="4" s="1"/>
  <c r="AE46" i="4" s="1"/>
  <c r="AE51" i="4" s="1"/>
  <c r="AF46" i="4" s="1"/>
  <c r="AF51" i="4" s="1"/>
  <c r="AG46" i="4" s="1"/>
  <c r="AG51" i="4" s="1"/>
  <c r="AH46" i="4" s="1"/>
  <c r="AH51" i="4" s="1"/>
  <c r="AI46" i="4" s="1"/>
  <c r="AI51" i="4" s="1"/>
  <c r="AJ46" i="4" s="1"/>
  <c r="AJ51" i="4" s="1"/>
  <c r="AK46" i="4" s="1"/>
  <c r="AK51" i="4" s="1"/>
  <c r="AL46" i="4" s="1"/>
  <c r="AL51" i="4" s="1"/>
  <c r="AM46" i="4" s="1"/>
  <c r="AM51" i="4" s="1"/>
  <c r="AN46" i="4" s="1"/>
  <c r="AN51" i="4" s="1"/>
  <c r="AO46" i="4" s="1"/>
  <c r="AO51" i="4" s="1"/>
  <c r="AP46" i="4" s="1"/>
  <c r="AP51" i="4" s="1"/>
  <c r="AQ46" i="4" s="1"/>
  <c r="AQ51" i="4" s="1"/>
  <c r="AR46" i="4" s="1"/>
  <c r="AR51" i="4" s="1"/>
  <c r="AS46" i="4" s="1"/>
  <c r="AS51" i="4" s="1"/>
  <c r="AT46" i="4" s="1"/>
  <c r="AT51" i="4" s="1"/>
  <c r="AU46" i="4" s="1"/>
  <c r="AU51" i="4" s="1"/>
  <c r="AV46" i="4" s="1"/>
  <c r="AV51" i="4" s="1"/>
  <c r="AW46" i="4" s="1"/>
  <c r="AW51" i="4" s="1"/>
  <c r="AX46" i="4" s="1"/>
  <c r="AX51" i="4" s="1"/>
  <c r="AY46" i="4" s="1"/>
  <c r="AY51" i="4" s="1"/>
  <c r="AZ46" i="4" s="1"/>
  <c r="AZ51" i="4" s="1"/>
  <c r="BA46" i="4" s="1"/>
  <c r="BA51" i="4" s="1"/>
  <c r="BB46" i="4" s="1"/>
  <c r="BB51" i="4" s="1"/>
  <c r="BC46" i="4" s="1"/>
  <c r="BC51" i="4" s="1"/>
  <c r="BD46" i="4" s="1"/>
  <c r="BD51" i="4" s="1"/>
  <c r="BE46" i="4" s="1"/>
  <c r="BE51" i="4" s="1"/>
  <c r="BF46" i="4" s="1"/>
  <c r="BF51" i="4" s="1"/>
  <c r="BG46" i="4" s="1"/>
  <c r="BG51" i="4" s="1"/>
  <c r="BH46" i="4" s="1"/>
  <c r="BH51" i="4" s="1"/>
  <c r="BI46" i="4" s="1"/>
  <c r="BI51" i="4" s="1"/>
  <c r="BJ46" i="4" s="1"/>
  <c r="BJ51" i="4" s="1"/>
  <c r="BK46" i="4" s="1"/>
  <c r="BK51" i="4" s="1"/>
  <c r="BL46" i="4" s="1"/>
  <c r="BL51" i="4" s="1"/>
  <c r="BM46" i="4" s="1"/>
  <c r="BM51" i="4" s="1"/>
  <c r="BN46" i="4" s="1"/>
  <c r="BN51" i="4" s="1"/>
  <c r="BO46" i="4" s="1"/>
  <c r="BO51" i="4" s="1"/>
  <c r="BP46" i="4" s="1"/>
  <c r="BP51" i="4" s="1"/>
  <c r="BQ46" i="4" s="1"/>
  <c r="BQ51" i="4" s="1"/>
  <c r="BR46" i="4" s="1"/>
  <c r="BR51" i="4" s="1"/>
  <c r="BS46" i="4" s="1"/>
  <c r="BS51" i="4" s="1"/>
  <c r="BT46" i="4" s="1"/>
  <c r="BT51" i="4" s="1"/>
  <c r="BU46" i="4" s="1"/>
  <c r="BU51" i="4" s="1"/>
  <c r="BV46" i="4" s="1"/>
  <c r="BV51" i="4" s="1"/>
  <c r="BW46" i="4" s="1"/>
  <c r="BW51" i="4" s="1"/>
  <c r="BX46" i="4" s="1"/>
  <c r="BX51" i="4" s="1"/>
  <c r="BY46" i="4" s="1"/>
  <c r="BY51" i="4" s="1"/>
  <c r="BZ46" i="4" s="1"/>
  <c r="BZ51" i="4" s="1"/>
  <c r="CA46" i="4" s="1"/>
  <c r="CA51" i="4" s="1"/>
  <c r="CB46" i="4" s="1"/>
  <c r="CB51" i="4" s="1"/>
  <c r="CC46" i="4" s="1"/>
  <c r="CC51" i="4" s="1"/>
  <c r="CD46" i="4" s="1"/>
  <c r="CD51" i="4" s="1"/>
  <c r="CE46" i="4" s="1"/>
  <c r="CE51" i="4" s="1"/>
  <c r="CF46" i="4" s="1"/>
  <c r="CF51" i="4" s="1"/>
  <c r="CG46" i="4" s="1"/>
  <c r="CG51" i="4" s="1"/>
  <c r="CH46" i="4" s="1"/>
  <c r="CH51" i="4" s="1"/>
  <c r="CI46" i="4" s="1"/>
  <c r="CI51" i="4" s="1"/>
  <c r="CJ46" i="4" s="1"/>
  <c r="CJ51" i="4" s="1"/>
  <c r="CK46" i="4" s="1"/>
  <c r="CK51" i="4" s="1"/>
  <c r="CL46" i="4" s="1"/>
  <c r="CL51" i="4" s="1"/>
  <c r="CM46" i="4" s="1"/>
  <c r="CM51" i="4" s="1"/>
  <c r="CN46" i="4" s="1"/>
  <c r="CN51" i="4" s="1"/>
  <c r="CO46" i="4" s="1"/>
  <c r="CO51" i="4" s="1"/>
  <c r="CP46" i="4" s="1"/>
  <c r="CP51" i="4" s="1"/>
  <c r="CQ46" i="4" s="1"/>
  <c r="CQ51" i="4" s="1"/>
  <c r="CR46" i="4" s="1"/>
  <c r="CR51" i="4" s="1"/>
  <c r="CS46" i="4" s="1"/>
  <c r="CS51" i="4" s="1"/>
  <c r="CT46" i="4" s="1"/>
  <c r="CT51" i="4" s="1"/>
  <c r="CU46" i="4" s="1"/>
  <c r="CU51" i="4" s="1"/>
  <c r="CV46" i="4" s="1"/>
  <c r="CV51" i="4" s="1"/>
  <c r="CW46" i="4" s="1"/>
  <c r="CW51" i="4" s="1"/>
  <c r="CX46" i="4" s="1"/>
  <c r="CX51" i="4" s="1"/>
  <c r="CY46" i="4" s="1"/>
  <c r="CY51" i="4" s="1"/>
  <c r="CZ46" i="4" s="1"/>
  <c r="CZ51" i="4" s="1"/>
  <c r="DA46" i="4" s="1"/>
  <c r="DA51" i="4" s="1"/>
  <c r="DB46" i="4" s="1"/>
  <c r="DB51" i="4" s="1"/>
  <c r="DC46" i="4" s="1"/>
  <c r="DC51" i="4" s="1"/>
  <c r="DD46" i="4" s="1"/>
  <c r="DD51" i="4" s="1"/>
  <c r="DE46" i="4" s="1"/>
  <c r="DE51" i="4" s="1"/>
  <c r="DF46" i="4" s="1"/>
  <c r="DF51" i="4" s="1"/>
  <c r="DG46" i="4" s="1"/>
  <c r="DG51" i="4" s="1"/>
  <c r="DH46" i="4" s="1"/>
  <c r="DH51" i="4" s="1"/>
  <c r="DI46" i="4" s="1"/>
  <c r="DI51" i="4" s="1"/>
  <c r="DJ46" i="4" s="1"/>
  <c r="DJ51" i="4" s="1"/>
  <c r="DK46" i="4" s="1"/>
  <c r="DK51" i="4" s="1"/>
  <c r="DL46" i="4" s="1"/>
  <c r="DL51" i="4" s="1"/>
  <c r="DM46" i="4" s="1"/>
  <c r="DM51" i="4" s="1"/>
  <c r="DN46" i="4" s="1"/>
  <c r="DN51" i="4" s="1"/>
  <c r="DO46" i="4" s="1"/>
  <c r="DO51" i="4" s="1"/>
  <c r="DP46" i="4" s="1"/>
  <c r="DP51" i="4" s="1"/>
  <c r="DQ46" i="4" s="1"/>
  <c r="DQ51" i="4" s="1"/>
  <c r="DR46" i="4" s="1"/>
  <c r="DR51" i="4" s="1"/>
  <c r="DS46" i="4" s="1"/>
  <c r="DS51" i="4" s="1"/>
  <c r="DT46" i="4" s="1"/>
  <c r="DT51" i="4" s="1"/>
  <c r="DU46" i="4" s="1"/>
  <c r="DU51" i="4" s="1"/>
  <c r="DV46" i="4" s="1"/>
  <c r="DV51" i="4" s="1"/>
  <c r="DW46" i="4" s="1"/>
  <c r="DW51" i="4" s="1"/>
  <c r="DX46" i="4" s="1"/>
  <c r="DX51" i="4" s="1"/>
  <c r="DY46" i="4" s="1"/>
  <c r="DY51" i="4" s="1"/>
  <c r="DZ46" i="4" s="1"/>
  <c r="DZ51" i="4" s="1"/>
  <c r="EA46" i="4" s="1"/>
  <c r="EA51" i="4" s="1"/>
  <c r="EB46" i="4" s="1"/>
  <c r="EB51" i="4" s="1"/>
  <c r="EC46" i="4" s="1"/>
  <c r="EC51" i="4" s="1"/>
  <c r="ED46" i="4" s="1"/>
  <c r="ED51" i="4" s="1"/>
  <c r="EE46" i="4" s="1"/>
  <c r="EE51" i="4" s="1"/>
  <c r="EF46" i="4" s="1"/>
  <c r="EF51" i="4" s="1"/>
  <c r="EG46" i="4" s="1"/>
  <c r="EG51" i="4" s="1"/>
  <c r="EH46" i="4" s="1"/>
  <c r="EH51" i="4" s="1"/>
  <c r="EI46" i="4" s="1"/>
  <c r="EI51" i="4" s="1"/>
  <c r="EJ46" i="4" s="1"/>
  <c r="EJ51" i="4" s="1"/>
  <c r="EK46" i="4" s="1"/>
  <c r="EK51" i="4" s="1"/>
  <c r="EL46" i="4" s="1"/>
  <c r="EL51" i="4" s="1"/>
  <c r="EM46" i="4" s="1"/>
  <c r="EM51" i="4" s="1"/>
  <c r="EN46" i="4" s="1"/>
  <c r="EN51" i="4" s="1"/>
  <c r="EO46" i="4" s="1"/>
  <c r="EO51" i="4" s="1"/>
  <c r="EP46" i="4" s="1"/>
  <c r="EP51" i="4" s="1"/>
  <c r="EQ46" i="4" s="1"/>
  <c r="EQ51" i="4" s="1"/>
  <c r="ER46" i="4" s="1"/>
  <c r="ER51" i="4" s="1"/>
  <c r="ES46" i="4" s="1"/>
  <c r="ES51" i="4" s="1"/>
  <c r="ET46" i="4" s="1"/>
  <c r="ET51" i="4" s="1"/>
  <c r="EU46" i="4" s="1"/>
  <c r="EU51" i="4" s="1"/>
  <c r="EV46" i="4" s="1"/>
  <c r="EV51" i="4" s="1"/>
  <c r="EW46" i="4" s="1"/>
  <c r="EW51" i="4" s="1"/>
  <c r="EX46" i="4" s="1"/>
  <c r="EX51" i="4" s="1"/>
  <c r="EY46" i="4" s="1"/>
  <c r="EY51" i="4" s="1"/>
  <c r="EZ46" i="4" s="1"/>
  <c r="EZ51" i="4" s="1"/>
  <c r="FA46" i="4" s="1"/>
  <c r="FA51" i="4" s="1"/>
  <c r="FB46" i="4" s="1"/>
  <c r="FB51" i="4" s="1"/>
  <c r="FC46" i="4" s="1"/>
  <c r="FC51" i="4" s="1"/>
  <c r="FD46" i="4" s="1"/>
  <c r="FD51" i="4" s="1"/>
  <c r="FE46" i="4" s="1"/>
  <c r="FE51" i="4" s="1"/>
  <c r="FF46" i="4" s="1"/>
  <c r="FF51" i="4" s="1"/>
  <c r="FG46" i="4" s="1"/>
  <c r="FG51" i="4" s="1"/>
  <c r="FH46" i="4" s="1"/>
  <c r="FH51" i="4" s="1"/>
  <c r="FI46" i="4" s="1"/>
  <c r="FI51" i="4" s="1"/>
  <c r="FJ46" i="4" s="1"/>
  <c r="FJ51" i="4" s="1"/>
  <c r="FK46" i="4" s="1"/>
  <c r="FK51" i="4" s="1"/>
  <c r="FL46" i="4" s="1"/>
  <c r="FL51" i="4" s="1"/>
  <c r="FM46" i="4" s="1"/>
  <c r="FM51" i="4" s="1"/>
  <c r="FN46" i="4" s="1"/>
  <c r="FN51" i="4" s="1"/>
  <c r="FO46" i="4" s="1"/>
  <c r="FO51" i="4" s="1"/>
  <c r="FP46" i="4" s="1"/>
  <c r="FP51" i="4" s="1"/>
  <c r="FQ46" i="4" s="1"/>
  <c r="FQ51" i="4" s="1"/>
  <c r="FR46" i="4" s="1"/>
  <c r="FR51" i="4" s="1"/>
  <c r="FS46" i="4" s="1"/>
  <c r="FS51" i="4" s="1"/>
  <c r="FT46" i="4" s="1"/>
  <c r="FT51" i="4" s="1"/>
  <c r="FU46" i="4" s="1"/>
  <c r="FU51" i="4" s="1"/>
  <c r="FV46" i="4" s="1"/>
  <c r="FV51" i="4" s="1"/>
  <c r="FW46" i="4" s="1"/>
  <c r="FW51" i="4" s="1"/>
  <c r="FX46" i="4" s="1"/>
  <c r="FX51" i="4" s="1"/>
  <c r="FY46" i="4" s="1"/>
  <c r="FY51" i="4" s="1"/>
  <c r="FZ46" i="4" s="1"/>
  <c r="FZ51" i="4" s="1"/>
  <c r="GA46" i="4" s="1"/>
  <c r="GA51" i="4" s="1"/>
  <c r="GB46" i="4" s="1"/>
  <c r="GB51" i="4" s="1"/>
  <c r="GC46" i="4" s="1"/>
  <c r="GC51" i="4" s="1"/>
  <c r="GD46" i="4" s="1"/>
  <c r="GD51" i="4" s="1"/>
  <c r="GE46" i="4" s="1"/>
  <c r="GE51" i="4" s="1"/>
  <c r="GF46" i="4" s="1"/>
  <c r="GF51" i="4" s="1"/>
  <c r="GG46" i="4" s="1"/>
  <c r="GG51" i="4" s="1"/>
  <c r="GH46" i="4" s="1"/>
  <c r="GH51" i="4" s="1"/>
  <c r="GI46" i="4" s="1"/>
  <c r="GI51" i="4" s="1"/>
  <c r="GJ46" i="4" s="1"/>
  <c r="GJ51" i="4" s="1"/>
  <c r="GK46" i="4" s="1"/>
  <c r="GK51" i="4" s="1"/>
  <c r="GL46" i="4" s="1"/>
  <c r="GL51" i="4" s="1"/>
  <c r="GM46" i="4" s="1"/>
  <c r="GM51" i="4" s="1"/>
  <c r="GN46" i="4" s="1"/>
  <c r="GN51" i="4" s="1"/>
  <c r="GO46" i="4" s="1"/>
  <c r="GO51" i="4" s="1"/>
  <c r="GP46" i="4" s="1"/>
  <c r="GP51" i="4" s="1"/>
  <c r="GQ46" i="4" s="1"/>
  <c r="GQ51" i="4" s="1"/>
  <c r="GR46" i="4" s="1"/>
  <c r="GR51" i="4" s="1"/>
  <c r="GS46" i="4" s="1"/>
  <c r="GS51" i="4" s="1"/>
  <c r="GT46" i="4" s="1"/>
  <c r="GT51" i="4" s="1"/>
  <c r="GU46" i="4" s="1"/>
  <c r="GU51" i="4" s="1"/>
  <c r="GV46" i="4" s="1"/>
  <c r="GV51" i="4" s="1"/>
  <c r="GW46" i="4" s="1"/>
  <c r="GW51" i="4" s="1"/>
  <c r="GX46" i="4" s="1"/>
  <c r="GX51" i="4" s="1"/>
  <c r="GY46" i="4" s="1"/>
  <c r="GY51" i="4" s="1"/>
  <c r="GZ46" i="4" s="1"/>
  <c r="GZ51" i="4" s="1"/>
  <c r="HA46" i="4" s="1"/>
  <c r="HA51" i="4" s="1"/>
  <c r="HB46" i="4" s="1"/>
  <c r="HB51" i="4" s="1"/>
  <c r="HC46" i="4" s="1"/>
  <c r="HC51" i="4" s="1"/>
  <c r="HD46" i="4" s="1"/>
  <c r="HD51" i="4" s="1"/>
  <c r="HE46" i="4" s="1"/>
  <c r="HE51" i="4" s="1"/>
  <c r="HF46" i="4" s="1"/>
  <c r="HF51" i="4" s="1"/>
  <c r="HG46" i="4" s="1"/>
  <c r="HG51" i="4" s="1"/>
  <c r="HH46" i="4" s="1"/>
  <c r="HH51" i="4" s="1"/>
  <c r="HI46" i="4" s="1"/>
  <c r="HI51" i="4" s="1"/>
  <c r="HJ46" i="4" s="1"/>
  <c r="HJ51" i="4" s="1"/>
  <c r="HK46" i="4" s="1"/>
  <c r="HK51" i="4" s="1"/>
  <c r="HL46" i="4" s="1"/>
  <c r="HL51" i="4" s="1"/>
  <c r="HM46" i="4" s="1"/>
  <c r="HM51" i="4" s="1"/>
  <c r="HN46" i="4" s="1"/>
  <c r="HN51" i="4" s="1"/>
  <c r="HO46" i="4" s="1"/>
  <c r="HO51" i="4" s="1"/>
  <c r="HP46" i="4" s="1"/>
  <c r="HP51" i="4" s="1"/>
  <c r="HQ46" i="4" s="1"/>
  <c r="HQ51" i="4" s="1"/>
  <c r="HR46" i="4" s="1"/>
  <c r="HR51" i="4" s="1"/>
  <c r="HS46" i="4" s="1"/>
  <c r="HS51" i="4" s="1"/>
  <c r="HT46" i="4" s="1"/>
  <c r="HT51" i="4" s="1"/>
  <c r="HU46" i="4" s="1"/>
  <c r="HU51" i="4" s="1"/>
  <c r="HV46" i="4" s="1"/>
  <c r="HV51" i="4" s="1"/>
  <c r="HW46" i="4" s="1"/>
  <c r="HW51" i="4" s="1"/>
  <c r="HX46" i="4" s="1"/>
  <c r="HX51" i="4" s="1"/>
  <c r="HY46" i="4" s="1"/>
  <c r="HY51" i="4" s="1"/>
  <c r="HZ46" i="4" s="1"/>
  <c r="HZ51" i="4" s="1"/>
  <c r="IA46" i="4" s="1"/>
  <c r="IA51" i="4" s="1"/>
  <c r="IB46" i="4" s="1"/>
  <c r="IB51" i="4" s="1"/>
  <c r="IC46" i="4" s="1"/>
  <c r="IC51" i="4" s="1"/>
  <c r="ID46" i="4" s="1"/>
  <c r="ID51" i="4" s="1"/>
  <c r="IE46" i="4" s="1"/>
  <c r="IE51" i="4" s="1"/>
  <c r="IF46" i="4" s="1"/>
  <c r="IF51" i="4" s="1"/>
  <c r="IG46" i="4" s="1"/>
  <c r="IG51" i="4" s="1"/>
  <c r="IH46" i="4" s="1"/>
  <c r="IH51" i="4" s="1"/>
  <c r="II46" i="4" s="1"/>
  <c r="II51" i="4" s="1"/>
  <c r="IJ46" i="4" s="1"/>
  <c r="IJ51" i="4" s="1"/>
  <c r="IK46" i="4" s="1"/>
  <c r="IK51" i="4" s="1"/>
  <c r="IL46" i="4" s="1"/>
  <c r="IL51" i="4" s="1"/>
  <c r="IM46" i="4" s="1"/>
  <c r="IM51" i="4" s="1"/>
  <c r="IN46" i="4" s="1"/>
  <c r="IN51" i="4" s="1"/>
  <c r="IO46" i="4" s="1"/>
  <c r="IO51" i="4" s="1"/>
  <c r="IP46" i="4" s="1"/>
  <c r="IP51" i="4" s="1"/>
  <c r="IQ46" i="4" s="1"/>
  <c r="IQ51" i="4" s="1"/>
  <c r="IR46" i="4" s="1"/>
  <c r="IR51" i="4" s="1"/>
  <c r="IS46" i="4" s="1"/>
  <c r="IS51" i="4" s="1"/>
  <c r="IT46" i="4" s="1"/>
  <c r="IT51" i="4" s="1"/>
  <c r="IU46" i="4" s="1"/>
  <c r="IU51" i="4" s="1"/>
  <c r="IV46" i="4" s="1"/>
  <c r="IV51" i="4" s="1"/>
  <c r="IW46" i="4" s="1"/>
  <c r="IW51" i="4" s="1"/>
  <c r="IX46" i="4" s="1"/>
  <c r="IX51" i="4" s="1"/>
  <c r="IY46" i="4" s="1"/>
  <c r="IY51" i="4" s="1"/>
  <c r="IZ46" i="4" s="1"/>
  <c r="IZ51" i="4" s="1"/>
  <c r="JA46" i="4" s="1"/>
  <c r="JA51" i="4" s="1"/>
  <c r="JB46" i="4" s="1"/>
  <c r="JB51" i="4" s="1"/>
  <c r="JC46" i="4" s="1"/>
  <c r="JC51" i="4" s="1"/>
  <c r="JD46" i="4" s="1"/>
  <c r="JD51" i="4" s="1"/>
  <c r="JE46" i="4" s="1"/>
  <c r="JE51" i="4" s="1"/>
  <c r="JF46" i="4" s="1"/>
  <c r="JF51" i="4" s="1"/>
  <c r="JG46" i="4" s="1"/>
  <c r="JG51" i="4" s="1"/>
  <c r="JH46" i="4" s="1"/>
  <c r="JH51" i="4" s="1"/>
  <c r="JI46" i="4" s="1"/>
  <c r="JI51" i="4" s="1"/>
  <c r="JJ46" i="4" s="1"/>
  <c r="JJ51" i="4" s="1"/>
  <c r="JK46" i="4" s="1"/>
  <c r="JK51" i="4" s="1"/>
  <c r="JL46" i="4" s="1"/>
  <c r="JL51" i="4" s="1"/>
  <c r="JM46" i="4" s="1"/>
  <c r="JM51" i="4" s="1"/>
  <c r="JN46" i="4" s="1"/>
  <c r="JN51" i="4" s="1"/>
  <c r="EP10" i="4" l="1"/>
  <c r="EP16" i="4" s="1"/>
  <c r="JC77" i="4"/>
  <c r="JD71" i="4" s="1"/>
  <c r="JK71" i="4"/>
  <c r="JJ77" i="4"/>
  <c r="HF77" i="4"/>
  <c r="HG71" i="4" s="1"/>
  <c r="IP71" i="4"/>
  <c r="IP77" i="4" s="1"/>
  <c r="IQ71" i="4" s="1"/>
  <c r="IO77" i="4"/>
  <c r="IV77" i="4"/>
  <c r="IW71" i="4" s="1"/>
  <c r="IB71" i="4"/>
  <c r="IA77" i="4"/>
  <c r="GY77" i="4"/>
  <c r="GZ71" i="4" s="1"/>
  <c r="GZ77" i="4" s="1"/>
  <c r="HA71" i="4" s="1"/>
  <c r="HN71" i="4"/>
  <c r="HM77" i="4"/>
  <c r="HT77" i="4"/>
  <c r="HU71" i="4" s="1"/>
  <c r="II71" i="4"/>
  <c r="IH77" i="4"/>
  <c r="F71" i="4"/>
  <c r="F77" i="4" s="1"/>
  <c r="QN28" i="3"/>
  <c r="QM28" i="3"/>
  <c r="QL28" i="3"/>
  <c r="QK28" i="3"/>
  <c r="QJ28" i="3"/>
  <c r="QI28" i="3"/>
  <c r="QH28" i="3"/>
  <c r="BN28" i="6" s="1"/>
  <c r="QG28" i="3"/>
  <c r="QF28" i="3"/>
  <c r="QE28" i="3"/>
  <c r="QD28" i="3"/>
  <c r="QC28" i="3"/>
  <c r="QB28" i="3"/>
  <c r="QA28" i="3"/>
  <c r="PZ28" i="3"/>
  <c r="PY28" i="3"/>
  <c r="PX28" i="3"/>
  <c r="PW28" i="3"/>
  <c r="PV28" i="3"/>
  <c r="PU28" i="3"/>
  <c r="PT28" i="3"/>
  <c r="PS28" i="3"/>
  <c r="PR28" i="3"/>
  <c r="PQ28" i="3"/>
  <c r="PP28" i="3"/>
  <c r="PO28" i="3"/>
  <c r="PN28" i="3"/>
  <c r="PM28" i="3"/>
  <c r="PL28" i="3"/>
  <c r="PK28" i="3"/>
  <c r="PJ28" i="3"/>
  <c r="PI28" i="3"/>
  <c r="PH28" i="3"/>
  <c r="PG28" i="3"/>
  <c r="PF28" i="3"/>
  <c r="BJ28" i="6" s="1"/>
  <c r="PE28" i="3"/>
  <c r="PD28" i="3"/>
  <c r="PC28" i="3"/>
  <c r="PB28" i="3"/>
  <c r="PA28" i="3"/>
  <c r="OZ28" i="3"/>
  <c r="OY28" i="3"/>
  <c r="OX28" i="3"/>
  <c r="OW28" i="3"/>
  <c r="OV28" i="3"/>
  <c r="OU28" i="3"/>
  <c r="OT28" i="3"/>
  <c r="OS28" i="3"/>
  <c r="OR28" i="3"/>
  <c r="OQ28" i="3"/>
  <c r="OP28" i="3"/>
  <c r="OO28" i="3"/>
  <c r="ON28" i="3"/>
  <c r="OM28" i="3"/>
  <c r="OL28" i="3"/>
  <c r="OK28" i="3"/>
  <c r="OJ28" i="3"/>
  <c r="OI28" i="3"/>
  <c r="OH28" i="3"/>
  <c r="OG28" i="3"/>
  <c r="OF28" i="3"/>
  <c r="OE28" i="3"/>
  <c r="OD28" i="3"/>
  <c r="BF28" i="6" s="1"/>
  <c r="OC28" i="3"/>
  <c r="OB28" i="3"/>
  <c r="OA28" i="3"/>
  <c r="NZ28" i="3"/>
  <c r="NY28" i="3"/>
  <c r="NX28" i="3"/>
  <c r="NW28" i="3"/>
  <c r="NV28" i="3"/>
  <c r="NU28" i="3"/>
  <c r="NT28" i="3"/>
  <c r="NS28" i="3"/>
  <c r="NR28" i="3"/>
  <c r="NQ28" i="3"/>
  <c r="NP28" i="3"/>
  <c r="NO28" i="3"/>
  <c r="NN28" i="3"/>
  <c r="NM28" i="3"/>
  <c r="NL28" i="3"/>
  <c r="NK28" i="3"/>
  <c r="NJ28" i="3"/>
  <c r="NI28" i="3"/>
  <c r="NH28" i="3"/>
  <c r="NG28" i="3"/>
  <c r="NF28" i="3"/>
  <c r="NE28" i="3"/>
  <c r="ND28" i="3"/>
  <c r="NC28" i="3"/>
  <c r="NB28" i="3"/>
  <c r="BB28" i="6" s="1"/>
  <c r="NA28" i="3"/>
  <c r="MZ28" i="3"/>
  <c r="MY28" i="3"/>
  <c r="MX28" i="3"/>
  <c r="MW28" i="3"/>
  <c r="MV28" i="3"/>
  <c r="MU28" i="3"/>
  <c r="MT28" i="3"/>
  <c r="MS28" i="3"/>
  <c r="MR28" i="3"/>
  <c r="MQ28" i="3"/>
  <c r="MP28" i="3"/>
  <c r="MO28" i="3"/>
  <c r="MN28" i="3"/>
  <c r="MM28" i="3"/>
  <c r="ML28" i="3"/>
  <c r="MK28" i="3"/>
  <c r="MJ28" i="3"/>
  <c r="MI28" i="3"/>
  <c r="MH28" i="3"/>
  <c r="MG28" i="3"/>
  <c r="MF28" i="3"/>
  <c r="ME28" i="3"/>
  <c r="MD28" i="3"/>
  <c r="MC28" i="3"/>
  <c r="MB28" i="3"/>
  <c r="MA28" i="3"/>
  <c r="LZ28" i="3"/>
  <c r="AX28" i="6" s="1"/>
  <c r="LY28" i="3"/>
  <c r="LX28" i="3"/>
  <c r="LW28" i="3"/>
  <c r="LV28" i="3"/>
  <c r="LU28" i="3"/>
  <c r="LT28" i="3"/>
  <c r="LS28" i="3"/>
  <c r="LR28" i="3"/>
  <c r="LQ28" i="3"/>
  <c r="LP28" i="3"/>
  <c r="LO28" i="3"/>
  <c r="LN28" i="3"/>
  <c r="LM28" i="3"/>
  <c r="LL28" i="3"/>
  <c r="LK28" i="3"/>
  <c r="LJ28" i="3"/>
  <c r="LI28" i="3"/>
  <c r="LH28" i="3"/>
  <c r="LG28" i="3"/>
  <c r="LF28" i="3"/>
  <c r="LE28" i="3"/>
  <c r="LD28" i="3"/>
  <c r="LC28" i="3"/>
  <c r="LB28" i="3"/>
  <c r="LA28" i="3"/>
  <c r="KZ28" i="3"/>
  <c r="KY28" i="3"/>
  <c r="KX28" i="3"/>
  <c r="AT28" i="6" s="1"/>
  <c r="KW28" i="3"/>
  <c r="KV28" i="3"/>
  <c r="KU28" i="3"/>
  <c r="KT28" i="3"/>
  <c r="KS28" i="3"/>
  <c r="KR28" i="3"/>
  <c r="KQ28" i="3"/>
  <c r="KP28" i="3"/>
  <c r="KO28" i="3"/>
  <c r="KN28" i="3"/>
  <c r="KM28" i="3"/>
  <c r="KL28" i="3"/>
  <c r="KK28" i="3"/>
  <c r="KJ28" i="3"/>
  <c r="KI28" i="3"/>
  <c r="KH28" i="3"/>
  <c r="KG28" i="3"/>
  <c r="KF28" i="3"/>
  <c r="KE28" i="3"/>
  <c r="KD28" i="3"/>
  <c r="KC28" i="3"/>
  <c r="KB28" i="3"/>
  <c r="KA28" i="3"/>
  <c r="JZ28" i="3"/>
  <c r="JY28" i="3"/>
  <c r="JX28" i="3"/>
  <c r="JW28" i="3"/>
  <c r="JV28" i="3"/>
  <c r="AP28" i="6" s="1"/>
  <c r="JU28" i="3"/>
  <c r="JT28" i="3"/>
  <c r="JS28" i="3"/>
  <c r="JR28" i="3"/>
  <c r="JQ28" i="3"/>
  <c r="JP28" i="3"/>
  <c r="JO28" i="3"/>
  <c r="JN28" i="3"/>
  <c r="JM28" i="3"/>
  <c r="JL28" i="3"/>
  <c r="JK28" i="3"/>
  <c r="JJ28" i="3"/>
  <c r="JI28" i="3"/>
  <c r="JH28" i="3"/>
  <c r="JG28" i="3"/>
  <c r="JF28" i="3"/>
  <c r="JE28" i="3"/>
  <c r="JD28" i="3"/>
  <c r="JC28" i="3"/>
  <c r="JB28" i="3"/>
  <c r="JA28" i="3"/>
  <c r="IZ28" i="3"/>
  <c r="IY28" i="3"/>
  <c r="IX28" i="3"/>
  <c r="IW28" i="3"/>
  <c r="IV28" i="3"/>
  <c r="IU28" i="3"/>
  <c r="IT28" i="3"/>
  <c r="AL28" i="6" s="1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AH28" i="6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AD28" i="6" s="1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Z28" i="6" s="1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V28" i="6" s="1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R28" i="6" s="1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N28" i="6" s="1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J28" i="6" s="1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F28" i="6" s="1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28" i="6" s="1"/>
  <c r="EQ10" i="4" l="1"/>
  <c r="EQ16" i="4" s="1"/>
  <c r="HG77" i="4"/>
  <c r="HH71" i="4" s="1"/>
  <c r="IX71" i="4"/>
  <c r="IW77" i="4"/>
  <c r="HA77" i="4"/>
  <c r="HB71" i="4" s="1"/>
  <c r="HV71" i="4"/>
  <c r="HU77" i="4"/>
  <c r="JD77" i="4"/>
  <c r="JE71" i="4" s="1"/>
  <c r="IJ71" i="4"/>
  <c r="II77" i="4"/>
  <c r="HN77" i="4"/>
  <c r="HO71" i="4" s="1"/>
  <c r="IC71" i="4"/>
  <c r="IB77" i="4"/>
  <c r="JK77" i="4"/>
  <c r="JL71" i="4" s="1"/>
  <c r="IR71" i="4"/>
  <c r="IQ77" i="4"/>
  <c r="G71" i="4"/>
  <c r="G77" i="4" s="1"/>
  <c r="E28" i="6"/>
  <c r="D28" i="6"/>
  <c r="C28" i="6"/>
  <c r="G28" i="6"/>
  <c r="K28" i="6"/>
  <c r="O28" i="6"/>
  <c r="S28" i="6"/>
  <c r="W28" i="6"/>
  <c r="AA28" i="6"/>
  <c r="AE28" i="6"/>
  <c r="AI28" i="6"/>
  <c r="AM28" i="6"/>
  <c r="AQ28" i="6"/>
  <c r="AU28" i="6"/>
  <c r="AY28" i="6"/>
  <c r="BC28" i="6"/>
  <c r="BG28" i="6"/>
  <c r="BK28" i="6"/>
  <c r="I28" i="6"/>
  <c r="M28" i="6"/>
  <c r="Q28" i="6"/>
  <c r="U28" i="6"/>
  <c r="Y28" i="6"/>
  <c r="AC28" i="6"/>
  <c r="AG28" i="6"/>
  <c r="AK28" i="6"/>
  <c r="AO28" i="6"/>
  <c r="AS28" i="6"/>
  <c r="AW28" i="6"/>
  <c r="BA28" i="6"/>
  <c r="BE28" i="6"/>
  <c r="BI28" i="6"/>
  <c r="BM28" i="6"/>
  <c r="H28" i="6"/>
  <c r="L28" i="6"/>
  <c r="P28" i="6"/>
  <c r="T28" i="6"/>
  <c r="X28" i="6"/>
  <c r="AB28" i="6"/>
  <c r="AF28" i="6"/>
  <c r="AJ28" i="6"/>
  <c r="AN28" i="6"/>
  <c r="AR28" i="6"/>
  <c r="AV28" i="6"/>
  <c r="AZ28" i="6"/>
  <c r="BD28" i="6"/>
  <c r="BH28" i="6"/>
  <c r="BL28" i="6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CK22" i="3" s="1"/>
  <c r="CL22" i="3" s="1"/>
  <c r="CM22" i="3" s="1"/>
  <c r="CN22" i="3" s="1"/>
  <c r="CO22" i="3" s="1"/>
  <c r="CP22" i="3" s="1"/>
  <c r="CQ22" i="3" s="1"/>
  <c r="CR22" i="3" s="1"/>
  <c r="CS22" i="3" s="1"/>
  <c r="CT22" i="3" s="1"/>
  <c r="CU22" i="3" s="1"/>
  <c r="CV22" i="3" s="1"/>
  <c r="CW22" i="3" s="1"/>
  <c r="CX22" i="3" s="1"/>
  <c r="CY22" i="3" s="1"/>
  <c r="CZ22" i="3" s="1"/>
  <c r="DA22" i="3" s="1"/>
  <c r="DB22" i="3" s="1"/>
  <c r="DC22" i="3" s="1"/>
  <c r="DD22" i="3" s="1"/>
  <c r="DE22" i="3" s="1"/>
  <c r="DF22" i="3" s="1"/>
  <c r="DG22" i="3" s="1"/>
  <c r="DH22" i="3" s="1"/>
  <c r="DI22" i="3" s="1"/>
  <c r="DJ22" i="3" s="1"/>
  <c r="DK22" i="3" s="1"/>
  <c r="DL22" i="3" s="1"/>
  <c r="DM22" i="3" s="1"/>
  <c r="DN22" i="3" s="1"/>
  <c r="DO22" i="3" s="1"/>
  <c r="DP22" i="3" s="1"/>
  <c r="DQ22" i="3" s="1"/>
  <c r="DR22" i="3" s="1"/>
  <c r="DS22" i="3" s="1"/>
  <c r="DT22" i="3" s="1"/>
  <c r="DU22" i="3" s="1"/>
  <c r="DV22" i="3" s="1"/>
  <c r="DW22" i="3" s="1"/>
  <c r="DX22" i="3" s="1"/>
  <c r="DY22" i="3" s="1"/>
  <c r="DZ22" i="3" s="1"/>
  <c r="EA22" i="3" s="1"/>
  <c r="EB22" i="3" s="1"/>
  <c r="EC22" i="3" s="1"/>
  <c r="ED22" i="3" s="1"/>
  <c r="EF22" i="3" s="1"/>
  <c r="EG22" i="3" s="1"/>
  <c r="EH22" i="3" s="1"/>
  <c r="EI22" i="3" s="1"/>
  <c r="EJ22" i="3" s="1"/>
  <c r="EK22" i="3" s="1"/>
  <c r="EL22" i="3" s="1"/>
  <c r="EM22" i="3" s="1"/>
  <c r="EN22" i="3" s="1"/>
  <c r="EO22" i="3" s="1"/>
  <c r="EP22" i="3" s="1"/>
  <c r="EQ22" i="3" s="1"/>
  <c r="ER22" i="3" s="1"/>
  <c r="ES22" i="3" s="1"/>
  <c r="ET22" i="3" s="1"/>
  <c r="EU22" i="3" s="1"/>
  <c r="EV22" i="3" s="1"/>
  <c r="EW22" i="3" s="1"/>
  <c r="EX22" i="3" s="1"/>
  <c r="EY22" i="3" s="1"/>
  <c r="EZ22" i="3" s="1"/>
  <c r="FA22" i="3" s="1"/>
  <c r="FB22" i="3" s="1"/>
  <c r="FC22" i="3" s="1"/>
  <c r="FD22" i="3" s="1"/>
  <c r="FE22" i="3" s="1"/>
  <c r="FF22" i="3" s="1"/>
  <c r="FG22" i="3" s="1"/>
  <c r="FH22" i="3" s="1"/>
  <c r="FI22" i="3" s="1"/>
  <c r="FJ22" i="3" s="1"/>
  <c r="FK22" i="3" s="1"/>
  <c r="FL22" i="3" s="1"/>
  <c r="FM22" i="3" s="1"/>
  <c r="FN22" i="3" s="1"/>
  <c r="FO22" i="3" s="1"/>
  <c r="FP22" i="3" s="1"/>
  <c r="FQ22" i="3" s="1"/>
  <c r="FR22" i="3" s="1"/>
  <c r="FS22" i="3" s="1"/>
  <c r="FT22" i="3" s="1"/>
  <c r="FV22" i="3" s="1"/>
  <c r="FW22" i="3" s="1"/>
  <c r="FX22" i="3" s="1"/>
  <c r="FY22" i="3" s="1"/>
  <c r="FZ22" i="3" s="1"/>
  <c r="GA22" i="3" s="1"/>
  <c r="GB22" i="3" s="1"/>
  <c r="GC22" i="3" s="1"/>
  <c r="GD22" i="3" s="1"/>
  <c r="GE22" i="3" s="1"/>
  <c r="GG22" i="3" s="1"/>
  <c r="GH22" i="3" s="1"/>
  <c r="GI22" i="3" s="1"/>
  <c r="GJ22" i="3" s="1"/>
  <c r="GK22" i="3" s="1"/>
  <c r="GL22" i="3" s="1"/>
  <c r="GM22" i="3" s="1"/>
  <c r="GN22" i="3" s="1"/>
  <c r="GO22" i="3" s="1"/>
  <c r="GP22" i="3" s="1"/>
  <c r="GQ22" i="3" s="1"/>
  <c r="GR22" i="3" s="1"/>
  <c r="GS22" i="3" s="1"/>
  <c r="GT22" i="3" s="1"/>
  <c r="GU22" i="3" s="1"/>
  <c r="GV22" i="3" s="1"/>
  <c r="GW22" i="3" s="1"/>
  <c r="GX22" i="3" s="1"/>
  <c r="GY22" i="3" s="1"/>
  <c r="GZ22" i="3" s="1"/>
  <c r="HA22" i="3" s="1"/>
  <c r="HB22" i="3" s="1"/>
  <c r="HC22" i="3" s="1"/>
  <c r="HD22" i="3" s="1"/>
  <c r="HE22" i="3" s="1"/>
  <c r="HF22" i="3" s="1"/>
  <c r="HG22" i="3" s="1"/>
  <c r="HH22" i="3" s="1"/>
  <c r="HI22" i="3" s="1"/>
  <c r="HJ22" i="3" s="1"/>
  <c r="HK22" i="3" s="1"/>
  <c r="HL22" i="3" s="1"/>
  <c r="HM22" i="3" s="1"/>
  <c r="HN22" i="3" s="1"/>
  <c r="HO22" i="3" s="1"/>
  <c r="HP22" i="3" s="1"/>
  <c r="HQ22" i="3" s="1"/>
  <c r="HR22" i="3" s="1"/>
  <c r="HS22" i="3" s="1"/>
  <c r="HT22" i="3" s="1"/>
  <c r="HU22" i="3" s="1"/>
  <c r="HV22" i="3" s="1"/>
  <c r="HW22" i="3" s="1"/>
  <c r="HX22" i="3" s="1"/>
  <c r="HY22" i="3" s="1"/>
  <c r="HZ22" i="3" s="1"/>
  <c r="IA22" i="3" s="1"/>
  <c r="IB22" i="3" s="1"/>
  <c r="IC22" i="3" s="1"/>
  <c r="ID22" i="3" s="1"/>
  <c r="IE22" i="3" s="1"/>
  <c r="IF22" i="3" s="1"/>
  <c r="IG22" i="3" s="1"/>
  <c r="IH22" i="3" s="1"/>
  <c r="II22" i="3" s="1"/>
  <c r="IJ22" i="3" s="1"/>
  <c r="IK22" i="3" s="1"/>
  <c r="IL22" i="3" s="1"/>
  <c r="IM22" i="3" s="1"/>
  <c r="IN22" i="3" s="1"/>
  <c r="IO22" i="3" s="1"/>
  <c r="IP22" i="3" s="1"/>
  <c r="IQ22" i="3" s="1"/>
  <c r="IR22" i="3" s="1"/>
  <c r="IS22" i="3" s="1"/>
  <c r="IT22" i="3" s="1"/>
  <c r="IU22" i="3" s="1"/>
  <c r="IV22" i="3" s="1"/>
  <c r="IW22" i="3" s="1"/>
  <c r="IX22" i="3" s="1"/>
  <c r="IY22" i="3" s="1"/>
  <c r="IZ22" i="3" s="1"/>
  <c r="JA22" i="3" s="1"/>
  <c r="JB22" i="3" s="1"/>
  <c r="JC22" i="3" s="1"/>
  <c r="JD22" i="3" s="1"/>
  <c r="JE22" i="3" s="1"/>
  <c r="JF22" i="3" s="1"/>
  <c r="JG22" i="3" s="1"/>
  <c r="JH22" i="3" s="1"/>
  <c r="JI22" i="3" s="1"/>
  <c r="JJ22" i="3" s="1"/>
  <c r="JK22" i="3" s="1"/>
  <c r="JL22" i="3" s="1"/>
  <c r="JM22" i="3" s="1"/>
  <c r="JN22" i="3" s="1"/>
  <c r="JO22" i="3" s="1"/>
  <c r="JP22" i="3" s="1"/>
  <c r="JQ22" i="3" s="1"/>
  <c r="JR22" i="3" s="1"/>
  <c r="JS22" i="3" s="1"/>
  <c r="JT22" i="3" s="1"/>
  <c r="JU22" i="3" s="1"/>
  <c r="JV22" i="3" s="1"/>
  <c r="JW22" i="3" s="1"/>
  <c r="JX22" i="3" s="1"/>
  <c r="JY22" i="3" s="1"/>
  <c r="JZ22" i="3" s="1"/>
  <c r="KA22" i="3" s="1"/>
  <c r="KB22" i="3" s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NH22" i="3" s="1"/>
  <c r="NI22" i="3" s="1"/>
  <c r="NJ22" i="3" s="1"/>
  <c r="NK22" i="3" s="1"/>
  <c r="NL22" i="3" s="1"/>
  <c r="NM22" i="3" s="1"/>
  <c r="NN22" i="3" s="1"/>
  <c r="NO22" i="3" s="1"/>
  <c r="NP22" i="3" s="1"/>
  <c r="NQ22" i="3" s="1"/>
  <c r="NR22" i="3" s="1"/>
  <c r="NS22" i="3" s="1"/>
  <c r="NT22" i="3" s="1"/>
  <c r="NU22" i="3" s="1"/>
  <c r="NV22" i="3" s="1"/>
  <c r="NW22" i="3" s="1"/>
  <c r="NX22" i="3" s="1"/>
  <c r="NY22" i="3" s="1"/>
  <c r="NZ22" i="3" s="1"/>
  <c r="OA22" i="3" s="1"/>
  <c r="OB22" i="3" s="1"/>
  <c r="OC22" i="3" s="1"/>
  <c r="OD22" i="3" s="1"/>
  <c r="OE22" i="3" s="1"/>
  <c r="OF22" i="3" s="1"/>
  <c r="OG22" i="3" s="1"/>
  <c r="OH22" i="3" s="1"/>
  <c r="OI22" i="3" s="1"/>
  <c r="OJ22" i="3" s="1"/>
  <c r="OK22" i="3" s="1"/>
  <c r="OL22" i="3" s="1"/>
  <c r="OM22" i="3" s="1"/>
  <c r="ON22" i="3" s="1"/>
  <c r="OO22" i="3" s="1"/>
  <c r="OP22" i="3" s="1"/>
  <c r="OQ22" i="3" s="1"/>
  <c r="OR22" i="3" s="1"/>
  <c r="OS22" i="3" s="1"/>
  <c r="OT22" i="3" s="1"/>
  <c r="OU22" i="3" s="1"/>
  <c r="OV22" i="3" s="1"/>
  <c r="OW22" i="3" s="1"/>
  <c r="OX22" i="3" s="1"/>
  <c r="OY22" i="3" s="1"/>
  <c r="OZ22" i="3" s="1"/>
  <c r="PA22" i="3" s="1"/>
  <c r="PB22" i="3" s="1"/>
  <c r="PC22" i="3" s="1"/>
  <c r="PD22" i="3" s="1"/>
  <c r="PE22" i="3" s="1"/>
  <c r="PF22" i="3" s="1"/>
  <c r="PG22" i="3" s="1"/>
  <c r="PH22" i="3" s="1"/>
  <c r="PI22" i="3" s="1"/>
  <c r="PJ22" i="3" s="1"/>
  <c r="PK22" i="3" s="1"/>
  <c r="PL22" i="3" s="1"/>
  <c r="PM22" i="3" s="1"/>
  <c r="PN22" i="3" s="1"/>
  <c r="PO22" i="3" s="1"/>
  <c r="PP22" i="3" s="1"/>
  <c r="PQ22" i="3" s="1"/>
  <c r="PR22" i="3" s="1"/>
  <c r="PS22" i="3" s="1"/>
  <c r="PT22" i="3" s="1"/>
  <c r="PU22" i="3" s="1"/>
  <c r="PV22" i="3" s="1"/>
  <c r="PW22" i="3" s="1"/>
  <c r="PX22" i="3" s="1"/>
  <c r="PY22" i="3" s="1"/>
  <c r="PZ22" i="3" s="1"/>
  <c r="QA22" i="3" s="1"/>
  <c r="QB22" i="3" s="1"/>
  <c r="QC22" i="3" s="1"/>
  <c r="QD22" i="3" s="1"/>
  <c r="QE22" i="3" s="1"/>
  <c r="QF22" i="3" s="1"/>
  <c r="QG22" i="3" s="1"/>
  <c r="QH22" i="3" s="1"/>
  <c r="QI22" i="3" s="1"/>
  <c r="QJ22" i="3" s="1"/>
  <c r="QK22" i="3" s="1"/>
  <c r="QL22" i="3" s="1"/>
  <c r="QM22" i="3" s="1"/>
  <c r="QN22" i="3" s="1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CK16" i="3" s="1"/>
  <c r="CL16" i="3" s="1"/>
  <c r="CM16" i="3" s="1"/>
  <c r="CN16" i="3" s="1"/>
  <c r="CO16" i="3" s="1"/>
  <c r="CP16" i="3" s="1"/>
  <c r="CQ16" i="3" s="1"/>
  <c r="CR16" i="3" s="1"/>
  <c r="CS16" i="3" s="1"/>
  <c r="CT16" i="3" s="1"/>
  <c r="CU16" i="3" s="1"/>
  <c r="CV16" i="3" s="1"/>
  <c r="CW16" i="3" s="1"/>
  <c r="CX16" i="3" s="1"/>
  <c r="CY16" i="3" s="1"/>
  <c r="CZ16" i="3" s="1"/>
  <c r="DA16" i="3" s="1"/>
  <c r="DB16" i="3" s="1"/>
  <c r="DC16" i="3" s="1"/>
  <c r="DD16" i="3" s="1"/>
  <c r="DE16" i="3" s="1"/>
  <c r="DF16" i="3" s="1"/>
  <c r="DG16" i="3" s="1"/>
  <c r="DH16" i="3" s="1"/>
  <c r="DI16" i="3" s="1"/>
  <c r="DJ16" i="3" s="1"/>
  <c r="DK16" i="3" s="1"/>
  <c r="DL16" i="3" s="1"/>
  <c r="DM16" i="3" s="1"/>
  <c r="DN16" i="3" s="1"/>
  <c r="DO16" i="3" s="1"/>
  <c r="DP16" i="3" s="1"/>
  <c r="DQ16" i="3" s="1"/>
  <c r="DR16" i="3" s="1"/>
  <c r="DS16" i="3" s="1"/>
  <c r="DT16" i="3" s="1"/>
  <c r="DU16" i="3" s="1"/>
  <c r="DV16" i="3" s="1"/>
  <c r="DW16" i="3" s="1"/>
  <c r="DX16" i="3" s="1"/>
  <c r="DY16" i="3" s="1"/>
  <c r="DZ16" i="3" s="1"/>
  <c r="EA16" i="3" s="1"/>
  <c r="EB16" i="3" s="1"/>
  <c r="EC16" i="3" s="1"/>
  <c r="ED16" i="3" s="1"/>
  <c r="EF16" i="3" s="1"/>
  <c r="EG16" i="3" s="1"/>
  <c r="EH16" i="3" s="1"/>
  <c r="EI16" i="3" s="1"/>
  <c r="EJ16" i="3" s="1"/>
  <c r="EK16" i="3" s="1"/>
  <c r="EL16" i="3" s="1"/>
  <c r="EM16" i="3" s="1"/>
  <c r="EN16" i="3" s="1"/>
  <c r="EO16" i="3" s="1"/>
  <c r="EP16" i="3" s="1"/>
  <c r="EQ16" i="3" s="1"/>
  <c r="ER16" i="3" s="1"/>
  <c r="ES16" i="3" s="1"/>
  <c r="ET16" i="3" s="1"/>
  <c r="EU16" i="3" s="1"/>
  <c r="EV16" i="3" s="1"/>
  <c r="EW16" i="3" s="1"/>
  <c r="EX16" i="3" s="1"/>
  <c r="EY16" i="3" s="1"/>
  <c r="EZ16" i="3" s="1"/>
  <c r="FA16" i="3" s="1"/>
  <c r="FB16" i="3" s="1"/>
  <c r="FC16" i="3" s="1"/>
  <c r="FD16" i="3" s="1"/>
  <c r="FE16" i="3" s="1"/>
  <c r="FF16" i="3" s="1"/>
  <c r="FG16" i="3" s="1"/>
  <c r="FH16" i="3" s="1"/>
  <c r="FI16" i="3" s="1"/>
  <c r="FJ16" i="3" s="1"/>
  <c r="FK16" i="3" s="1"/>
  <c r="FL16" i="3" s="1"/>
  <c r="FM16" i="3" s="1"/>
  <c r="FN16" i="3" s="1"/>
  <c r="FO16" i="3" s="1"/>
  <c r="FP16" i="3" s="1"/>
  <c r="FQ16" i="3" s="1"/>
  <c r="FR16" i="3" s="1"/>
  <c r="FS16" i="3" s="1"/>
  <c r="FT16" i="3" s="1"/>
  <c r="FV16" i="3" s="1"/>
  <c r="FW16" i="3" s="1"/>
  <c r="FX16" i="3" s="1"/>
  <c r="FY16" i="3" s="1"/>
  <c r="FZ16" i="3" s="1"/>
  <c r="GA16" i="3" s="1"/>
  <c r="GB16" i="3" s="1"/>
  <c r="GC16" i="3" s="1"/>
  <c r="GD16" i="3" s="1"/>
  <c r="GE16" i="3" s="1"/>
  <c r="GF16" i="3" s="1"/>
  <c r="GG16" i="3" s="1"/>
  <c r="GH16" i="3" s="1"/>
  <c r="GI16" i="3" s="1"/>
  <c r="GJ16" i="3" s="1"/>
  <c r="GK16" i="3" s="1"/>
  <c r="GL16" i="3" s="1"/>
  <c r="GM16" i="3" s="1"/>
  <c r="GN16" i="3" s="1"/>
  <c r="GO16" i="3" s="1"/>
  <c r="GP16" i="3" s="1"/>
  <c r="GQ16" i="3" s="1"/>
  <c r="GR16" i="3" s="1"/>
  <c r="GS16" i="3" s="1"/>
  <c r="GT16" i="3" s="1"/>
  <c r="GU16" i="3" s="1"/>
  <c r="GV16" i="3" s="1"/>
  <c r="GW16" i="3" s="1"/>
  <c r="GX16" i="3" s="1"/>
  <c r="GY16" i="3" s="1"/>
  <c r="GZ16" i="3" s="1"/>
  <c r="HA16" i="3" s="1"/>
  <c r="HB16" i="3" s="1"/>
  <c r="HC16" i="3" s="1"/>
  <c r="HD16" i="3" s="1"/>
  <c r="HE16" i="3" s="1"/>
  <c r="HF16" i="3" s="1"/>
  <c r="HG16" i="3" s="1"/>
  <c r="HH16" i="3" s="1"/>
  <c r="HI16" i="3" s="1"/>
  <c r="HJ16" i="3" s="1"/>
  <c r="HK16" i="3" s="1"/>
  <c r="HL16" i="3" s="1"/>
  <c r="HM16" i="3" s="1"/>
  <c r="HN16" i="3" s="1"/>
  <c r="HO16" i="3" s="1"/>
  <c r="HP16" i="3" s="1"/>
  <c r="HQ16" i="3" s="1"/>
  <c r="HR16" i="3" s="1"/>
  <c r="HS16" i="3" s="1"/>
  <c r="HT16" i="3" s="1"/>
  <c r="HU16" i="3" s="1"/>
  <c r="HV16" i="3" s="1"/>
  <c r="HW16" i="3" s="1"/>
  <c r="HX16" i="3" s="1"/>
  <c r="HY16" i="3" s="1"/>
  <c r="HZ16" i="3" s="1"/>
  <c r="IA16" i="3" s="1"/>
  <c r="IB16" i="3" s="1"/>
  <c r="IC16" i="3" s="1"/>
  <c r="ID16" i="3" s="1"/>
  <c r="IE16" i="3" s="1"/>
  <c r="IF16" i="3" s="1"/>
  <c r="IG16" i="3" s="1"/>
  <c r="IH16" i="3" s="1"/>
  <c r="II16" i="3" s="1"/>
  <c r="IJ16" i="3" s="1"/>
  <c r="IK16" i="3" s="1"/>
  <c r="IL16" i="3" s="1"/>
  <c r="IM16" i="3" s="1"/>
  <c r="IN16" i="3" s="1"/>
  <c r="IO16" i="3" s="1"/>
  <c r="IP16" i="3" s="1"/>
  <c r="IQ16" i="3" s="1"/>
  <c r="IR16" i="3" s="1"/>
  <c r="IS16" i="3" s="1"/>
  <c r="IT16" i="3" s="1"/>
  <c r="IU16" i="3" s="1"/>
  <c r="IV16" i="3" s="1"/>
  <c r="IW16" i="3" s="1"/>
  <c r="IX16" i="3" s="1"/>
  <c r="IY16" i="3" s="1"/>
  <c r="IZ16" i="3" s="1"/>
  <c r="JA16" i="3" s="1"/>
  <c r="JB16" i="3" s="1"/>
  <c r="JC16" i="3" s="1"/>
  <c r="JD16" i="3" s="1"/>
  <c r="JE16" i="3" s="1"/>
  <c r="JF16" i="3" s="1"/>
  <c r="JG16" i="3" s="1"/>
  <c r="JH16" i="3" s="1"/>
  <c r="JI16" i="3" s="1"/>
  <c r="JJ16" i="3" s="1"/>
  <c r="JK16" i="3" s="1"/>
  <c r="JL16" i="3" s="1"/>
  <c r="JM16" i="3" s="1"/>
  <c r="JN16" i="3" s="1"/>
  <c r="JO16" i="3" s="1"/>
  <c r="JP16" i="3" s="1"/>
  <c r="JQ16" i="3" s="1"/>
  <c r="JR16" i="3" s="1"/>
  <c r="JS16" i="3" s="1"/>
  <c r="JT16" i="3" s="1"/>
  <c r="JU16" i="3" s="1"/>
  <c r="JV16" i="3" s="1"/>
  <c r="JW16" i="3" s="1"/>
  <c r="JX16" i="3" s="1"/>
  <c r="JY16" i="3" s="1"/>
  <c r="JZ16" i="3" s="1"/>
  <c r="KA16" i="3" s="1"/>
  <c r="KB16" i="3" s="1"/>
  <c r="KC16" i="3" s="1"/>
  <c r="KD16" i="3" s="1"/>
  <c r="KE16" i="3" s="1"/>
  <c r="KF16" i="3" s="1"/>
  <c r="KG16" i="3" s="1"/>
  <c r="KH16" i="3" s="1"/>
  <c r="KI16" i="3" s="1"/>
  <c r="KJ16" i="3" s="1"/>
  <c r="KK16" i="3" s="1"/>
  <c r="KL16" i="3" s="1"/>
  <c r="KM16" i="3" s="1"/>
  <c r="KN16" i="3" s="1"/>
  <c r="KO16" i="3" s="1"/>
  <c r="KP16" i="3" s="1"/>
  <c r="KQ16" i="3" s="1"/>
  <c r="KR16" i="3" s="1"/>
  <c r="KS16" i="3" s="1"/>
  <c r="KT16" i="3" s="1"/>
  <c r="KU16" i="3" s="1"/>
  <c r="KV16" i="3" s="1"/>
  <c r="KW16" i="3" s="1"/>
  <c r="KX16" i="3" s="1"/>
  <c r="KY16" i="3" s="1"/>
  <c r="KZ16" i="3" s="1"/>
  <c r="LA16" i="3" s="1"/>
  <c r="LB16" i="3" s="1"/>
  <c r="LC16" i="3" s="1"/>
  <c r="LD16" i="3" s="1"/>
  <c r="LE16" i="3" s="1"/>
  <c r="LF16" i="3" s="1"/>
  <c r="LG16" i="3" s="1"/>
  <c r="LH16" i="3" s="1"/>
  <c r="LI16" i="3" s="1"/>
  <c r="LJ16" i="3" s="1"/>
  <c r="LK16" i="3" s="1"/>
  <c r="LL16" i="3" s="1"/>
  <c r="LM16" i="3" s="1"/>
  <c r="LN16" i="3" s="1"/>
  <c r="LO16" i="3" s="1"/>
  <c r="LP16" i="3" s="1"/>
  <c r="LQ16" i="3" s="1"/>
  <c r="LR16" i="3" s="1"/>
  <c r="LS16" i="3" s="1"/>
  <c r="LT16" i="3" s="1"/>
  <c r="LU16" i="3" s="1"/>
  <c r="LV16" i="3" s="1"/>
  <c r="LW16" i="3" s="1"/>
  <c r="LX16" i="3" s="1"/>
  <c r="LY16" i="3" s="1"/>
  <c r="LZ16" i="3" s="1"/>
  <c r="MA16" i="3" s="1"/>
  <c r="MB16" i="3" s="1"/>
  <c r="MC16" i="3" s="1"/>
  <c r="MD16" i="3" s="1"/>
  <c r="ME16" i="3" s="1"/>
  <c r="MF16" i="3" s="1"/>
  <c r="MG16" i="3" s="1"/>
  <c r="MH16" i="3" s="1"/>
  <c r="MI16" i="3" s="1"/>
  <c r="MJ16" i="3" s="1"/>
  <c r="MK16" i="3" s="1"/>
  <c r="ML16" i="3" s="1"/>
  <c r="MM16" i="3" s="1"/>
  <c r="MN16" i="3" s="1"/>
  <c r="MO16" i="3" s="1"/>
  <c r="MP16" i="3" s="1"/>
  <c r="MQ16" i="3" s="1"/>
  <c r="MR16" i="3" s="1"/>
  <c r="MS16" i="3" s="1"/>
  <c r="MT16" i="3" s="1"/>
  <c r="MU16" i="3" s="1"/>
  <c r="MV16" i="3" s="1"/>
  <c r="MW16" i="3" s="1"/>
  <c r="MX16" i="3" s="1"/>
  <c r="MY16" i="3" s="1"/>
  <c r="MZ16" i="3" s="1"/>
  <c r="NA16" i="3" s="1"/>
  <c r="NB16" i="3" s="1"/>
  <c r="NC16" i="3" s="1"/>
  <c r="ND16" i="3" s="1"/>
  <c r="NE16" i="3" s="1"/>
  <c r="NF16" i="3" s="1"/>
  <c r="NG16" i="3" s="1"/>
  <c r="NH16" i="3" s="1"/>
  <c r="NI16" i="3" s="1"/>
  <c r="NJ16" i="3" s="1"/>
  <c r="NK16" i="3" s="1"/>
  <c r="NL16" i="3" s="1"/>
  <c r="NM16" i="3" s="1"/>
  <c r="NN16" i="3" s="1"/>
  <c r="NO16" i="3" s="1"/>
  <c r="NP16" i="3" s="1"/>
  <c r="NQ16" i="3" s="1"/>
  <c r="NR16" i="3" s="1"/>
  <c r="NS16" i="3" s="1"/>
  <c r="NT16" i="3" s="1"/>
  <c r="NU16" i="3" s="1"/>
  <c r="NV16" i="3" s="1"/>
  <c r="NW16" i="3" s="1"/>
  <c r="NX16" i="3" s="1"/>
  <c r="NY16" i="3" s="1"/>
  <c r="NZ16" i="3" s="1"/>
  <c r="OA16" i="3" s="1"/>
  <c r="OB16" i="3" s="1"/>
  <c r="OC16" i="3" s="1"/>
  <c r="OD16" i="3" s="1"/>
  <c r="OE16" i="3" s="1"/>
  <c r="OF16" i="3" s="1"/>
  <c r="OG16" i="3" s="1"/>
  <c r="OH16" i="3" s="1"/>
  <c r="OI16" i="3" s="1"/>
  <c r="OJ16" i="3" s="1"/>
  <c r="OK16" i="3" s="1"/>
  <c r="OL16" i="3" s="1"/>
  <c r="OM16" i="3" s="1"/>
  <c r="ON16" i="3" s="1"/>
  <c r="OO16" i="3" s="1"/>
  <c r="OP16" i="3" s="1"/>
  <c r="OQ16" i="3" s="1"/>
  <c r="OR16" i="3" s="1"/>
  <c r="OS16" i="3" s="1"/>
  <c r="OT16" i="3" s="1"/>
  <c r="OU16" i="3" s="1"/>
  <c r="OV16" i="3" s="1"/>
  <c r="OW16" i="3" s="1"/>
  <c r="OX16" i="3" s="1"/>
  <c r="OY16" i="3" s="1"/>
  <c r="OZ16" i="3" s="1"/>
  <c r="PA16" i="3" s="1"/>
  <c r="PB16" i="3" s="1"/>
  <c r="PC16" i="3" s="1"/>
  <c r="PD16" i="3" s="1"/>
  <c r="PE16" i="3" s="1"/>
  <c r="PF16" i="3" s="1"/>
  <c r="PG16" i="3" s="1"/>
  <c r="PH16" i="3" s="1"/>
  <c r="PI16" i="3" s="1"/>
  <c r="PJ16" i="3" s="1"/>
  <c r="PK16" i="3" s="1"/>
  <c r="PL16" i="3" s="1"/>
  <c r="PM16" i="3" s="1"/>
  <c r="PN16" i="3" s="1"/>
  <c r="PO16" i="3" s="1"/>
  <c r="PP16" i="3" s="1"/>
  <c r="PQ16" i="3" s="1"/>
  <c r="PR16" i="3" s="1"/>
  <c r="PS16" i="3" s="1"/>
  <c r="PT16" i="3" s="1"/>
  <c r="PU16" i="3" s="1"/>
  <c r="PV16" i="3" s="1"/>
  <c r="PW16" i="3" s="1"/>
  <c r="PX16" i="3" s="1"/>
  <c r="PY16" i="3" s="1"/>
  <c r="PZ16" i="3" s="1"/>
  <c r="QA16" i="3" s="1"/>
  <c r="QB16" i="3" s="1"/>
  <c r="QC16" i="3" s="1"/>
  <c r="QD16" i="3" s="1"/>
  <c r="QE16" i="3" s="1"/>
  <c r="QF16" i="3" s="1"/>
  <c r="QG16" i="3" s="1"/>
  <c r="QH16" i="3" s="1"/>
  <c r="QI16" i="3" s="1"/>
  <c r="QJ16" i="3" s="1"/>
  <c r="QK16" i="3" s="1"/>
  <c r="QL16" i="3" s="1"/>
  <c r="QM16" i="3" s="1"/>
  <c r="QN16" i="3" s="1"/>
  <c r="ER10" i="4" l="1"/>
  <c r="ER16" i="4" s="1"/>
  <c r="ES10" i="4" s="1"/>
  <c r="ES16" i="4" s="1"/>
  <c r="ET10" i="4" s="1"/>
  <c r="ET16" i="4" s="1"/>
  <c r="JL77" i="4"/>
  <c r="JM71" i="4" s="1"/>
  <c r="HC71" i="4"/>
  <c r="HC77" i="4" s="1"/>
  <c r="HB77" i="4"/>
  <c r="JE77" i="4"/>
  <c r="JF71" i="4" s="1"/>
  <c r="HP71" i="4"/>
  <c r="HO77" i="4"/>
  <c r="HH77" i="4"/>
  <c r="HI71" i="4" s="1"/>
  <c r="IS71" i="4"/>
  <c r="IS77" i="4" s="1"/>
  <c r="IR77" i="4"/>
  <c r="IC77" i="4"/>
  <c r="ID71" i="4" s="1"/>
  <c r="IK71" i="4"/>
  <c r="IJ77" i="4"/>
  <c r="HV77" i="4"/>
  <c r="HW71" i="4" s="1"/>
  <c r="IY71" i="4"/>
  <c r="IX77" i="4"/>
  <c r="H71" i="4"/>
  <c r="B21" i="3"/>
  <c r="B10" i="3"/>
  <c r="B4" i="3"/>
  <c r="B5" i="6" s="1"/>
  <c r="B29" i="6" s="1"/>
  <c r="B3" i="3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EU10" i="4" l="1"/>
  <c r="EU16" i="4" s="1"/>
  <c r="ID77" i="4"/>
  <c r="IE71" i="4" s="1"/>
  <c r="IE77" i="4" s="1"/>
  <c r="HW77" i="4"/>
  <c r="HX71" i="4" s="1"/>
  <c r="HX77" i="4" s="1"/>
  <c r="JM77" i="4"/>
  <c r="JN71" i="4" s="1"/>
  <c r="JN77" i="4" s="1"/>
  <c r="JF77" i="4"/>
  <c r="JG71" i="4" s="1"/>
  <c r="JG77" i="4" s="1"/>
  <c r="HI77" i="4"/>
  <c r="HJ71" i="4" s="1"/>
  <c r="HJ77" i="4" s="1"/>
  <c r="IY77" i="4"/>
  <c r="IZ71" i="4" s="1"/>
  <c r="IZ77" i="4" s="1"/>
  <c r="IK77" i="4"/>
  <c r="IL71" i="4" s="1"/>
  <c r="IL77" i="4" s="1"/>
  <c r="HP77" i="4"/>
  <c r="HQ71" i="4" s="1"/>
  <c r="HQ77" i="4" s="1"/>
  <c r="H77" i="4"/>
  <c r="I71" i="4" s="1"/>
  <c r="B23" i="3"/>
  <c r="B27" i="3" s="1"/>
  <c r="C17" i="3" s="1"/>
  <c r="C21" i="3" s="1"/>
  <c r="C23" i="3" s="1"/>
  <c r="C27" i="3" s="1"/>
  <c r="D17" i="3" s="1"/>
  <c r="D21" i="3" s="1"/>
  <c r="FH3" i="3"/>
  <c r="B2" i="4"/>
  <c r="B15" i="3"/>
  <c r="C10" i="3" s="1"/>
  <c r="C15" i="3" s="1"/>
  <c r="D10" i="3" s="1"/>
  <c r="D15" i="3" s="1"/>
  <c r="E10" i="3" s="1"/>
  <c r="E15" i="3" s="1"/>
  <c r="F10" i="3" s="1"/>
  <c r="F15" i="3" s="1"/>
  <c r="G10" i="3" s="1"/>
  <c r="G15" i="3" s="1"/>
  <c r="H10" i="3" s="1"/>
  <c r="H15" i="3" s="1"/>
  <c r="I10" i="3" s="1"/>
  <c r="I15" i="3" s="1"/>
  <c r="J10" i="3" s="1"/>
  <c r="J15" i="3" s="1"/>
  <c r="K10" i="3" s="1"/>
  <c r="K15" i="3" s="1"/>
  <c r="L10" i="3" s="1"/>
  <c r="L15" i="3" s="1"/>
  <c r="M10" i="3" s="1"/>
  <c r="M15" i="3" s="1"/>
  <c r="N10" i="3" s="1"/>
  <c r="N15" i="3" s="1"/>
  <c r="O10" i="3" s="1"/>
  <c r="O15" i="3" s="1"/>
  <c r="P10" i="3" s="1"/>
  <c r="P15" i="3" s="1"/>
  <c r="Q10" i="3" s="1"/>
  <c r="Q15" i="3" s="1"/>
  <c r="R10" i="3" s="1"/>
  <c r="R15" i="3" s="1"/>
  <c r="S10" i="3" s="1"/>
  <c r="S15" i="3" s="1"/>
  <c r="T10" i="3" s="1"/>
  <c r="T15" i="3" s="1"/>
  <c r="U10" i="3" s="1"/>
  <c r="U15" i="3" s="1"/>
  <c r="V10" i="3" s="1"/>
  <c r="V15" i="3" s="1"/>
  <c r="W10" i="3" s="1"/>
  <c r="W15" i="3" s="1"/>
  <c r="X10" i="3" s="1"/>
  <c r="X15" i="3" s="1"/>
  <c r="Y10" i="3" s="1"/>
  <c r="Y15" i="3" s="1"/>
  <c r="Z10" i="3" s="1"/>
  <c r="Z15" i="3" s="1"/>
  <c r="AA10" i="3" s="1"/>
  <c r="AA15" i="3" s="1"/>
  <c r="AB10" i="3" s="1"/>
  <c r="AB15" i="3" s="1"/>
  <c r="AC10" i="3" s="1"/>
  <c r="AC15" i="3" s="1"/>
  <c r="AD10" i="3" s="1"/>
  <c r="AD15" i="3" s="1"/>
  <c r="AE10" i="3" s="1"/>
  <c r="AE15" i="3" s="1"/>
  <c r="AF10" i="3" s="1"/>
  <c r="AF15" i="3" s="1"/>
  <c r="AG10" i="3" s="1"/>
  <c r="AG15" i="3" s="1"/>
  <c r="AH10" i="3" s="1"/>
  <c r="AH15" i="3" s="1"/>
  <c r="AI10" i="3" s="1"/>
  <c r="AI15" i="3" s="1"/>
  <c r="AJ10" i="3" s="1"/>
  <c r="AJ15" i="3" s="1"/>
  <c r="AK10" i="3" s="1"/>
  <c r="AK15" i="3" s="1"/>
  <c r="AL10" i="3" s="1"/>
  <c r="AL15" i="3" s="1"/>
  <c r="AM10" i="3" s="1"/>
  <c r="AM15" i="3" s="1"/>
  <c r="AN10" i="3" s="1"/>
  <c r="AN15" i="3" s="1"/>
  <c r="AO10" i="3" s="1"/>
  <c r="AO15" i="3" s="1"/>
  <c r="AP10" i="3" s="1"/>
  <c r="AP15" i="3" s="1"/>
  <c r="AQ10" i="3" s="1"/>
  <c r="AQ15" i="3" s="1"/>
  <c r="AR10" i="3" s="1"/>
  <c r="AR15" i="3" s="1"/>
  <c r="AS10" i="3" s="1"/>
  <c r="AS15" i="3" s="1"/>
  <c r="AT10" i="3" s="1"/>
  <c r="AT15" i="3" s="1"/>
  <c r="AU10" i="3" s="1"/>
  <c r="AU15" i="3" s="1"/>
  <c r="AV10" i="3" s="1"/>
  <c r="AV15" i="3" s="1"/>
  <c r="AW10" i="3" s="1"/>
  <c r="AW15" i="3" s="1"/>
  <c r="AX10" i="3" s="1"/>
  <c r="AX15" i="3" s="1"/>
  <c r="AY10" i="3" s="1"/>
  <c r="AY15" i="3" s="1"/>
  <c r="AZ10" i="3" s="1"/>
  <c r="AZ15" i="3" s="1"/>
  <c r="BA10" i="3" s="1"/>
  <c r="BA15" i="3" s="1"/>
  <c r="BB10" i="3" s="1"/>
  <c r="BB15" i="3" s="1"/>
  <c r="BC10" i="3" s="1"/>
  <c r="BC15" i="3" s="1"/>
  <c r="BD10" i="3" s="1"/>
  <c r="BD15" i="3" s="1"/>
  <c r="BE10" i="3" s="1"/>
  <c r="BE15" i="3" s="1"/>
  <c r="BF10" i="3" s="1"/>
  <c r="BF15" i="3" s="1"/>
  <c r="BG10" i="3" s="1"/>
  <c r="BG15" i="3" s="1"/>
  <c r="BH10" i="3" s="1"/>
  <c r="BH15" i="3" s="1"/>
  <c r="BI10" i="3" s="1"/>
  <c r="BI15" i="3" s="1"/>
  <c r="BJ10" i="3" s="1"/>
  <c r="BJ15" i="3" s="1"/>
  <c r="BK10" i="3" s="1"/>
  <c r="BK15" i="3" s="1"/>
  <c r="BL10" i="3" s="1"/>
  <c r="BL15" i="3" s="1"/>
  <c r="BM10" i="3" s="1"/>
  <c r="BM15" i="3" s="1"/>
  <c r="BN10" i="3" s="1"/>
  <c r="BN15" i="3" s="1"/>
  <c r="BO10" i="3" s="1"/>
  <c r="BO15" i="3" s="1"/>
  <c r="BP10" i="3" s="1"/>
  <c r="BP15" i="3" s="1"/>
  <c r="BQ10" i="3" s="1"/>
  <c r="BQ15" i="3" s="1"/>
  <c r="BR10" i="3" s="1"/>
  <c r="BR15" i="3" s="1"/>
  <c r="BS10" i="3" s="1"/>
  <c r="BS15" i="3" s="1"/>
  <c r="BT10" i="3" s="1"/>
  <c r="BT15" i="3" s="1"/>
  <c r="BU10" i="3" s="1"/>
  <c r="BU15" i="3" s="1"/>
  <c r="BV10" i="3" s="1"/>
  <c r="BV15" i="3" s="1"/>
  <c r="BW10" i="3" s="1"/>
  <c r="BW15" i="3" s="1"/>
  <c r="BX10" i="3" s="1"/>
  <c r="BX15" i="3" s="1"/>
  <c r="BY10" i="3" s="1"/>
  <c r="BY15" i="3" s="1"/>
  <c r="BZ10" i="3" s="1"/>
  <c r="BZ15" i="3" s="1"/>
  <c r="CA10" i="3" s="1"/>
  <c r="CA15" i="3" s="1"/>
  <c r="CB10" i="3" s="1"/>
  <c r="CB15" i="3" s="1"/>
  <c r="CC10" i="3" s="1"/>
  <c r="CC15" i="3" s="1"/>
  <c r="CD10" i="3" s="1"/>
  <c r="CD15" i="3" s="1"/>
  <c r="CE10" i="3" s="1"/>
  <c r="CE15" i="3" s="1"/>
  <c r="CF10" i="3" s="1"/>
  <c r="CF15" i="3" s="1"/>
  <c r="CG10" i="3" s="1"/>
  <c r="CG15" i="3" s="1"/>
  <c r="CH10" i="3" s="1"/>
  <c r="CH15" i="3" s="1"/>
  <c r="CI10" i="3" s="1"/>
  <c r="CI15" i="3" s="1"/>
  <c r="CJ10" i="3" s="1"/>
  <c r="CJ15" i="3" s="1"/>
  <c r="CK10" i="3" s="1"/>
  <c r="CK15" i="3" s="1"/>
  <c r="CL10" i="3" s="1"/>
  <c r="CL15" i="3" s="1"/>
  <c r="CM10" i="3" s="1"/>
  <c r="CM15" i="3" s="1"/>
  <c r="CN10" i="3" s="1"/>
  <c r="CN15" i="3" s="1"/>
  <c r="CO10" i="3" s="1"/>
  <c r="CO15" i="3" s="1"/>
  <c r="CP10" i="3" s="1"/>
  <c r="CP15" i="3" s="1"/>
  <c r="CQ10" i="3" s="1"/>
  <c r="CQ15" i="3" s="1"/>
  <c r="CR10" i="3" s="1"/>
  <c r="CR15" i="3" s="1"/>
  <c r="CS10" i="3" s="1"/>
  <c r="CS15" i="3" s="1"/>
  <c r="CT10" i="3" s="1"/>
  <c r="CT15" i="3" s="1"/>
  <c r="CU10" i="3" s="1"/>
  <c r="CU15" i="3" s="1"/>
  <c r="CV10" i="3" s="1"/>
  <c r="CV15" i="3" s="1"/>
  <c r="CW10" i="3" s="1"/>
  <c r="CW15" i="3" s="1"/>
  <c r="CX10" i="3" s="1"/>
  <c r="CX15" i="3" s="1"/>
  <c r="CY10" i="3" s="1"/>
  <c r="CY15" i="3" s="1"/>
  <c r="CZ10" i="3" s="1"/>
  <c r="CZ15" i="3" s="1"/>
  <c r="DA10" i="3" s="1"/>
  <c r="DA15" i="3" s="1"/>
  <c r="DB10" i="3" s="1"/>
  <c r="DB15" i="3" s="1"/>
  <c r="DC10" i="3" s="1"/>
  <c r="DC15" i="3" s="1"/>
  <c r="DD10" i="3" s="1"/>
  <c r="DD15" i="3" s="1"/>
  <c r="DE10" i="3" s="1"/>
  <c r="DE15" i="3" s="1"/>
  <c r="DF10" i="3" s="1"/>
  <c r="DF15" i="3" s="1"/>
  <c r="DG10" i="3" s="1"/>
  <c r="DG15" i="3" s="1"/>
  <c r="DH10" i="3" s="1"/>
  <c r="DH15" i="3" s="1"/>
  <c r="DI10" i="3" s="1"/>
  <c r="DI15" i="3" s="1"/>
  <c r="DJ10" i="3" s="1"/>
  <c r="DJ15" i="3" s="1"/>
  <c r="DK10" i="3" s="1"/>
  <c r="DK15" i="3" s="1"/>
  <c r="DL10" i="3" s="1"/>
  <c r="DL15" i="3" s="1"/>
  <c r="DM10" i="3" s="1"/>
  <c r="DM15" i="3" s="1"/>
  <c r="DN10" i="3" s="1"/>
  <c r="DN15" i="3" s="1"/>
  <c r="DO10" i="3" s="1"/>
  <c r="DO15" i="3" s="1"/>
  <c r="DP10" i="3" s="1"/>
  <c r="DP15" i="3" s="1"/>
  <c r="DQ10" i="3" s="1"/>
  <c r="DQ15" i="3" s="1"/>
  <c r="DR10" i="3" s="1"/>
  <c r="DR15" i="3" s="1"/>
  <c r="DS10" i="3" s="1"/>
  <c r="DS15" i="3" s="1"/>
  <c r="DT10" i="3" s="1"/>
  <c r="DT15" i="3" s="1"/>
  <c r="DU10" i="3" s="1"/>
  <c r="DU15" i="3" s="1"/>
  <c r="DV10" i="3" s="1"/>
  <c r="DV15" i="3" s="1"/>
  <c r="DW10" i="3" s="1"/>
  <c r="DW15" i="3" s="1"/>
  <c r="DX10" i="3" s="1"/>
  <c r="DX15" i="3" s="1"/>
  <c r="DY10" i="3" s="1"/>
  <c r="DY15" i="3" s="1"/>
  <c r="DZ10" i="3" s="1"/>
  <c r="DZ15" i="3" s="1"/>
  <c r="EA10" i="3" s="1"/>
  <c r="EA15" i="3" s="1"/>
  <c r="EB10" i="3" s="1"/>
  <c r="EB15" i="3" s="1"/>
  <c r="EC10" i="3" s="1"/>
  <c r="EC15" i="3" s="1"/>
  <c r="ED10" i="3" s="1"/>
  <c r="ED15" i="3" s="1"/>
  <c r="EE10" i="3" s="1"/>
  <c r="EE15" i="3" s="1"/>
  <c r="EF10" i="3" s="1"/>
  <c r="EF15" i="3" s="1"/>
  <c r="EG10" i="3" s="1"/>
  <c r="EG15" i="3" s="1"/>
  <c r="EH10" i="3" s="1"/>
  <c r="EH15" i="3" s="1"/>
  <c r="EI10" i="3" s="1"/>
  <c r="EI15" i="3" s="1"/>
  <c r="EJ10" i="3" s="1"/>
  <c r="EJ15" i="3" s="1"/>
  <c r="EK10" i="3" s="1"/>
  <c r="EK15" i="3" s="1"/>
  <c r="EL10" i="3" s="1"/>
  <c r="EL15" i="3" s="1"/>
  <c r="EM10" i="3" s="1"/>
  <c r="EM15" i="3" s="1"/>
  <c r="EN10" i="3" s="1"/>
  <c r="EN15" i="3" s="1"/>
  <c r="EO10" i="3" s="1"/>
  <c r="EO15" i="3" s="1"/>
  <c r="EP10" i="3" s="1"/>
  <c r="EP15" i="3" s="1"/>
  <c r="EQ10" i="3" s="1"/>
  <c r="EQ15" i="3" s="1"/>
  <c r="ER10" i="3" s="1"/>
  <c r="ER15" i="3" s="1"/>
  <c r="ES10" i="3" s="1"/>
  <c r="ES15" i="3" s="1"/>
  <c r="ET10" i="3" s="1"/>
  <c r="ET15" i="3" s="1"/>
  <c r="EU10" i="3" s="1"/>
  <c r="EU15" i="3" s="1"/>
  <c r="EV10" i="3" s="1"/>
  <c r="EV15" i="3" s="1"/>
  <c r="EW10" i="3" s="1"/>
  <c r="EW15" i="3" s="1"/>
  <c r="EX10" i="3" s="1"/>
  <c r="EX15" i="3" s="1"/>
  <c r="EY10" i="3" s="1"/>
  <c r="EY15" i="3" s="1"/>
  <c r="EZ10" i="3" s="1"/>
  <c r="EZ15" i="3" s="1"/>
  <c r="FA10" i="3" s="1"/>
  <c r="FA15" i="3" s="1"/>
  <c r="FB10" i="3" s="1"/>
  <c r="FB15" i="3" s="1"/>
  <c r="FC10" i="3" s="1"/>
  <c r="FC15" i="3" s="1"/>
  <c r="FD10" i="3" s="1"/>
  <c r="FD15" i="3" s="1"/>
  <c r="FE10" i="3" s="1"/>
  <c r="FE15" i="3" s="1"/>
  <c r="FF10" i="3" s="1"/>
  <c r="FF15" i="3" s="1"/>
  <c r="FG10" i="3" s="1"/>
  <c r="FG15" i="3" s="1"/>
  <c r="FH10" i="3" s="1"/>
  <c r="FH15" i="3" s="1"/>
  <c r="FI10" i="3" s="1"/>
  <c r="FI15" i="3" s="1"/>
  <c r="FJ10" i="3" s="1"/>
  <c r="FJ15" i="3" s="1"/>
  <c r="FK10" i="3" s="1"/>
  <c r="FK15" i="3" s="1"/>
  <c r="FL10" i="3" s="1"/>
  <c r="FL15" i="3" s="1"/>
  <c r="FM10" i="3" s="1"/>
  <c r="FM15" i="3" s="1"/>
  <c r="FN10" i="3" s="1"/>
  <c r="FN15" i="3" s="1"/>
  <c r="FO10" i="3" s="1"/>
  <c r="FO15" i="3" s="1"/>
  <c r="FP10" i="3" s="1"/>
  <c r="FP15" i="3" s="1"/>
  <c r="FQ10" i="3" s="1"/>
  <c r="FQ15" i="3" s="1"/>
  <c r="FR10" i="3" s="1"/>
  <c r="FR15" i="3" s="1"/>
  <c r="FS10" i="3" s="1"/>
  <c r="FS15" i="3" s="1"/>
  <c r="FT10" i="3" s="1"/>
  <c r="FT15" i="3" s="1"/>
  <c r="FU10" i="3" s="1"/>
  <c r="FU15" i="3" s="1"/>
  <c r="FV10" i="3" s="1"/>
  <c r="FV15" i="3" s="1"/>
  <c r="FW10" i="3" s="1"/>
  <c r="FW15" i="3" s="1"/>
  <c r="FX10" i="3" s="1"/>
  <c r="FX15" i="3" s="1"/>
  <c r="FY10" i="3" s="1"/>
  <c r="FY15" i="3" s="1"/>
  <c r="FZ10" i="3" s="1"/>
  <c r="FZ15" i="3" s="1"/>
  <c r="GA10" i="3" s="1"/>
  <c r="GA15" i="3" s="1"/>
  <c r="GB10" i="3" s="1"/>
  <c r="GB15" i="3" s="1"/>
  <c r="GC10" i="3" s="1"/>
  <c r="GC15" i="3" s="1"/>
  <c r="GD10" i="3" s="1"/>
  <c r="GD15" i="3" s="1"/>
  <c r="GE10" i="3" s="1"/>
  <c r="GE15" i="3" s="1"/>
  <c r="GF10" i="3" s="1"/>
  <c r="GF15" i="3" s="1"/>
  <c r="GG10" i="3" s="1"/>
  <c r="GG15" i="3" s="1"/>
  <c r="GH10" i="3" s="1"/>
  <c r="GH15" i="3" s="1"/>
  <c r="GI10" i="3" s="1"/>
  <c r="GI15" i="3" s="1"/>
  <c r="GJ10" i="3" s="1"/>
  <c r="GJ15" i="3" s="1"/>
  <c r="GK10" i="3" s="1"/>
  <c r="GK15" i="3" s="1"/>
  <c r="GL10" i="3" s="1"/>
  <c r="GL15" i="3" s="1"/>
  <c r="GM10" i="3" s="1"/>
  <c r="GM15" i="3" s="1"/>
  <c r="GN10" i="3" s="1"/>
  <c r="GN15" i="3" s="1"/>
  <c r="GO10" i="3" s="1"/>
  <c r="GO15" i="3" s="1"/>
  <c r="GP10" i="3" s="1"/>
  <c r="GP15" i="3" s="1"/>
  <c r="GQ10" i="3" s="1"/>
  <c r="GQ15" i="3" s="1"/>
  <c r="GR10" i="3" s="1"/>
  <c r="GR15" i="3" s="1"/>
  <c r="GS10" i="3" s="1"/>
  <c r="GS15" i="3" s="1"/>
  <c r="GT10" i="3" s="1"/>
  <c r="GT15" i="3" s="1"/>
  <c r="GU10" i="3" s="1"/>
  <c r="GU15" i="3" s="1"/>
  <c r="GV10" i="3" s="1"/>
  <c r="GV15" i="3" s="1"/>
  <c r="GW10" i="3" s="1"/>
  <c r="GW15" i="3" s="1"/>
  <c r="GX10" i="3" s="1"/>
  <c r="GX15" i="3" s="1"/>
  <c r="GY10" i="3" s="1"/>
  <c r="GY15" i="3" s="1"/>
  <c r="GZ10" i="3" s="1"/>
  <c r="GZ15" i="3" s="1"/>
  <c r="HA10" i="3" s="1"/>
  <c r="HA15" i="3" s="1"/>
  <c r="HB10" i="3" s="1"/>
  <c r="HB15" i="3" s="1"/>
  <c r="HC10" i="3" s="1"/>
  <c r="HC15" i="3" s="1"/>
  <c r="HD10" i="3" s="1"/>
  <c r="HD15" i="3" s="1"/>
  <c r="HE10" i="3" s="1"/>
  <c r="HE15" i="3" s="1"/>
  <c r="HF10" i="3" s="1"/>
  <c r="HF15" i="3" s="1"/>
  <c r="HG10" i="3" s="1"/>
  <c r="HG15" i="3" s="1"/>
  <c r="HH10" i="3" s="1"/>
  <c r="HH15" i="3" s="1"/>
  <c r="HI10" i="3" s="1"/>
  <c r="HI15" i="3" s="1"/>
  <c r="HJ10" i="3" s="1"/>
  <c r="HJ15" i="3" s="1"/>
  <c r="HK10" i="3" s="1"/>
  <c r="HK15" i="3" s="1"/>
  <c r="HL10" i="3" s="1"/>
  <c r="HL15" i="3" s="1"/>
  <c r="HM10" i="3" s="1"/>
  <c r="HM15" i="3" s="1"/>
  <c r="HN10" i="3" s="1"/>
  <c r="HN15" i="3" s="1"/>
  <c r="HO10" i="3" s="1"/>
  <c r="HO15" i="3" s="1"/>
  <c r="HP10" i="3" s="1"/>
  <c r="HP15" i="3" s="1"/>
  <c r="HQ10" i="3" s="1"/>
  <c r="HQ15" i="3" s="1"/>
  <c r="HR10" i="3" s="1"/>
  <c r="HR15" i="3" s="1"/>
  <c r="HS10" i="3" s="1"/>
  <c r="HS15" i="3" s="1"/>
  <c r="HT10" i="3" s="1"/>
  <c r="HT15" i="3" s="1"/>
  <c r="HU10" i="3" s="1"/>
  <c r="HU15" i="3" s="1"/>
  <c r="HV10" i="3" s="1"/>
  <c r="HV15" i="3" s="1"/>
  <c r="HW10" i="3" s="1"/>
  <c r="HW15" i="3" s="1"/>
  <c r="HX10" i="3" s="1"/>
  <c r="HX15" i="3" s="1"/>
  <c r="HY10" i="3" s="1"/>
  <c r="HY15" i="3" s="1"/>
  <c r="HZ10" i="3" s="1"/>
  <c r="HZ15" i="3" s="1"/>
  <c r="IA10" i="3" s="1"/>
  <c r="IA15" i="3" s="1"/>
  <c r="IB10" i="3" s="1"/>
  <c r="IB15" i="3" s="1"/>
  <c r="IC10" i="3" s="1"/>
  <c r="IC15" i="3" s="1"/>
  <c r="ID10" i="3" s="1"/>
  <c r="ID15" i="3" s="1"/>
  <c r="IE10" i="3" s="1"/>
  <c r="IE15" i="3" s="1"/>
  <c r="IF10" i="3" s="1"/>
  <c r="IF15" i="3" s="1"/>
  <c r="IG10" i="3" s="1"/>
  <c r="IG15" i="3" s="1"/>
  <c r="IH10" i="3" s="1"/>
  <c r="IH15" i="3" s="1"/>
  <c r="II10" i="3" s="1"/>
  <c r="II15" i="3" s="1"/>
  <c r="IJ10" i="3" s="1"/>
  <c r="IJ15" i="3" s="1"/>
  <c r="IK10" i="3" s="1"/>
  <c r="IK15" i="3" s="1"/>
  <c r="IL10" i="3" s="1"/>
  <c r="IL15" i="3" s="1"/>
  <c r="IM10" i="3" s="1"/>
  <c r="IM15" i="3" s="1"/>
  <c r="IN10" i="3" s="1"/>
  <c r="IN15" i="3" s="1"/>
  <c r="IO10" i="3" s="1"/>
  <c r="IO15" i="3" s="1"/>
  <c r="IP10" i="3" s="1"/>
  <c r="IP15" i="3" s="1"/>
  <c r="IQ10" i="3" s="1"/>
  <c r="IQ15" i="3" s="1"/>
  <c r="IR10" i="3" s="1"/>
  <c r="IR15" i="3" s="1"/>
  <c r="IS10" i="3" s="1"/>
  <c r="IS15" i="3" s="1"/>
  <c r="IT10" i="3" s="1"/>
  <c r="IT15" i="3" s="1"/>
  <c r="IU10" i="3" s="1"/>
  <c r="IU15" i="3" s="1"/>
  <c r="IV10" i="3" s="1"/>
  <c r="IV15" i="3" s="1"/>
  <c r="IW10" i="3" s="1"/>
  <c r="IW15" i="3" s="1"/>
  <c r="IX10" i="3" s="1"/>
  <c r="IX15" i="3" s="1"/>
  <c r="IY10" i="3" s="1"/>
  <c r="IY15" i="3" s="1"/>
  <c r="IZ10" i="3" s="1"/>
  <c r="IZ15" i="3" s="1"/>
  <c r="JA10" i="3" s="1"/>
  <c r="JA15" i="3" s="1"/>
  <c r="JB10" i="3" s="1"/>
  <c r="JB15" i="3" s="1"/>
  <c r="JC10" i="3" s="1"/>
  <c r="JC15" i="3" s="1"/>
  <c r="JD10" i="3" s="1"/>
  <c r="JD15" i="3" s="1"/>
  <c r="JE10" i="3" s="1"/>
  <c r="JE15" i="3" s="1"/>
  <c r="JF10" i="3" s="1"/>
  <c r="JF15" i="3" s="1"/>
  <c r="JG10" i="3" s="1"/>
  <c r="JG15" i="3" s="1"/>
  <c r="JH10" i="3" s="1"/>
  <c r="JH15" i="3" s="1"/>
  <c r="JI10" i="3" s="1"/>
  <c r="JI15" i="3" s="1"/>
  <c r="JJ10" i="3" s="1"/>
  <c r="JJ15" i="3" s="1"/>
  <c r="JK10" i="3" s="1"/>
  <c r="JK15" i="3" s="1"/>
  <c r="JL10" i="3" s="1"/>
  <c r="JL15" i="3" s="1"/>
  <c r="JM10" i="3" s="1"/>
  <c r="JM15" i="3" s="1"/>
  <c r="JN10" i="3" s="1"/>
  <c r="JN15" i="3" s="1"/>
  <c r="JO10" i="3" s="1"/>
  <c r="JO15" i="3" s="1"/>
  <c r="JP10" i="3" s="1"/>
  <c r="JP15" i="3" s="1"/>
  <c r="JQ10" i="3" s="1"/>
  <c r="JQ15" i="3" s="1"/>
  <c r="JR10" i="3" s="1"/>
  <c r="JR15" i="3" s="1"/>
  <c r="JS10" i="3" s="1"/>
  <c r="JS15" i="3" s="1"/>
  <c r="JT10" i="3" s="1"/>
  <c r="JT15" i="3" s="1"/>
  <c r="JU10" i="3" s="1"/>
  <c r="JU15" i="3" s="1"/>
  <c r="JV10" i="3" s="1"/>
  <c r="JV15" i="3" s="1"/>
  <c r="JW10" i="3" s="1"/>
  <c r="JW15" i="3" s="1"/>
  <c r="JX10" i="3" s="1"/>
  <c r="JX15" i="3" s="1"/>
  <c r="JY10" i="3" s="1"/>
  <c r="JY15" i="3" s="1"/>
  <c r="JZ10" i="3" s="1"/>
  <c r="JZ15" i="3" s="1"/>
  <c r="KA10" i="3" s="1"/>
  <c r="KA15" i="3" s="1"/>
  <c r="KB10" i="3" s="1"/>
  <c r="KB15" i="3" s="1"/>
  <c r="KC10" i="3" s="1"/>
  <c r="KC15" i="3" s="1"/>
  <c r="KD10" i="3" s="1"/>
  <c r="KD15" i="3" s="1"/>
  <c r="KE10" i="3" s="1"/>
  <c r="KE15" i="3" s="1"/>
  <c r="KF10" i="3" s="1"/>
  <c r="KF15" i="3" s="1"/>
  <c r="KG10" i="3" s="1"/>
  <c r="KG15" i="3" s="1"/>
  <c r="KH10" i="3" s="1"/>
  <c r="KH15" i="3" s="1"/>
  <c r="KI10" i="3" s="1"/>
  <c r="KI15" i="3" s="1"/>
  <c r="KJ10" i="3" s="1"/>
  <c r="KJ15" i="3" s="1"/>
  <c r="KK10" i="3" s="1"/>
  <c r="KK15" i="3" s="1"/>
  <c r="KL10" i="3" s="1"/>
  <c r="KL15" i="3" s="1"/>
  <c r="KM10" i="3" s="1"/>
  <c r="KM15" i="3" s="1"/>
  <c r="KN10" i="3" s="1"/>
  <c r="KN15" i="3" s="1"/>
  <c r="KO10" i="3" s="1"/>
  <c r="KO15" i="3" s="1"/>
  <c r="KP10" i="3" s="1"/>
  <c r="KP15" i="3" s="1"/>
  <c r="KQ10" i="3" s="1"/>
  <c r="KQ15" i="3" s="1"/>
  <c r="KR10" i="3" s="1"/>
  <c r="KR15" i="3" s="1"/>
  <c r="KS10" i="3" s="1"/>
  <c r="KS15" i="3" s="1"/>
  <c r="KT10" i="3" s="1"/>
  <c r="KT15" i="3" s="1"/>
  <c r="KU10" i="3" s="1"/>
  <c r="KU15" i="3" s="1"/>
  <c r="KV10" i="3" s="1"/>
  <c r="KV15" i="3" s="1"/>
  <c r="KW10" i="3" s="1"/>
  <c r="KW15" i="3" s="1"/>
  <c r="KX10" i="3" s="1"/>
  <c r="KX15" i="3" s="1"/>
  <c r="KY10" i="3" s="1"/>
  <c r="KY15" i="3" s="1"/>
  <c r="KZ10" i="3" s="1"/>
  <c r="KZ15" i="3" s="1"/>
  <c r="LA10" i="3" s="1"/>
  <c r="LA15" i="3" s="1"/>
  <c r="LB10" i="3" s="1"/>
  <c r="LB15" i="3" s="1"/>
  <c r="LC10" i="3" s="1"/>
  <c r="LC15" i="3" s="1"/>
  <c r="LD10" i="3" s="1"/>
  <c r="LD15" i="3" s="1"/>
  <c r="LE10" i="3" s="1"/>
  <c r="LE15" i="3" s="1"/>
  <c r="LF10" i="3" s="1"/>
  <c r="LF15" i="3" s="1"/>
  <c r="LG10" i="3" s="1"/>
  <c r="LG15" i="3" s="1"/>
  <c r="LH10" i="3" s="1"/>
  <c r="LH15" i="3" s="1"/>
  <c r="LI10" i="3" s="1"/>
  <c r="LI15" i="3" s="1"/>
  <c r="LJ10" i="3" s="1"/>
  <c r="LJ15" i="3" s="1"/>
  <c r="LK10" i="3" s="1"/>
  <c r="LK15" i="3" s="1"/>
  <c r="LL10" i="3" s="1"/>
  <c r="LL15" i="3" s="1"/>
  <c r="LM10" i="3" s="1"/>
  <c r="LM15" i="3" s="1"/>
  <c r="LN10" i="3" s="1"/>
  <c r="LN15" i="3" s="1"/>
  <c r="LO10" i="3" s="1"/>
  <c r="LO15" i="3" s="1"/>
  <c r="LP10" i="3" s="1"/>
  <c r="LP15" i="3" s="1"/>
  <c r="LQ10" i="3" s="1"/>
  <c r="LQ15" i="3" s="1"/>
  <c r="LR10" i="3" s="1"/>
  <c r="LR15" i="3" s="1"/>
  <c r="LS10" i="3" s="1"/>
  <c r="LS15" i="3" s="1"/>
  <c r="LT10" i="3" s="1"/>
  <c r="LT15" i="3" s="1"/>
  <c r="LU10" i="3" s="1"/>
  <c r="LU15" i="3" s="1"/>
  <c r="LV10" i="3" s="1"/>
  <c r="LV15" i="3" s="1"/>
  <c r="LW10" i="3" s="1"/>
  <c r="LW15" i="3" s="1"/>
  <c r="LX10" i="3" s="1"/>
  <c r="LX15" i="3" s="1"/>
  <c r="LY10" i="3" s="1"/>
  <c r="LY15" i="3" s="1"/>
  <c r="LZ10" i="3" s="1"/>
  <c r="LZ15" i="3" s="1"/>
  <c r="MA10" i="3" s="1"/>
  <c r="MA15" i="3" s="1"/>
  <c r="MB10" i="3" s="1"/>
  <c r="MB15" i="3" s="1"/>
  <c r="MC10" i="3" s="1"/>
  <c r="MC15" i="3" s="1"/>
  <c r="MD10" i="3" s="1"/>
  <c r="MD15" i="3" s="1"/>
  <c r="ME10" i="3" s="1"/>
  <c r="ME15" i="3" s="1"/>
  <c r="MF10" i="3" s="1"/>
  <c r="MF15" i="3" s="1"/>
  <c r="MG10" i="3" s="1"/>
  <c r="MG15" i="3" s="1"/>
  <c r="MH10" i="3" s="1"/>
  <c r="MH15" i="3" s="1"/>
  <c r="MI10" i="3" s="1"/>
  <c r="MI15" i="3" s="1"/>
  <c r="MJ10" i="3" s="1"/>
  <c r="MJ15" i="3" s="1"/>
  <c r="MK10" i="3" s="1"/>
  <c r="MK15" i="3" s="1"/>
  <c r="ML10" i="3" s="1"/>
  <c r="ML15" i="3" s="1"/>
  <c r="MM10" i="3" s="1"/>
  <c r="MM15" i="3" s="1"/>
  <c r="MN10" i="3" s="1"/>
  <c r="MN15" i="3" s="1"/>
  <c r="MO10" i="3" s="1"/>
  <c r="MO15" i="3" s="1"/>
  <c r="MP10" i="3" s="1"/>
  <c r="MP15" i="3" s="1"/>
  <c r="MQ10" i="3" s="1"/>
  <c r="MQ15" i="3" s="1"/>
  <c r="MR10" i="3" s="1"/>
  <c r="MR15" i="3" s="1"/>
  <c r="MS10" i="3" s="1"/>
  <c r="MS15" i="3" s="1"/>
  <c r="MT10" i="3" s="1"/>
  <c r="MT15" i="3" s="1"/>
  <c r="MU10" i="3" s="1"/>
  <c r="MU15" i="3" s="1"/>
  <c r="MV10" i="3" s="1"/>
  <c r="MV15" i="3" s="1"/>
  <c r="MW10" i="3" s="1"/>
  <c r="MW15" i="3" s="1"/>
  <c r="MX10" i="3" s="1"/>
  <c r="MX15" i="3" s="1"/>
  <c r="MY10" i="3" s="1"/>
  <c r="MY15" i="3" s="1"/>
  <c r="MZ10" i="3" s="1"/>
  <c r="MZ15" i="3" s="1"/>
  <c r="NA10" i="3" s="1"/>
  <c r="NA15" i="3" s="1"/>
  <c r="NB10" i="3" s="1"/>
  <c r="NB15" i="3" s="1"/>
  <c r="NC10" i="3" s="1"/>
  <c r="NC15" i="3" s="1"/>
  <c r="ND10" i="3" s="1"/>
  <c r="ND15" i="3" s="1"/>
  <c r="NE10" i="3" s="1"/>
  <c r="NE15" i="3" s="1"/>
  <c r="NF10" i="3" s="1"/>
  <c r="NF15" i="3" s="1"/>
  <c r="NG10" i="3" s="1"/>
  <c r="NG15" i="3" s="1"/>
  <c r="NH10" i="3" s="1"/>
  <c r="NH15" i="3" s="1"/>
  <c r="NI10" i="3" s="1"/>
  <c r="NI15" i="3" s="1"/>
  <c r="NJ10" i="3" s="1"/>
  <c r="NJ15" i="3" s="1"/>
  <c r="NK10" i="3" s="1"/>
  <c r="NK15" i="3" s="1"/>
  <c r="NL10" i="3" s="1"/>
  <c r="NL15" i="3" s="1"/>
  <c r="NM10" i="3" s="1"/>
  <c r="NM15" i="3" s="1"/>
  <c r="NN10" i="3" s="1"/>
  <c r="NN15" i="3" s="1"/>
  <c r="NO10" i="3" s="1"/>
  <c r="NO15" i="3" s="1"/>
  <c r="NP10" i="3" s="1"/>
  <c r="NP15" i="3" s="1"/>
  <c r="NQ10" i="3" s="1"/>
  <c r="NQ15" i="3" s="1"/>
  <c r="NR10" i="3" s="1"/>
  <c r="NR15" i="3" s="1"/>
  <c r="NS10" i="3" s="1"/>
  <c r="NS15" i="3" s="1"/>
  <c r="NT10" i="3" s="1"/>
  <c r="NT15" i="3" s="1"/>
  <c r="NU10" i="3" s="1"/>
  <c r="NU15" i="3" s="1"/>
  <c r="NV10" i="3" s="1"/>
  <c r="NV15" i="3" s="1"/>
  <c r="NW10" i="3" s="1"/>
  <c r="NW15" i="3" s="1"/>
  <c r="NX10" i="3" s="1"/>
  <c r="NX15" i="3" s="1"/>
  <c r="NY10" i="3" s="1"/>
  <c r="NY15" i="3" s="1"/>
  <c r="NZ10" i="3" s="1"/>
  <c r="NZ15" i="3" s="1"/>
  <c r="OA10" i="3" s="1"/>
  <c r="OA15" i="3" s="1"/>
  <c r="OB10" i="3" s="1"/>
  <c r="OB15" i="3" s="1"/>
  <c r="OC10" i="3" s="1"/>
  <c r="OC15" i="3" s="1"/>
  <c r="OD10" i="3" s="1"/>
  <c r="OD15" i="3" s="1"/>
  <c r="OE10" i="3" s="1"/>
  <c r="OE15" i="3" s="1"/>
  <c r="OF10" i="3" s="1"/>
  <c r="OF15" i="3" s="1"/>
  <c r="OG10" i="3" s="1"/>
  <c r="OG15" i="3" s="1"/>
  <c r="OH10" i="3" s="1"/>
  <c r="OH15" i="3" s="1"/>
  <c r="OI10" i="3" s="1"/>
  <c r="OI15" i="3" s="1"/>
  <c r="OJ10" i="3" s="1"/>
  <c r="OJ15" i="3" s="1"/>
  <c r="OK10" i="3" s="1"/>
  <c r="OK15" i="3" s="1"/>
  <c r="OL10" i="3" s="1"/>
  <c r="OL15" i="3" s="1"/>
  <c r="OM10" i="3" s="1"/>
  <c r="OM15" i="3" s="1"/>
  <c r="ON10" i="3" s="1"/>
  <c r="ON15" i="3" s="1"/>
  <c r="OO10" i="3" s="1"/>
  <c r="OO15" i="3" s="1"/>
  <c r="OP10" i="3" s="1"/>
  <c r="OP15" i="3" s="1"/>
  <c r="OQ10" i="3" s="1"/>
  <c r="OQ15" i="3" s="1"/>
  <c r="OR10" i="3" s="1"/>
  <c r="OR15" i="3" s="1"/>
  <c r="OS10" i="3" s="1"/>
  <c r="OS15" i="3" s="1"/>
  <c r="OT10" i="3" s="1"/>
  <c r="OT15" i="3" s="1"/>
  <c r="OU10" i="3" s="1"/>
  <c r="OU15" i="3" s="1"/>
  <c r="OV10" i="3" s="1"/>
  <c r="OV15" i="3" s="1"/>
  <c r="OW10" i="3" s="1"/>
  <c r="OW15" i="3" s="1"/>
  <c r="OX10" i="3" s="1"/>
  <c r="OX15" i="3" s="1"/>
  <c r="OY10" i="3" s="1"/>
  <c r="OY15" i="3" s="1"/>
  <c r="OZ10" i="3" s="1"/>
  <c r="OZ15" i="3" s="1"/>
  <c r="PA10" i="3" s="1"/>
  <c r="PA15" i="3" s="1"/>
  <c r="PB10" i="3" s="1"/>
  <c r="PB15" i="3" s="1"/>
  <c r="PC10" i="3" s="1"/>
  <c r="PC15" i="3" s="1"/>
  <c r="PD10" i="3" s="1"/>
  <c r="PD15" i="3" s="1"/>
  <c r="PE10" i="3" s="1"/>
  <c r="PE15" i="3" s="1"/>
  <c r="PF10" i="3" s="1"/>
  <c r="PF15" i="3" s="1"/>
  <c r="PG10" i="3" s="1"/>
  <c r="PG15" i="3" s="1"/>
  <c r="PH10" i="3" s="1"/>
  <c r="PH15" i="3" s="1"/>
  <c r="PI10" i="3" s="1"/>
  <c r="PI15" i="3" s="1"/>
  <c r="PJ10" i="3" s="1"/>
  <c r="PJ15" i="3" s="1"/>
  <c r="PK10" i="3" s="1"/>
  <c r="PK15" i="3" s="1"/>
  <c r="PL10" i="3" s="1"/>
  <c r="PL15" i="3" s="1"/>
  <c r="PM10" i="3" s="1"/>
  <c r="PM15" i="3" s="1"/>
  <c r="PN10" i="3" s="1"/>
  <c r="PN15" i="3" s="1"/>
  <c r="PO10" i="3" s="1"/>
  <c r="PO15" i="3" s="1"/>
  <c r="PP10" i="3" s="1"/>
  <c r="PP15" i="3" s="1"/>
  <c r="PQ10" i="3" s="1"/>
  <c r="PQ15" i="3" s="1"/>
  <c r="PR10" i="3" s="1"/>
  <c r="PR15" i="3" s="1"/>
  <c r="PS10" i="3" s="1"/>
  <c r="PS15" i="3" s="1"/>
  <c r="PT10" i="3" s="1"/>
  <c r="PT15" i="3" s="1"/>
  <c r="PU10" i="3" s="1"/>
  <c r="PU15" i="3" s="1"/>
  <c r="PV10" i="3" s="1"/>
  <c r="PV15" i="3" s="1"/>
  <c r="PW10" i="3" s="1"/>
  <c r="PW15" i="3" s="1"/>
  <c r="PX10" i="3" s="1"/>
  <c r="PX15" i="3" s="1"/>
  <c r="PY10" i="3" s="1"/>
  <c r="PY15" i="3" s="1"/>
  <c r="PZ10" i="3" s="1"/>
  <c r="PZ15" i="3" s="1"/>
  <c r="QA10" i="3" s="1"/>
  <c r="QA15" i="3" s="1"/>
  <c r="QB10" i="3" s="1"/>
  <c r="QB15" i="3" s="1"/>
  <c r="QC10" i="3" s="1"/>
  <c r="QC15" i="3" s="1"/>
  <c r="QD10" i="3" s="1"/>
  <c r="QD15" i="3" s="1"/>
  <c r="QE10" i="3" s="1"/>
  <c r="QE15" i="3" s="1"/>
  <c r="QF10" i="3" s="1"/>
  <c r="QF15" i="3" s="1"/>
  <c r="QG10" i="3" s="1"/>
  <c r="QG15" i="3" s="1"/>
  <c r="QH10" i="3" s="1"/>
  <c r="QH15" i="3" s="1"/>
  <c r="QI10" i="3" s="1"/>
  <c r="QI15" i="3" s="1"/>
  <c r="QJ10" i="3" s="1"/>
  <c r="QJ15" i="3" s="1"/>
  <c r="QK10" i="3" s="1"/>
  <c r="QK15" i="3" s="1"/>
  <c r="QL10" i="3" s="1"/>
  <c r="QL15" i="3" s="1"/>
  <c r="QM10" i="3" s="1"/>
  <c r="QM15" i="3" s="1"/>
  <c r="QN10" i="3" s="1"/>
  <c r="QN15" i="3" s="1"/>
  <c r="B12" i="6"/>
  <c r="B11" i="6"/>
  <c r="C5" i="6" s="1"/>
  <c r="B7" i="6"/>
  <c r="B25" i="6"/>
  <c r="B9" i="3"/>
  <c r="C4" i="3" s="1"/>
  <c r="C9" i="3" s="1"/>
  <c r="D4" i="3" s="1"/>
  <c r="D9" i="3" s="1"/>
  <c r="E4" i="3" s="1"/>
  <c r="E9" i="3" s="1"/>
  <c r="F4" i="3" s="1"/>
  <c r="F9" i="3" s="1"/>
  <c r="G4" i="3" s="1"/>
  <c r="G9" i="3" s="1"/>
  <c r="H4" i="3" s="1"/>
  <c r="H9" i="3" s="1"/>
  <c r="I4" i="3" s="1"/>
  <c r="I9" i="3" s="1"/>
  <c r="J4" i="3" s="1"/>
  <c r="J9" i="3" s="1"/>
  <c r="K4" i="3" s="1"/>
  <c r="K9" i="3" s="1"/>
  <c r="L4" i="3" s="1"/>
  <c r="L9" i="3" s="1"/>
  <c r="M4" i="3" s="1"/>
  <c r="M9" i="3" s="1"/>
  <c r="N4" i="3" s="1"/>
  <c r="N9" i="3" s="1"/>
  <c r="O4" i="3" s="1"/>
  <c r="O9" i="3" s="1"/>
  <c r="P4" i="3" s="1"/>
  <c r="P9" i="3" s="1"/>
  <c r="Q4" i="3" s="1"/>
  <c r="Q9" i="3" s="1"/>
  <c r="R4" i="3" s="1"/>
  <c r="R9" i="3" s="1"/>
  <c r="S4" i="3" s="1"/>
  <c r="S9" i="3" s="1"/>
  <c r="T4" i="3" s="1"/>
  <c r="T9" i="3" s="1"/>
  <c r="U4" i="3" s="1"/>
  <c r="U9" i="3" s="1"/>
  <c r="V4" i="3" s="1"/>
  <c r="V9" i="3" s="1"/>
  <c r="W4" i="3" s="1"/>
  <c r="W9" i="3" s="1"/>
  <c r="X4" i="3" s="1"/>
  <c r="X9" i="3" s="1"/>
  <c r="Y4" i="3" s="1"/>
  <c r="Y9" i="3" s="1"/>
  <c r="Z4" i="3" s="1"/>
  <c r="Z9" i="3" s="1"/>
  <c r="AA4" i="3" s="1"/>
  <c r="AA9" i="3" s="1"/>
  <c r="AB4" i="3" s="1"/>
  <c r="AB9" i="3" s="1"/>
  <c r="AC4" i="3" s="1"/>
  <c r="AC9" i="3" s="1"/>
  <c r="AD4" i="3" s="1"/>
  <c r="AD9" i="3" s="1"/>
  <c r="AE4" i="3" s="1"/>
  <c r="AE9" i="3" s="1"/>
  <c r="AF4" i="3" s="1"/>
  <c r="AF9" i="3" s="1"/>
  <c r="AG4" i="3" s="1"/>
  <c r="AG9" i="3" s="1"/>
  <c r="AH4" i="3" s="1"/>
  <c r="AH9" i="3" s="1"/>
  <c r="AI4" i="3" s="1"/>
  <c r="AI9" i="3" s="1"/>
  <c r="AJ4" i="3" s="1"/>
  <c r="AJ9" i="3" s="1"/>
  <c r="AK4" i="3" s="1"/>
  <c r="AK9" i="3" s="1"/>
  <c r="AL4" i="3" s="1"/>
  <c r="AL9" i="3" s="1"/>
  <c r="AM4" i="3" s="1"/>
  <c r="AM9" i="3" s="1"/>
  <c r="AN4" i="3" s="1"/>
  <c r="AN9" i="3" s="1"/>
  <c r="AO4" i="3" s="1"/>
  <c r="AO9" i="3" s="1"/>
  <c r="AP4" i="3" s="1"/>
  <c r="AP9" i="3" s="1"/>
  <c r="AQ4" i="3" s="1"/>
  <c r="AQ9" i="3" s="1"/>
  <c r="AR4" i="3" s="1"/>
  <c r="AR9" i="3" s="1"/>
  <c r="AS4" i="3" s="1"/>
  <c r="AS9" i="3" s="1"/>
  <c r="AT4" i="3" s="1"/>
  <c r="AT9" i="3" s="1"/>
  <c r="AU4" i="3" s="1"/>
  <c r="AU9" i="3" s="1"/>
  <c r="AV4" i="3" s="1"/>
  <c r="AV9" i="3" s="1"/>
  <c r="AW4" i="3" s="1"/>
  <c r="AW9" i="3" s="1"/>
  <c r="AX4" i="3" s="1"/>
  <c r="AX9" i="3" s="1"/>
  <c r="AY4" i="3" s="1"/>
  <c r="AY9" i="3" s="1"/>
  <c r="AZ4" i="3" s="1"/>
  <c r="AZ9" i="3" s="1"/>
  <c r="BA4" i="3" s="1"/>
  <c r="BA9" i="3" s="1"/>
  <c r="BB4" i="3" s="1"/>
  <c r="BB9" i="3" s="1"/>
  <c r="BC4" i="3" s="1"/>
  <c r="BC9" i="3" s="1"/>
  <c r="BD4" i="3" s="1"/>
  <c r="BD9" i="3" s="1"/>
  <c r="BE4" i="3" s="1"/>
  <c r="BE9" i="3" s="1"/>
  <c r="BF4" i="3" s="1"/>
  <c r="BF9" i="3" s="1"/>
  <c r="BG4" i="3" s="1"/>
  <c r="BG9" i="3" s="1"/>
  <c r="BH4" i="3" s="1"/>
  <c r="BH9" i="3" s="1"/>
  <c r="BI4" i="3" s="1"/>
  <c r="BI9" i="3" s="1"/>
  <c r="BJ4" i="3" s="1"/>
  <c r="BJ9" i="3" s="1"/>
  <c r="BK4" i="3" s="1"/>
  <c r="BK9" i="3" s="1"/>
  <c r="BL4" i="3" s="1"/>
  <c r="BL9" i="3" s="1"/>
  <c r="BM4" i="3" s="1"/>
  <c r="BM9" i="3" s="1"/>
  <c r="BN4" i="3" s="1"/>
  <c r="BN9" i="3" s="1"/>
  <c r="BO4" i="3" s="1"/>
  <c r="BO9" i="3" s="1"/>
  <c r="BP4" i="3" s="1"/>
  <c r="BP9" i="3" s="1"/>
  <c r="BQ4" i="3" s="1"/>
  <c r="BQ9" i="3" s="1"/>
  <c r="BR4" i="3" s="1"/>
  <c r="BR9" i="3" s="1"/>
  <c r="BS4" i="3" s="1"/>
  <c r="BS9" i="3" s="1"/>
  <c r="BT4" i="3" s="1"/>
  <c r="BT9" i="3" s="1"/>
  <c r="BU4" i="3" s="1"/>
  <c r="BU9" i="3" s="1"/>
  <c r="BV4" i="3" s="1"/>
  <c r="BV9" i="3" s="1"/>
  <c r="BW4" i="3" s="1"/>
  <c r="BW9" i="3" s="1"/>
  <c r="BX4" i="3" s="1"/>
  <c r="BX9" i="3" s="1"/>
  <c r="BY4" i="3" s="1"/>
  <c r="BY9" i="3" s="1"/>
  <c r="BZ4" i="3" s="1"/>
  <c r="BZ9" i="3" s="1"/>
  <c r="CA4" i="3" s="1"/>
  <c r="CA9" i="3" s="1"/>
  <c r="CB4" i="3" s="1"/>
  <c r="CB9" i="3" s="1"/>
  <c r="CC4" i="3" s="1"/>
  <c r="CC9" i="3" s="1"/>
  <c r="CD4" i="3" s="1"/>
  <c r="CD9" i="3" s="1"/>
  <c r="CE4" i="3" s="1"/>
  <c r="CE9" i="3" s="1"/>
  <c r="CF4" i="3" s="1"/>
  <c r="CF9" i="3" s="1"/>
  <c r="CG4" i="3" s="1"/>
  <c r="CG9" i="3" s="1"/>
  <c r="CH4" i="3" s="1"/>
  <c r="CH9" i="3" s="1"/>
  <c r="CI4" i="3" s="1"/>
  <c r="CI9" i="3" s="1"/>
  <c r="CJ4" i="3" s="1"/>
  <c r="CJ9" i="3" s="1"/>
  <c r="CK4" i="3" s="1"/>
  <c r="CK9" i="3" s="1"/>
  <c r="CL4" i="3" s="1"/>
  <c r="CL9" i="3" s="1"/>
  <c r="CM4" i="3" s="1"/>
  <c r="CM9" i="3" s="1"/>
  <c r="CN4" i="3" s="1"/>
  <c r="CN9" i="3" s="1"/>
  <c r="CO4" i="3" s="1"/>
  <c r="CO9" i="3" s="1"/>
  <c r="CP4" i="3" s="1"/>
  <c r="CP9" i="3" s="1"/>
  <c r="CQ4" i="3" s="1"/>
  <c r="CQ9" i="3" s="1"/>
  <c r="CR4" i="3" s="1"/>
  <c r="CR9" i="3" s="1"/>
  <c r="CS4" i="3" s="1"/>
  <c r="CS9" i="3" s="1"/>
  <c r="CT4" i="3" s="1"/>
  <c r="CT9" i="3" s="1"/>
  <c r="CU4" i="3" s="1"/>
  <c r="CU9" i="3" s="1"/>
  <c r="CV4" i="3" s="1"/>
  <c r="CV9" i="3" s="1"/>
  <c r="CW4" i="3" s="1"/>
  <c r="CW9" i="3" s="1"/>
  <c r="CX4" i="3" s="1"/>
  <c r="CX9" i="3" s="1"/>
  <c r="CY4" i="3" s="1"/>
  <c r="CY9" i="3" s="1"/>
  <c r="CZ4" i="3" s="1"/>
  <c r="CZ9" i="3" s="1"/>
  <c r="DA4" i="3" s="1"/>
  <c r="DA9" i="3" s="1"/>
  <c r="DB4" i="3" s="1"/>
  <c r="DB9" i="3" s="1"/>
  <c r="DC4" i="3" s="1"/>
  <c r="DC9" i="3" s="1"/>
  <c r="DD4" i="3" s="1"/>
  <c r="DD9" i="3" s="1"/>
  <c r="DE4" i="3" s="1"/>
  <c r="DE9" i="3" s="1"/>
  <c r="DF4" i="3" s="1"/>
  <c r="DF9" i="3" s="1"/>
  <c r="DG4" i="3" s="1"/>
  <c r="DG9" i="3" s="1"/>
  <c r="DH4" i="3" s="1"/>
  <c r="DH9" i="3" s="1"/>
  <c r="DI4" i="3" s="1"/>
  <c r="DI9" i="3" s="1"/>
  <c r="DJ4" i="3" s="1"/>
  <c r="DJ9" i="3" s="1"/>
  <c r="DK4" i="3" s="1"/>
  <c r="DK9" i="3" s="1"/>
  <c r="DL4" i="3" s="1"/>
  <c r="DL9" i="3" s="1"/>
  <c r="DM4" i="3" s="1"/>
  <c r="DM9" i="3" s="1"/>
  <c r="DN4" i="3" s="1"/>
  <c r="DN9" i="3" s="1"/>
  <c r="DO4" i="3" s="1"/>
  <c r="DO9" i="3" s="1"/>
  <c r="DP4" i="3" s="1"/>
  <c r="DP9" i="3" s="1"/>
  <c r="DQ4" i="3" s="1"/>
  <c r="DQ9" i="3" s="1"/>
  <c r="DR4" i="3" s="1"/>
  <c r="DR9" i="3" s="1"/>
  <c r="DS4" i="3" s="1"/>
  <c r="DS9" i="3" s="1"/>
  <c r="DT4" i="3" s="1"/>
  <c r="DT9" i="3" s="1"/>
  <c r="DU4" i="3" s="1"/>
  <c r="DU9" i="3" s="1"/>
  <c r="DV4" i="3" s="1"/>
  <c r="DV9" i="3" s="1"/>
  <c r="DW4" i="3" s="1"/>
  <c r="DW9" i="3" s="1"/>
  <c r="DX4" i="3" s="1"/>
  <c r="DX9" i="3" s="1"/>
  <c r="DY4" i="3" s="1"/>
  <c r="DY9" i="3" s="1"/>
  <c r="DZ4" i="3" s="1"/>
  <c r="DZ9" i="3" s="1"/>
  <c r="EA4" i="3" s="1"/>
  <c r="EA9" i="3" s="1"/>
  <c r="EB4" i="3" s="1"/>
  <c r="EB9" i="3" s="1"/>
  <c r="EC4" i="3" s="1"/>
  <c r="EC9" i="3" s="1"/>
  <c r="ED4" i="3" s="1"/>
  <c r="ED9" i="3" s="1"/>
  <c r="EE4" i="3" s="1"/>
  <c r="EE9" i="3" s="1"/>
  <c r="EF4" i="3" s="1"/>
  <c r="EF9" i="3" s="1"/>
  <c r="EG4" i="3" s="1"/>
  <c r="EG9" i="3" s="1"/>
  <c r="EH4" i="3" s="1"/>
  <c r="EH9" i="3" s="1"/>
  <c r="EI4" i="3" s="1"/>
  <c r="EI9" i="3" s="1"/>
  <c r="EJ4" i="3" s="1"/>
  <c r="EJ9" i="3" s="1"/>
  <c r="EK4" i="3" s="1"/>
  <c r="EK9" i="3" s="1"/>
  <c r="EL4" i="3" s="1"/>
  <c r="EL9" i="3" s="1"/>
  <c r="EM4" i="3" s="1"/>
  <c r="EM9" i="3" s="1"/>
  <c r="EN4" i="3" s="1"/>
  <c r="EN9" i="3" s="1"/>
  <c r="EO4" i="3" s="1"/>
  <c r="EO9" i="3" s="1"/>
  <c r="EP4" i="3" s="1"/>
  <c r="EP9" i="3" s="1"/>
  <c r="EQ4" i="3" s="1"/>
  <c r="EQ9" i="3" s="1"/>
  <c r="ER4" i="3" s="1"/>
  <c r="ER9" i="3" s="1"/>
  <c r="ES4" i="3" s="1"/>
  <c r="ES9" i="3" s="1"/>
  <c r="ET4" i="3" s="1"/>
  <c r="ET9" i="3" s="1"/>
  <c r="EU4" i="3" s="1"/>
  <c r="EU9" i="3" s="1"/>
  <c r="EV4" i="3" s="1"/>
  <c r="EV9" i="3" s="1"/>
  <c r="EW4" i="3" s="1"/>
  <c r="EW9" i="3" s="1"/>
  <c r="EX4" i="3" s="1"/>
  <c r="EX9" i="3" s="1"/>
  <c r="EY4" i="3" s="1"/>
  <c r="EY9" i="3" s="1"/>
  <c r="EZ4" i="3" s="1"/>
  <c r="EZ9" i="3" s="1"/>
  <c r="FA4" i="3" s="1"/>
  <c r="FA9" i="3" s="1"/>
  <c r="FB4" i="3" s="1"/>
  <c r="FB9" i="3" s="1"/>
  <c r="FC4" i="3" s="1"/>
  <c r="FC9" i="3" s="1"/>
  <c r="FD4" i="3" s="1"/>
  <c r="FD9" i="3" s="1"/>
  <c r="FE4" i="3" s="1"/>
  <c r="FE9" i="3" s="1"/>
  <c r="FF4" i="3" s="1"/>
  <c r="FF9" i="3" s="1"/>
  <c r="FG4" i="3" s="1"/>
  <c r="FG9" i="3" s="1"/>
  <c r="FH4" i="3" s="1"/>
  <c r="FH9" i="3" s="1"/>
  <c r="FI4" i="3" s="1"/>
  <c r="FI9" i="3" s="1"/>
  <c r="FJ4" i="3" s="1"/>
  <c r="FJ9" i="3" s="1"/>
  <c r="FK4" i="3" s="1"/>
  <c r="FK9" i="3" s="1"/>
  <c r="FL4" i="3" s="1"/>
  <c r="FL9" i="3" s="1"/>
  <c r="FM4" i="3" s="1"/>
  <c r="FM9" i="3" s="1"/>
  <c r="FN4" i="3" s="1"/>
  <c r="FN9" i="3" s="1"/>
  <c r="FO4" i="3" s="1"/>
  <c r="FO9" i="3" s="1"/>
  <c r="FP4" i="3" s="1"/>
  <c r="FP9" i="3" s="1"/>
  <c r="FQ4" i="3" s="1"/>
  <c r="FQ9" i="3" s="1"/>
  <c r="FR4" i="3" s="1"/>
  <c r="FR9" i="3" s="1"/>
  <c r="FS4" i="3" s="1"/>
  <c r="FS9" i="3" s="1"/>
  <c r="FT4" i="3" s="1"/>
  <c r="FT9" i="3" s="1"/>
  <c r="FU4" i="3" s="1"/>
  <c r="FU9" i="3" s="1"/>
  <c r="FV4" i="3" s="1"/>
  <c r="FV9" i="3" s="1"/>
  <c r="FW4" i="3" s="1"/>
  <c r="FW9" i="3" s="1"/>
  <c r="FX4" i="3" s="1"/>
  <c r="FX9" i="3" s="1"/>
  <c r="FY4" i="3" s="1"/>
  <c r="FY9" i="3" s="1"/>
  <c r="FZ4" i="3" s="1"/>
  <c r="FZ9" i="3" s="1"/>
  <c r="GA4" i="3" s="1"/>
  <c r="GA9" i="3" s="1"/>
  <c r="GB4" i="3" s="1"/>
  <c r="GB9" i="3" s="1"/>
  <c r="GC4" i="3" s="1"/>
  <c r="GC9" i="3" s="1"/>
  <c r="GD4" i="3" s="1"/>
  <c r="GD9" i="3" s="1"/>
  <c r="GE4" i="3" s="1"/>
  <c r="GE9" i="3" s="1"/>
  <c r="GF4" i="3" s="1"/>
  <c r="GF9" i="3" s="1"/>
  <c r="GG4" i="3" s="1"/>
  <c r="GG9" i="3" s="1"/>
  <c r="GH4" i="3" s="1"/>
  <c r="GH9" i="3" s="1"/>
  <c r="GI4" i="3" s="1"/>
  <c r="GI9" i="3" s="1"/>
  <c r="GJ4" i="3" s="1"/>
  <c r="GJ9" i="3" s="1"/>
  <c r="GK4" i="3" s="1"/>
  <c r="GK9" i="3" s="1"/>
  <c r="GL4" i="3" s="1"/>
  <c r="GL9" i="3" s="1"/>
  <c r="GM4" i="3" s="1"/>
  <c r="GM9" i="3" s="1"/>
  <c r="GN4" i="3" s="1"/>
  <c r="GN9" i="3" s="1"/>
  <c r="GO4" i="3" s="1"/>
  <c r="GO9" i="3" s="1"/>
  <c r="GP4" i="3" s="1"/>
  <c r="GP9" i="3" s="1"/>
  <c r="GQ4" i="3" s="1"/>
  <c r="GQ9" i="3" s="1"/>
  <c r="GR4" i="3" s="1"/>
  <c r="GR9" i="3" s="1"/>
  <c r="GS4" i="3" s="1"/>
  <c r="GS9" i="3" s="1"/>
  <c r="GT4" i="3" s="1"/>
  <c r="GT9" i="3" s="1"/>
  <c r="GU4" i="3" s="1"/>
  <c r="GU9" i="3" s="1"/>
  <c r="GV4" i="3" s="1"/>
  <c r="GV9" i="3" s="1"/>
  <c r="GW4" i="3" s="1"/>
  <c r="GW9" i="3" s="1"/>
  <c r="GX4" i="3" s="1"/>
  <c r="GX9" i="3" s="1"/>
  <c r="GY4" i="3" s="1"/>
  <c r="GY9" i="3" s="1"/>
  <c r="GZ4" i="3" s="1"/>
  <c r="GZ9" i="3" s="1"/>
  <c r="HA4" i="3" s="1"/>
  <c r="HA9" i="3" s="1"/>
  <c r="HB4" i="3" s="1"/>
  <c r="HB9" i="3" s="1"/>
  <c r="HC4" i="3" s="1"/>
  <c r="HC9" i="3" s="1"/>
  <c r="HD4" i="3" s="1"/>
  <c r="HD9" i="3" s="1"/>
  <c r="HE4" i="3" s="1"/>
  <c r="HE9" i="3" s="1"/>
  <c r="HF4" i="3" s="1"/>
  <c r="HF9" i="3" s="1"/>
  <c r="HG4" i="3" s="1"/>
  <c r="HG9" i="3" s="1"/>
  <c r="HH4" i="3" s="1"/>
  <c r="HH9" i="3" s="1"/>
  <c r="HI4" i="3" s="1"/>
  <c r="HI9" i="3" s="1"/>
  <c r="HJ4" i="3" s="1"/>
  <c r="HJ9" i="3" s="1"/>
  <c r="HK4" i="3" s="1"/>
  <c r="HK9" i="3" s="1"/>
  <c r="HL4" i="3" s="1"/>
  <c r="HL9" i="3" s="1"/>
  <c r="HM4" i="3" s="1"/>
  <c r="HM9" i="3" s="1"/>
  <c r="HN4" i="3" s="1"/>
  <c r="HN9" i="3" s="1"/>
  <c r="HO4" i="3" s="1"/>
  <c r="HO9" i="3" s="1"/>
  <c r="HP4" i="3" s="1"/>
  <c r="HP9" i="3" s="1"/>
  <c r="HQ4" i="3" s="1"/>
  <c r="HQ9" i="3" s="1"/>
  <c r="HR4" i="3" s="1"/>
  <c r="HR9" i="3" s="1"/>
  <c r="HS4" i="3" s="1"/>
  <c r="HS9" i="3" s="1"/>
  <c r="HT4" i="3" s="1"/>
  <c r="HT9" i="3" s="1"/>
  <c r="HU4" i="3" s="1"/>
  <c r="HU9" i="3" s="1"/>
  <c r="HV4" i="3" s="1"/>
  <c r="HV9" i="3" s="1"/>
  <c r="HW4" i="3" s="1"/>
  <c r="HW9" i="3" s="1"/>
  <c r="HX4" i="3" s="1"/>
  <c r="HX9" i="3" s="1"/>
  <c r="HY4" i="3" s="1"/>
  <c r="HY9" i="3" s="1"/>
  <c r="HZ4" i="3" s="1"/>
  <c r="HZ9" i="3" s="1"/>
  <c r="IA4" i="3" s="1"/>
  <c r="IA9" i="3" s="1"/>
  <c r="IB4" i="3" s="1"/>
  <c r="IB9" i="3" s="1"/>
  <c r="IC4" i="3" s="1"/>
  <c r="IC9" i="3" s="1"/>
  <c r="ID4" i="3" s="1"/>
  <c r="ID9" i="3" s="1"/>
  <c r="IE4" i="3" s="1"/>
  <c r="IE9" i="3" s="1"/>
  <c r="IF4" i="3" s="1"/>
  <c r="IF9" i="3" s="1"/>
  <c r="IG4" i="3" s="1"/>
  <c r="IG9" i="3" s="1"/>
  <c r="IH4" i="3" s="1"/>
  <c r="IH9" i="3" s="1"/>
  <c r="II4" i="3" s="1"/>
  <c r="II9" i="3" s="1"/>
  <c r="IJ4" i="3" s="1"/>
  <c r="IJ9" i="3" s="1"/>
  <c r="IK4" i="3" s="1"/>
  <c r="IK9" i="3" s="1"/>
  <c r="IL4" i="3" s="1"/>
  <c r="IL9" i="3" s="1"/>
  <c r="IM4" i="3" s="1"/>
  <c r="IM9" i="3" s="1"/>
  <c r="IN4" i="3" s="1"/>
  <c r="IN9" i="3" s="1"/>
  <c r="IO4" i="3" s="1"/>
  <c r="IO9" i="3" s="1"/>
  <c r="IP4" i="3" s="1"/>
  <c r="IP9" i="3" s="1"/>
  <c r="IQ4" i="3" s="1"/>
  <c r="IQ9" i="3" s="1"/>
  <c r="IR4" i="3" s="1"/>
  <c r="IR9" i="3" s="1"/>
  <c r="IS4" i="3" s="1"/>
  <c r="IS9" i="3" s="1"/>
  <c r="IT4" i="3" s="1"/>
  <c r="IT9" i="3" s="1"/>
  <c r="IU4" i="3" s="1"/>
  <c r="IU9" i="3" s="1"/>
  <c r="IV4" i="3" s="1"/>
  <c r="IV9" i="3" s="1"/>
  <c r="IW4" i="3" s="1"/>
  <c r="IW9" i="3" s="1"/>
  <c r="IX4" i="3" s="1"/>
  <c r="IX9" i="3" s="1"/>
  <c r="IY4" i="3" s="1"/>
  <c r="IY9" i="3" s="1"/>
  <c r="IZ4" i="3" s="1"/>
  <c r="IZ9" i="3" s="1"/>
  <c r="JA4" i="3" s="1"/>
  <c r="JA9" i="3" s="1"/>
  <c r="JB4" i="3" s="1"/>
  <c r="JB9" i="3" s="1"/>
  <c r="JC4" i="3" s="1"/>
  <c r="JC9" i="3" s="1"/>
  <c r="JD4" i="3" s="1"/>
  <c r="JD9" i="3" s="1"/>
  <c r="JE4" i="3" s="1"/>
  <c r="JE9" i="3" s="1"/>
  <c r="JF4" i="3" s="1"/>
  <c r="JF9" i="3" s="1"/>
  <c r="JG4" i="3" s="1"/>
  <c r="JG9" i="3" s="1"/>
  <c r="JH4" i="3" s="1"/>
  <c r="JH9" i="3" s="1"/>
  <c r="JI4" i="3" s="1"/>
  <c r="JI9" i="3" s="1"/>
  <c r="JJ4" i="3" s="1"/>
  <c r="JJ9" i="3" s="1"/>
  <c r="JK4" i="3" s="1"/>
  <c r="JK9" i="3" s="1"/>
  <c r="JL4" i="3" s="1"/>
  <c r="JL9" i="3" s="1"/>
  <c r="JM4" i="3" s="1"/>
  <c r="JM9" i="3" s="1"/>
  <c r="JN4" i="3" s="1"/>
  <c r="JN9" i="3" s="1"/>
  <c r="JO4" i="3" s="1"/>
  <c r="JO9" i="3" s="1"/>
  <c r="JP4" i="3" s="1"/>
  <c r="JP9" i="3" s="1"/>
  <c r="JQ4" i="3" s="1"/>
  <c r="JQ9" i="3" s="1"/>
  <c r="JR4" i="3" s="1"/>
  <c r="JR9" i="3" s="1"/>
  <c r="JS4" i="3" s="1"/>
  <c r="JS9" i="3" s="1"/>
  <c r="JT4" i="3" s="1"/>
  <c r="JT9" i="3" s="1"/>
  <c r="JU4" i="3" s="1"/>
  <c r="JU9" i="3" s="1"/>
  <c r="JV4" i="3" s="1"/>
  <c r="JV9" i="3" s="1"/>
  <c r="JW4" i="3" s="1"/>
  <c r="JW9" i="3" s="1"/>
  <c r="JX4" i="3" s="1"/>
  <c r="JX9" i="3" s="1"/>
  <c r="JY4" i="3" s="1"/>
  <c r="JY9" i="3" s="1"/>
  <c r="JZ4" i="3" s="1"/>
  <c r="JZ9" i="3" s="1"/>
  <c r="KA4" i="3" s="1"/>
  <c r="KA9" i="3" s="1"/>
  <c r="KB4" i="3" s="1"/>
  <c r="KB9" i="3" s="1"/>
  <c r="KC4" i="3" s="1"/>
  <c r="KC9" i="3" s="1"/>
  <c r="KD4" i="3" s="1"/>
  <c r="KD9" i="3" s="1"/>
  <c r="KE4" i="3" s="1"/>
  <c r="KE9" i="3" s="1"/>
  <c r="KF4" i="3" s="1"/>
  <c r="KF9" i="3" s="1"/>
  <c r="KG4" i="3" s="1"/>
  <c r="KG9" i="3" s="1"/>
  <c r="KH4" i="3" s="1"/>
  <c r="KH9" i="3" s="1"/>
  <c r="KI4" i="3" s="1"/>
  <c r="KI9" i="3" s="1"/>
  <c r="KJ4" i="3" s="1"/>
  <c r="KJ9" i="3" s="1"/>
  <c r="KK4" i="3" s="1"/>
  <c r="KK9" i="3" s="1"/>
  <c r="KL4" i="3" s="1"/>
  <c r="KL9" i="3" s="1"/>
  <c r="KM4" i="3" s="1"/>
  <c r="KM9" i="3" s="1"/>
  <c r="KN4" i="3" s="1"/>
  <c r="KN9" i="3" s="1"/>
  <c r="KO4" i="3" s="1"/>
  <c r="KO9" i="3" s="1"/>
  <c r="KP4" i="3" s="1"/>
  <c r="KP9" i="3" s="1"/>
  <c r="KQ4" i="3" s="1"/>
  <c r="KQ9" i="3" s="1"/>
  <c r="KR4" i="3" s="1"/>
  <c r="KR9" i="3" s="1"/>
  <c r="KS4" i="3" s="1"/>
  <c r="KS9" i="3" s="1"/>
  <c r="KT4" i="3" s="1"/>
  <c r="KT9" i="3" s="1"/>
  <c r="KU4" i="3" s="1"/>
  <c r="KU9" i="3" s="1"/>
  <c r="KV4" i="3" s="1"/>
  <c r="KV9" i="3" s="1"/>
  <c r="KW4" i="3" s="1"/>
  <c r="KW9" i="3" s="1"/>
  <c r="KX4" i="3" s="1"/>
  <c r="KX9" i="3" s="1"/>
  <c r="KY4" i="3" s="1"/>
  <c r="KY9" i="3" s="1"/>
  <c r="KZ4" i="3" s="1"/>
  <c r="KZ9" i="3" s="1"/>
  <c r="LA4" i="3" s="1"/>
  <c r="LA9" i="3" s="1"/>
  <c r="LB4" i="3" s="1"/>
  <c r="LB9" i="3" s="1"/>
  <c r="LC4" i="3" s="1"/>
  <c r="LC9" i="3" s="1"/>
  <c r="LD4" i="3" s="1"/>
  <c r="LD9" i="3" s="1"/>
  <c r="LE4" i="3" s="1"/>
  <c r="LE9" i="3" s="1"/>
  <c r="LF4" i="3" s="1"/>
  <c r="LF9" i="3" s="1"/>
  <c r="LG4" i="3" s="1"/>
  <c r="LG9" i="3" s="1"/>
  <c r="LH4" i="3" s="1"/>
  <c r="LH9" i="3" s="1"/>
  <c r="LI4" i="3" s="1"/>
  <c r="LI9" i="3" s="1"/>
  <c r="LJ4" i="3" s="1"/>
  <c r="LJ9" i="3" s="1"/>
  <c r="LK4" i="3" s="1"/>
  <c r="LK9" i="3" s="1"/>
  <c r="LL4" i="3" s="1"/>
  <c r="LL9" i="3" s="1"/>
  <c r="LM4" i="3" s="1"/>
  <c r="LM9" i="3" s="1"/>
  <c r="LN4" i="3" s="1"/>
  <c r="LN9" i="3" s="1"/>
  <c r="LO4" i="3" s="1"/>
  <c r="LO9" i="3" s="1"/>
  <c r="LP4" i="3" s="1"/>
  <c r="LP9" i="3" s="1"/>
  <c r="LQ4" i="3" s="1"/>
  <c r="LQ9" i="3" s="1"/>
  <c r="LR4" i="3" s="1"/>
  <c r="LR9" i="3" s="1"/>
  <c r="LS4" i="3" s="1"/>
  <c r="LS9" i="3" s="1"/>
  <c r="LT4" i="3" s="1"/>
  <c r="LT9" i="3" s="1"/>
  <c r="LU4" i="3" s="1"/>
  <c r="LU9" i="3" s="1"/>
  <c r="LV4" i="3" s="1"/>
  <c r="LV9" i="3" s="1"/>
  <c r="LW4" i="3" s="1"/>
  <c r="LW9" i="3" s="1"/>
  <c r="LX4" i="3" s="1"/>
  <c r="LX9" i="3" s="1"/>
  <c r="LY4" i="3" s="1"/>
  <c r="LY9" i="3" s="1"/>
  <c r="LZ4" i="3" s="1"/>
  <c r="LZ9" i="3" s="1"/>
  <c r="MA4" i="3" s="1"/>
  <c r="MA9" i="3" s="1"/>
  <c r="MB4" i="3" s="1"/>
  <c r="MB9" i="3" s="1"/>
  <c r="MC4" i="3" s="1"/>
  <c r="MC9" i="3" s="1"/>
  <c r="MD4" i="3" s="1"/>
  <c r="MD9" i="3" s="1"/>
  <c r="ME4" i="3" s="1"/>
  <c r="ME9" i="3" s="1"/>
  <c r="MF4" i="3" s="1"/>
  <c r="MF9" i="3" s="1"/>
  <c r="MG4" i="3" s="1"/>
  <c r="MG9" i="3" s="1"/>
  <c r="MH4" i="3" s="1"/>
  <c r="MH9" i="3" s="1"/>
  <c r="MI4" i="3" s="1"/>
  <c r="MI9" i="3" s="1"/>
  <c r="MJ4" i="3" s="1"/>
  <c r="MJ9" i="3" s="1"/>
  <c r="MK4" i="3" s="1"/>
  <c r="MK9" i="3" s="1"/>
  <c r="ML4" i="3" s="1"/>
  <c r="ML9" i="3" s="1"/>
  <c r="MM4" i="3" s="1"/>
  <c r="MM9" i="3" s="1"/>
  <c r="MN4" i="3" s="1"/>
  <c r="MN9" i="3" s="1"/>
  <c r="MO4" i="3" s="1"/>
  <c r="MO9" i="3" s="1"/>
  <c r="MP4" i="3" s="1"/>
  <c r="MP9" i="3" s="1"/>
  <c r="MQ4" i="3" s="1"/>
  <c r="MQ9" i="3" s="1"/>
  <c r="MR4" i="3" s="1"/>
  <c r="MR9" i="3" s="1"/>
  <c r="MS4" i="3" s="1"/>
  <c r="MS9" i="3" s="1"/>
  <c r="MT4" i="3" s="1"/>
  <c r="MT9" i="3" s="1"/>
  <c r="MU4" i="3" s="1"/>
  <c r="MU9" i="3" s="1"/>
  <c r="MV4" i="3" s="1"/>
  <c r="MV9" i="3" s="1"/>
  <c r="MW4" i="3" s="1"/>
  <c r="MW9" i="3" s="1"/>
  <c r="MX4" i="3" s="1"/>
  <c r="MX9" i="3" s="1"/>
  <c r="MY4" i="3" s="1"/>
  <c r="MY9" i="3" s="1"/>
  <c r="MZ4" i="3" s="1"/>
  <c r="MZ9" i="3" s="1"/>
  <c r="NA4" i="3" s="1"/>
  <c r="NA9" i="3" s="1"/>
  <c r="NB4" i="3" s="1"/>
  <c r="NB9" i="3" s="1"/>
  <c r="NC4" i="3" s="1"/>
  <c r="NC9" i="3" s="1"/>
  <c r="ND4" i="3" s="1"/>
  <c r="ND9" i="3" s="1"/>
  <c r="NE4" i="3" s="1"/>
  <c r="NE9" i="3" s="1"/>
  <c r="NF4" i="3" s="1"/>
  <c r="NF9" i="3" s="1"/>
  <c r="NG4" i="3" s="1"/>
  <c r="NG9" i="3" s="1"/>
  <c r="NH4" i="3" s="1"/>
  <c r="NH9" i="3" s="1"/>
  <c r="NI4" i="3" s="1"/>
  <c r="NI9" i="3" s="1"/>
  <c r="NJ4" i="3" s="1"/>
  <c r="NJ9" i="3" s="1"/>
  <c r="NK4" i="3" s="1"/>
  <c r="NK9" i="3" s="1"/>
  <c r="NL4" i="3" s="1"/>
  <c r="NL9" i="3" s="1"/>
  <c r="NM4" i="3" s="1"/>
  <c r="NM9" i="3" s="1"/>
  <c r="NN4" i="3" s="1"/>
  <c r="NN9" i="3" s="1"/>
  <c r="NO4" i="3" s="1"/>
  <c r="NO9" i="3" s="1"/>
  <c r="NP4" i="3" s="1"/>
  <c r="NP9" i="3" s="1"/>
  <c r="NQ4" i="3" s="1"/>
  <c r="NQ9" i="3" s="1"/>
  <c r="NR4" i="3" s="1"/>
  <c r="NR9" i="3" s="1"/>
  <c r="NS4" i="3" s="1"/>
  <c r="NS9" i="3" s="1"/>
  <c r="NT4" i="3" s="1"/>
  <c r="NT9" i="3" s="1"/>
  <c r="NU4" i="3" s="1"/>
  <c r="NU9" i="3" s="1"/>
  <c r="NV4" i="3" s="1"/>
  <c r="NV9" i="3" s="1"/>
  <c r="NW4" i="3" s="1"/>
  <c r="NW9" i="3" s="1"/>
  <c r="NX4" i="3" s="1"/>
  <c r="NX9" i="3" s="1"/>
  <c r="NY4" i="3" s="1"/>
  <c r="NY9" i="3" s="1"/>
  <c r="NZ4" i="3" s="1"/>
  <c r="NZ9" i="3" s="1"/>
  <c r="OA4" i="3" s="1"/>
  <c r="OA9" i="3" s="1"/>
  <c r="OB4" i="3" s="1"/>
  <c r="OB9" i="3" s="1"/>
  <c r="OC4" i="3" s="1"/>
  <c r="OC9" i="3" s="1"/>
  <c r="OD4" i="3" s="1"/>
  <c r="OD9" i="3" s="1"/>
  <c r="OE4" i="3" s="1"/>
  <c r="OE9" i="3" s="1"/>
  <c r="OF4" i="3" s="1"/>
  <c r="OF9" i="3" s="1"/>
  <c r="OG4" i="3" s="1"/>
  <c r="OG9" i="3" s="1"/>
  <c r="OH4" i="3" s="1"/>
  <c r="OH9" i="3" s="1"/>
  <c r="OI4" i="3" s="1"/>
  <c r="OI9" i="3" s="1"/>
  <c r="OJ4" i="3" s="1"/>
  <c r="OJ9" i="3" s="1"/>
  <c r="OK4" i="3" s="1"/>
  <c r="OK9" i="3" s="1"/>
  <c r="OL4" i="3" s="1"/>
  <c r="OL9" i="3" s="1"/>
  <c r="OM4" i="3" s="1"/>
  <c r="OM9" i="3" s="1"/>
  <c r="ON4" i="3" s="1"/>
  <c r="ON9" i="3" s="1"/>
  <c r="OO4" i="3" s="1"/>
  <c r="OO9" i="3" s="1"/>
  <c r="OP4" i="3" s="1"/>
  <c r="OP9" i="3" s="1"/>
  <c r="OQ4" i="3" s="1"/>
  <c r="OQ9" i="3" s="1"/>
  <c r="OR4" i="3" s="1"/>
  <c r="OR9" i="3" s="1"/>
  <c r="OS4" i="3" s="1"/>
  <c r="OS9" i="3" s="1"/>
  <c r="OT4" i="3" s="1"/>
  <c r="OT9" i="3" s="1"/>
  <c r="OU4" i="3" s="1"/>
  <c r="OU9" i="3" s="1"/>
  <c r="OV4" i="3" s="1"/>
  <c r="OV9" i="3" s="1"/>
  <c r="OW4" i="3" s="1"/>
  <c r="OW9" i="3" s="1"/>
  <c r="OX4" i="3" s="1"/>
  <c r="OX9" i="3" s="1"/>
  <c r="OY4" i="3" s="1"/>
  <c r="OY9" i="3" s="1"/>
  <c r="OZ4" i="3" s="1"/>
  <c r="OZ9" i="3" s="1"/>
  <c r="PA4" i="3" s="1"/>
  <c r="PA9" i="3" s="1"/>
  <c r="PB4" i="3" s="1"/>
  <c r="PB9" i="3" s="1"/>
  <c r="PC4" i="3" s="1"/>
  <c r="PC9" i="3" s="1"/>
  <c r="PD4" i="3" s="1"/>
  <c r="PD9" i="3" s="1"/>
  <c r="PE4" i="3" s="1"/>
  <c r="PE9" i="3" s="1"/>
  <c r="PF4" i="3" s="1"/>
  <c r="PF9" i="3" s="1"/>
  <c r="PG4" i="3" s="1"/>
  <c r="PG9" i="3" s="1"/>
  <c r="PH4" i="3" s="1"/>
  <c r="PH9" i="3" s="1"/>
  <c r="PI4" i="3" s="1"/>
  <c r="PI9" i="3" s="1"/>
  <c r="PJ4" i="3" s="1"/>
  <c r="PJ9" i="3" s="1"/>
  <c r="PK4" i="3" s="1"/>
  <c r="PK9" i="3" s="1"/>
  <c r="PL4" i="3" s="1"/>
  <c r="PL9" i="3" s="1"/>
  <c r="PM4" i="3" s="1"/>
  <c r="PM9" i="3" s="1"/>
  <c r="PN4" i="3" s="1"/>
  <c r="PN9" i="3" s="1"/>
  <c r="PO4" i="3" s="1"/>
  <c r="PO9" i="3" s="1"/>
  <c r="PP4" i="3" s="1"/>
  <c r="PP9" i="3" s="1"/>
  <c r="PQ4" i="3" s="1"/>
  <c r="PQ9" i="3" s="1"/>
  <c r="PR4" i="3" s="1"/>
  <c r="PR9" i="3" s="1"/>
  <c r="PS4" i="3" s="1"/>
  <c r="PS9" i="3" s="1"/>
  <c r="PT4" i="3" s="1"/>
  <c r="PT9" i="3" s="1"/>
  <c r="PU4" i="3" s="1"/>
  <c r="PU9" i="3" s="1"/>
  <c r="PV4" i="3" s="1"/>
  <c r="PV9" i="3" s="1"/>
  <c r="PW4" i="3" s="1"/>
  <c r="PW9" i="3" s="1"/>
  <c r="PX4" i="3" s="1"/>
  <c r="PX9" i="3" s="1"/>
  <c r="PY4" i="3" s="1"/>
  <c r="PY9" i="3" s="1"/>
  <c r="PZ4" i="3" s="1"/>
  <c r="PZ9" i="3" s="1"/>
  <c r="QA4" i="3" s="1"/>
  <c r="QA9" i="3" s="1"/>
  <c r="QB4" i="3" s="1"/>
  <c r="QB9" i="3" s="1"/>
  <c r="QC4" i="3" s="1"/>
  <c r="QC9" i="3" s="1"/>
  <c r="QD4" i="3" s="1"/>
  <c r="QD9" i="3" s="1"/>
  <c r="QE4" i="3" s="1"/>
  <c r="QE9" i="3" s="1"/>
  <c r="QF4" i="3" s="1"/>
  <c r="QF9" i="3" s="1"/>
  <c r="QG4" i="3" s="1"/>
  <c r="QG9" i="3" s="1"/>
  <c r="QH4" i="3" s="1"/>
  <c r="QH9" i="3" s="1"/>
  <c r="QI4" i="3" s="1"/>
  <c r="QI9" i="3" s="1"/>
  <c r="QJ4" i="3" s="1"/>
  <c r="QJ9" i="3" s="1"/>
  <c r="QK4" i="3" s="1"/>
  <c r="QK9" i="3" s="1"/>
  <c r="QL4" i="3" s="1"/>
  <c r="QL9" i="3" s="1"/>
  <c r="QM4" i="3" s="1"/>
  <c r="QM9" i="3" s="1"/>
  <c r="QN4" i="3" s="1"/>
  <c r="QN9" i="3" s="1"/>
  <c r="EV10" i="4" l="1"/>
  <c r="EV16" i="4" s="1"/>
  <c r="I77" i="4"/>
  <c r="J71" i="4" s="1"/>
  <c r="J77" i="4" s="1"/>
  <c r="K71" i="4" s="1"/>
  <c r="K77" i="4" s="1"/>
  <c r="L71" i="4" s="1"/>
  <c r="L77" i="4" s="1"/>
  <c r="FI3" i="3"/>
  <c r="C2" i="4"/>
  <c r="D23" i="3"/>
  <c r="D27" i="3" s="1"/>
  <c r="E17" i="3" s="1"/>
  <c r="E21" i="3" s="1"/>
  <c r="B18" i="6"/>
  <c r="C12" i="6" s="1"/>
  <c r="B14" i="6"/>
  <c r="B26" i="6"/>
  <c r="C25" i="6"/>
  <c r="C11" i="6"/>
  <c r="D5" i="6" s="1"/>
  <c r="C7" i="6"/>
  <c r="C29" i="6"/>
  <c r="B66" i="4"/>
  <c r="B121" i="4" s="1"/>
  <c r="B5" i="4"/>
  <c r="EW10" i="4" l="1"/>
  <c r="EW16" i="4" s="1"/>
  <c r="M71" i="4"/>
  <c r="M77" i="4" s="1"/>
  <c r="FJ3" i="3"/>
  <c r="D2" i="4"/>
  <c r="E23" i="3"/>
  <c r="E27" i="3" s="1"/>
  <c r="F17" i="3" s="1"/>
  <c r="F21" i="3" s="1"/>
  <c r="C18" i="6"/>
  <c r="D12" i="6" s="1"/>
  <c r="C26" i="6"/>
  <c r="C14" i="6"/>
  <c r="D7" i="6"/>
  <c r="D11" i="6"/>
  <c r="E5" i="6" s="1"/>
  <c r="D25" i="6"/>
  <c r="D29" i="6"/>
  <c r="C66" i="4"/>
  <c r="C121" i="4" s="1"/>
  <c r="C5" i="4"/>
  <c r="B60" i="4"/>
  <c r="B56" i="4"/>
  <c r="B58" i="4"/>
  <c r="B61" i="4"/>
  <c r="B57" i="4"/>
  <c r="B59" i="4"/>
  <c r="B62" i="4"/>
  <c r="B123" i="4"/>
  <c r="B122" i="4"/>
  <c r="B120" i="4"/>
  <c r="B118" i="4"/>
  <c r="B119" i="4"/>
  <c r="B117" i="4"/>
  <c r="EX10" i="4" l="1"/>
  <c r="EX16" i="4" s="1"/>
  <c r="N71" i="4"/>
  <c r="N77" i="4" s="1"/>
  <c r="FK3" i="3"/>
  <c r="E2" i="4"/>
  <c r="F23" i="3"/>
  <c r="F27" i="3" s="1"/>
  <c r="G17" i="3" s="1"/>
  <c r="G21" i="3" s="1"/>
  <c r="D18" i="6"/>
  <c r="E12" i="6" s="1"/>
  <c r="D26" i="6"/>
  <c r="D14" i="6"/>
  <c r="E25" i="6"/>
  <c r="E29" i="6"/>
  <c r="E7" i="6"/>
  <c r="E11" i="6"/>
  <c r="F5" i="6" s="1"/>
  <c r="D66" i="4"/>
  <c r="D121" i="4" s="1"/>
  <c r="D5" i="4"/>
  <c r="C62" i="4"/>
  <c r="C58" i="4"/>
  <c r="C60" i="4"/>
  <c r="C56" i="4"/>
  <c r="C59" i="4"/>
  <c r="C61" i="4"/>
  <c r="C57" i="4"/>
  <c r="C119" i="4"/>
  <c r="C117" i="4"/>
  <c r="C122" i="4"/>
  <c r="C120" i="4"/>
  <c r="C118" i="4"/>
  <c r="C123" i="4"/>
  <c r="EY10" i="4" l="1"/>
  <c r="EY16" i="4" s="1"/>
  <c r="EZ10" i="4" s="1"/>
  <c r="EZ16" i="4" s="1"/>
  <c r="O71" i="4"/>
  <c r="O77" i="4" s="1"/>
  <c r="FL3" i="3"/>
  <c r="F2" i="4"/>
  <c r="G23" i="3"/>
  <c r="G27" i="3" s="1"/>
  <c r="H17" i="3" s="1"/>
  <c r="H21" i="3" s="1"/>
  <c r="E18" i="6"/>
  <c r="F12" i="6" s="1"/>
  <c r="E14" i="6"/>
  <c r="E26" i="6"/>
  <c r="F7" i="6"/>
  <c r="F11" i="6"/>
  <c r="G5" i="6" s="1"/>
  <c r="F29" i="6"/>
  <c r="F25" i="6"/>
  <c r="E66" i="4"/>
  <c r="E121" i="4" s="1"/>
  <c r="E5" i="4"/>
  <c r="D61" i="4"/>
  <c r="D57" i="4"/>
  <c r="D59" i="4"/>
  <c r="D62" i="4"/>
  <c r="D58" i="4"/>
  <c r="D60" i="4"/>
  <c r="D56" i="4"/>
  <c r="D123" i="4"/>
  <c r="D119" i="4"/>
  <c r="D117" i="4"/>
  <c r="D122" i="4"/>
  <c r="D120" i="4"/>
  <c r="D118" i="4"/>
  <c r="FA10" i="4" l="1"/>
  <c r="FA16" i="4" s="1"/>
  <c r="P71" i="4"/>
  <c r="P77" i="4" s="1"/>
  <c r="FM3" i="3"/>
  <c r="G2" i="4"/>
  <c r="H23" i="3"/>
  <c r="H27" i="3" s="1"/>
  <c r="I17" i="3" s="1"/>
  <c r="I21" i="3" s="1"/>
  <c r="F14" i="6"/>
  <c r="F18" i="6"/>
  <c r="G12" i="6" s="1"/>
  <c r="F26" i="6"/>
  <c r="G7" i="6"/>
  <c r="G11" i="6"/>
  <c r="H5" i="6" s="1"/>
  <c r="G25" i="6"/>
  <c r="G29" i="6"/>
  <c r="F66" i="4"/>
  <c r="F121" i="4" s="1"/>
  <c r="F5" i="4"/>
  <c r="E60" i="4"/>
  <c r="E56" i="4"/>
  <c r="E62" i="4"/>
  <c r="E58" i="4"/>
  <c r="E61" i="4"/>
  <c r="E57" i="4"/>
  <c r="E59" i="4"/>
  <c r="E122" i="4"/>
  <c r="E120" i="4"/>
  <c r="E118" i="4"/>
  <c r="E119" i="4"/>
  <c r="E117" i="4"/>
  <c r="E123" i="4"/>
  <c r="FB10" i="4" l="1"/>
  <c r="FB16" i="4" s="1"/>
  <c r="Q71" i="4"/>
  <c r="Q77" i="4" s="1"/>
  <c r="FN3" i="3"/>
  <c r="H2" i="4"/>
  <c r="I23" i="3"/>
  <c r="I27" i="3" s="1"/>
  <c r="J17" i="3" s="1"/>
  <c r="J21" i="3" s="1"/>
  <c r="G14" i="6"/>
  <c r="G18" i="6"/>
  <c r="H12" i="6" s="1"/>
  <c r="G26" i="6"/>
  <c r="H7" i="6"/>
  <c r="H11" i="6"/>
  <c r="I5" i="6" s="1"/>
  <c r="H25" i="6"/>
  <c r="H29" i="6"/>
  <c r="G66" i="4"/>
  <c r="G121" i="4" s="1"/>
  <c r="G5" i="4"/>
  <c r="F59" i="4"/>
  <c r="F61" i="4"/>
  <c r="F57" i="4"/>
  <c r="F60" i="4"/>
  <c r="F56" i="4"/>
  <c r="F62" i="4"/>
  <c r="F58" i="4"/>
  <c r="F123" i="4"/>
  <c r="F122" i="4"/>
  <c r="F120" i="4"/>
  <c r="F118" i="4"/>
  <c r="F119" i="4"/>
  <c r="F117" i="4"/>
  <c r="FC10" i="4" l="1"/>
  <c r="FC16" i="4" s="1"/>
  <c r="R71" i="4"/>
  <c r="R77" i="4" s="1"/>
  <c r="FO3" i="3"/>
  <c r="I2" i="4"/>
  <c r="J23" i="3"/>
  <c r="J27" i="3" s="1"/>
  <c r="K17" i="3" s="1"/>
  <c r="K21" i="3" s="1"/>
  <c r="H14" i="6"/>
  <c r="H18" i="6"/>
  <c r="I12" i="6" s="1"/>
  <c r="H26" i="6"/>
  <c r="I7" i="6"/>
  <c r="I11" i="6"/>
  <c r="J5" i="6" s="1"/>
  <c r="I29" i="6"/>
  <c r="I25" i="6"/>
  <c r="H66" i="4"/>
  <c r="H121" i="4" s="1"/>
  <c r="H5" i="4"/>
  <c r="G62" i="4"/>
  <c r="G58" i="4"/>
  <c r="G60" i="4"/>
  <c r="G56" i="4"/>
  <c r="G59" i="4"/>
  <c r="G61" i="4"/>
  <c r="G57" i="4"/>
  <c r="G119" i="4"/>
  <c r="G117" i="4"/>
  <c r="G122" i="4"/>
  <c r="G120" i="4"/>
  <c r="G118" i="4"/>
  <c r="G123" i="4"/>
  <c r="FD10" i="4" l="1"/>
  <c r="FD16" i="4" s="1"/>
  <c r="S71" i="4"/>
  <c r="S77" i="4" s="1"/>
  <c r="FP3" i="3"/>
  <c r="J2" i="4"/>
  <c r="K23" i="3"/>
  <c r="K27" i="3" s="1"/>
  <c r="L17" i="3" s="1"/>
  <c r="L21" i="3" s="1"/>
  <c r="I14" i="6"/>
  <c r="I18" i="6"/>
  <c r="J12" i="6" s="1"/>
  <c r="I26" i="6"/>
  <c r="J7" i="6"/>
  <c r="J11" i="6"/>
  <c r="K5" i="6" s="1"/>
  <c r="J29" i="6"/>
  <c r="J25" i="6"/>
  <c r="H122" i="4"/>
  <c r="H118" i="4"/>
  <c r="H120" i="4"/>
  <c r="H123" i="4"/>
  <c r="H119" i="4"/>
  <c r="H117" i="4"/>
  <c r="I66" i="4"/>
  <c r="I5" i="4"/>
  <c r="H60" i="4"/>
  <c r="H56" i="4"/>
  <c r="H62" i="4"/>
  <c r="H58" i="4"/>
  <c r="H61" i="4"/>
  <c r="H57" i="4"/>
  <c r="H59" i="4"/>
  <c r="FE10" i="4" l="1"/>
  <c r="FE16" i="4" s="1"/>
  <c r="T71" i="4"/>
  <c r="T77" i="4" s="1"/>
  <c r="FQ3" i="3"/>
  <c r="K2" i="4"/>
  <c r="I68" i="4"/>
  <c r="I121" i="4"/>
  <c r="L23" i="3"/>
  <c r="L27" i="3" s="1"/>
  <c r="M17" i="3" s="1"/>
  <c r="M21" i="3" s="1"/>
  <c r="J14" i="6"/>
  <c r="J18" i="6"/>
  <c r="K12" i="6" s="1"/>
  <c r="J26" i="6"/>
  <c r="K7" i="6"/>
  <c r="K11" i="6"/>
  <c r="L5" i="6" s="1"/>
  <c r="K25" i="6"/>
  <c r="K29" i="6"/>
  <c r="J66" i="4"/>
  <c r="J5" i="4"/>
  <c r="I122" i="4"/>
  <c r="I119" i="4"/>
  <c r="I117" i="4"/>
  <c r="I118" i="4"/>
  <c r="I120" i="4"/>
  <c r="I123" i="4"/>
  <c r="I59" i="4"/>
  <c r="I58" i="4"/>
  <c r="I57" i="4"/>
  <c r="I56" i="4"/>
  <c r="I61" i="4"/>
  <c r="I60" i="4"/>
  <c r="I62" i="4"/>
  <c r="FF10" i="4" l="1"/>
  <c r="FF16" i="4" s="1"/>
  <c r="FG10" i="4" s="1"/>
  <c r="FG16" i="4" s="1"/>
  <c r="U71" i="4"/>
  <c r="U77" i="4" s="1"/>
  <c r="FR3" i="3"/>
  <c r="L2" i="4"/>
  <c r="J68" i="4"/>
  <c r="J121" i="4"/>
  <c r="M23" i="3"/>
  <c r="M27" i="3" s="1"/>
  <c r="N17" i="3" s="1"/>
  <c r="N21" i="3" s="1"/>
  <c r="K14" i="6"/>
  <c r="K18" i="6"/>
  <c r="L12" i="6" s="1"/>
  <c r="K26" i="6"/>
  <c r="L7" i="6"/>
  <c r="L11" i="6"/>
  <c r="M5" i="6" s="1"/>
  <c r="L25" i="6"/>
  <c r="L29" i="6"/>
  <c r="K66" i="4"/>
  <c r="K5" i="4"/>
  <c r="J61" i="4"/>
  <c r="J59" i="4"/>
  <c r="J57" i="4"/>
  <c r="J62" i="4"/>
  <c r="J60" i="4"/>
  <c r="J56" i="4"/>
  <c r="J58" i="4"/>
  <c r="J123" i="4"/>
  <c r="J118" i="4"/>
  <c r="J117" i="4"/>
  <c r="J122" i="4"/>
  <c r="J120" i="4"/>
  <c r="J119" i="4"/>
  <c r="FH10" i="4" l="1"/>
  <c r="FH16" i="4" s="1"/>
  <c r="V71" i="4"/>
  <c r="V77" i="4" s="1"/>
  <c r="FS3" i="3"/>
  <c r="M2" i="4"/>
  <c r="K68" i="4"/>
  <c r="K121" i="4"/>
  <c r="N23" i="3"/>
  <c r="N27" i="3" s="1"/>
  <c r="O17" i="3" s="1"/>
  <c r="O21" i="3" s="1"/>
  <c r="L14" i="6"/>
  <c r="L18" i="6"/>
  <c r="M12" i="6" s="1"/>
  <c r="L26" i="6"/>
  <c r="M7" i="6"/>
  <c r="M11" i="6"/>
  <c r="N5" i="6" s="1"/>
  <c r="M25" i="6"/>
  <c r="M29" i="6"/>
  <c r="L66" i="4"/>
  <c r="L5" i="4"/>
  <c r="K60" i="4"/>
  <c r="K61" i="4"/>
  <c r="K58" i="4"/>
  <c r="K57" i="4"/>
  <c r="K59" i="4"/>
  <c r="K62" i="4"/>
  <c r="K56" i="4"/>
  <c r="K123" i="4"/>
  <c r="K120" i="4"/>
  <c r="K118" i="4"/>
  <c r="K119" i="4"/>
  <c r="K122" i="4"/>
  <c r="K117" i="4"/>
  <c r="FI10" i="4" l="1"/>
  <c r="FI16" i="4" s="1"/>
  <c r="W71" i="4"/>
  <c r="W77" i="4" s="1"/>
  <c r="FT3" i="3"/>
  <c r="N2" i="4"/>
  <c r="L68" i="4"/>
  <c r="L121" i="4"/>
  <c r="O23" i="3"/>
  <c r="O27" i="3" s="1"/>
  <c r="P17" i="3" s="1"/>
  <c r="P21" i="3" s="1"/>
  <c r="M14" i="6"/>
  <c r="M18" i="6"/>
  <c r="N12" i="6" s="1"/>
  <c r="M26" i="6"/>
  <c r="N7" i="6"/>
  <c r="N11" i="6"/>
  <c r="O5" i="6" s="1"/>
  <c r="N29" i="6"/>
  <c r="N25" i="6"/>
  <c r="M66" i="4"/>
  <c r="M5" i="4"/>
  <c r="L60" i="4"/>
  <c r="L58" i="4"/>
  <c r="L61" i="4"/>
  <c r="L62" i="4"/>
  <c r="L56" i="4"/>
  <c r="L59" i="4"/>
  <c r="L57" i="4"/>
  <c r="L123" i="4"/>
  <c r="L122" i="4"/>
  <c r="L120" i="4"/>
  <c r="L118" i="4"/>
  <c r="L117" i="4"/>
  <c r="L119" i="4"/>
  <c r="FJ10" i="4" l="1"/>
  <c r="FJ16" i="4" s="1"/>
  <c r="X71" i="4"/>
  <c r="X77" i="4" s="1"/>
  <c r="FU3" i="3"/>
  <c r="O2" i="4"/>
  <c r="M68" i="4"/>
  <c r="M121" i="4"/>
  <c r="P23" i="3"/>
  <c r="P27" i="3" s="1"/>
  <c r="Q17" i="3" s="1"/>
  <c r="Q21" i="3" s="1"/>
  <c r="N14" i="6"/>
  <c r="N18" i="6"/>
  <c r="O12" i="6" s="1"/>
  <c r="N26" i="6"/>
  <c r="O7" i="6"/>
  <c r="O11" i="6"/>
  <c r="P5" i="6" s="1"/>
  <c r="O25" i="6"/>
  <c r="O29" i="6"/>
  <c r="N66" i="4"/>
  <c r="N5" i="4"/>
  <c r="M62" i="4"/>
  <c r="M61" i="4"/>
  <c r="M60" i="4"/>
  <c r="M57" i="4"/>
  <c r="M56" i="4"/>
  <c r="M59" i="4"/>
  <c r="M58" i="4"/>
  <c r="M123" i="4"/>
  <c r="M122" i="4"/>
  <c r="M119" i="4"/>
  <c r="M117" i="4"/>
  <c r="M120" i="4"/>
  <c r="M118" i="4"/>
  <c r="FK10" i="4" l="1"/>
  <c r="FK16" i="4" s="1"/>
  <c r="Y71" i="4"/>
  <c r="Y77" i="4" s="1"/>
  <c r="FV3" i="3"/>
  <c r="P2" i="4"/>
  <c r="FU33" i="3"/>
  <c r="N68" i="4"/>
  <c r="N121" i="4"/>
  <c r="Q23" i="3"/>
  <c r="Q27" i="3" s="1"/>
  <c r="R17" i="3" s="1"/>
  <c r="R21" i="3" s="1"/>
  <c r="O14" i="6"/>
  <c r="O18" i="6"/>
  <c r="P12" i="6" s="1"/>
  <c r="O26" i="6"/>
  <c r="P7" i="6"/>
  <c r="P11" i="6"/>
  <c r="Q5" i="6" s="1"/>
  <c r="P25" i="6"/>
  <c r="P29" i="6"/>
  <c r="O66" i="4"/>
  <c r="O5" i="4"/>
  <c r="N61" i="4"/>
  <c r="N59" i="4"/>
  <c r="N57" i="4"/>
  <c r="N62" i="4"/>
  <c r="N58" i="4"/>
  <c r="N56" i="4"/>
  <c r="N60" i="4"/>
  <c r="N117" i="4"/>
  <c r="N119" i="4"/>
  <c r="N123" i="4"/>
  <c r="N118" i="4"/>
  <c r="N122" i="4"/>
  <c r="N120" i="4"/>
  <c r="FL10" i="4" l="1"/>
  <c r="FL16" i="4" s="1"/>
  <c r="Z71" i="4"/>
  <c r="Z77" i="4" s="1"/>
  <c r="FW3" i="3"/>
  <c r="Q2" i="4"/>
  <c r="FV33" i="3"/>
  <c r="O68" i="4"/>
  <c r="O121" i="4"/>
  <c r="R23" i="3"/>
  <c r="R27" i="3" s="1"/>
  <c r="S17" i="3" s="1"/>
  <c r="S21" i="3" s="1"/>
  <c r="P14" i="6"/>
  <c r="P18" i="6"/>
  <c r="Q12" i="6" s="1"/>
  <c r="P26" i="6"/>
  <c r="Q7" i="6"/>
  <c r="Q11" i="6"/>
  <c r="R5" i="6" s="1"/>
  <c r="Q29" i="6"/>
  <c r="Q25" i="6"/>
  <c r="P66" i="4"/>
  <c r="P5" i="4"/>
  <c r="O62" i="4"/>
  <c r="O59" i="4"/>
  <c r="O60" i="4"/>
  <c r="O61" i="4"/>
  <c r="O58" i="4"/>
  <c r="O57" i="4"/>
  <c r="O56" i="4"/>
  <c r="O122" i="4"/>
  <c r="O120" i="4"/>
  <c r="O118" i="4"/>
  <c r="O123" i="4"/>
  <c r="O117" i="4"/>
  <c r="O119" i="4"/>
  <c r="FM10" i="4" l="1"/>
  <c r="FM16" i="4" s="1"/>
  <c r="FN10" i="4" s="1"/>
  <c r="FN16" i="4" s="1"/>
  <c r="FO10" i="4" s="1"/>
  <c r="FO16" i="4" s="1"/>
  <c r="AA71" i="4"/>
  <c r="AA77" i="4" s="1"/>
  <c r="FX3" i="3"/>
  <c r="R2" i="4"/>
  <c r="FW33" i="3"/>
  <c r="P68" i="4"/>
  <c r="P121" i="4"/>
  <c r="S23" i="3"/>
  <c r="S27" i="3" s="1"/>
  <c r="T17" i="3" s="1"/>
  <c r="T21" i="3" s="1"/>
  <c r="Q14" i="6"/>
  <c r="Q26" i="6"/>
  <c r="Q18" i="6"/>
  <c r="R12" i="6" s="1"/>
  <c r="R7" i="6"/>
  <c r="R11" i="6"/>
  <c r="S5" i="6" s="1"/>
  <c r="R29" i="6"/>
  <c r="R25" i="6"/>
  <c r="Q66" i="4"/>
  <c r="Q5" i="4"/>
  <c r="P60" i="4"/>
  <c r="P58" i="4"/>
  <c r="P56" i="4"/>
  <c r="P61" i="4"/>
  <c r="P57" i="4"/>
  <c r="P59" i="4"/>
  <c r="P62" i="4"/>
  <c r="P122" i="4"/>
  <c r="P119" i="4"/>
  <c r="P118" i="4"/>
  <c r="P120" i="4"/>
  <c r="P117" i="4"/>
  <c r="P123" i="4"/>
  <c r="FP10" i="4" l="1"/>
  <c r="FP16" i="4" s="1"/>
  <c r="AB71" i="4"/>
  <c r="AB77" i="4" s="1"/>
  <c r="FY3" i="3"/>
  <c r="S2" i="4"/>
  <c r="FX33" i="3"/>
  <c r="Q68" i="4"/>
  <c r="Q121" i="4"/>
  <c r="T23" i="3"/>
  <c r="T27" i="3" s="1"/>
  <c r="U17" i="3" s="1"/>
  <c r="U21" i="3" s="1"/>
  <c r="R14" i="6"/>
  <c r="R18" i="6"/>
  <c r="S12" i="6" s="1"/>
  <c r="R26" i="6"/>
  <c r="S7" i="6"/>
  <c r="S11" i="6"/>
  <c r="T5" i="6" s="1"/>
  <c r="S25" i="6"/>
  <c r="S29" i="6"/>
  <c r="C3" i="7" s="1"/>
  <c r="R66" i="4"/>
  <c r="R5" i="4"/>
  <c r="Q61" i="4"/>
  <c r="Q60" i="4"/>
  <c r="Q59" i="4"/>
  <c r="Q58" i="4"/>
  <c r="Q62" i="4"/>
  <c r="Q56" i="4"/>
  <c r="Q57" i="4"/>
  <c r="Q123" i="4"/>
  <c r="Q122" i="4"/>
  <c r="Q119" i="4"/>
  <c r="Q117" i="4"/>
  <c r="Q120" i="4"/>
  <c r="Q118" i="4"/>
  <c r="FQ10" i="4" l="1"/>
  <c r="FQ16" i="4" s="1"/>
  <c r="AC71" i="4"/>
  <c r="AC77" i="4" s="1"/>
  <c r="FZ3" i="3"/>
  <c r="T2" i="4"/>
  <c r="FY33" i="3"/>
  <c r="R68" i="4"/>
  <c r="R121" i="4"/>
  <c r="U23" i="3"/>
  <c r="U27" i="3" s="1"/>
  <c r="V17" i="3" s="1"/>
  <c r="V21" i="3" s="1"/>
  <c r="S14" i="6"/>
  <c r="S18" i="6"/>
  <c r="T12" i="6" s="1"/>
  <c r="S26" i="6"/>
  <c r="T7" i="6"/>
  <c r="T11" i="6"/>
  <c r="U5" i="6" s="1"/>
  <c r="T25" i="6"/>
  <c r="T29" i="6"/>
  <c r="C4" i="7" s="1"/>
  <c r="S66" i="4"/>
  <c r="S5" i="4"/>
  <c r="R62" i="4"/>
  <c r="R61" i="4"/>
  <c r="R59" i="4"/>
  <c r="R57" i="4"/>
  <c r="R60" i="4"/>
  <c r="R56" i="4"/>
  <c r="R58" i="4"/>
  <c r="R123" i="4"/>
  <c r="R122" i="4"/>
  <c r="R118" i="4"/>
  <c r="R120" i="4"/>
  <c r="R117" i="4"/>
  <c r="R119" i="4"/>
  <c r="FR10" i="4" l="1"/>
  <c r="FR16" i="4" s="1"/>
  <c r="AD71" i="4"/>
  <c r="AD77" i="4" s="1"/>
  <c r="GA3" i="3"/>
  <c r="U2" i="4"/>
  <c r="B2" i="5" s="1"/>
  <c r="FZ33" i="3"/>
  <c r="S68" i="4"/>
  <c r="S121" i="4"/>
  <c r="V23" i="3"/>
  <c r="V27" i="3" s="1"/>
  <c r="W17" i="3" s="1"/>
  <c r="W21" i="3" s="1"/>
  <c r="T14" i="6"/>
  <c r="T18" i="6"/>
  <c r="U12" i="6" s="1"/>
  <c r="T26" i="6"/>
  <c r="U7" i="6"/>
  <c r="U11" i="6"/>
  <c r="V5" i="6" s="1"/>
  <c r="U25" i="6"/>
  <c r="U29" i="6"/>
  <c r="C5" i="7" s="1"/>
  <c r="T66" i="4"/>
  <c r="T5" i="4"/>
  <c r="S61" i="4"/>
  <c r="S58" i="4"/>
  <c r="S57" i="4"/>
  <c r="S62" i="4"/>
  <c r="S60" i="4"/>
  <c r="S59" i="4"/>
  <c r="S56" i="4"/>
  <c r="S123" i="4"/>
  <c r="S120" i="4"/>
  <c r="S118" i="4"/>
  <c r="S117" i="4"/>
  <c r="S122" i="4"/>
  <c r="S119" i="4"/>
  <c r="FS10" i="4" l="1"/>
  <c r="FS16" i="4" s="1"/>
  <c r="AE71" i="4"/>
  <c r="AE77" i="4" s="1"/>
  <c r="B3" i="5"/>
  <c r="C2" i="5"/>
  <c r="GB3" i="3"/>
  <c r="V2" i="4"/>
  <c r="GA33" i="3"/>
  <c r="T68" i="4"/>
  <c r="T121" i="4"/>
  <c r="W23" i="3"/>
  <c r="W27" i="3" s="1"/>
  <c r="X17" i="3" s="1"/>
  <c r="X21" i="3" s="1"/>
  <c r="U14" i="6"/>
  <c r="U18" i="6"/>
  <c r="V12" i="6" s="1"/>
  <c r="U26" i="6"/>
  <c r="V7" i="6"/>
  <c r="V11" i="6"/>
  <c r="W5" i="6" s="1"/>
  <c r="V29" i="6"/>
  <c r="C6" i="7" s="1"/>
  <c r="V25" i="6"/>
  <c r="U66" i="4"/>
  <c r="U5" i="4"/>
  <c r="T60" i="4"/>
  <c r="T58" i="4"/>
  <c r="T62" i="4"/>
  <c r="T59" i="4"/>
  <c r="T56" i="4"/>
  <c r="T57" i="4"/>
  <c r="T61" i="4"/>
  <c r="T123" i="4"/>
  <c r="T122" i="4"/>
  <c r="T117" i="4"/>
  <c r="T120" i="4"/>
  <c r="T119" i="4"/>
  <c r="T118" i="4"/>
  <c r="FT10" i="4" l="1"/>
  <c r="FT16" i="4" s="1"/>
  <c r="FU10" i="4" s="1"/>
  <c r="FU16" i="4" s="1"/>
  <c r="AF71" i="4"/>
  <c r="AF77" i="4" s="1"/>
  <c r="W2" i="4"/>
  <c r="GB33" i="3"/>
  <c r="GC3" i="3"/>
  <c r="C3" i="5"/>
  <c r="D2" i="5"/>
  <c r="U68" i="4"/>
  <c r="U121" i="4"/>
  <c r="X23" i="3"/>
  <c r="X27" i="3" s="1"/>
  <c r="Y17" i="3" s="1"/>
  <c r="Y21" i="3" s="1"/>
  <c r="V14" i="6"/>
  <c r="V18" i="6"/>
  <c r="W12" i="6" s="1"/>
  <c r="V26" i="6"/>
  <c r="W7" i="6"/>
  <c r="W11" i="6"/>
  <c r="X5" i="6" s="1"/>
  <c r="W25" i="6"/>
  <c r="W29" i="6"/>
  <c r="C7" i="7" s="1"/>
  <c r="V66" i="4"/>
  <c r="V5" i="4"/>
  <c r="U62" i="4"/>
  <c r="U61" i="4"/>
  <c r="U60" i="4"/>
  <c r="U57" i="4"/>
  <c r="U59" i="4"/>
  <c r="U58" i="4"/>
  <c r="U56" i="4"/>
  <c r="U123" i="4"/>
  <c r="U122" i="4"/>
  <c r="U119" i="4"/>
  <c r="U117" i="4"/>
  <c r="U118" i="4"/>
  <c r="U120" i="4"/>
  <c r="FV10" i="4" l="1"/>
  <c r="FV16" i="4" s="1"/>
  <c r="AG71" i="4"/>
  <c r="AG77" i="4" s="1"/>
  <c r="X2" i="4"/>
  <c r="GC33" i="3"/>
  <c r="GD3" i="3"/>
  <c r="D3" i="5"/>
  <c r="E2" i="5"/>
  <c r="V68" i="4"/>
  <c r="V121" i="4"/>
  <c r="Y23" i="3"/>
  <c r="Y27" i="3" s="1"/>
  <c r="Z17" i="3" s="1"/>
  <c r="Z21" i="3" s="1"/>
  <c r="W14" i="6"/>
  <c r="W18" i="6"/>
  <c r="X12" i="6" s="1"/>
  <c r="W26" i="6"/>
  <c r="X7" i="6"/>
  <c r="X11" i="6"/>
  <c r="Y5" i="6" s="1"/>
  <c r="X25" i="6"/>
  <c r="X29" i="6"/>
  <c r="C8" i="7" s="1"/>
  <c r="W66" i="4"/>
  <c r="W5" i="4"/>
  <c r="V62" i="4"/>
  <c r="V61" i="4"/>
  <c r="V59" i="4"/>
  <c r="V57" i="4"/>
  <c r="V60" i="4"/>
  <c r="V58" i="4"/>
  <c r="V56" i="4"/>
  <c r="V123" i="4"/>
  <c r="V120" i="4"/>
  <c r="V119" i="4"/>
  <c r="V117" i="4"/>
  <c r="V122" i="4"/>
  <c r="V118" i="4"/>
  <c r="FW10" i="4" l="1"/>
  <c r="FW16" i="4" s="1"/>
  <c r="AH71" i="4"/>
  <c r="AH77" i="4" s="1"/>
  <c r="Y2" i="4"/>
  <c r="GD33" i="3"/>
  <c r="GE3" i="3"/>
  <c r="F2" i="5"/>
  <c r="E3" i="5"/>
  <c r="W68" i="4"/>
  <c r="W121" i="4"/>
  <c r="Z23" i="3"/>
  <c r="Z27" i="3" s="1"/>
  <c r="AA17" i="3" s="1"/>
  <c r="AA21" i="3" s="1"/>
  <c r="X14" i="6"/>
  <c r="X18" i="6"/>
  <c r="Y12" i="6" s="1"/>
  <c r="X26" i="6"/>
  <c r="Y7" i="6"/>
  <c r="Y11" i="6"/>
  <c r="Z5" i="6" s="1"/>
  <c r="Y29" i="6"/>
  <c r="C9" i="7" s="1"/>
  <c r="Y25" i="6"/>
  <c r="X66" i="4"/>
  <c r="X5" i="4"/>
  <c r="W60" i="4"/>
  <c r="W61" i="4"/>
  <c r="W59" i="4"/>
  <c r="W62" i="4"/>
  <c r="W58" i="4"/>
  <c r="W57" i="4"/>
  <c r="W56" i="4"/>
  <c r="W122" i="4"/>
  <c r="W120" i="4"/>
  <c r="W118" i="4"/>
  <c r="W123" i="4"/>
  <c r="W119" i="4"/>
  <c r="W117" i="4"/>
  <c r="FX10" i="4" l="1"/>
  <c r="FX16" i="4" s="1"/>
  <c r="AI71" i="4"/>
  <c r="AI77" i="4" s="1"/>
  <c r="F3" i="5"/>
  <c r="G2" i="5"/>
  <c r="Z2" i="4"/>
  <c r="GE33" i="3"/>
  <c r="GF3" i="3"/>
  <c r="X68" i="4"/>
  <c r="X121" i="4"/>
  <c r="AA23" i="3"/>
  <c r="AA27" i="3" s="1"/>
  <c r="Y14" i="6"/>
  <c r="Y18" i="6"/>
  <c r="Z12" i="6" s="1"/>
  <c r="Y26" i="6"/>
  <c r="Z7" i="6"/>
  <c r="Z11" i="6"/>
  <c r="AA5" i="6" s="1"/>
  <c r="Z29" i="6"/>
  <c r="C10" i="7" s="1"/>
  <c r="Z25" i="6"/>
  <c r="Y66" i="4"/>
  <c r="Y5" i="4"/>
  <c r="X60" i="4"/>
  <c r="X58" i="4"/>
  <c r="X61" i="4"/>
  <c r="X57" i="4"/>
  <c r="X56" i="4"/>
  <c r="X62" i="4"/>
  <c r="X59" i="4"/>
  <c r="X122" i="4"/>
  <c r="X123" i="4"/>
  <c r="X118" i="4"/>
  <c r="X120" i="4"/>
  <c r="X117" i="4"/>
  <c r="X119" i="4"/>
  <c r="FY10" i="4" l="1"/>
  <c r="FY16" i="4" s="1"/>
  <c r="AJ71" i="4"/>
  <c r="AJ77" i="4" s="1"/>
  <c r="G3" i="5"/>
  <c r="H2" i="5"/>
  <c r="AA2" i="4"/>
  <c r="GF33" i="3"/>
  <c r="GG3" i="3"/>
  <c r="Y68" i="4"/>
  <c r="Y121" i="4"/>
  <c r="AB17" i="3"/>
  <c r="AB21" i="3" s="1"/>
  <c r="AB23" i="3" s="1"/>
  <c r="AB27" i="3" s="1"/>
  <c r="Z14" i="6"/>
  <c r="Z18" i="6"/>
  <c r="AA12" i="6" s="1"/>
  <c r="Z26" i="6"/>
  <c r="AA7" i="6"/>
  <c r="AA11" i="6"/>
  <c r="AB5" i="6" s="1"/>
  <c r="AA25" i="6"/>
  <c r="AA29" i="6"/>
  <c r="C11" i="7" s="1"/>
  <c r="Z66" i="4"/>
  <c r="Z5" i="4"/>
  <c r="Y62" i="4"/>
  <c r="Y59" i="4"/>
  <c r="Y58" i="4"/>
  <c r="Y61" i="4"/>
  <c r="Y60" i="4"/>
  <c r="Y57" i="4"/>
  <c r="Y56" i="4"/>
  <c r="Y122" i="4"/>
  <c r="Y123" i="4"/>
  <c r="Y119" i="4"/>
  <c r="Y117" i="4"/>
  <c r="Y118" i="4"/>
  <c r="Y120" i="4"/>
  <c r="FZ10" i="4" l="1"/>
  <c r="FZ16" i="4" s="1"/>
  <c r="AK71" i="4"/>
  <c r="AK77" i="4" s="1"/>
  <c r="H3" i="5"/>
  <c r="I2" i="5"/>
  <c r="AB2" i="4"/>
  <c r="GG33" i="3"/>
  <c r="GH3" i="3"/>
  <c r="Z68" i="4"/>
  <c r="Z121" i="4"/>
  <c r="AC17" i="3"/>
  <c r="AC21" i="3" s="1"/>
  <c r="AC23" i="3" s="1"/>
  <c r="AC27" i="3" s="1"/>
  <c r="AA14" i="6"/>
  <c r="AA18" i="6"/>
  <c r="AB12" i="6" s="1"/>
  <c r="AA26" i="6"/>
  <c r="AB7" i="6"/>
  <c r="AB11" i="6"/>
  <c r="AC5" i="6" s="1"/>
  <c r="AB25" i="6"/>
  <c r="AB29" i="6"/>
  <c r="C12" i="7" s="1"/>
  <c r="AA66" i="4"/>
  <c r="AA5" i="4"/>
  <c r="Z61" i="4"/>
  <c r="Z59" i="4"/>
  <c r="Z57" i="4"/>
  <c r="Z62" i="4"/>
  <c r="Z60" i="4"/>
  <c r="Z56" i="4"/>
  <c r="Z58" i="4"/>
  <c r="Z123" i="4"/>
  <c r="Z118" i="4"/>
  <c r="Z117" i="4"/>
  <c r="Z122" i="4"/>
  <c r="Z120" i="4"/>
  <c r="Z119" i="4"/>
  <c r="GA10" i="4" l="1"/>
  <c r="GA16" i="4" s="1"/>
  <c r="GB10" i="4" s="1"/>
  <c r="GB16" i="4" s="1"/>
  <c r="AL71" i="4"/>
  <c r="AL77" i="4" s="1"/>
  <c r="J2" i="5"/>
  <c r="I3" i="5"/>
  <c r="AC2" i="4"/>
  <c r="GH33" i="3"/>
  <c r="GI3" i="3"/>
  <c r="AA68" i="4"/>
  <c r="AA121" i="4"/>
  <c r="AD17" i="3"/>
  <c r="AD21" i="3" s="1"/>
  <c r="AD23" i="3" s="1"/>
  <c r="AD27" i="3" s="1"/>
  <c r="AB14" i="6"/>
  <c r="AB18" i="6"/>
  <c r="AC12" i="6" s="1"/>
  <c r="AB26" i="6"/>
  <c r="AC7" i="6"/>
  <c r="AC11" i="6"/>
  <c r="AD5" i="6" s="1"/>
  <c r="AC25" i="6"/>
  <c r="AC29" i="6"/>
  <c r="C13" i="7" s="1"/>
  <c r="AA62" i="4"/>
  <c r="AA60" i="4"/>
  <c r="AA61" i="4"/>
  <c r="AA58" i="4"/>
  <c r="AA57" i="4"/>
  <c r="AA59" i="4"/>
  <c r="AA56" i="4"/>
  <c r="AB66" i="4"/>
  <c r="AB5" i="4"/>
  <c r="AA123" i="4"/>
  <c r="AA120" i="4"/>
  <c r="AA118" i="4"/>
  <c r="AA122" i="4"/>
  <c r="AA119" i="4"/>
  <c r="AA117" i="4"/>
  <c r="GC10" i="4" l="1"/>
  <c r="GC16" i="4" s="1"/>
  <c r="AM71" i="4"/>
  <c r="AM77" i="4" s="1"/>
  <c r="AD2" i="4"/>
  <c r="GI33" i="3"/>
  <c r="GJ3" i="3"/>
  <c r="K2" i="5"/>
  <c r="J3" i="5"/>
  <c r="AB68" i="4"/>
  <c r="AB121" i="4"/>
  <c r="AE17" i="3"/>
  <c r="AE21" i="3" s="1"/>
  <c r="AE23" i="3" s="1"/>
  <c r="AE27" i="3" s="1"/>
  <c r="AC14" i="6"/>
  <c r="AC18" i="6"/>
  <c r="AD12" i="6" s="1"/>
  <c r="AC26" i="6"/>
  <c r="AD7" i="6"/>
  <c r="AD11" i="6"/>
  <c r="AE5" i="6" s="1"/>
  <c r="AD29" i="6"/>
  <c r="C14" i="7" s="1"/>
  <c r="AD25" i="6"/>
  <c r="AC66" i="4"/>
  <c r="AC5" i="4"/>
  <c r="AB123" i="4"/>
  <c r="AB122" i="4"/>
  <c r="AB120" i="4"/>
  <c r="AB117" i="4"/>
  <c r="AB119" i="4"/>
  <c r="AB118" i="4"/>
  <c r="AB60" i="4"/>
  <c r="AB58" i="4"/>
  <c r="AB62" i="4"/>
  <c r="AB61" i="4"/>
  <c r="AB56" i="4"/>
  <c r="AB59" i="4"/>
  <c r="AB57" i="4"/>
  <c r="GD10" i="4" l="1"/>
  <c r="GD16" i="4" s="1"/>
  <c r="AN71" i="4"/>
  <c r="AN77" i="4" s="1"/>
  <c r="K3" i="5"/>
  <c r="L2" i="5"/>
  <c r="AE2" i="4"/>
  <c r="GJ33" i="3"/>
  <c r="GK3" i="3"/>
  <c r="AC68" i="4"/>
  <c r="AC121" i="4"/>
  <c r="AF17" i="3"/>
  <c r="AF21" i="3" s="1"/>
  <c r="AF23" i="3" s="1"/>
  <c r="AF27" i="3" s="1"/>
  <c r="AD14" i="6"/>
  <c r="AD18" i="6"/>
  <c r="AE12" i="6" s="1"/>
  <c r="AD26" i="6"/>
  <c r="AE7" i="6"/>
  <c r="AE11" i="6"/>
  <c r="AF5" i="6" s="1"/>
  <c r="AE25" i="6"/>
  <c r="AE29" i="6"/>
  <c r="C15" i="7" s="1"/>
  <c r="AD66" i="4"/>
  <c r="AD5" i="4"/>
  <c r="AC61" i="4"/>
  <c r="AC60" i="4"/>
  <c r="AC57" i="4"/>
  <c r="AC62" i="4"/>
  <c r="AC56" i="4"/>
  <c r="AC59" i="4"/>
  <c r="AC58" i="4"/>
  <c r="AC123" i="4"/>
  <c r="AC122" i="4"/>
  <c r="AC119" i="4"/>
  <c r="AC117" i="4"/>
  <c r="AC118" i="4"/>
  <c r="AC120" i="4"/>
  <c r="GE10" i="4" l="1"/>
  <c r="GE16" i="4" s="1"/>
  <c r="AO71" i="4"/>
  <c r="AO77" i="4" s="1"/>
  <c r="M2" i="5"/>
  <c r="L3" i="5"/>
  <c r="AF2" i="4"/>
  <c r="GK33" i="3"/>
  <c r="GL3" i="3"/>
  <c r="AD68" i="4"/>
  <c r="AD121" i="4"/>
  <c r="AG17" i="3"/>
  <c r="AG21" i="3" s="1"/>
  <c r="AG23" i="3" s="1"/>
  <c r="AG27" i="3" s="1"/>
  <c r="AE14" i="6"/>
  <c r="AE18" i="6"/>
  <c r="AF12" i="6" s="1"/>
  <c r="AE26" i="6"/>
  <c r="AF7" i="6"/>
  <c r="AF11" i="6"/>
  <c r="AG5" i="6" s="1"/>
  <c r="AF25" i="6"/>
  <c r="AF29" i="6"/>
  <c r="C16" i="7" s="1"/>
  <c r="AE66" i="4"/>
  <c r="AE5" i="4"/>
  <c r="AD61" i="4"/>
  <c r="AD59" i="4"/>
  <c r="AD57" i="4"/>
  <c r="AD58" i="4"/>
  <c r="AD56" i="4"/>
  <c r="AD60" i="4"/>
  <c r="AD62" i="4"/>
  <c r="AD123" i="4"/>
  <c r="AD119" i="4"/>
  <c r="AD118" i="4"/>
  <c r="AD120" i="4"/>
  <c r="AD122" i="4"/>
  <c r="AD117" i="4"/>
  <c r="GF10" i="4" l="1"/>
  <c r="GF16" i="4" s="1"/>
  <c r="AP71" i="4"/>
  <c r="AP77" i="4" s="1"/>
  <c r="AG2" i="4"/>
  <c r="GL33" i="3"/>
  <c r="GM3" i="3"/>
  <c r="N2" i="5"/>
  <c r="M3" i="5"/>
  <c r="AE68" i="4"/>
  <c r="AE121" i="4"/>
  <c r="AH17" i="3"/>
  <c r="AH21" i="3" s="1"/>
  <c r="AH23" i="3" s="1"/>
  <c r="AH27" i="3" s="1"/>
  <c r="AF14" i="6"/>
  <c r="AF18" i="6"/>
  <c r="AG12" i="6" s="1"/>
  <c r="AF26" i="6"/>
  <c r="AG7" i="6"/>
  <c r="AG11" i="6"/>
  <c r="AH5" i="6" s="1"/>
  <c r="AG29" i="6"/>
  <c r="C17" i="7" s="1"/>
  <c r="AG25" i="6"/>
  <c r="AF66" i="4"/>
  <c r="AF5" i="4"/>
  <c r="AE60" i="4"/>
  <c r="AE59" i="4"/>
  <c r="AE62" i="4"/>
  <c r="AE58" i="4"/>
  <c r="AE57" i="4"/>
  <c r="AE61" i="4"/>
  <c r="AE56" i="4"/>
  <c r="AE123" i="4"/>
  <c r="AE122" i="4"/>
  <c r="AE120" i="4"/>
  <c r="AE118" i="4"/>
  <c r="AE117" i="4"/>
  <c r="AE119" i="4"/>
  <c r="GG10" i="4" l="1"/>
  <c r="GG16" i="4" s="1"/>
  <c r="AQ71" i="4"/>
  <c r="AQ77" i="4" s="1"/>
  <c r="AH2" i="4"/>
  <c r="GM33" i="3"/>
  <c r="GN3" i="3"/>
  <c r="O2" i="5"/>
  <c r="N3" i="5"/>
  <c r="AF68" i="4"/>
  <c r="AF121" i="4"/>
  <c r="AI17" i="3"/>
  <c r="AI21" i="3" s="1"/>
  <c r="AI23" i="3" s="1"/>
  <c r="AI27" i="3" s="1"/>
  <c r="AG14" i="6"/>
  <c r="AG26" i="6"/>
  <c r="AG18" i="6"/>
  <c r="AH12" i="6" s="1"/>
  <c r="AH7" i="6"/>
  <c r="AH11" i="6"/>
  <c r="AI5" i="6" s="1"/>
  <c r="AH29" i="6"/>
  <c r="C18" i="7" s="1"/>
  <c r="AH25" i="6"/>
  <c r="AG66" i="4"/>
  <c r="AG5" i="4"/>
  <c r="AF62" i="4"/>
  <c r="AF60" i="4"/>
  <c r="AF58" i="4"/>
  <c r="AF61" i="4"/>
  <c r="AF56" i="4"/>
  <c r="AF57" i="4"/>
  <c r="AF59" i="4"/>
  <c r="AF123" i="4"/>
  <c r="AF122" i="4"/>
  <c r="AF119" i="4"/>
  <c r="AF118" i="4"/>
  <c r="AF120" i="4"/>
  <c r="AF117" i="4"/>
  <c r="GH10" i="4" l="1"/>
  <c r="GH16" i="4" s="1"/>
  <c r="GI10" i="4" s="1"/>
  <c r="GI16" i="4" s="1"/>
  <c r="AR71" i="4"/>
  <c r="AR77" i="4" s="1"/>
  <c r="O3" i="5"/>
  <c r="P2" i="5"/>
  <c r="AI2" i="4"/>
  <c r="GN33" i="3"/>
  <c r="GO3" i="3"/>
  <c r="AG68" i="4"/>
  <c r="AG121" i="4"/>
  <c r="AJ17" i="3"/>
  <c r="AJ21" i="3" s="1"/>
  <c r="AJ23" i="3" s="1"/>
  <c r="AJ27" i="3" s="1"/>
  <c r="AH14" i="6"/>
  <c r="AH18" i="6"/>
  <c r="AI12" i="6" s="1"/>
  <c r="AH26" i="6"/>
  <c r="AI7" i="6"/>
  <c r="AI11" i="6"/>
  <c r="AJ5" i="6" s="1"/>
  <c r="AI25" i="6"/>
  <c r="AI29" i="6"/>
  <c r="C19" i="7" s="1"/>
  <c r="AH66" i="4"/>
  <c r="AH5" i="4"/>
  <c r="AG62" i="4"/>
  <c r="AG61" i="4"/>
  <c r="AG60" i="4"/>
  <c r="AG59" i="4"/>
  <c r="AG58" i="4"/>
  <c r="AG56" i="4"/>
  <c r="AG57" i="4"/>
  <c r="AG122" i="4"/>
  <c r="AG119" i="4"/>
  <c r="AG117" i="4"/>
  <c r="AG120" i="4"/>
  <c r="AG123" i="4"/>
  <c r="AG118" i="4"/>
  <c r="GJ10" i="4" l="1"/>
  <c r="GJ16" i="4" s="1"/>
  <c r="AS71" i="4"/>
  <c r="AS77" i="4" s="1"/>
  <c r="P3" i="5"/>
  <c r="Q2" i="5"/>
  <c r="AJ2" i="4"/>
  <c r="GO33" i="3"/>
  <c r="GP3" i="3"/>
  <c r="AH68" i="4"/>
  <c r="AH121" i="4"/>
  <c r="AK17" i="3"/>
  <c r="AK21" i="3" s="1"/>
  <c r="AK23" i="3" s="1"/>
  <c r="AK27" i="3" s="1"/>
  <c r="AI14" i="6"/>
  <c r="AI18" i="6"/>
  <c r="AJ12" i="6" s="1"/>
  <c r="AI26" i="6"/>
  <c r="AJ7" i="6"/>
  <c r="AJ11" i="6"/>
  <c r="AK5" i="6" s="1"/>
  <c r="AJ25" i="6"/>
  <c r="AJ29" i="6"/>
  <c r="C20" i="7" s="1"/>
  <c r="AI66" i="4"/>
  <c r="AI5" i="4"/>
  <c r="AH61" i="4"/>
  <c r="AH59" i="4"/>
  <c r="AH57" i="4"/>
  <c r="AH62" i="4"/>
  <c r="AH60" i="4"/>
  <c r="AH56" i="4"/>
  <c r="AH58" i="4"/>
  <c r="AH120" i="4"/>
  <c r="AH117" i="4"/>
  <c r="AH122" i="4"/>
  <c r="AH119" i="4"/>
  <c r="AH123" i="4"/>
  <c r="AH118" i="4"/>
  <c r="GK10" i="4" l="1"/>
  <c r="GK16" i="4" s="1"/>
  <c r="AT71" i="4"/>
  <c r="AT77" i="4" s="1"/>
  <c r="R2" i="5"/>
  <c r="Q3" i="5"/>
  <c r="AK2" i="4"/>
  <c r="GP33" i="3"/>
  <c r="GQ3" i="3"/>
  <c r="AI68" i="4"/>
  <c r="AI121" i="4"/>
  <c r="AL17" i="3"/>
  <c r="AL21" i="3" s="1"/>
  <c r="AL23" i="3" s="1"/>
  <c r="AL27" i="3" s="1"/>
  <c r="AJ14" i="6"/>
  <c r="AJ26" i="6"/>
  <c r="AJ18" i="6"/>
  <c r="AK12" i="6" s="1"/>
  <c r="AK7" i="6"/>
  <c r="AK11" i="6"/>
  <c r="AL5" i="6" s="1"/>
  <c r="AK25" i="6"/>
  <c r="AK29" i="6"/>
  <c r="C21" i="7" s="1"/>
  <c r="AJ66" i="4"/>
  <c r="AJ5" i="4"/>
  <c r="AI61" i="4"/>
  <c r="AI58" i="4"/>
  <c r="AI57" i="4"/>
  <c r="AI60" i="4"/>
  <c r="AI62" i="4"/>
  <c r="AI59" i="4"/>
  <c r="AI56" i="4"/>
  <c r="AI123" i="4"/>
  <c r="AI120" i="4"/>
  <c r="AI118" i="4"/>
  <c r="AI117" i="4"/>
  <c r="AI122" i="4"/>
  <c r="AI119" i="4"/>
  <c r="GL10" i="4" l="1"/>
  <c r="GL16" i="4" s="1"/>
  <c r="AU71" i="4"/>
  <c r="AU77" i="4" s="1"/>
  <c r="AL2" i="4"/>
  <c r="GQ33" i="3"/>
  <c r="GR3" i="3"/>
  <c r="S2" i="5"/>
  <c r="R3" i="5"/>
  <c r="AJ68" i="4"/>
  <c r="AJ121" i="4"/>
  <c r="AM17" i="3"/>
  <c r="AM21" i="3" s="1"/>
  <c r="AM23" i="3" s="1"/>
  <c r="AM27" i="3" s="1"/>
  <c r="AK14" i="6"/>
  <c r="AK26" i="6"/>
  <c r="AK18" i="6"/>
  <c r="AL12" i="6" s="1"/>
  <c r="AL7" i="6"/>
  <c r="AL11" i="6"/>
  <c r="AM5" i="6" s="1"/>
  <c r="AL29" i="6"/>
  <c r="C22" i="7" s="1"/>
  <c r="AL25" i="6"/>
  <c r="AK66" i="4"/>
  <c r="AK5" i="4"/>
  <c r="AJ62" i="4"/>
  <c r="AJ60" i="4"/>
  <c r="AJ58" i="4"/>
  <c r="AJ59" i="4"/>
  <c r="AJ56" i="4"/>
  <c r="AJ61" i="4"/>
  <c r="AJ57" i="4"/>
  <c r="AJ123" i="4"/>
  <c r="AJ122" i="4"/>
  <c r="AJ117" i="4"/>
  <c r="AJ119" i="4"/>
  <c r="AJ118" i="4"/>
  <c r="AJ120" i="4"/>
  <c r="GM10" i="4" l="1"/>
  <c r="GM16" i="4" s="1"/>
  <c r="AV71" i="4"/>
  <c r="AV77" i="4" s="1"/>
  <c r="AM2" i="4"/>
  <c r="GR33" i="3"/>
  <c r="GS3" i="3"/>
  <c r="S3" i="5"/>
  <c r="T2" i="5"/>
  <c r="AK68" i="4"/>
  <c r="AK121" i="4"/>
  <c r="AN17" i="3"/>
  <c r="AN21" i="3" s="1"/>
  <c r="AN23" i="3" s="1"/>
  <c r="AN27" i="3" s="1"/>
  <c r="AL14" i="6"/>
  <c r="AL18" i="6"/>
  <c r="AM12" i="6" s="1"/>
  <c r="AL26" i="6"/>
  <c r="AM7" i="6"/>
  <c r="AM11" i="6"/>
  <c r="AN5" i="6" s="1"/>
  <c r="AM25" i="6"/>
  <c r="AM29" i="6"/>
  <c r="C23" i="7" s="1"/>
  <c r="AL66" i="4"/>
  <c r="AL5" i="4"/>
  <c r="AK61" i="4"/>
  <c r="AK60" i="4"/>
  <c r="AK57" i="4"/>
  <c r="AK59" i="4"/>
  <c r="AK58" i="4"/>
  <c r="AK56" i="4"/>
  <c r="AK62" i="4"/>
  <c r="AK122" i="4"/>
  <c r="AK119" i="4"/>
  <c r="AK117" i="4"/>
  <c r="AK118" i="4"/>
  <c r="AK120" i="4"/>
  <c r="AK123" i="4"/>
  <c r="GN10" i="4" l="1"/>
  <c r="GN16" i="4" s="1"/>
  <c r="AW71" i="4"/>
  <c r="AW77" i="4" s="1"/>
  <c r="AN2" i="4"/>
  <c r="GS33" i="3"/>
  <c r="GT3" i="3"/>
  <c r="U2" i="5"/>
  <c r="T3" i="5"/>
  <c r="AL68" i="4"/>
  <c r="AL121" i="4"/>
  <c r="AO27" i="3"/>
  <c r="AO17" i="3"/>
  <c r="AO21" i="3" s="1"/>
  <c r="AO23" i="3" s="1"/>
  <c r="AM14" i="6"/>
  <c r="AM18" i="6"/>
  <c r="AN12" i="6" s="1"/>
  <c r="AM26" i="6"/>
  <c r="AN7" i="6"/>
  <c r="AN11" i="6"/>
  <c r="AO5" i="6" s="1"/>
  <c r="AN25" i="6"/>
  <c r="AN29" i="6"/>
  <c r="C24" i="7" s="1"/>
  <c r="AM66" i="4"/>
  <c r="AM5" i="4"/>
  <c r="AL61" i="4"/>
  <c r="AL59" i="4"/>
  <c r="AL57" i="4"/>
  <c r="AL60" i="4"/>
  <c r="AL62" i="4"/>
  <c r="AL58" i="4"/>
  <c r="AL56" i="4"/>
  <c r="AL123" i="4"/>
  <c r="AL122" i="4"/>
  <c r="AL120" i="4"/>
  <c r="AL119" i="4"/>
  <c r="AL118" i="4"/>
  <c r="AL117" i="4"/>
  <c r="GO10" i="4" l="1"/>
  <c r="GO16" i="4" s="1"/>
  <c r="GP10" i="4" s="1"/>
  <c r="GP16" i="4" s="1"/>
  <c r="AX71" i="4"/>
  <c r="AX77" i="4" s="1"/>
  <c r="AO2" i="4"/>
  <c r="GT33" i="3"/>
  <c r="GU3" i="3"/>
  <c r="V2" i="5"/>
  <c r="U3" i="5"/>
  <c r="AM68" i="4"/>
  <c r="AM121" i="4"/>
  <c r="AP17" i="3"/>
  <c r="AP21" i="3" s="1"/>
  <c r="AP23" i="3" s="1"/>
  <c r="AP27" i="3" s="1"/>
  <c r="AN14" i="6"/>
  <c r="AN26" i="6"/>
  <c r="AN18" i="6"/>
  <c r="AO12" i="6" s="1"/>
  <c r="AO7" i="6"/>
  <c r="AO11" i="6"/>
  <c r="AP5" i="6" s="1"/>
  <c r="AO29" i="6"/>
  <c r="C25" i="7" s="1"/>
  <c r="AO25" i="6"/>
  <c r="AN66" i="4"/>
  <c r="AN5" i="4"/>
  <c r="AM60" i="4"/>
  <c r="AM62" i="4"/>
  <c r="AM61" i="4"/>
  <c r="AM59" i="4"/>
  <c r="AM58" i="4"/>
  <c r="AM57" i="4"/>
  <c r="AM56" i="4"/>
  <c r="AM123" i="4"/>
  <c r="AM122" i="4"/>
  <c r="AM120" i="4"/>
  <c r="AM118" i="4"/>
  <c r="AM117" i="4"/>
  <c r="AM119" i="4"/>
  <c r="GQ10" i="4" l="1"/>
  <c r="GQ16" i="4" s="1"/>
  <c r="AY71" i="4"/>
  <c r="AY77" i="4" s="1"/>
  <c r="AP2" i="4"/>
  <c r="GU33" i="3"/>
  <c r="GV3" i="3"/>
  <c r="W2" i="5"/>
  <c r="V3" i="5"/>
  <c r="AN68" i="4"/>
  <c r="AN121" i="4"/>
  <c r="AQ17" i="3"/>
  <c r="AQ21" i="3" s="1"/>
  <c r="AQ23" i="3" s="1"/>
  <c r="AQ27" i="3" s="1"/>
  <c r="AO14" i="6"/>
  <c r="AO26" i="6"/>
  <c r="AO18" i="6"/>
  <c r="AP12" i="6" s="1"/>
  <c r="AP7" i="6"/>
  <c r="AP11" i="6"/>
  <c r="AQ5" i="6" s="1"/>
  <c r="AP29" i="6"/>
  <c r="C26" i="7" s="1"/>
  <c r="AP25" i="6"/>
  <c r="AO5" i="4"/>
  <c r="AO66" i="4"/>
  <c r="AN60" i="4"/>
  <c r="AN58" i="4"/>
  <c r="AN62" i="4"/>
  <c r="AN61" i="4"/>
  <c r="AN57" i="4"/>
  <c r="AN56" i="4"/>
  <c r="AN59" i="4"/>
  <c r="AN123" i="4"/>
  <c r="AN122" i="4"/>
  <c r="AN118" i="4"/>
  <c r="AN120" i="4"/>
  <c r="AN117" i="4"/>
  <c r="AN119" i="4"/>
  <c r="GR10" i="4" l="1"/>
  <c r="GR16" i="4" s="1"/>
  <c r="AZ71" i="4"/>
  <c r="AZ77" i="4" s="1"/>
  <c r="AQ2" i="4"/>
  <c r="GW3" i="3"/>
  <c r="W3" i="5"/>
  <c r="X2" i="5"/>
  <c r="AO68" i="4"/>
  <c r="AO121" i="4"/>
  <c r="AR27" i="3"/>
  <c r="AR17" i="3"/>
  <c r="AR21" i="3" s="1"/>
  <c r="AR23" i="3" s="1"/>
  <c r="AP14" i="6"/>
  <c r="AP18" i="6"/>
  <c r="AQ12" i="6" s="1"/>
  <c r="AP26" i="6"/>
  <c r="AQ7" i="6"/>
  <c r="AQ11" i="6"/>
  <c r="AR5" i="6" s="1"/>
  <c r="AQ25" i="6"/>
  <c r="AQ29" i="6"/>
  <c r="C27" i="7" s="1"/>
  <c r="AP66" i="4"/>
  <c r="AP5" i="4"/>
  <c r="AO123" i="4"/>
  <c r="AO122" i="4"/>
  <c r="AO119" i="4"/>
  <c r="AO117" i="4"/>
  <c r="AO120" i="4"/>
  <c r="AO118" i="4"/>
  <c r="AO62" i="4"/>
  <c r="AO59" i="4"/>
  <c r="AO58" i="4"/>
  <c r="AO57" i="4"/>
  <c r="AO56" i="4"/>
  <c r="AO61" i="4"/>
  <c r="AO60" i="4"/>
  <c r="GS10" i="4" l="1"/>
  <c r="GS16" i="4" s="1"/>
  <c r="BA71" i="4"/>
  <c r="BA77" i="4" s="1"/>
  <c r="X3" i="5"/>
  <c r="Y2" i="5"/>
  <c r="AR2" i="4"/>
  <c r="GX3" i="3"/>
  <c r="AP68" i="4"/>
  <c r="AP121" i="4"/>
  <c r="AS27" i="3"/>
  <c r="AS17" i="3"/>
  <c r="AS21" i="3" s="1"/>
  <c r="AS23" i="3" s="1"/>
  <c r="AQ14" i="6"/>
  <c r="AQ18" i="6"/>
  <c r="AR12" i="6" s="1"/>
  <c r="AQ26" i="6"/>
  <c r="AR7" i="6"/>
  <c r="AR11" i="6"/>
  <c r="AS5" i="6" s="1"/>
  <c r="AR25" i="6"/>
  <c r="AR29" i="6"/>
  <c r="C28" i="7" s="1"/>
  <c r="AQ66" i="4"/>
  <c r="AQ5" i="4"/>
  <c r="AP61" i="4"/>
  <c r="AP59" i="4"/>
  <c r="AP57" i="4"/>
  <c r="AP60" i="4"/>
  <c r="AP56" i="4"/>
  <c r="AP62" i="4"/>
  <c r="AP58" i="4"/>
  <c r="AP123" i="4"/>
  <c r="AP118" i="4"/>
  <c r="AP117" i="4"/>
  <c r="AP122" i="4"/>
  <c r="AP119" i="4"/>
  <c r="AP120" i="4"/>
  <c r="GT10" i="4" l="1"/>
  <c r="GT16" i="4" s="1"/>
  <c r="BB71" i="4"/>
  <c r="BB77" i="4" s="1"/>
  <c r="AS2" i="4"/>
  <c r="GY3" i="3"/>
  <c r="Z2" i="5"/>
  <c r="Y3" i="5"/>
  <c r="AQ68" i="4"/>
  <c r="AQ121" i="4"/>
  <c r="AT17" i="3"/>
  <c r="AT21" i="3" s="1"/>
  <c r="AT23" i="3" s="1"/>
  <c r="AT27" i="3" s="1"/>
  <c r="AR14" i="6"/>
  <c r="AR26" i="6"/>
  <c r="AR18" i="6"/>
  <c r="AS12" i="6" s="1"/>
  <c r="AS7" i="6"/>
  <c r="AS11" i="6"/>
  <c r="AT5" i="6" s="1"/>
  <c r="AS29" i="6"/>
  <c r="C29" i="7" s="1"/>
  <c r="AS25" i="6"/>
  <c r="AR66" i="4"/>
  <c r="AR5" i="4"/>
  <c r="AQ60" i="4"/>
  <c r="AQ61" i="4"/>
  <c r="AQ62" i="4"/>
  <c r="AQ58" i="4"/>
  <c r="AQ57" i="4"/>
  <c r="AQ59" i="4"/>
  <c r="AQ56" i="4"/>
  <c r="AQ123" i="4"/>
  <c r="AQ120" i="4"/>
  <c r="AQ118" i="4"/>
  <c r="AQ119" i="4"/>
  <c r="AQ117" i="4"/>
  <c r="AQ122" i="4"/>
  <c r="GU10" i="4" l="1"/>
  <c r="GU16" i="4" s="1"/>
  <c r="BC71" i="4"/>
  <c r="BC77" i="4" s="1"/>
  <c r="AT2" i="4"/>
  <c r="GZ3" i="3"/>
  <c r="AA2" i="5"/>
  <c r="Z3" i="5"/>
  <c r="AR68" i="4"/>
  <c r="AR121" i="4"/>
  <c r="AU27" i="3"/>
  <c r="AU17" i="3"/>
  <c r="AU21" i="3" s="1"/>
  <c r="AU23" i="3" s="1"/>
  <c r="AS14" i="6"/>
  <c r="AS26" i="6"/>
  <c r="AS18" i="6"/>
  <c r="AT12" i="6" s="1"/>
  <c r="AT7" i="6"/>
  <c r="AT11" i="6"/>
  <c r="AU5" i="6" s="1"/>
  <c r="AT29" i="6"/>
  <c r="C30" i="7" s="1"/>
  <c r="AT25" i="6"/>
  <c r="AS66" i="4"/>
  <c r="AS5" i="4"/>
  <c r="AR60" i="4"/>
  <c r="AR58" i="4"/>
  <c r="AR61" i="4"/>
  <c r="AR56" i="4"/>
  <c r="AR62" i="4"/>
  <c r="AR59" i="4"/>
  <c r="AR57" i="4"/>
  <c r="AR122" i="4"/>
  <c r="AR120" i="4"/>
  <c r="AR119" i="4"/>
  <c r="AR118" i="4"/>
  <c r="AR117" i="4"/>
  <c r="AR123" i="4"/>
  <c r="GV10" i="4" l="1"/>
  <c r="GV16" i="4" s="1"/>
  <c r="GW10" i="4" s="1"/>
  <c r="GW16" i="4" s="1"/>
  <c r="GX10" i="4" s="1"/>
  <c r="GX16" i="4" s="1"/>
  <c r="BD71" i="4"/>
  <c r="BD77" i="4" s="1"/>
  <c r="AU2" i="4"/>
  <c r="HA3" i="3"/>
  <c r="AA3" i="5"/>
  <c r="AB2" i="5"/>
  <c r="AS68" i="4"/>
  <c r="AS121" i="4"/>
  <c r="AV17" i="3"/>
  <c r="AV21" i="3" s="1"/>
  <c r="AV23" i="3" s="1"/>
  <c r="AV27" i="3" s="1"/>
  <c r="AT14" i="6"/>
  <c r="AT18" i="6"/>
  <c r="AU12" i="6" s="1"/>
  <c r="AT26" i="6"/>
  <c r="AU7" i="6"/>
  <c r="AU11" i="6"/>
  <c r="AV5" i="6" s="1"/>
  <c r="AU25" i="6"/>
  <c r="AU29" i="6"/>
  <c r="C31" i="7" s="1"/>
  <c r="AT66" i="4"/>
  <c r="AT5" i="4"/>
  <c r="AS61" i="4"/>
  <c r="AS60" i="4"/>
  <c r="AS62" i="4"/>
  <c r="AS57" i="4"/>
  <c r="AS56" i="4"/>
  <c r="AS59" i="4"/>
  <c r="AS58" i="4"/>
  <c r="AS123" i="4"/>
  <c r="AS122" i="4"/>
  <c r="AS119" i="4"/>
  <c r="AS117" i="4"/>
  <c r="AS118" i="4"/>
  <c r="AS120" i="4"/>
  <c r="GY10" i="4" l="1"/>
  <c r="GY16" i="4" s="1"/>
  <c r="BE71" i="4"/>
  <c r="BE77" i="4" s="1"/>
  <c r="BF71" i="4" s="1"/>
  <c r="AC2" i="5"/>
  <c r="AB3" i="5"/>
  <c r="AV2" i="4"/>
  <c r="HB3" i="3"/>
  <c r="AT68" i="4"/>
  <c r="AT121" i="4"/>
  <c r="AW17" i="3"/>
  <c r="AW21" i="3" s="1"/>
  <c r="AW23" i="3" s="1"/>
  <c r="AW27" i="3" s="1"/>
  <c r="AU14" i="6"/>
  <c r="AU18" i="6"/>
  <c r="AV12" i="6" s="1"/>
  <c r="AU26" i="6"/>
  <c r="AV7" i="6"/>
  <c r="AV11" i="6"/>
  <c r="AW5" i="6" s="1"/>
  <c r="AV25" i="6"/>
  <c r="AV29" i="6"/>
  <c r="C32" i="7" s="1"/>
  <c r="AU5" i="4"/>
  <c r="AU66" i="4"/>
  <c r="AT62" i="4"/>
  <c r="AT61" i="4"/>
  <c r="AT59" i="4"/>
  <c r="AT57" i="4"/>
  <c r="AT58" i="4"/>
  <c r="AT56" i="4"/>
  <c r="AT60" i="4"/>
  <c r="AT123" i="4"/>
  <c r="AT118" i="4"/>
  <c r="AT120" i="4"/>
  <c r="AT117" i="4"/>
  <c r="AT122" i="4"/>
  <c r="AT119" i="4"/>
  <c r="GZ10" i="4" l="1"/>
  <c r="GZ16" i="4" s="1"/>
  <c r="BF77" i="4"/>
  <c r="BG71" i="4" s="1"/>
  <c r="BG77" i="4" s="1"/>
  <c r="BH71" i="4" s="1"/>
  <c r="BH77" i="4" s="1"/>
  <c r="AW2" i="4"/>
  <c r="HC3" i="3"/>
  <c r="AD2" i="5"/>
  <c r="AC3" i="5"/>
  <c r="AU68" i="4"/>
  <c r="AU121" i="4"/>
  <c r="AX17" i="3"/>
  <c r="AX21" i="3" s="1"/>
  <c r="AX23" i="3" s="1"/>
  <c r="AX27" i="3" s="1"/>
  <c r="AV14" i="6"/>
  <c r="AV26" i="6"/>
  <c r="AV18" i="6"/>
  <c r="AW12" i="6" s="1"/>
  <c r="AW7" i="6"/>
  <c r="AW11" i="6"/>
  <c r="AX5" i="6" s="1"/>
  <c r="AW29" i="6"/>
  <c r="C33" i="7" s="1"/>
  <c r="AW25" i="6"/>
  <c r="AV66" i="4"/>
  <c r="AV5" i="4"/>
  <c r="AU123" i="4"/>
  <c r="AU122" i="4"/>
  <c r="AU120" i="4"/>
  <c r="AU118" i="4"/>
  <c r="AU117" i="4"/>
  <c r="AU119" i="4"/>
  <c r="AU62" i="4"/>
  <c r="AU59" i="4"/>
  <c r="AU60" i="4"/>
  <c r="AU61" i="4"/>
  <c r="AU58" i="4"/>
  <c r="AU57" i="4"/>
  <c r="AU56" i="4"/>
  <c r="HA10" i="4" l="1"/>
  <c r="HA16" i="4" s="1"/>
  <c r="BI71" i="4"/>
  <c r="BI77" i="4" s="1"/>
  <c r="AX2" i="4"/>
  <c r="HD3" i="3"/>
  <c r="AE2" i="5"/>
  <c r="AD3" i="5"/>
  <c r="AV68" i="4"/>
  <c r="AV121" i="4"/>
  <c r="AY27" i="3"/>
  <c r="AY17" i="3"/>
  <c r="AY21" i="3" s="1"/>
  <c r="AY23" i="3" s="1"/>
  <c r="AW14" i="6"/>
  <c r="AW26" i="6"/>
  <c r="AW18" i="6"/>
  <c r="AX12" i="6" s="1"/>
  <c r="AX7" i="6"/>
  <c r="AX11" i="6"/>
  <c r="AY5" i="6" s="1"/>
  <c r="AX29" i="6"/>
  <c r="C34" i="7" s="1"/>
  <c r="AX25" i="6"/>
  <c r="AV60" i="4"/>
  <c r="AV58" i="4"/>
  <c r="AV56" i="4"/>
  <c r="AV61" i="4"/>
  <c r="AV57" i="4"/>
  <c r="AV59" i="4"/>
  <c r="AV62" i="4"/>
  <c r="AW66" i="4"/>
  <c r="AW5" i="4"/>
  <c r="AV123" i="4"/>
  <c r="AV122" i="4"/>
  <c r="AV119" i="4"/>
  <c r="AV118" i="4"/>
  <c r="AV120" i="4"/>
  <c r="AV117" i="4"/>
  <c r="HB10" i="4" l="1"/>
  <c r="HB16" i="4" s="1"/>
  <c r="BJ71" i="4"/>
  <c r="BJ77" i="4" s="1"/>
  <c r="AE3" i="5"/>
  <c r="AF2" i="5"/>
  <c r="AY2" i="4"/>
  <c r="HE3" i="3"/>
  <c r="AW68" i="4"/>
  <c r="AW121" i="4"/>
  <c r="AZ27" i="3"/>
  <c r="AZ17" i="3"/>
  <c r="AZ21" i="3" s="1"/>
  <c r="AZ23" i="3" s="1"/>
  <c r="AX14" i="6"/>
  <c r="AX18" i="6"/>
  <c r="AY12" i="6" s="1"/>
  <c r="AX26" i="6"/>
  <c r="AY7" i="6"/>
  <c r="AY11" i="6"/>
  <c r="AZ5" i="6" s="1"/>
  <c r="AY25" i="6"/>
  <c r="AY29" i="6"/>
  <c r="C35" i="7" s="1"/>
  <c r="AW61" i="4"/>
  <c r="AW60" i="4"/>
  <c r="AW62" i="4"/>
  <c r="AW59" i="4"/>
  <c r="AW58" i="4"/>
  <c r="AW56" i="4"/>
  <c r="AW57" i="4"/>
  <c r="AW123" i="4"/>
  <c r="AW122" i="4"/>
  <c r="AW119" i="4"/>
  <c r="AW117" i="4"/>
  <c r="AW120" i="4"/>
  <c r="AW118" i="4"/>
  <c r="AX66" i="4"/>
  <c r="AX5" i="4"/>
  <c r="HC10" i="4" l="1"/>
  <c r="HC16" i="4" s="1"/>
  <c r="HD10" i="4" s="1"/>
  <c r="HD16" i="4" s="1"/>
  <c r="BK71" i="4"/>
  <c r="BK77" i="4" s="1"/>
  <c r="AZ2" i="4"/>
  <c r="HF3" i="3"/>
  <c r="AF3" i="5"/>
  <c r="AG2" i="5"/>
  <c r="AX68" i="4"/>
  <c r="AX121" i="4"/>
  <c r="BA27" i="3"/>
  <c r="BA17" i="3"/>
  <c r="BA21" i="3" s="1"/>
  <c r="BA23" i="3" s="1"/>
  <c r="AY14" i="6"/>
  <c r="AY18" i="6"/>
  <c r="AZ12" i="6" s="1"/>
  <c r="AY26" i="6"/>
  <c r="AZ7" i="6"/>
  <c r="AZ11" i="6"/>
  <c r="BA5" i="6" s="1"/>
  <c r="AZ25" i="6"/>
  <c r="AZ29" i="6"/>
  <c r="C36" i="7" s="1"/>
  <c r="AX123" i="4"/>
  <c r="AX122" i="4"/>
  <c r="AX117" i="4"/>
  <c r="AX119" i="4"/>
  <c r="AX118" i="4"/>
  <c r="AX120" i="4"/>
  <c r="AY5" i="4"/>
  <c r="AY66" i="4"/>
  <c r="AX62" i="4"/>
  <c r="AX61" i="4"/>
  <c r="AX59" i="4"/>
  <c r="AX57" i="4"/>
  <c r="AX60" i="4"/>
  <c r="AX56" i="4"/>
  <c r="AX58" i="4"/>
  <c r="HE10" i="4" l="1"/>
  <c r="HE16" i="4" s="1"/>
  <c r="BL71" i="4"/>
  <c r="BL77" i="4" s="1"/>
  <c r="AH2" i="5"/>
  <c r="AG3" i="5"/>
  <c r="BA2" i="4"/>
  <c r="HG3" i="3"/>
  <c r="AY68" i="4"/>
  <c r="AY121" i="4"/>
  <c r="BB27" i="3"/>
  <c r="BB17" i="3"/>
  <c r="BB21" i="3" s="1"/>
  <c r="BB23" i="3" s="1"/>
  <c r="AZ14" i="6"/>
  <c r="AZ18" i="6"/>
  <c r="BA12" i="6" s="1"/>
  <c r="AZ26" i="6"/>
  <c r="BA7" i="6"/>
  <c r="BA11" i="6"/>
  <c r="BB5" i="6" s="1"/>
  <c r="BA25" i="6"/>
  <c r="BA29" i="6"/>
  <c r="C37" i="7" s="1"/>
  <c r="AZ5" i="4"/>
  <c r="AZ66" i="4"/>
  <c r="AY61" i="4"/>
  <c r="AY58" i="4"/>
  <c r="AY57" i="4"/>
  <c r="AY62" i="4"/>
  <c r="AY60" i="4"/>
  <c r="AY59" i="4"/>
  <c r="AY56" i="4"/>
  <c r="AY120" i="4"/>
  <c r="AY118" i="4"/>
  <c r="AY119" i="4"/>
  <c r="AY122" i="4"/>
  <c r="AY117" i="4"/>
  <c r="AY123" i="4"/>
  <c r="HF10" i="4" l="1"/>
  <c r="HF16" i="4" s="1"/>
  <c r="BM71" i="4"/>
  <c r="BM77" i="4" s="1"/>
  <c r="BB2" i="4"/>
  <c r="HH3" i="3"/>
  <c r="AI2" i="5"/>
  <c r="AH3" i="5"/>
  <c r="AZ68" i="4"/>
  <c r="AZ121" i="4"/>
  <c r="BC27" i="3"/>
  <c r="BC17" i="3"/>
  <c r="BC21" i="3" s="1"/>
  <c r="BC23" i="3" s="1"/>
  <c r="BA14" i="6"/>
  <c r="BA26" i="6"/>
  <c r="BA18" i="6"/>
  <c r="BB12" i="6" s="1"/>
  <c r="BB7" i="6"/>
  <c r="BB11" i="6"/>
  <c r="BC5" i="6" s="1"/>
  <c r="BB29" i="6"/>
  <c r="C38" i="7" s="1"/>
  <c r="BB25" i="6"/>
  <c r="BA66" i="4"/>
  <c r="BA5" i="4"/>
  <c r="AZ122" i="4"/>
  <c r="AZ117" i="4"/>
  <c r="AZ118" i="4"/>
  <c r="AZ123" i="4"/>
  <c r="AZ120" i="4"/>
  <c r="AZ119" i="4"/>
  <c r="AZ60" i="4"/>
  <c r="AZ58" i="4"/>
  <c r="AZ62" i="4"/>
  <c r="AZ59" i="4"/>
  <c r="AZ56" i="4"/>
  <c r="AZ57" i="4"/>
  <c r="AZ61" i="4"/>
  <c r="HG10" i="4" l="1"/>
  <c r="HG16" i="4" s="1"/>
  <c r="BN71" i="4"/>
  <c r="BN77" i="4" s="1"/>
  <c r="AI3" i="5"/>
  <c r="AJ2" i="5"/>
  <c r="BC2" i="4"/>
  <c r="HI3" i="3"/>
  <c r="BA68" i="4"/>
  <c r="BA121" i="4"/>
  <c r="BD27" i="3"/>
  <c r="BD17" i="3"/>
  <c r="BD21" i="3" s="1"/>
  <c r="BD23" i="3" s="1"/>
  <c r="BB14" i="6"/>
  <c r="BB18" i="6"/>
  <c r="BC12" i="6" s="1"/>
  <c r="BB26" i="6"/>
  <c r="BC7" i="6"/>
  <c r="BC11" i="6"/>
  <c r="BD5" i="6" s="1"/>
  <c r="BC25" i="6"/>
  <c r="BC29" i="6"/>
  <c r="C39" i="7" s="1"/>
  <c r="BB66" i="4"/>
  <c r="BB5" i="4"/>
  <c r="BA62" i="4"/>
  <c r="BA61" i="4"/>
  <c r="BA60" i="4"/>
  <c r="BA57" i="4"/>
  <c r="BA59" i="4"/>
  <c r="BA58" i="4"/>
  <c r="BA56" i="4"/>
  <c r="BA122" i="4"/>
  <c r="BA119" i="4"/>
  <c r="BA117" i="4"/>
  <c r="BA118" i="4"/>
  <c r="BA123" i="4"/>
  <c r="BA120" i="4"/>
  <c r="HH10" i="4" l="1"/>
  <c r="HH16" i="4" s="1"/>
  <c r="BO71" i="4"/>
  <c r="BO77" i="4" s="1"/>
  <c r="BD2" i="4"/>
  <c r="HJ3" i="3"/>
  <c r="AK2" i="5"/>
  <c r="AJ3" i="5"/>
  <c r="BB68" i="4"/>
  <c r="BB121" i="4"/>
  <c r="BE27" i="3"/>
  <c r="BE17" i="3"/>
  <c r="BE21" i="3" s="1"/>
  <c r="BE23" i="3" s="1"/>
  <c r="BC14" i="6"/>
  <c r="BC18" i="6"/>
  <c r="BD12" i="6" s="1"/>
  <c r="BC26" i="6"/>
  <c r="BD7" i="6"/>
  <c r="BD11" i="6"/>
  <c r="BE5" i="6" s="1"/>
  <c r="BD25" i="6"/>
  <c r="BD29" i="6"/>
  <c r="C40" i="7" s="1"/>
  <c r="BC66" i="4"/>
  <c r="BC5" i="4"/>
  <c r="BB61" i="4"/>
  <c r="BB59" i="4"/>
  <c r="BB57" i="4"/>
  <c r="BB60" i="4"/>
  <c r="BB58" i="4"/>
  <c r="BB56" i="4"/>
  <c r="BB62" i="4"/>
  <c r="BB123" i="4"/>
  <c r="BB120" i="4"/>
  <c r="BB119" i="4"/>
  <c r="BB122" i="4"/>
  <c r="BB118" i="4"/>
  <c r="BB117" i="4"/>
  <c r="HI10" i="4" l="1"/>
  <c r="HI16" i="4" s="1"/>
  <c r="BP71" i="4"/>
  <c r="BP77" i="4" s="1"/>
  <c r="BE2" i="4"/>
  <c r="HK3" i="3"/>
  <c r="AL2" i="5"/>
  <c r="AK3" i="5"/>
  <c r="BC68" i="4"/>
  <c r="BC121" i="4"/>
  <c r="BF27" i="3"/>
  <c r="BF17" i="3"/>
  <c r="BF21" i="3" s="1"/>
  <c r="BF23" i="3" s="1"/>
  <c r="BD14" i="6"/>
  <c r="BD18" i="6"/>
  <c r="BE12" i="6" s="1"/>
  <c r="BD26" i="6"/>
  <c r="BE7" i="6"/>
  <c r="BE11" i="6"/>
  <c r="BF5" i="6" s="1"/>
  <c r="BE29" i="6"/>
  <c r="C41" i="7" s="1"/>
  <c r="BE25" i="6"/>
  <c r="BC123" i="4"/>
  <c r="BC122" i="4"/>
  <c r="BC120" i="4"/>
  <c r="BC118" i="4"/>
  <c r="BC117" i="4"/>
  <c r="BC119" i="4"/>
  <c r="BC62" i="4"/>
  <c r="BC60" i="4"/>
  <c r="BC61" i="4"/>
  <c r="BC59" i="4"/>
  <c r="BC58" i="4"/>
  <c r="BC57" i="4"/>
  <c r="BC56" i="4"/>
  <c r="BD66" i="4"/>
  <c r="BD5" i="4"/>
  <c r="HJ10" i="4" l="1"/>
  <c r="HJ16" i="4" s="1"/>
  <c r="HK10" i="4" s="1"/>
  <c r="HK16" i="4" s="1"/>
  <c r="BQ71" i="4"/>
  <c r="BQ77" i="4" s="1"/>
  <c r="AM2" i="5"/>
  <c r="AL3" i="5"/>
  <c r="BF2" i="4"/>
  <c r="HL3" i="3"/>
  <c r="BD68" i="4"/>
  <c r="BD121" i="4"/>
  <c r="BG27" i="3"/>
  <c r="BG17" i="3"/>
  <c r="BG21" i="3" s="1"/>
  <c r="BG23" i="3" s="1"/>
  <c r="BE14" i="6"/>
  <c r="BE26" i="6"/>
  <c r="BE18" i="6"/>
  <c r="BF12" i="6" s="1"/>
  <c r="BF7" i="6"/>
  <c r="BF11" i="6"/>
  <c r="BG5" i="6" s="1"/>
  <c r="BF25" i="6"/>
  <c r="BF29" i="6"/>
  <c r="C42" i="7" s="1"/>
  <c r="BD123" i="4"/>
  <c r="BD122" i="4"/>
  <c r="BD120" i="4"/>
  <c r="BD117" i="4"/>
  <c r="BD119" i="4"/>
  <c r="BD118" i="4"/>
  <c r="BE5" i="4"/>
  <c r="BE66" i="4"/>
  <c r="BD60" i="4"/>
  <c r="BD58" i="4"/>
  <c r="BD61" i="4"/>
  <c r="BD57" i="4"/>
  <c r="BD56" i="4"/>
  <c r="BD62" i="4"/>
  <c r="BD59" i="4"/>
  <c r="HL10" i="4" l="1"/>
  <c r="HL16" i="4" s="1"/>
  <c r="BR71" i="4"/>
  <c r="BR77" i="4" s="1"/>
  <c r="BG2" i="4"/>
  <c r="HM3" i="3"/>
  <c r="AM3" i="5"/>
  <c r="AN2" i="5"/>
  <c r="BE68" i="4"/>
  <c r="BE121" i="4"/>
  <c r="BH27" i="3"/>
  <c r="BH17" i="3"/>
  <c r="BH21" i="3" s="1"/>
  <c r="BH23" i="3" s="1"/>
  <c r="BF14" i="6"/>
  <c r="BF18" i="6"/>
  <c r="BG12" i="6" s="1"/>
  <c r="BF26" i="6"/>
  <c r="BG7" i="6"/>
  <c r="BG11" i="6"/>
  <c r="BH5" i="6" s="1"/>
  <c r="BG25" i="6"/>
  <c r="BG29" i="6"/>
  <c r="C43" i="7" s="1"/>
  <c r="BE62" i="4"/>
  <c r="BE59" i="4"/>
  <c r="BE58" i="4"/>
  <c r="BE61" i="4"/>
  <c r="BE60" i="4"/>
  <c r="BE57" i="4"/>
  <c r="BE56" i="4"/>
  <c r="BF66" i="4"/>
  <c r="BF5" i="4"/>
  <c r="BE123" i="4"/>
  <c r="BE122" i="4"/>
  <c r="BE119" i="4"/>
  <c r="BE117" i="4"/>
  <c r="BE118" i="4"/>
  <c r="BE120" i="4"/>
  <c r="HM10" i="4" l="1"/>
  <c r="HM16" i="4" s="1"/>
  <c r="BS71" i="4"/>
  <c r="AN3" i="5"/>
  <c r="AO2" i="5"/>
  <c r="BH2" i="4"/>
  <c r="HN3" i="3"/>
  <c r="BF68" i="4"/>
  <c r="BF121" i="4"/>
  <c r="BI27" i="3"/>
  <c r="BI17" i="3"/>
  <c r="BI21" i="3" s="1"/>
  <c r="BI23" i="3" s="1"/>
  <c r="BG14" i="6"/>
  <c r="BG18" i="6"/>
  <c r="BH12" i="6" s="1"/>
  <c r="BG26" i="6"/>
  <c r="BH7" i="6"/>
  <c r="BH11" i="6"/>
  <c r="BI5" i="6" s="1"/>
  <c r="BH25" i="6"/>
  <c r="BH29" i="6"/>
  <c r="C44" i="7" s="1"/>
  <c r="BF118" i="4"/>
  <c r="BF117" i="4"/>
  <c r="BF119" i="4"/>
  <c r="BF120" i="4"/>
  <c r="BF123" i="4"/>
  <c r="BF122" i="4"/>
  <c r="BG66" i="4"/>
  <c r="BG5" i="4"/>
  <c r="BF61" i="4"/>
  <c r="BF59" i="4"/>
  <c r="BF57" i="4"/>
  <c r="BF60" i="4"/>
  <c r="BF56" i="4"/>
  <c r="BF58" i="4"/>
  <c r="BF62" i="4"/>
  <c r="HN10" i="4" l="1"/>
  <c r="HN16" i="4" s="1"/>
  <c r="BS77" i="4"/>
  <c r="BT71" i="4" s="1"/>
  <c r="BT77" i="4" s="1"/>
  <c r="BU71" i="4" s="1"/>
  <c r="BU77" i="4" s="1"/>
  <c r="BI2" i="4"/>
  <c r="HO3" i="3"/>
  <c r="AP2" i="5"/>
  <c r="AO3" i="5"/>
  <c r="BG68" i="4"/>
  <c r="BG121" i="4"/>
  <c r="BJ27" i="3"/>
  <c r="BJ17" i="3"/>
  <c r="BJ21" i="3" s="1"/>
  <c r="BJ23" i="3" s="1"/>
  <c r="BH18" i="6"/>
  <c r="BI12" i="6" s="1"/>
  <c r="BH14" i="6"/>
  <c r="BH26" i="6"/>
  <c r="BI7" i="6"/>
  <c r="BI11" i="6"/>
  <c r="BJ5" i="6" s="1"/>
  <c r="BI25" i="6"/>
  <c r="BI29" i="6"/>
  <c r="C45" i="7" s="1"/>
  <c r="BH66" i="4"/>
  <c r="BH5" i="4"/>
  <c r="BG123" i="4"/>
  <c r="BG120" i="4"/>
  <c r="BG118" i="4"/>
  <c r="BG122" i="4"/>
  <c r="BG119" i="4"/>
  <c r="BG117" i="4"/>
  <c r="BG62" i="4"/>
  <c r="BG60" i="4"/>
  <c r="BG61" i="4"/>
  <c r="BG58" i="4"/>
  <c r="BG57" i="4"/>
  <c r="BG59" i="4"/>
  <c r="BG56" i="4"/>
  <c r="HO10" i="4" l="1"/>
  <c r="HO16" i="4" s="1"/>
  <c r="BV71" i="4"/>
  <c r="BV77" i="4" s="1"/>
  <c r="BJ2" i="4"/>
  <c r="HP3" i="3"/>
  <c r="AQ2" i="5"/>
  <c r="AP3" i="5"/>
  <c r="BH68" i="4"/>
  <c r="BH121" i="4"/>
  <c r="BK27" i="3"/>
  <c r="BK17" i="3"/>
  <c r="BK21" i="3" s="1"/>
  <c r="BK23" i="3" s="1"/>
  <c r="BI26" i="6"/>
  <c r="BI18" i="6"/>
  <c r="BJ12" i="6" s="1"/>
  <c r="BI14" i="6"/>
  <c r="BJ7" i="6"/>
  <c r="BJ11" i="6"/>
  <c r="BK5" i="6" s="1"/>
  <c r="BJ29" i="6"/>
  <c r="C46" i="7" s="1"/>
  <c r="BJ25" i="6"/>
  <c r="BI5" i="4"/>
  <c r="BI66" i="4"/>
  <c r="BH62" i="4"/>
  <c r="BH60" i="4"/>
  <c r="BH58" i="4"/>
  <c r="BH61" i="4"/>
  <c r="BH56" i="4"/>
  <c r="BH59" i="4"/>
  <c r="BH57" i="4"/>
  <c r="BH123" i="4"/>
  <c r="BH122" i="4"/>
  <c r="BH120" i="4"/>
  <c r="BH118" i="4"/>
  <c r="BH117" i="4"/>
  <c r="BH119" i="4"/>
  <c r="HP10" i="4" l="1"/>
  <c r="HP16" i="4" s="1"/>
  <c r="BW71" i="4"/>
  <c r="BW77" i="4" s="1"/>
  <c r="AQ3" i="5"/>
  <c r="AR2" i="5"/>
  <c r="BK2" i="4"/>
  <c r="HQ3" i="3"/>
  <c r="BI68" i="4"/>
  <c r="BI121" i="4"/>
  <c r="BL27" i="3"/>
  <c r="BL17" i="3"/>
  <c r="BL21" i="3" s="1"/>
  <c r="BL23" i="3" s="1"/>
  <c r="BJ14" i="6"/>
  <c r="BJ18" i="6"/>
  <c r="BK12" i="6" s="1"/>
  <c r="BJ26" i="6"/>
  <c r="BK7" i="6"/>
  <c r="BK11" i="6"/>
  <c r="BL5" i="6" s="1"/>
  <c r="BK25" i="6"/>
  <c r="BK29" i="6"/>
  <c r="C47" i="7" s="1"/>
  <c r="BJ66" i="4"/>
  <c r="BJ5" i="4"/>
  <c r="BI122" i="4"/>
  <c r="BI119" i="4"/>
  <c r="BI117" i="4"/>
  <c r="BI123" i="4"/>
  <c r="BI118" i="4"/>
  <c r="BI120" i="4"/>
  <c r="BI61" i="4"/>
  <c r="BI60" i="4"/>
  <c r="BI57" i="4"/>
  <c r="BI56" i="4"/>
  <c r="BI62" i="4"/>
  <c r="BI59" i="4"/>
  <c r="BI58" i="4"/>
  <c r="HQ10" i="4" l="1"/>
  <c r="HQ16" i="4" s="1"/>
  <c r="HR10" i="4" s="1"/>
  <c r="HR16" i="4" s="1"/>
  <c r="BX71" i="4"/>
  <c r="BX77" i="4" s="1"/>
  <c r="BL2" i="4"/>
  <c r="HR3" i="3"/>
  <c r="AS2" i="5"/>
  <c r="AR3" i="5"/>
  <c r="BJ68" i="4"/>
  <c r="BJ121" i="4"/>
  <c r="BM27" i="3"/>
  <c r="BM17" i="3"/>
  <c r="BM21" i="3" s="1"/>
  <c r="BM23" i="3" s="1"/>
  <c r="BK14" i="6"/>
  <c r="BK18" i="6"/>
  <c r="BL12" i="6" s="1"/>
  <c r="BK26" i="6"/>
  <c r="BL11" i="6"/>
  <c r="BM5" i="6" s="1"/>
  <c r="BL25" i="6"/>
  <c r="BL29" i="6"/>
  <c r="C48" i="7" s="1"/>
  <c r="BL7" i="6"/>
  <c r="BK5" i="4"/>
  <c r="BK66" i="4"/>
  <c r="BJ61" i="4"/>
  <c r="BJ59" i="4"/>
  <c r="BJ57" i="4"/>
  <c r="BJ62" i="4"/>
  <c r="BJ58" i="4"/>
  <c r="BJ56" i="4"/>
  <c r="BJ60" i="4"/>
  <c r="BJ123" i="4"/>
  <c r="BJ120" i="4"/>
  <c r="BJ117" i="4"/>
  <c r="BJ122" i="4"/>
  <c r="BJ119" i="4"/>
  <c r="BJ118" i="4"/>
  <c r="HS10" i="4" l="1"/>
  <c r="HS16" i="4" s="1"/>
  <c r="BY71" i="4"/>
  <c r="BY77" i="4" s="1"/>
  <c r="AT2" i="5"/>
  <c r="AS3" i="5"/>
  <c r="BM2" i="4"/>
  <c r="HS3" i="3"/>
  <c r="BK68" i="4"/>
  <c r="BK121" i="4"/>
  <c r="BN27" i="3"/>
  <c r="BN17" i="3"/>
  <c r="BN21" i="3" s="1"/>
  <c r="BN23" i="3" s="1"/>
  <c r="BL18" i="6"/>
  <c r="BM12" i="6" s="1"/>
  <c r="BL26" i="6"/>
  <c r="BL14" i="6"/>
  <c r="BM11" i="6"/>
  <c r="BN5" i="6" s="1"/>
  <c r="BM29" i="6"/>
  <c r="C49" i="7" s="1"/>
  <c r="BM25" i="6"/>
  <c r="BM7" i="6"/>
  <c r="BL66" i="4"/>
  <c r="BL5" i="4"/>
  <c r="BK123" i="4"/>
  <c r="BK122" i="4"/>
  <c r="BK120" i="4"/>
  <c r="BK118" i="4"/>
  <c r="BK117" i="4"/>
  <c r="BK119" i="4"/>
  <c r="BK62" i="4"/>
  <c r="BK60" i="4"/>
  <c r="BK59" i="4"/>
  <c r="BK58" i="4"/>
  <c r="BK57" i="4"/>
  <c r="BK61" i="4"/>
  <c r="BK56" i="4"/>
  <c r="HT10" i="4" l="1"/>
  <c r="HT16" i="4" s="1"/>
  <c r="BZ71" i="4"/>
  <c r="BN2" i="4"/>
  <c r="HT3" i="3"/>
  <c r="AU2" i="5"/>
  <c r="AT3" i="5"/>
  <c r="BL68" i="4"/>
  <c r="BL121" i="4"/>
  <c r="BO27" i="3"/>
  <c r="BO17" i="3"/>
  <c r="BO21" i="3" s="1"/>
  <c r="BO23" i="3" s="1"/>
  <c r="BM26" i="6"/>
  <c r="BM18" i="6"/>
  <c r="BN12" i="6" s="1"/>
  <c r="BM14" i="6"/>
  <c r="BN7" i="6"/>
  <c r="BN11" i="6"/>
  <c r="BN25" i="6"/>
  <c r="BN29" i="6"/>
  <c r="C50" i="7" s="1"/>
  <c r="BM66" i="4"/>
  <c r="BM5" i="4"/>
  <c r="BL62" i="4"/>
  <c r="BL60" i="4"/>
  <c r="BL58" i="4"/>
  <c r="BL61" i="4"/>
  <c r="BL56" i="4"/>
  <c r="BL57" i="4"/>
  <c r="BL59" i="4"/>
  <c r="BL123" i="4"/>
  <c r="BL122" i="4"/>
  <c r="BL119" i="4"/>
  <c r="BL118" i="4"/>
  <c r="BL117" i="4"/>
  <c r="BL120" i="4"/>
  <c r="HU10" i="4" l="1"/>
  <c r="HU16" i="4" s="1"/>
  <c r="BZ77" i="4"/>
  <c r="CA71" i="4" s="1"/>
  <c r="CA77" i="4" s="1"/>
  <c r="CB71" i="4" s="1"/>
  <c r="CB77" i="4" s="1"/>
  <c r="AU3" i="5"/>
  <c r="AV2" i="5"/>
  <c r="BO2" i="4"/>
  <c r="HU3" i="3"/>
  <c r="BM68" i="4"/>
  <c r="BM121" i="4"/>
  <c r="BP27" i="3"/>
  <c r="BP17" i="3"/>
  <c r="BP21" i="3" s="1"/>
  <c r="BP23" i="3" s="1"/>
  <c r="BN14" i="6"/>
  <c r="BN18" i="6"/>
  <c r="BN26" i="6"/>
  <c r="BN5" i="4"/>
  <c r="BM61" i="4"/>
  <c r="BM60" i="4"/>
  <c r="BM59" i="4"/>
  <c r="BM58" i="4"/>
  <c r="BM62" i="4"/>
  <c r="BM56" i="4"/>
  <c r="BM57" i="4"/>
  <c r="BM122" i="4"/>
  <c r="BM119" i="4"/>
  <c r="BM117" i="4"/>
  <c r="BM120" i="4"/>
  <c r="BM118" i="4"/>
  <c r="BM123" i="4"/>
  <c r="HV10" i="4" l="1"/>
  <c r="HV16" i="4" s="1"/>
  <c r="CC71" i="4"/>
  <c r="CC77" i="4" s="1"/>
  <c r="BP2" i="4"/>
  <c r="HV3" i="3"/>
  <c r="AV3" i="5"/>
  <c r="AW2" i="5"/>
  <c r="BN68" i="4"/>
  <c r="BN121" i="4"/>
  <c r="BQ27" i="3"/>
  <c r="BQ17" i="3"/>
  <c r="BQ21" i="3" s="1"/>
  <c r="BQ23" i="3" s="1"/>
  <c r="BO5" i="4"/>
  <c r="BN61" i="4"/>
  <c r="BN59" i="4"/>
  <c r="BN57" i="4"/>
  <c r="BN62" i="4"/>
  <c r="BN60" i="4"/>
  <c r="BN56" i="4"/>
  <c r="BN58" i="4"/>
  <c r="BN123" i="4"/>
  <c r="BN119" i="4"/>
  <c r="BN122" i="4"/>
  <c r="BN118" i="4"/>
  <c r="BN120" i="4"/>
  <c r="BN117" i="4"/>
  <c r="HW10" i="4" l="1"/>
  <c r="HW16" i="4" s="1"/>
  <c r="CD71" i="4"/>
  <c r="CD77" i="4" s="1"/>
  <c r="AX2" i="5"/>
  <c r="AW3" i="5"/>
  <c r="BQ2" i="4"/>
  <c r="HW3" i="3"/>
  <c r="BO68" i="4"/>
  <c r="BO121" i="4"/>
  <c r="BR27" i="3"/>
  <c r="BR17" i="3"/>
  <c r="BR21" i="3" s="1"/>
  <c r="BR23" i="3" s="1"/>
  <c r="BP5" i="4"/>
  <c r="BO61" i="4"/>
  <c r="BO58" i="4"/>
  <c r="BO57" i="4"/>
  <c r="BO62" i="4"/>
  <c r="BO60" i="4"/>
  <c r="BO59" i="4"/>
  <c r="BO56" i="4"/>
  <c r="BO123" i="4"/>
  <c r="BO120" i="4"/>
  <c r="BO118" i="4"/>
  <c r="BO122" i="4"/>
  <c r="BO117" i="4"/>
  <c r="BO119" i="4"/>
  <c r="HX10" i="4" l="1"/>
  <c r="HX16" i="4" s="1"/>
  <c r="HY10" i="4" s="1"/>
  <c r="HY16" i="4" s="1"/>
  <c r="HZ10" i="4" s="1"/>
  <c r="HZ16" i="4" s="1"/>
  <c r="CE71" i="4"/>
  <c r="CE77" i="4" s="1"/>
  <c r="BR2" i="4"/>
  <c r="HX3" i="3"/>
  <c r="AY2" i="5"/>
  <c r="AX3" i="5"/>
  <c r="BP68" i="4"/>
  <c r="BP121" i="4"/>
  <c r="BS27" i="3"/>
  <c r="BS17" i="3"/>
  <c r="BS21" i="3" s="1"/>
  <c r="BS23" i="3" s="1"/>
  <c r="BP60" i="4"/>
  <c r="BP58" i="4"/>
  <c r="BP59" i="4"/>
  <c r="BP56" i="4"/>
  <c r="BP62" i="4"/>
  <c r="BP61" i="4"/>
  <c r="BP57" i="4"/>
  <c r="BQ5" i="4"/>
  <c r="BP123" i="4"/>
  <c r="BP122" i="4"/>
  <c r="BP117" i="4"/>
  <c r="BP118" i="4"/>
  <c r="BP120" i="4"/>
  <c r="BP119" i="4"/>
  <c r="IA10" i="4" l="1"/>
  <c r="IA16" i="4" s="1"/>
  <c r="CF71" i="4"/>
  <c r="CF77" i="4" s="1"/>
  <c r="AY3" i="5"/>
  <c r="AZ2" i="5"/>
  <c r="BS2" i="4"/>
  <c r="HY3" i="3"/>
  <c r="BQ68" i="4"/>
  <c r="BQ121" i="4"/>
  <c r="BT27" i="3"/>
  <c r="BT17" i="3"/>
  <c r="BT21" i="3" s="1"/>
  <c r="BT23" i="3" s="1"/>
  <c r="BQ123" i="4"/>
  <c r="BQ122" i="4"/>
  <c r="BQ119" i="4"/>
  <c r="BQ117" i="4"/>
  <c r="BQ118" i="4"/>
  <c r="BQ120" i="4"/>
  <c r="BR5" i="4"/>
  <c r="BQ62" i="4"/>
  <c r="BQ61" i="4"/>
  <c r="BQ60" i="4"/>
  <c r="BQ57" i="4"/>
  <c r="BQ59" i="4"/>
  <c r="BQ58" i="4"/>
  <c r="BQ56" i="4"/>
  <c r="IB10" i="4" l="1"/>
  <c r="IB16" i="4" s="1"/>
  <c r="CG71" i="4"/>
  <c r="BT2" i="4"/>
  <c r="HZ3" i="3"/>
  <c r="BA2" i="5"/>
  <c r="AZ3" i="5"/>
  <c r="BR68" i="4"/>
  <c r="BR121" i="4"/>
  <c r="BU27" i="3"/>
  <c r="BU17" i="3"/>
  <c r="BU21" i="3" s="1"/>
  <c r="BU23" i="3" s="1"/>
  <c r="BS5" i="4"/>
  <c r="BR123" i="4"/>
  <c r="BR122" i="4"/>
  <c r="BR120" i="4"/>
  <c r="BR119" i="4"/>
  <c r="BR117" i="4"/>
  <c r="BR118" i="4"/>
  <c r="BR61" i="4"/>
  <c r="BR59" i="4"/>
  <c r="BR57" i="4"/>
  <c r="BR62" i="4"/>
  <c r="BR60" i="4"/>
  <c r="BR58" i="4"/>
  <c r="BR56" i="4"/>
  <c r="IC10" i="4" l="1"/>
  <c r="IC16" i="4" s="1"/>
  <c r="CG77" i="4"/>
  <c r="CH71" i="4" s="1"/>
  <c r="CH77" i="4" s="1"/>
  <c r="CI71" i="4" s="1"/>
  <c r="CI77" i="4" s="1"/>
  <c r="BB2" i="5"/>
  <c r="BA3" i="5"/>
  <c r="BU2" i="4"/>
  <c r="IA3" i="3"/>
  <c r="BS68" i="4"/>
  <c r="BS121" i="4"/>
  <c r="BV27" i="3"/>
  <c r="BV17" i="3"/>
  <c r="BV21" i="3" s="1"/>
  <c r="BV23" i="3" s="1"/>
  <c r="BT66" i="4"/>
  <c r="BT5" i="4"/>
  <c r="BS62" i="4"/>
  <c r="BS60" i="4"/>
  <c r="BS61" i="4"/>
  <c r="BS59" i="4"/>
  <c r="BS58" i="4"/>
  <c r="BS57" i="4"/>
  <c r="BS56" i="4"/>
  <c r="BS122" i="4"/>
  <c r="BS120" i="4"/>
  <c r="BS118" i="4"/>
  <c r="BS117" i="4"/>
  <c r="BS119" i="4"/>
  <c r="BS123" i="4"/>
  <c r="ID10" i="4" l="1"/>
  <c r="ID16" i="4" s="1"/>
  <c r="CJ71" i="4"/>
  <c r="CJ77" i="4" s="1"/>
  <c r="BV2" i="4"/>
  <c r="IB3" i="3"/>
  <c r="BC2" i="5"/>
  <c r="BB3" i="5"/>
  <c r="BT68" i="4"/>
  <c r="BT121" i="4"/>
  <c r="BW27" i="3"/>
  <c r="BW17" i="3"/>
  <c r="BW21" i="3" s="1"/>
  <c r="BW23" i="3" s="1"/>
  <c r="BU5" i="4"/>
  <c r="BU66" i="4"/>
  <c r="BT60" i="4"/>
  <c r="BT58" i="4"/>
  <c r="BT61" i="4"/>
  <c r="BT57" i="4"/>
  <c r="BT56" i="4"/>
  <c r="BT59" i="4"/>
  <c r="BT62" i="4"/>
  <c r="BT122" i="4"/>
  <c r="BT119" i="4"/>
  <c r="BT118" i="4"/>
  <c r="BT120" i="4"/>
  <c r="BT117" i="4"/>
  <c r="BT123" i="4"/>
  <c r="IE10" i="4" l="1"/>
  <c r="IE16" i="4" s="1"/>
  <c r="IF10" i="4" s="1"/>
  <c r="IF16" i="4" s="1"/>
  <c r="CK71" i="4"/>
  <c r="CK77" i="4" s="1"/>
  <c r="BC3" i="5"/>
  <c r="BD2" i="5"/>
  <c r="BW2" i="4"/>
  <c r="IC3" i="3"/>
  <c r="BU68" i="4"/>
  <c r="BU121" i="4"/>
  <c r="BX27" i="3"/>
  <c r="BX17" i="3"/>
  <c r="BX21" i="3" s="1"/>
  <c r="BX23" i="3" s="1"/>
  <c r="BV66" i="4"/>
  <c r="BV5" i="4"/>
  <c r="BU123" i="4"/>
  <c r="BU122" i="4"/>
  <c r="BU119" i="4"/>
  <c r="BU117" i="4"/>
  <c r="BU118" i="4"/>
  <c r="BU120" i="4"/>
  <c r="BU59" i="4"/>
  <c r="BU58" i="4"/>
  <c r="BU57" i="4"/>
  <c r="BU56" i="4"/>
  <c r="BU62" i="4"/>
  <c r="BU61" i="4"/>
  <c r="BU60" i="4"/>
  <c r="IG10" i="4" l="1"/>
  <c r="IG16" i="4" s="1"/>
  <c r="CL71" i="4"/>
  <c r="CL77" i="4" s="1"/>
  <c r="BX2" i="4"/>
  <c r="ID3" i="3"/>
  <c r="BD3" i="5"/>
  <c r="BE2" i="5"/>
  <c r="BV68" i="4"/>
  <c r="BV121" i="4"/>
  <c r="BY27" i="3"/>
  <c r="BY17" i="3"/>
  <c r="BY21" i="3" s="1"/>
  <c r="BY23" i="3" s="1"/>
  <c r="BW66" i="4"/>
  <c r="BW5" i="4"/>
  <c r="BV62" i="4"/>
  <c r="BV61" i="4"/>
  <c r="BV59" i="4"/>
  <c r="BV57" i="4"/>
  <c r="BV60" i="4"/>
  <c r="BV56" i="4"/>
  <c r="BV58" i="4"/>
  <c r="BV123" i="4"/>
  <c r="BV118" i="4"/>
  <c r="BV117" i="4"/>
  <c r="BV120" i="4"/>
  <c r="BV122" i="4"/>
  <c r="BV119" i="4"/>
  <c r="IH10" i="4" l="1"/>
  <c r="IH16" i="4" s="1"/>
  <c r="CM71" i="4"/>
  <c r="CM77" i="4" s="1"/>
  <c r="BF2" i="5"/>
  <c r="BE3" i="5"/>
  <c r="BY2" i="4"/>
  <c r="IE3" i="3"/>
  <c r="BW68" i="4"/>
  <c r="BW121" i="4"/>
  <c r="BZ27" i="3"/>
  <c r="BZ17" i="3"/>
  <c r="BZ21" i="3" s="1"/>
  <c r="BZ23" i="3" s="1"/>
  <c r="BX66" i="4"/>
  <c r="BX5" i="4"/>
  <c r="BW60" i="4"/>
  <c r="BW62" i="4"/>
  <c r="BW61" i="4"/>
  <c r="BW58" i="4"/>
  <c r="BW57" i="4"/>
  <c r="BW59" i="4"/>
  <c r="BW56" i="4"/>
  <c r="BW123" i="4"/>
  <c r="BW120" i="4"/>
  <c r="BW118" i="4"/>
  <c r="BW119" i="4"/>
  <c r="BW117" i="4"/>
  <c r="BW122" i="4"/>
  <c r="II10" i="4" l="1"/>
  <c r="II16" i="4" s="1"/>
  <c r="CN71" i="4"/>
  <c r="BZ2" i="4"/>
  <c r="IF3" i="3"/>
  <c r="BG2" i="5"/>
  <c r="BF3" i="5"/>
  <c r="BX68" i="4"/>
  <c r="BX121" i="4"/>
  <c r="CA27" i="3"/>
  <c r="CA17" i="3"/>
  <c r="CA21" i="3" s="1"/>
  <c r="CA23" i="3" s="1"/>
  <c r="BY5" i="4"/>
  <c r="BY66" i="4"/>
  <c r="BX60" i="4"/>
  <c r="BX58" i="4"/>
  <c r="BX62" i="4"/>
  <c r="BX61" i="4"/>
  <c r="BX56" i="4"/>
  <c r="BX59" i="4"/>
  <c r="BX57" i="4"/>
  <c r="BX123" i="4"/>
  <c r="BX122" i="4"/>
  <c r="BX120" i="4"/>
  <c r="BX118" i="4"/>
  <c r="BX117" i="4"/>
  <c r="BX119" i="4"/>
  <c r="IJ10" i="4" l="1"/>
  <c r="IJ16" i="4" s="1"/>
  <c r="CN77" i="4"/>
  <c r="CO71" i="4" s="1"/>
  <c r="CA2" i="4"/>
  <c r="IG3" i="3"/>
  <c r="BG3" i="5"/>
  <c r="BH2" i="5"/>
  <c r="BY68" i="4"/>
  <c r="BY121" i="4"/>
  <c r="CB27" i="3"/>
  <c r="CB17" i="3"/>
  <c r="CB21" i="3" s="1"/>
  <c r="CB23" i="3" s="1"/>
  <c r="BZ66" i="4"/>
  <c r="BZ5" i="4"/>
  <c r="BY123" i="4"/>
  <c r="BY122" i="4"/>
  <c r="BY119" i="4"/>
  <c r="BY117" i="4"/>
  <c r="BY120" i="4"/>
  <c r="BY118" i="4"/>
  <c r="BY62" i="4"/>
  <c r="BY61" i="4"/>
  <c r="BY60" i="4"/>
  <c r="BY57" i="4"/>
  <c r="BY56" i="4"/>
  <c r="BY59" i="4"/>
  <c r="BY58" i="4"/>
  <c r="IK10" i="4" l="1"/>
  <c r="IK16" i="4" s="1"/>
  <c r="CO77" i="4"/>
  <c r="CP71" i="4" s="1"/>
  <c r="CP77" i="4" s="1"/>
  <c r="CQ71" i="4" s="1"/>
  <c r="CQ77" i="4" s="1"/>
  <c r="CR71" i="4" s="1"/>
  <c r="CR77" i="4" s="1"/>
  <c r="BI2" i="5"/>
  <c r="BH3" i="5"/>
  <c r="CB2" i="4"/>
  <c r="IH3" i="3"/>
  <c r="BZ68" i="4"/>
  <c r="BZ121" i="4"/>
  <c r="CC27" i="3"/>
  <c r="CC17" i="3"/>
  <c r="CC21" i="3" s="1"/>
  <c r="CC23" i="3" s="1"/>
  <c r="CA5" i="4"/>
  <c r="CA66" i="4"/>
  <c r="BZ62" i="4"/>
  <c r="BZ61" i="4"/>
  <c r="BZ59" i="4"/>
  <c r="BZ57" i="4"/>
  <c r="BZ58" i="4"/>
  <c r="BZ56" i="4"/>
  <c r="BZ60" i="4"/>
  <c r="BZ123" i="4"/>
  <c r="BZ117" i="4"/>
  <c r="BZ122" i="4"/>
  <c r="BZ119" i="4"/>
  <c r="BZ118" i="4"/>
  <c r="BZ120" i="4"/>
  <c r="IL10" i="4" l="1"/>
  <c r="IL16" i="4" s="1"/>
  <c r="IM10" i="4" s="1"/>
  <c r="IM16" i="4" s="1"/>
  <c r="CS71" i="4"/>
  <c r="CS77" i="4" s="1"/>
  <c r="CC2" i="4"/>
  <c r="II3" i="3"/>
  <c r="BJ2" i="5"/>
  <c r="BI3" i="5"/>
  <c r="CA68" i="4"/>
  <c r="CA121" i="4"/>
  <c r="CD27" i="3"/>
  <c r="CD17" i="3"/>
  <c r="CD21" i="3" s="1"/>
  <c r="CD23" i="3" s="1"/>
  <c r="CB66" i="4"/>
  <c r="CB5" i="4"/>
  <c r="CA122" i="4"/>
  <c r="CA120" i="4"/>
  <c r="CA118" i="4"/>
  <c r="CA123" i="4"/>
  <c r="CA117" i="4"/>
  <c r="CA119" i="4"/>
  <c r="CA59" i="4"/>
  <c r="CA62" i="4"/>
  <c r="CA60" i="4"/>
  <c r="CA61" i="4"/>
  <c r="CA58" i="4"/>
  <c r="CA57" i="4"/>
  <c r="CA56" i="4"/>
  <c r="IN10" i="4" l="1"/>
  <c r="IN16" i="4" s="1"/>
  <c r="CT71" i="4"/>
  <c r="CT77" i="4" s="1"/>
  <c r="CD2" i="4"/>
  <c r="IJ3" i="3"/>
  <c r="BK2" i="5"/>
  <c r="BJ3" i="5"/>
  <c r="CB68" i="4"/>
  <c r="CB121" i="4"/>
  <c r="CE27" i="3"/>
  <c r="CE17" i="3"/>
  <c r="CE21" i="3" s="1"/>
  <c r="CE23" i="3" s="1"/>
  <c r="CC66" i="4"/>
  <c r="CC5" i="4"/>
  <c r="CB60" i="4"/>
  <c r="CB58" i="4"/>
  <c r="CB56" i="4"/>
  <c r="CB61" i="4"/>
  <c r="CB57" i="4"/>
  <c r="CB62" i="4"/>
  <c r="CB59" i="4"/>
  <c r="CB122" i="4"/>
  <c r="CB119" i="4"/>
  <c r="CB118" i="4"/>
  <c r="CB123" i="4"/>
  <c r="CB120" i="4"/>
  <c r="CB117" i="4"/>
  <c r="IO10" i="4" l="1"/>
  <c r="IO16" i="4" s="1"/>
  <c r="CU71" i="4"/>
  <c r="CU77" i="4" s="1"/>
  <c r="CV71" i="4" s="1"/>
  <c r="CV77" i="4" s="1"/>
  <c r="CE2" i="4"/>
  <c r="IK3" i="3"/>
  <c r="BK3" i="5"/>
  <c r="BL2" i="5"/>
  <c r="CC68" i="4"/>
  <c r="CC121" i="4"/>
  <c r="CF27" i="3"/>
  <c r="CF17" i="3"/>
  <c r="CF21" i="3" s="1"/>
  <c r="CF23" i="3" s="1"/>
  <c r="CD66" i="4"/>
  <c r="CD5" i="4"/>
  <c r="CC61" i="4"/>
  <c r="CC60" i="4"/>
  <c r="CC62" i="4"/>
  <c r="CC59" i="4"/>
  <c r="CC58" i="4"/>
  <c r="CC56" i="4"/>
  <c r="CC57" i="4"/>
  <c r="CC122" i="4"/>
  <c r="CC123" i="4"/>
  <c r="CC119" i="4"/>
  <c r="CC117" i="4"/>
  <c r="CC120" i="4"/>
  <c r="CC118" i="4"/>
  <c r="IP10" i="4" l="1"/>
  <c r="IP16" i="4" s="1"/>
  <c r="CW71" i="4"/>
  <c r="CW77" i="4" s="1"/>
  <c r="BL3" i="5"/>
  <c r="BM2" i="5"/>
  <c r="CF2" i="4"/>
  <c r="IL3" i="3"/>
  <c r="CD68" i="4"/>
  <c r="CD121" i="4"/>
  <c r="CG27" i="3"/>
  <c r="CG17" i="3"/>
  <c r="CG21" i="3" s="1"/>
  <c r="CG23" i="3" s="1"/>
  <c r="CE5" i="4"/>
  <c r="CE66" i="4"/>
  <c r="CD61" i="4"/>
  <c r="CD59" i="4"/>
  <c r="CD57" i="4"/>
  <c r="CD60" i="4"/>
  <c r="CD62" i="4"/>
  <c r="CD56" i="4"/>
  <c r="CD58" i="4"/>
  <c r="CD123" i="4"/>
  <c r="CD122" i="4"/>
  <c r="CD118" i="4"/>
  <c r="CD120" i="4"/>
  <c r="CD117" i="4"/>
  <c r="CD119" i="4"/>
  <c r="IQ10" i="4" l="1"/>
  <c r="IQ16" i="4" s="1"/>
  <c r="CX71" i="4"/>
  <c r="CX77" i="4" s="1"/>
  <c r="CG2" i="4"/>
  <c r="IM3" i="3"/>
  <c r="BN2" i="5"/>
  <c r="BM3" i="5"/>
  <c r="CE68" i="4"/>
  <c r="CE121" i="4"/>
  <c r="CH27" i="3"/>
  <c r="CH17" i="3"/>
  <c r="CH21" i="3" s="1"/>
  <c r="CH23" i="3" s="1"/>
  <c r="CF5" i="4"/>
  <c r="CF66" i="4"/>
  <c r="CE123" i="4"/>
  <c r="CE120" i="4"/>
  <c r="CE118" i="4"/>
  <c r="CE122" i="4"/>
  <c r="CE117" i="4"/>
  <c r="CE119" i="4"/>
  <c r="CE62" i="4"/>
  <c r="CE61" i="4"/>
  <c r="CE58" i="4"/>
  <c r="CE57" i="4"/>
  <c r="CE60" i="4"/>
  <c r="CE59" i="4"/>
  <c r="CE56" i="4"/>
  <c r="IR10" i="4" l="1"/>
  <c r="IR16" i="4" s="1"/>
  <c r="CY71" i="4"/>
  <c r="CY77" i="4" s="1"/>
  <c r="BO2" i="5"/>
  <c r="BN3" i="5"/>
  <c r="CH2" i="4"/>
  <c r="IN3" i="3"/>
  <c r="CF68" i="4"/>
  <c r="CF121" i="4"/>
  <c r="CI17" i="3"/>
  <c r="CI21" i="3" s="1"/>
  <c r="CI23" i="3" s="1"/>
  <c r="CI27" i="3" s="1"/>
  <c r="CG66" i="4"/>
  <c r="CG5" i="4"/>
  <c r="CF123" i="4"/>
  <c r="CF122" i="4"/>
  <c r="CF117" i="4"/>
  <c r="CF120" i="4"/>
  <c r="CF119" i="4"/>
  <c r="CF118" i="4"/>
  <c r="CF60" i="4"/>
  <c r="CF58" i="4"/>
  <c r="CF62" i="4"/>
  <c r="CF59" i="4"/>
  <c r="CF56" i="4"/>
  <c r="CF57" i="4"/>
  <c r="CF61" i="4"/>
  <c r="IS10" i="4" l="1"/>
  <c r="IS16" i="4" s="1"/>
  <c r="IT10" i="4" s="1"/>
  <c r="IT16" i="4" s="1"/>
  <c r="IU10" i="4" s="1"/>
  <c r="IU16" i="4" s="1"/>
  <c r="CZ71" i="4"/>
  <c r="CZ77" i="4" s="1"/>
  <c r="CI2" i="4"/>
  <c r="IO3" i="3"/>
  <c r="BO3" i="5"/>
  <c r="BP2" i="5"/>
  <c r="CG68" i="4"/>
  <c r="CG121" i="4"/>
  <c r="CJ17" i="3"/>
  <c r="CJ21" i="3" s="1"/>
  <c r="CJ23" i="3" s="1"/>
  <c r="CJ27" i="3" s="1"/>
  <c r="CH66" i="4"/>
  <c r="CH5" i="4"/>
  <c r="CG61" i="4"/>
  <c r="CG60" i="4"/>
  <c r="CG57" i="4"/>
  <c r="CG59" i="4"/>
  <c r="CG58" i="4"/>
  <c r="CG56" i="4"/>
  <c r="CG62" i="4"/>
  <c r="CG123" i="4"/>
  <c r="CG122" i="4"/>
  <c r="CG119" i="4"/>
  <c r="CG117" i="4"/>
  <c r="CG118" i="4"/>
  <c r="CG120" i="4"/>
  <c r="IV10" i="4" l="1"/>
  <c r="IV16" i="4" s="1"/>
  <c r="DA71" i="4"/>
  <c r="DA77" i="4" s="1"/>
  <c r="BQ2" i="5"/>
  <c r="BP3" i="5"/>
  <c r="CJ2" i="4"/>
  <c r="IP3" i="3"/>
  <c r="CH68" i="4"/>
  <c r="CH121" i="4"/>
  <c r="CK17" i="3"/>
  <c r="CK21" i="3" s="1"/>
  <c r="CK23" i="3" s="1"/>
  <c r="CK27" i="3" s="1"/>
  <c r="CI66" i="4"/>
  <c r="CI5" i="4"/>
  <c r="CH61" i="4"/>
  <c r="CH59" i="4"/>
  <c r="CH57" i="4"/>
  <c r="CH60" i="4"/>
  <c r="CH58" i="4"/>
  <c r="CH56" i="4"/>
  <c r="CH62" i="4"/>
  <c r="CH120" i="4"/>
  <c r="CH119" i="4"/>
  <c r="CH117" i="4"/>
  <c r="CH123" i="4"/>
  <c r="CH118" i="4"/>
  <c r="CH122" i="4"/>
  <c r="IW10" i="4" l="1"/>
  <c r="IW16" i="4" s="1"/>
  <c r="DB71" i="4"/>
  <c r="CK2" i="4"/>
  <c r="IQ3" i="3"/>
  <c r="BR2" i="5"/>
  <c r="BQ3" i="5"/>
  <c r="CI68" i="4"/>
  <c r="CI121" i="4"/>
  <c r="CL17" i="3"/>
  <c r="CL21" i="3" s="1"/>
  <c r="CL23" i="3" s="1"/>
  <c r="CL27" i="3" s="1"/>
  <c r="CJ66" i="4"/>
  <c r="CJ5" i="4"/>
  <c r="CI60" i="4"/>
  <c r="CI61" i="4"/>
  <c r="CI62" i="4"/>
  <c r="CI59" i="4"/>
  <c r="CI58" i="4"/>
  <c r="CI57" i="4"/>
  <c r="CI56" i="4"/>
  <c r="CI123" i="4"/>
  <c r="CI122" i="4"/>
  <c r="CI120" i="4"/>
  <c r="CI118" i="4"/>
  <c r="CI119" i="4"/>
  <c r="CI117" i="4"/>
  <c r="IX10" i="4" l="1"/>
  <c r="IX16" i="4" s="1"/>
  <c r="DB77" i="4"/>
  <c r="DC71" i="4" s="1"/>
  <c r="DC77" i="4" s="1"/>
  <c r="DD71" i="4" s="1"/>
  <c r="DD77" i="4" s="1"/>
  <c r="DE71" i="4" s="1"/>
  <c r="DE77" i="4" s="1"/>
  <c r="BS2" i="5"/>
  <c r="BR3" i="5"/>
  <c r="CL2" i="4"/>
  <c r="IR3" i="3"/>
  <c r="CJ68" i="4"/>
  <c r="CJ121" i="4"/>
  <c r="CM17" i="3"/>
  <c r="CM21" i="3" s="1"/>
  <c r="CM23" i="3" s="1"/>
  <c r="CM27" i="3" s="1"/>
  <c r="CK5" i="4"/>
  <c r="CK66" i="4"/>
  <c r="CJ62" i="4"/>
  <c r="CJ60" i="4"/>
  <c r="CJ58" i="4"/>
  <c r="CJ61" i="4"/>
  <c r="CJ57" i="4"/>
  <c r="CJ56" i="4"/>
  <c r="CJ59" i="4"/>
  <c r="CJ123" i="4"/>
  <c r="CJ122" i="4"/>
  <c r="CJ118" i="4"/>
  <c r="CJ120" i="4"/>
  <c r="CJ117" i="4"/>
  <c r="CJ119" i="4"/>
  <c r="IY10" i="4" l="1"/>
  <c r="IY16" i="4" s="1"/>
  <c r="DF71" i="4"/>
  <c r="DF77" i="4" s="1"/>
  <c r="CM2" i="4"/>
  <c r="IS3" i="3"/>
  <c r="BS3" i="5"/>
  <c r="BT2" i="5"/>
  <c r="CK68" i="4"/>
  <c r="CK121" i="4"/>
  <c r="CN17" i="3"/>
  <c r="CN21" i="3" s="1"/>
  <c r="CN23" i="3" s="1"/>
  <c r="CN27" i="3" s="1"/>
  <c r="CK62" i="4"/>
  <c r="CK59" i="4"/>
  <c r="CK58" i="4"/>
  <c r="CK61" i="4"/>
  <c r="CK60" i="4"/>
  <c r="CK57" i="4"/>
  <c r="CK56" i="4"/>
  <c r="CL66" i="4"/>
  <c r="CL5" i="4"/>
  <c r="CK122" i="4"/>
  <c r="CK119" i="4"/>
  <c r="CK117" i="4"/>
  <c r="CK118" i="4"/>
  <c r="CK123" i="4"/>
  <c r="CK120" i="4"/>
  <c r="IZ10" i="4" l="1"/>
  <c r="IZ16" i="4" s="1"/>
  <c r="JA10" i="4" s="1"/>
  <c r="JA16" i="4" s="1"/>
  <c r="JB10" i="4" s="1"/>
  <c r="JB16" i="4" s="1"/>
  <c r="DG71" i="4"/>
  <c r="DG77" i="4" s="1"/>
  <c r="BT3" i="5"/>
  <c r="BU2" i="5"/>
  <c r="CN2" i="4"/>
  <c r="IT3" i="3"/>
  <c r="CL68" i="4"/>
  <c r="CL121" i="4"/>
  <c r="CO17" i="3"/>
  <c r="CO21" i="3" s="1"/>
  <c r="CO23" i="3" s="1"/>
  <c r="CO27" i="3" s="1"/>
  <c r="CL123" i="4"/>
  <c r="CL118" i="4"/>
  <c r="CL117" i="4"/>
  <c r="CL120" i="4"/>
  <c r="CL122" i="4"/>
  <c r="CL119" i="4"/>
  <c r="CM66" i="4"/>
  <c r="CM5" i="4"/>
  <c r="CL61" i="4"/>
  <c r="CL59" i="4"/>
  <c r="CL57" i="4"/>
  <c r="CL62" i="4"/>
  <c r="CL60" i="4"/>
  <c r="CL56" i="4"/>
  <c r="CL58" i="4"/>
  <c r="JC10" i="4" l="1"/>
  <c r="JC16" i="4" s="1"/>
  <c r="DH71" i="4"/>
  <c r="DH77" i="4" s="1"/>
  <c r="CO2" i="4"/>
  <c r="IU3" i="3"/>
  <c r="BV2" i="5"/>
  <c r="BU3" i="5"/>
  <c r="CM68" i="4"/>
  <c r="CM121" i="4"/>
  <c r="CP17" i="3"/>
  <c r="CP21" i="3" s="1"/>
  <c r="CP23" i="3" s="1"/>
  <c r="CP27" i="3" s="1"/>
  <c r="CM123" i="4"/>
  <c r="CM120" i="4"/>
  <c r="CM118" i="4"/>
  <c r="CM122" i="4"/>
  <c r="CM119" i="4"/>
  <c r="CM117" i="4"/>
  <c r="CN66" i="4"/>
  <c r="CN5" i="4"/>
  <c r="CM60" i="4"/>
  <c r="CM61" i="4"/>
  <c r="CM58" i="4"/>
  <c r="CM57" i="4"/>
  <c r="CM62" i="4"/>
  <c r="CM59" i="4"/>
  <c r="CM56" i="4"/>
  <c r="JD10" i="4" l="1"/>
  <c r="JD16" i="4" s="1"/>
  <c r="DI71" i="4"/>
  <c r="CP2" i="4"/>
  <c r="IV3" i="3"/>
  <c r="BW2" i="5"/>
  <c r="BV3" i="5"/>
  <c r="CN68" i="4"/>
  <c r="CN121" i="4"/>
  <c r="CQ17" i="3"/>
  <c r="CQ21" i="3" s="1"/>
  <c r="CQ23" i="3" s="1"/>
  <c r="CQ27" i="3" s="1"/>
  <c r="CN123" i="4"/>
  <c r="CN122" i="4"/>
  <c r="CN120" i="4"/>
  <c r="CN117" i="4"/>
  <c r="CN119" i="4"/>
  <c r="CN118" i="4"/>
  <c r="CO5" i="4"/>
  <c r="CO66" i="4"/>
  <c r="CN62" i="4"/>
  <c r="CN60" i="4"/>
  <c r="CN58" i="4"/>
  <c r="CN56" i="4"/>
  <c r="CN61" i="4"/>
  <c r="CN59" i="4"/>
  <c r="CN57" i="4"/>
  <c r="JE10" i="4" l="1"/>
  <c r="JE16" i="4" s="1"/>
  <c r="DI77" i="4"/>
  <c r="DJ71" i="4" s="1"/>
  <c r="DJ77" i="4" s="1"/>
  <c r="DK71" i="4" s="1"/>
  <c r="DK77" i="4" s="1"/>
  <c r="BW3" i="5"/>
  <c r="BX2" i="5"/>
  <c r="CQ2" i="4"/>
  <c r="IW3" i="3"/>
  <c r="CO68" i="4"/>
  <c r="CO121" i="4"/>
  <c r="CR17" i="3"/>
  <c r="CR21" i="3" s="1"/>
  <c r="CR23" i="3" s="1"/>
  <c r="CR27" i="3" s="1"/>
  <c r="CO61" i="4"/>
  <c r="CO60" i="4"/>
  <c r="CO57" i="4"/>
  <c r="CO56" i="4"/>
  <c r="CO62" i="4"/>
  <c r="CO59" i="4"/>
  <c r="CO58" i="4"/>
  <c r="CP66" i="4"/>
  <c r="CP5" i="4"/>
  <c r="CO122" i="4"/>
  <c r="CO119" i="4"/>
  <c r="CO117" i="4"/>
  <c r="CO118" i="4"/>
  <c r="CO120" i="4"/>
  <c r="CO123" i="4"/>
  <c r="JF10" i="4" l="1"/>
  <c r="JF16" i="4" s="1"/>
  <c r="JG10" i="4" s="1"/>
  <c r="JG16" i="4" s="1"/>
  <c r="DL71" i="4"/>
  <c r="DL77" i="4" s="1"/>
  <c r="CR2" i="4"/>
  <c r="IX3" i="3"/>
  <c r="BY2" i="5"/>
  <c r="BX3" i="5"/>
  <c r="CP68" i="4"/>
  <c r="CP121" i="4"/>
  <c r="CS17" i="3"/>
  <c r="CS21" i="3" s="1"/>
  <c r="CS23" i="3" s="1"/>
  <c r="CS27" i="3" s="1"/>
  <c r="CP123" i="4"/>
  <c r="CP119" i="4"/>
  <c r="CP122" i="4"/>
  <c r="CP118" i="4"/>
  <c r="CP120" i="4"/>
  <c r="CP117" i="4"/>
  <c r="CQ5" i="4"/>
  <c r="CQ66" i="4"/>
  <c r="CP61" i="4"/>
  <c r="CP59" i="4"/>
  <c r="CP57" i="4"/>
  <c r="CP58" i="4"/>
  <c r="CP62" i="4"/>
  <c r="CP56" i="4"/>
  <c r="CP60" i="4"/>
  <c r="DM71" i="4" l="1"/>
  <c r="DM77" i="4" s="1"/>
  <c r="BZ2" i="5"/>
  <c r="BY3" i="5"/>
  <c r="CS2" i="4"/>
  <c r="IY3" i="3"/>
  <c r="CQ68" i="4"/>
  <c r="CQ121" i="4"/>
  <c r="CT17" i="3"/>
  <c r="CT21" i="3" s="1"/>
  <c r="CT23" i="3" s="1"/>
  <c r="CT27" i="3" s="1"/>
  <c r="CQ62" i="4"/>
  <c r="CQ60" i="4"/>
  <c r="CQ59" i="4"/>
  <c r="CQ56" i="4"/>
  <c r="CQ58" i="4"/>
  <c r="CQ57" i="4"/>
  <c r="CQ61" i="4"/>
  <c r="CR66" i="4"/>
  <c r="CR5" i="4"/>
  <c r="CQ123" i="4"/>
  <c r="CQ122" i="4"/>
  <c r="CQ120" i="4"/>
  <c r="CQ118" i="4"/>
  <c r="CQ117" i="4"/>
  <c r="CQ119" i="4"/>
  <c r="DN71" i="4" l="1"/>
  <c r="DN77" i="4" s="1"/>
  <c r="CT2" i="4"/>
  <c r="IZ3" i="3"/>
  <c r="CA2" i="5"/>
  <c r="BZ3" i="5"/>
  <c r="CR68" i="4"/>
  <c r="CR121" i="4"/>
  <c r="CU17" i="3"/>
  <c r="CU21" i="3" s="1"/>
  <c r="CU23" i="3" s="1"/>
  <c r="CU27" i="3" s="1"/>
  <c r="CR123" i="4"/>
  <c r="CR122" i="4"/>
  <c r="CR119" i="4"/>
  <c r="CR118" i="4"/>
  <c r="CR120" i="4"/>
  <c r="CR117" i="4"/>
  <c r="CS66" i="4"/>
  <c r="CS5" i="4"/>
  <c r="CR60" i="4"/>
  <c r="CR58" i="4"/>
  <c r="CR56" i="4"/>
  <c r="CR62" i="4"/>
  <c r="CR61" i="4"/>
  <c r="CR57" i="4"/>
  <c r="CR59" i="4"/>
  <c r="DO71" i="4" l="1"/>
  <c r="DO77" i="4" s="1"/>
  <c r="CA3" i="5"/>
  <c r="CB2" i="5"/>
  <c r="CU2" i="4"/>
  <c r="JA3" i="3"/>
  <c r="CS68" i="4"/>
  <c r="CS121" i="4"/>
  <c r="CV17" i="3"/>
  <c r="CV21" i="3" s="1"/>
  <c r="CV23" i="3" s="1"/>
  <c r="CV27" i="3" s="1"/>
  <c r="CS123" i="4"/>
  <c r="CS122" i="4"/>
  <c r="CS119" i="4"/>
  <c r="CS117" i="4"/>
  <c r="CS120" i="4"/>
  <c r="CS118" i="4"/>
  <c r="CT66" i="4"/>
  <c r="CT5" i="4"/>
  <c r="CS62" i="4"/>
  <c r="CS61" i="4"/>
  <c r="CS60" i="4"/>
  <c r="CS59" i="4"/>
  <c r="CS58" i="4"/>
  <c r="CS57" i="4"/>
  <c r="CS56" i="4"/>
  <c r="DP71" i="4" l="1"/>
  <c r="CV2" i="4"/>
  <c r="JB3" i="3"/>
  <c r="CB3" i="5"/>
  <c r="CC2" i="5"/>
  <c r="CT68" i="4"/>
  <c r="CT121" i="4"/>
  <c r="CW17" i="3"/>
  <c r="CW21" i="3" s="1"/>
  <c r="CW23" i="3" s="1"/>
  <c r="CW27" i="3" s="1"/>
  <c r="CT123" i="4"/>
  <c r="CT122" i="4"/>
  <c r="CT120" i="4"/>
  <c r="CT117" i="4"/>
  <c r="CT119" i="4"/>
  <c r="CT118" i="4"/>
  <c r="CU66" i="4"/>
  <c r="CU5" i="4"/>
  <c r="CT61" i="4"/>
  <c r="CT59" i="4"/>
  <c r="CT57" i="4"/>
  <c r="CT60" i="4"/>
  <c r="CT56" i="4"/>
  <c r="CT62" i="4"/>
  <c r="CT58" i="4"/>
  <c r="DP77" i="4" l="1"/>
  <c r="DQ71" i="4" s="1"/>
  <c r="CD2" i="5"/>
  <c r="CC3" i="5"/>
  <c r="CW2" i="4"/>
  <c r="JC3" i="3"/>
  <c r="CU68" i="4"/>
  <c r="CU121" i="4"/>
  <c r="CX17" i="3"/>
  <c r="CX21" i="3" s="1"/>
  <c r="CX23" i="3" s="1"/>
  <c r="CX27" i="3" s="1"/>
  <c r="CU123" i="4"/>
  <c r="CU120" i="4"/>
  <c r="CU118" i="4"/>
  <c r="CU117" i="4"/>
  <c r="CU119" i="4"/>
  <c r="CU122" i="4"/>
  <c r="CV66" i="4"/>
  <c r="CV68" i="4" s="1"/>
  <c r="CV5" i="4"/>
  <c r="CU61" i="4"/>
  <c r="CU62" i="4"/>
  <c r="CU58" i="4"/>
  <c r="CU57" i="4"/>
  <c r="CU60" i="4"/>
  <c r="CU56" i="4"/>
  <c r="CU59" i="4"/>
  <c r="DQ77" i="4" l="1"/>
  <c r="DR71" i="4" s="1"/>
  <c r="DR77" i="4" s="1"/>
  <c r="DS71" i="4" s="1"/>
  <c r="DS77" i="4" s="1"/>
  <c r="DT71" i="4" s="1"/>
  <c r="DT77" i="4" s="1"/>
  <c r="CX2" i="4"/>
  <c r="JD3" i="3"/>
  <c r="CE2" i="5"/>
  <c r="CD3" i="5"/>
  <c r="CV121" i="4"/>
  <c r="CY17" i="3"/>
  <c r="CY21" i="3" s="1"/>
  <c r="CY23" i="3" s="1"/>
  <c r="CY27" i="3" s="1"/>
  <c r="CV122" i="4"/>
  <c r="CV117" i="4"/>
  <c r="CV119" i="4"/>
  <c r="CV118" i="4"/>
  <c r="CV120" i="4"/>
  <c r="CV123" i="4"/>
  <c r="CW66" i="4"/>
  <c r="CW68" i="4" s="1"/>
  <c r="CW5" i="4"/>
  <c r="CV60" i="4"/>
  <c r="CV58" i="4"/>
  <c r="CV56" i="4"/>
  <c r="CV59" i="4"/>
  <c r="CV62" i="4"/>
  <c r="CV61" i="4"/>
  <c r="CV57" i="4"/>
  <c r="DU71" i="4" l="1"/>
  <c r="DU77" i="4" s="1"/>
  <c r="CE3" i="5"/>
  <c r="CF2" i="5"/>
  <c r="CY2" i="4"/>
  <c r="JE3" i="3"/>
  <c r="CW121" i="4"/>
  <c r="CZ17" i="3"/>
  <c r="CZ21" i="3" s="1"/>
  <c r="CZ23" i="3" s="1"/>
  <c r="CZ27" i="3" s="1"/>
  <c r="CW123" i="4"/>
  <c r="CW122" i="4"/>
  <c r="CW119" i="4"/>
  <c r="CW117" i="4"/>
  <c r="CW118" i="4"/>
  <c r="CW120" i="4"/>
  <c r="CX66" i="4"/>
  <c r="CX68" i="4" s="1"/>
  <c r="CX5" i="4"/>
  <c r="CW62" i="4"/>
  <c r="CW61" i="4"/>
  <c r="CW60" i="4"/>
  <c r="CW57" i="4"/>
  <c r="CW56" i="4"/>
  <c r="CW59" i="4"/>
  <c r="CW58" i="4"/>
  <c r="DV71" i="4" l="1"/>
  <c r="DV77" i="4" s="1"/>
  <c r="CZ2" i="4"/>
  <c r="JF3" i="3"/>
  <c r="CG2" i="5"/>
  <c r="CF3" i="5"/>
  <c r="CX121" i="4"/>
  <c r="DA17" i="3"/>
  <c r="DA21" i="3" s="1"/>
  <c r="DA23" i="3" s="1"/>
  <c r="DA27" i="3" s="1"/>
  <c r="CX123" i="4"/>
  <c r="CX122" i="4"/>
  <c r="CX120" i="4"/>
  <c r="CX119" i="4"/>
  <c r="CX118" i="4"/>
  <c r="CX117" i="4"/>
  <c r="CY66" i="4"/>
  <c r="CY68" i="4" s="1"/>
  <c r="CY5" i="4"/>
  <c r="CX62" i="4"/>
  <c r="CX61" i="4"/>
  <c r="CX59" i="4"/>
  <c r="CX57" i="4"/>
  <c r="CX60" i="4"/>
  <c r="CX58" i="4"/>
  <c r="CX56" i="4"/>
  <c r="DW71" i="4" l="1"/>
  <c r="DA2" i="4"/>
  <c r="JG3" i="3"/>
  <c r="CH2" i="5"/>
  <c r="CG3" i="5"/>
  <c r="CY121" i="4"/>
  <c r="DB17" i="3"/>
  <c r="DB21" i="3" s="1"/>
  <c r="DB23" i="3" s="1"/>
  <c r="DB27" i="3" s="1"/>
  <c r="CY123" i="4"/>
  <c r="CY122" i="4"/>
  <c r="CY120" i="4"/>
  <c r="CY118" i="4"/>
  <c r="CY117" i="4"/>
  <c r="CY119" i="4"/>
  <c r="CZ66" i="4"/>
  <c r="CZ68" i="4" s="1"/>
  <c r="CZ5" i="4"/>
  <c r="CY62" i="4"/>
  <c r="CY60" i="4"/>
  <c r="CY61" i="4"/>
  <c r="CY56" i="4"/>
  <c r="CY59" i="4"/>
  <c r="CY58" i="4"/>
  <c r="CY57" i="4"/>
  <c r="DW77" i="4" l="1"/>
  <c r="DX71" i="4" s="1"/>
  <c r="DX77" i="4" s="1"/>
  <c r="DY71" i="4" s="1"/>
  <c r="DY77" i="4" s="1"/>
  <c r="CI2" i="5"/>
  <c r="CH3" i="5"/>
  <c r="DB2" i="4"/>
  <c r="JH3" i="3"/>
  <c r="CZ121" i="4"/>
  <c r="DC27" i="3"/>
  <c r="DC17" i="3"/>
  <c r="DC21" i="3" s="1"/>
  <c r="DC23" i="3" s="1"/>
  <c r="CZ123" i="4"/>
  <c r="CZ122" i="4"/>
  <c r="CZ118" i="4"/>
  <c r="CZ120" i="4"/>
  <c r="CZ117" i="4"/>
  <c r="CZ119" i="4"/>
  <c r="DA5" i="4"/>
  <c r="DA66" i="4"/>
  <c r="CZ60" i="4"/>
  <c r="CZ58" i="4"/>
  <c r="CZ56" i="4"/>
  <c r="CZ61" i="4"/>
  <c r="CZ57" i="4"/>
  <c r="CZ62" i="4"/>
  <c r="CZ59" i="4"/>
  <c r="DZ71" i="4" l="1"/>
  <c r="DZ77" i="4" s="1"/>
  <c r="DC2" i="4"/>
  <c r="JI3" i="3"/>
  <c r="CI3" i="5"/>
  <c r="CJ2" i="5"/>
  <c r="DA68" i="4"/>
  <c r="DA121" i="4"/>
  <c r="DD17" i="3"/>
  <c r="DD21" i="3" s="1"/>
  <c r="DD23" i="3" s="1"/>
  <c r="DD27" i="3" s="1"/>
  <c r="DA59" i="4"/>
  <c r="DA58" i="4"/>
  <c r="DA62" i="4"/>
  <c r="DA57" i="4"/>
  <c r="DA56" i="4"/>
  <c r="DA61" i="4"/>
  <c r="DA60" i="4"/>
  <c r="DB66" i="4"/>
  <c r="DB5" i="4"/>
  <c r="DA123" i="4"/>
  <c r="DA122" i="4"/>
  <c r="DA119" i="4"/>
  <c r="DA117" i="4"/>
  <c r="DA120" i="4"/>
  <c r="DA118" i="4"/>
  <c r="EA71" i="4" l="1"/>
  <c r="EA77" i="4" s="1"/>
  <c r="CJ3" i="5"/>
  <c r="CK2" i="5"/>
  <c r="DD2" i="4"/>
  <c r="JJ3" i="3"/>
  <c r="DB68" i="4"/>
  <c r="DB121" i="4"/>
  <c r="DE17" i="3"/>
  <c r="DE21" i="3" s="1"/>
  <c r="DE23" i="3" s="1"/>
  <c r="DE27" i="3" s="1"/>
  <c r="DB123" i="4"/>
  <c r="DB118" i="4"/>
  <c r="DB117" i="4"/>
  <c r="DB119" i="4"/>
  <c r="DB122" i="4"/>
  <c r="DB120" i="4"/>
  <c r="DC66" i="4"/>
  <c r="DC5" i="4"/>
  <c r="DB62" i="4"/>
  <c r="DB61" i="4"/>
  <c r="DB59" i="4"/>
  <c r="DB57" i="4"/>
  <c r="DB60" i="4"/>
  <c r="DB56" i="4"/>
  <c r="DB58" i="4"/>
  <c r="EB71" i="4" l="1"/>
  <c r="EB77" i="4" s="1"/>
  <c r="DE2" i="4"/>
  <c r="JK3" i="3"/>
  <c r="CL2" i="5"/>
  <c r="CK3" i="5"/>
  <c r="DC68" i="4"/>
  <c r="DC121" i="4"/>
  <c r="DF17" i="3"/>
  <c r="DF21" i="3" s="1"/>
  <c r="DF23" i="3" s="1"/>
  <c r="DF27" i="3" s="1"/>
  <c r="DC120" i="4"/>
  <c r="DC118" i="4"/>
  <c r="DC119" i="4"/>
  <c r="DC117" i="4"/>
  <c r="DC122" i="4"/>
  <c r="DC123" i="4"/>
  <c r="DD66" i="4"/>
  <c r="DD5" i="4"/>
  <c r="DC60" i="4"/>
  <c r="DC61" i="4"/>
  <c r="DC58" i="4"/>
  <c r="DC57" i="4"/>
  <c r="DC59" i="4"/>
  <c r="DC56" i="4"/>
  <c r="DC62" i="4"/>
  <c r="EC71" i="4" l="1"/>
  <c r="EC77" i="4" s="1"/>
  <c r="DF2" i="4"/>
  <c r="JL3" i="3"/>
  <c r="CM2" i="5"/>
  <c r="CL3" i="5"/>
  <c r="DD68" i="4"/>
  <c r="DD121" i="4"/>
  <c r="DG17" i="3"/>
  <c r="DG21" i="3" s="1"/>
  <c r="DG23" i="3" s="1"/>
  <c r="DG27" i="3" s="1"/>
  <c r="DD122" i="4"/>
  <c r="DD120" i="4"/>
  <c r="DD119" i="4"/>
  <c r="DD118" i="4"/>
  <c r="DD117" i="4"/>
  <c r="DD123" i="4"/>
  <c r="DE5" i="4"/>
  <c r="DE66" i="4"/>
  <c r="DD60" i="4"/>
  <c r="DD58" i="4"/>
  <c r="DD56" i="4"/>
  <c r="DD62" i="4"/>
  <c r="DD61" i="4"/>
  <c r="DD59" i="4"/>
  <c r="DD57" i="4"/>
  <c r="ED71" i="4" l="1"/>
  <c r="ED77" i="4" s="1"/>
  <c r="EE71" i="4" s="1"/>
  <c r="EE77" i="4" s="1"/>
  <c r="CM3" i="5"/>
  <c r="CN2" i="5"/>
  <c r="DG2" i="4"/>
  <c r="JM3" i="3"/>
  <c r="DE68" i="4"/>
  <c r="DE121" i="4"/>
  <c r="DH17" i="3"/>
  <c r="DH21" i="3" s="1"/>
  <c r="DH23" i="3" s="1"/>
  <c r="DH27" i="3" s="1"/>
  <c r="DE62" i="4"/>
  <c r="DE61" i="4"/>
  <c r="DE60" i="4"/>
  <c r="DE57" i="4"/>
  <c r="DE56" i="4"/>
  <c r="DE59" i="4"/>
  <c r="DE58" i="4"/>
  <c r="DF66" i="4"/>
  <c r="DF5" i="4"/>
  <c r="DE122" i="4"/>
  <c r="DE119" i="4"/>
  <c r="DE117" i="4"/>
  <c r="DE118" i="4"/>
  <c r="DE123" i="4"/>
  <c r="DE120" i="4"/>
  <c r="EF71" i="4" l="1"/>
  <c r="EF77" i="4" s="1"/>
  <c r="DH2" i="4"/>
  <c r="JN3" i="3"/>
  <c r="CO2" i="5"/>
  <c r="CN3" i="5"/>
  <c r="DF68" i="4"/>
  <c r="DF121" i="4"/>
  <c r="DI17" i="3"/>
  <c r="DI21" i="3" s="1"/>
  <c r="DI23" i="3" s="1"/>
  <c r="DI27" i="3" s="1"/>
  <c r="DF123" i="4"/>
  <c r="DF122" i="4"/>
  <c r="DF118" i="4"/>
  <c r="DF120" i="4"/>
  <c r="DF117" i="4"/>
  <c r="DF119" i="4"/>
  <c r="DG5" i="4"/>
  <c r="DG66" i="4"/>
  <c r="DF61" i="4"/>
  <c r="DF59" i="4"/>
  <c r="DF57" i="4"/>
  <c r="DF58" i="4"/>
  <c r="DF60" i="4"/>
  <c r="DF56" i="4"/>
  <c r="DF62" i="4"/>
  <c r="EG71" i="4" l="1"/>
  <c r="EG77" i="4" s="1"/>
  <c r="CP2" i="5"/>
  <c r="CO3" i="5"/>
  <c r="DI2" i="4"/>
  <c r="JO3" i="3"/>
  <c r="DG68" i="4"/>
  <c r="DG121" i="4"/>
  <c r="DJ17" i="3"/>
  <c r="DJ21" i="3" s="1"/>
  <c r="DJ23" i="3" s="1"/>
  <c r="DJ27" i="3" s="1"/>
  <c r="DG62" i="4"/>
  <c r="DG59" i="4"/>
  <c r="DG60" i="4"/>
  <c r="DG56" i="4"/>
  <c r="DG61" i="4"/>
  <c r="DG58" i="4"/>
  <c r="DG57" i="4"/>
  <c r="DH66" i="4"/>
  <c r="DH5" i="4"/>
  <c r="DG123" i="4"/>
  <c r="DG122" i="4"/>
  <c r="DG120" i="4"/>
  <c r="DG118" i="4"/>
  <c r="DG117" i="4"/>
  <c r="DG119" i="4"/>
  <c r="EH71" i="4" l="1"/>
  <c r="DJ2" i="4"/>
  <c r="JP3" i="3"/>
  <c r="CQ2" i="5"/>
  <c r="CP3" i="5"/>
  <c r="DH68" i="4"/>
  <c r="DH121" i="4"/>
  <c r="DK17" i="3"/>
  <c r="DK21" i="3" s="1"/>
  <c r="DK23" i="3" s="1"/>
  <c r="DK27" i="3" s="1"/>
  <c r="DH123" i="4"/>
  <c r="DH122" i="4"/>
  <c r="DH119" i="4"/>
  <c r="DH118" i="4"/>
  <c r="DH120" i="4"/>
  <c r="DH117" i="4"/>
  <c r="DI66" i="4"/>
  <c r="DI5" i="4"/>
  <c r="DH60" i="4"/>
  <c r="DH58" i="4"/>
  <c r="DH56" i="4"/>
  <c r="DH62" i="4"/>
  <c r="DH61" i="4"/>
  <c r="DH57" i="4"/>
  <c r="DH59" i="4"/>
  <c r="EH77" i="4" l="1"/>
  <c r="EI71" i="4" s="1"/>
  <c r="EI77" i="4" s="1"/>
  <c r="EJ71" i="4" s="1"/>
  <c r="EJ77" i="4" s="1"/>
  <c r="CQ3" i="5"/>
  <c r="CR2" i="5"/>
  <c r="DK2" i="4"/>
  <c r="JQ3" i="3"/>
  <c r="DI68" i="4"/>
  <c r="DI121" i="4"/>
  <c r="DL17" i="3"/>
  <c r="DL21" i="3" s="1"/>
  <c r="DL23" i="3" s="1"/>
  <c r="DL27" i="3" s="1"/>
  <c r="DI123" i="4"/>
  <c r="DI122" i="4"/>
  <c r="DI119" i="4"/>
  <c r="DI117" i="4"/>
  <c r="DI120" i="4"/>
  <c r="DI118" i="4"/>
  <c r="DJ66" i="4"/>
  <c r="DJ5" i="4"/>
  <c r="DI62" i="4"/>
  <c r="DI61" i="4"/>
  <c r="DI60" i="4"/>
  <c r="DI59" i="4"/>
  <c r="DI58" i="4"/>
  <c r="DI57" i="4"/>
  <c r="DI56" i="4"/>
  <c r="EK71" i="4" l="1"/>
  <c r="DL2" i="4"/>
  <c r="JR3" i="3"/>
  <c r="CR3" i="5"/>
  <c r="CS2" i="5"/>
  <c r="DJ68" i="4"/>
  <c r="DJ121" i="4"/>
  <c r="DM17" i="3"/>
  <c r="DM21" i="3" s="1"/>
  <c r="DM23" i="3" s="1"/>
  <c r="DM27" i="3" s="1"/>
  <c r="DK5" i="4"/>
  <c r="DK66" i="4"/>
  <c r="DJ122" i="4"/>
  <c r="DJ123" i="4"/>
  <c r="DJ117" i="4"/>
  <c r="DJ119" i="4"/>
  <c r="DJ118" i="4"/>
  <c r="DJ120" i="4"/>
  <c r="DJ61" i="4"/>
  <c r="DJ59" i="4"/>
  <c r="DJ57" i="4"/>
  <c r="DJ60" i="4"/>
  <c r="DJ56" i="4"/>
  <c r="DJ62" i="4"/>
  <c r="DJ58" i="4"/>
  <c r="EK77" i="4" l="1"/>
  <c r="EL71" i="4" s="1"/>
  <c r="EL77" i="4" s="1"/>
  <c r="EM71" i="4" s="1"/>
  <c r="EM77" i="4" s="1"/>
  <c r="CT2" i="5"/>
  <c r="CS3" i="5"/>
  <c r="DM2" i="4"/>
  <c r="JS3" i="3"/>
  <c r="DK68" i="4"/>
  <c r="DK121" i="4"/>
  <c r="DN17" i="3"/>
  <c r="DN21" i="3" s="1"/>
  <c r="DN23" i="3" s="1"/>
  <c r="DN27" i="3" s="1"/>
  <c r="DL66" i="4"/>
  <c r="DL5" i="4"/>
  <c r="DK123" i="4"/>
  <c r="DK120" i="4"/>
  <c r="DK118" i="4"/>
  <c r="DK119" i="4"/>
  <c r="DK122" i="4"/>
  <c r="DK117" i="4"/>
  <c r="DK62" i="4"/>
  <c r="DK61" i="4"/>
  <c r="DK58" i="4"/>
  <c r="DK57" i="4"/>
  <c r="DK56" i="4"/>
  <c r="DK60" i="4"/>
  <c r="DK59" i="4"/>
  <c r="EN71" i="4" l="1"/>
  <c r="EN77" i="4" s="1"/>
  <c r="DN2" i="4"/>
  <c r="JT3" i="3"/>
  <c r="CU2" i="5"/>
  <c r="CT3" i="5"/>
  <c r="DL68" i="4"/>
  <c r="DL121" i="4"/>
  <c r="DO17" i="3"/>
  <c r="DO21" i="3" s="1"/>
  <c r="DO23" i="3" s="1"/>
  <c r="DO27" i="3" s="1"/>
  <c r="DL62" i="4"/>
  <c r="DL60" i="4"/>
  <c r="DL58" i="4"/>
  <c r="DL56" i="4"/>
  <c r="DL59" i="4"/>
  <c r="DL57" i="4"/>
  <c r="DL61" i="4"/>
  <c r="DM66" i="4"/>
  <c r="DM5" i="4"/>
  <c r="DL123" i="4"/>
  <c r="DL122" i="4"/>
  <c r="DL117" i="4"/>
  <c r="DL118" i="4"/>
  <c r="DL120" i="4"/>
  <c r="DL119" i="4"/>
  <c r="EO71" i="4" l="1"/>
  <c r="EO77" i="4" s="1"/>
  <c r="CU3" i="5"/>
  <c r="CV2" i="5"/>
  <c r="DO2" i="4"/>
  <c r="JU3" i="3"/>
  <c r="DM68" i="4"/>
  <c r="DM121" i="4"/>
  <c r="DP17" i="3"/>
  <c r="DP21" i="3" s="1"/>
  <c r="DP23" i="3" s="1"/>
  <c r="DP27" i="3" s="1"/>
  <c r="DM122" i="4"/>
  <c r="DM119" i="4"/>
  <c r="DM117" i="4"/>
  <c r="DM123" i="4"/>
  <c r="DM118" i="4"/>
  <c r="DM120" i="4"/>
  <c r="DN66" i="4"/>
  <c r="DN5" i="4"/>
  <c r="DM61" i="4"/>
  <c r="DM60" i="4"/>
  <c r="DM57" i="4"/>
  <c r="DM56" i="4"/>
  <c r="DM62" i="4"/>
  <c r="DM59" i="4"/>
  <c r="DM58" i="4"/>
  <c r="EP71" i="4" l="1"/>
  <c r="EP77" i="4" s="1"/>
  <c r="DP2" i="4"/>
  <c r="JV3" i="3"/>
  <c r="CW2" i="5"/>
  <c r="CV3" i="5"/>
  <c r="DN68" i="4"/>
  <c r="DN121" i="4"/>
  <c r="DQ27" i="3"/>
  <c r="DQ17" i="3"/>
  <c r="DQ21" i="3" s="1"/>
  <c r="DQ23" i="3" s="1"/>
  <c r="DN123" i="4"/>
  <c r="DN120" i="4"/>
  <c r="DN119" i="4"/>
  <c r="DN118" i="4"/>
  <c r="DN122" i="4"/>
  <c r="DN117" i="4"/>
  <c r="DO66" i="4"/>
  <c r="DO5" i="4"/>
  <c r="DN61" i="4"/>
  <c r="DN59" i="4"/>
  <c r="DN57" i="4"/>
  <c r="DN60" i="4"/>
  <c r="DN62" i="4"/>
  <c r="DN58" i="4"/>
  <c r="DN56" i="4"/>
  <c r="EQ71" i="4" l="1"/>
  <c r="EQ77" i="4" s="1"/>
  <c r="DQ2" i="4"/>
  <c r="JW3" i="3"/>
  <c r="CX2" i="5"/>
  <c r="CW3" i="5"/>
  <c r="DO68" i="4"/>
  <c r="DO121" i="4"/>
  <c r="DR17" i="3"/>
  <c r="DR21" i="3" s="1"/>
  <c r="DR23" i="3" s="1"/>
  <c r="DR27" i="3" s="1"/>
  <c r="DO123" i="4"/>
  <c r="DO122" i="4"/>
  <c r="DO120" i="4"/>
  <c r="DO118" i="4"/>
  <c r="DO117" i="4"/>
  <c r="DO119" i="4"/>
  <c r="DP66" i="4"/>
  <c r="DP5" i="4"/>
  <c r="DO60" i="4"/>
  <c r="DO59" i="4"/>
  <c r="DO62" i="4"/>
  <c r="DO61" i="4"/>
  <c r="DO56" i="4"/>
  <c r="DO58" i="4"/>
  <c r="DO57" i="4"/>
  <c r="ER71" i="4" l="1"/>
  <c r="ER77" i="4" s="1"/>
  <c r="ES71" i="4" s="1"/>
  <c r="ES77" i="4" s="1"/>
  <c r="CY2" i="5"/>
  <c r="CX3" i="5"/>
  <c r="DR2" i="4"/>
  <c r="JX3" i="3"/>
  <c r="DP68" i="4"/>
  <c r="DP121" i="4"/>
  <c r="DS17" i="3"/>
  <c r="DS21" i="3" s="1"/>
  <c r="DS23" i="3" s="1"/>
  <c r="DS27" i="3" s="1"/>
  <c r="DP123" i="4"/>
  <c r="DP122" i="4"/>
  <c r="DP120" i="4"/>
  <c r="DP117" i="4"/>
  <c r="DP119" i="4"/>
  <c r="DP118" i="4"/>
  <c r="DQ5" i="4"/>
  <c r="DQ66" i="4"/>
  <c r="DP62" i="4"/>
  <c r="DP60" i="4"/>
  <c r="DP58" i="4"/>
  <c r="DP56" i="4"/>
  <c r="DP61" i="4"/>
  <c r="DP57" i="4"/>
  <c r="DP59" i="4"/>
  <c r="ET71" i="4" l="1"/>
  <c r="ET77" i="4" s="1"/>
  <c r="DS2" i="4"/>
  <c r="JY3" i="3"/>
  <c r="CY3" i="5"/>
  <c r="CZ2" i="5"/>
  <c r="DQ68" i="4"/>
  <c r="DQ121" i="4"/>
  <c r="DT17" i="3"/>
  <c r="DT21" i="3" s="1"/>
  <c r="DT23" i="3" s="1"/>
  <c r="DT27" i="3" s="1"/>
  <c r="DQ58" i="4"/>
  <c r="DQ61" i="4"/>
  <c r="DQ60" i="4"/>
  <c r="DQ57" i="4"/>
  <c r="DQ56" i="4"/>
  <c r="DQ59" i="4"/>
  <c r="DQ62" i="4"/>
  <c r="DR66" i="4"/>
  <c r="DR5" i="4"/>
  <c r="DQ122" i="4"/>
  <c r="DQ119" i="4"/>
  <c r="DQ117" i="4"/>
  <c r="DQ118" i="4"/>
  <c r="DQ120" i="4"/>
  <c r="DQ123" i="4"/>
  <c r="EU71" i="4" l="1"/>
  <c r="EU77" i="4" s="1"/>
  <c r="CZ3" i="5"/>
  <c r="DA2" i="5"/>
  <c r="DT2" i="4"/>
  <c r="JZ3" i="3"/>
  <c r="DR68" i="4"/>
  <c r="DR121" i="4"/>
  <c r="DU17" i="3"/>
  <c r="DU21" i="3" s="1"/>
  <c r="DU23" i="3" s="1"/>
  <c r="DU27" i="3" s="1"/>
  <c r="DR123" i="4"/>
  <c r="DR118" i="4"/>
  <c r="DR117" i="4"/>
  <c r="DR119" i="4"/>
  <c r="DR122" i="4"/>
  <c r="DR120" i="4"/>
  <c r="DS66" i="4"/>
  <c r="DS5" i="4"/>
  <c r="DR61" i="4"/>
  <c r="DR59" i="4"/>
  <c r="DR57" i="4"/>
  <c r="DR62" i="4"/>
  <c r="DR60" i="4"/>
  <c r="DR56" i="4"/>
  <c r="DR58" i="4"/>
  <c r="EV71" i="4" l="1"/>
  <c r="EV77" i="4" s="1"/>
  <c r="DU2" i="4"/>
  <c r="KA3" i="3"/>
  <c r="DB2" i="5"/>
  <c r="DA3" i="5"/>
  <c r="DS68" i="4"/>
  <c r="DS121" i="4"/>
  <c r="DV17" i="3"/>
  <c r="DV21" i="3" s="1"/>
  <c r="DV23" i="3" s="1"/>
  <c r="DV27" i="3" s="1"/>
  <c r="DS123" i="4"/>
  <c r="DS120" i="4"/>
  <c r="DS118" i="4"/>
  <c r="DS122" i="4"/>
  <c r="DS119" i="4"/>
  <c r="DS117" i="4"/>
  <c r="DT66" i="4"/>
  <c r="DT5" i="4"/>
  <c r="DS60" i="4"/>
  <c r="DS59" i="4"/>
  <c r="DS61" i="4"/>
  <c r="DS58" i="4"/>
  <c r="DS57" i="4"/>
  <c r="DS62" i="4"/>
  <c r="DS56" i="4"/>
  <c r="EW71" i="4" l="1"/>
  <c r="EW77" i="4" s="1"/>
  <c r="EX71" i="4" s="1"/>
  <c r="EX77" i="4" s="1"/>
  <c r="DC2" i="5"/>
  <c r="DB3" i="5"/>
  <c r="DV2" i="4"/>
  <c r="KB3" i="3"/>
  <c r="DT68" i="4"/>
  <c r="DT121" i="4"/>
  <c r="DW17" i="3"/>
  <c r="DW21" i="3" s="1"/>
  <c r="DW23" i="3" s="1"/>
  <c r="DW27" i="3" s="1"/>
  <c r="DT123" i="4"/>
  <c r="DT122" i="4"/>
  <c r="DT120" i="4"/>
  <c r="DT118" i="4"/>
  <c r="DT117" i="4"/>
  <c r="DT119" i="4"/>
  <c r="DU5" i="4"/>
  <c r="DU66" i="4"/>
  <c r="DT60" i="4"/>
  <c r="DT58" i="4"/>
  <c r="DT56" i="4"/>
  <c r="DT59" i="4"/>
  <c r="DT61" i="4"/>
  <c r="DT62" i="4"/>
  <c r="DT57" i="4"/>
  <c r="EY71" i="4" l="1"/>
  <c r="DW2" i="4"/>
  <c r="KC3" i="3"/>
  <c r="DC3" i="5"/>
  <c r="DD2" i="5"/>
  <c r="DU68" i="4"/>
  <c r="DU121" i="4"/>
  <c r="DX17" i="3"/>
  <c r="DX21" i="3" s="1"/>
  <c r="DX23" i="3" s="1"/>
  <c r="DX27" i="3" s="1"/>
  <c r="DU62" i="4"/>
  <c r="DU61" i="4"/>
  <c r="DU60" i="4"/>
  <c r="DU57" i="4"/>
  <c r="DU56" i="4"/>
  <c r="DU59" i="4"/>
  <c r="DU58" i="4"/>
  <c r="DV66" i="4"/>
  <c r="DV5" i="4"/>
  <c r="DU123" i="4"/>
  <c r="DU122" i="4"/>
  <c r="DU119" i="4"/>
  <c r="DU117" i="4"/>
  <c r="DU118" i="4"/>
  <c r="DU120" i="4"/>
  <c r="EY77" i="4" l="1"/>
  <c r="EZ71" i="4" s="1"/>
  <c r="DD3" i="5"/>
  <c r="DE2" i="5"/>
  <c r="DX2" i="4"/>
  <c r="KD3" i="3"/>
  <c r="DV68" i="4"/>
  <c r="DV121" i="4"/>
  <c r="DY27" i="3"/>
  <c r="DY17" i="3"/>
  <c r="DY21" i="3" s="1"/>
  <c r="DY23" i="3" s="1"/>
  <c r="DV122" i="4"/>
  <c r="DV120" i="4"/>
  <c r="DV123" i="4"/>
  <c r="DV117" i="4"/>
  <c r="DV119" i="4"/>
  <c r="DV118" i="4"/>
  <c r="DW5" i="4"/>
  <c r="DW66" i="4"/>
  <c r="DV61" i="4"/>
  <c r="DV59" i="4"/>
  <c r="DV57" i="4"/>
  <c r="DV62" i="4"/>
  <c r="DV58" i="4"/>
  <c r="DV56" i="4"/>
  <c r="DV60" i="4"/>
  <c r="EZ77" i="4" l="1"/>
  <c r="FA71" i="4" s="1"/>
  <c r="FA77" i="4" s="1"/>
  <c r="FB71" i="4" s="1"/>
  <c r="FB77" i="4" s="1"/>
  <c r="FC71" i="4" s="1"/>
  <c r="FC77" i="4" s="1"/>
  <c r="DY2" i="4"/>
  <c r="KE3" i="3"/>
  <c r="DF2" i="5"/>
  <c r="DE3" i="5"/>
  <c r="DW68" i="4"/>
  <c r="DW121" i="4"/>
  <c r="DZ17" i="3"/>
  <c r="DZ21" i="3" s="1"/>
  <c r="DZ23" i="3" s="1"/>
  <c r="DZ27" i="3" s="1"/>
  <c r="DW62" i="4"/>
  <c r="DW60" i="4"/>
  <c r="DW59" i="4"/>
  <c r="DW56" i="4"/>
  <c r="DW58" i="4"/>
  <c r="DW57" i="4"/>
  <c r="DW61" i="4"/>
  <c r="DX66" i="4"/>
  <c r="DX5" i="4"/>
  <c r="DW122" i="4"/>
  <c r="DW120" i="4"/>
  <c r="DW118" i="4"/>
  <c r="DW117" i="4"/>
  <c r="DW123" i="4"/>
  <c r="DW119" i="4"/>
  <c r="FD71" i="4" l="1"/>
  <c r="FD77" i="4" s="1"/>
  <c r="DZ2" i="4"/>
  <c r="KF3" i="3"/>
  <c r="DG2" i="5"/>
  <c r="DF3" i="5"/>
  <c r="DX68" i="4"/>
  <c r="DX121" i="4"/>
  <c r="EA17" i="3"/>
  <c r="EA21" i="3" s="1"/>
  <c r="EA23" i="3" s="1"/>
  <c r="EA27" i="3" s="1"/>
  <c r="DX122" i="4"/>
  <c r="DX119" i="4"/>
  <c r="DX118" i="4"/>
  <c r="DX117" i="4"/>
  <c r="DX120" i="4"/>
  <c r="DX123" i="4"/>
  <c r="DY66" i="4"/>
  <c r="DY5" i="4"/>
  <c r="DX60" i="4"/>
  <c r="DX58" i="4"/>
  <c r="DX56" i="4"/>
  <c r="DX61" i="4"/>
  <c r="DX57" i="4"/>
  <c r="DX62" i="4"/>
  <c r="DX59" i="4"/>
  <c r="FE71" i="4" l="1"/>
  <c r="FE77" i="4" s="1"/>
  <c r="DG3" i="5"/>
  <c r="DH2" i="5"/>
  <c r="EA2" i="4"/>
  <c r="KG3" i="3"/>
  <c r="DY68" i="4"/>
  <c r="DY121" i="4"/>
  <c r="EB17" i="3"/>
  <c r="EB21" i="3" s="1"/>
  <c r="EB23" i="3" s="1"/>
  <c r="EB27" i="3" s="1"/>
  <c r="DY123" i="4"/>
  <c r="DY122" i="4"/>
  <c r="DY119" i="4"/>
  <c r="DY117" i="4"/>
  <c r="DY120" i="4"/>
  <c r="DY118" i="4"/>
  <c r="DZ66" i="4"/>
  <c r="DZ5" i="4"/>
  <c r="DY59" i="4"/>
  <c r="DY61" i="4"/>
  <c r="DY60" i="4"/>
  <c r="DY58" i="4"/>
  <c r="DY62" i="4"/>
  <c r="DY57" i="4"/>
  <c r="DY56" i="4"/>
  <c r="FF71" i="4" l="1"/>
  <c r="EB2" i="4"/>
  <c r="KH3" i="3"/>
  <c r="DH3" i="5"/>
  <c r="DI2" i="5"/>
  <c r="DZ68" i="4"/>
  <c r="DZ121" i="4"/>
  <c r="EC17" i="3"/>
  <c r="EC21" i="3" s="1"/>
  <c r="EC23" i="3" s="1"/>
  <c r="EC27" i="3" s="1"/>
  <c r="DZ123" i="4"/>
  <c r="DZ119" i="4"/>
  <c r="DZ118" i="4"/>
  <c r="DZ120" i="4"/>
  <c r="DZ122" i="4"/>
  <c r="DZ117" i="4"/>
  <c r="EA66" i="4"/>
  <c r="EA5" i="4"/>
  <c r="EA7" i="4" s="1"/>
  <c r="DZ62" i="4"/>
  <c r="DZ61" i="4"/>
  <c r="DZ59" i="4"/>
  <c r="DZ57" i="4"/>
  <c r="DZ60" i="4"/>
  <c r="DZ56" i="4"/>
  <c r="DZ58" i="4"/>
  <c r="FF77" i="4" l="1"/>
  <c r="FG71" i="4" s="1"/>
  <c r="FG77" i="4" s="1"/>
  <c r="FH71" i="4" s="1"/>
  <c r="FH77" i="4" s="1"/>
  <c r="DJ2" i="5"/>
  <c r="DI3" i="5"/>
  <c r="EC2" i="4"/>
  <c r="KI3" i="3"/>
  <c r="EA68" i="4"/>
  <c r="EA121" i="4"/>
  <c r="ED17" i="3"/>
  <c r="ED21" i="3" s="1"/>
  <c r="ED23" i="3" s="1"/>
  <c r="ED27" i="3" s="1"/>
  <c r="EA123" i="4"/>
  <c r="EA120" i="4"/>
  <c r="EA118" i="4"/>
  <c r="EA117" i="4"/>
  <c r="EA122" i="4"/>
  <c r="EA119" i="4"/>
  <c r="EB66" i="4"/>
  <c r="EB5" i="4"/>
  <c r="EB7" i="4" s="1"/>
  <c r="EA61" i="4"/>
  <c r="EA59" i="4"/>
  <c r="EA58" i="4"/>
  <c r="EA57" i="4"/>
  <c r="EA62" i="4"/>
  <c r="EA60" i="4"/>
  <c r="EA56" i="4"/>
  <c r="FI71" i="4" l="1"/>
  <c r="FI77" i="4" s="1"/>
  <c r="ED2" i="4"/>
  <c r="KJ3" i="3"/>
  <c r="DK2" i="5"/>
  <c r="DJ3" i="5"/>
  <c r="EB68" i="4"/>
  <c r="EB121" i="4"/>
  <c r="EE27" i="3"/>
  <c r="EE17" i="3"/>
  <c r="EE21" i="3" s="1"/>
  <c r="EE23" i="3" s="1"/>
  <c r="EB123" i="4"/>
  <c r="EB122" i="4"/>
  <c r="EB117" i="4"/>
  <c r="EB118" i="4"/>
  <c r="EB120" i="4"/>
  <c r="EB119" i="4"/>
  <c r="EC66" i="4"/>
  <c r="EC5" i="4"/>
  <c r="EC7" i="4" s="1"/>
  <c r="EB60" i="4"/>
  <c r="EB58" i="4"/>
  <c r="EB56" i="4"/>
  <c r="EB62" i="4"/>
  <c r="EB61" i="4"/>
  <c r="EB59" i="4"/>
  <c r="EB57" i="4"/>
  <c r="FJ71" i="4" l="1"/>
  <c r="FJ77" i="4" s="1"/>
  <c r="EE2" i="4"/>
  <c r="KK3" i="3"/>
  <c r="DK3" i="5"/>
  <c r="DL2" i="5"/>
  <c r="EC68" i="4"/>
  <c r="EC121" i="4"/>
  <c r="EF17" i="3"/>
  <c r="EF21" i="3" s="1"/>
  <c r="EF23" i="3" s="1"/>
  <c r="EF27" i="3" s="1"/>
  <c r="EC123" i="4"/>
  <c r="EC122" i="4"/>
  <c r="EC119" i="4"/>
  <c r="EC117" i="4"/>
  <c r="EC118" i="4"/>
  <c r="EC120" i="4"/>
  <c r="ED66" i="4"/>
  <c r="ED5" i="4"/>
  <c r="ED7" i="4" s="1"/>
  <c r="EC62" i="4"/>
  <c r="EC61" i="4"/>
  <c r="EC60" i="4"/>
  <c r="EC59" i="4"/>
  <c r="EC57" i="4"/>
  <c r="EC56" i="4"/>
  <c r="EC58" i="4"/>
  <c r="FK71" i="4" l="1"/>
  <c r="FK77" i="4" s="1"/>
  <c r="DM2" i="5"/>
  <c r="DL3" i="5"/>
  <c r="EF2" i="4"/>
  <c r="KL3" i="3"/>
  <c r="ED68" i="4"/>
  <c r="ED121" i="4"/>
  <c r="EG17" i="3"/>
  <c r="EG21" i="3" s="1"/>
  <c r="EG23" i="3" s="1"/>
  <c r="EG27" i="3" s="1"/>
  <c r="ED123" i="4"/>
  <c r="ED122" i="4"/>
  <c r="ED120" i="4"/>
  <c r="ED119" i="4"/>
  <c r="ED117" i="4"/>
  <c r="ED118" i="4"/>
  <c r="EE66" i="4"/>
  <c r="EE5" i="4"/>
  <c r="EE7" i="4" s="1"/>
  <c r="ED62" i="4"/>
  <c r="ED61" i="4"/>
  <c r="ED59" i="4"/>
  <c r="ED57" i="4"/>
  <c r="ED60" i="4"/>
  <c r="ED58" i="4"/>
  <c r="ED56" i="4"/>
  <c r="FL71" i="4" l="1"/>
  <c r="FL77" i="4" s="1"/>
  <c r="EG2" i="4"/>
  <c r="KM3" i="3"/>
  <c r="DN2" i="5"/>
  <c r="DM3" i="5"/>
  <c r="EE68" i="4"/>
  <c r="EE121" i="4"/>
  <c r="EH17" i="3"/>
  <c r="EH21" i="3" s="1"/>
  <c r="EH23" i="3" s="1"/>
  <c r="EH27" i="3" s="1"/>
  <c r="EE122" i="4"/>
  <c r="EE120" i="4"/>
  <c r="EE118" i="4"/>
  <c r="EE117" i="4"/>
  <c r="EE123" i="4"/>
  <c r="EE119" i="4"/>
  <c r="EF66" i="4"/>
  <c r="EF5" i="4"/>
  <c r="EF7" i="4" s="1"/>
  <c r="EE60" i="4"/>
  <c r="EE59" i="4"/>
  <c r="EE61" i="4"/>
  <c r="EE56" i="4"/>
  <c r="EE62" i="4"/>
  <c r="EE58" i="4"/>
  <c r="EE57" i="4"/>
  <c r="FM71" i="4" l="1"/>
  <c r="DO2" i="5"/>
  <c r="DN3" i="5"/>
  <c r="EH2" i="4"/>
  <c r="KN3" i="3"/>
  <c r="EF68" i="4"/>
  <c r="EF121" i="4"/>
  <c r="EI17" i="3"/>
  <c r="EI21" i="3" s="1"/>
  <c r="EI23" i="3" s="1"/>
  <c r="EI27" i="3" s="1"/>
  <c r="EF122" i="4"/>
  <c r="EF119" i="4"/>
  <c r="EF118" i="4"/>
  <c r="EF123" i="4"/>
  <c r="EF120" i="4"/>
  <c r="EF117" i="4"/>
  <c r="EG5" i="4"/>
  <c r="EG7" i="4" s="1"/>
  <c r="EG66" i="4"/>
  <c r="EF60" i="4"/>
  <c r="EF58" i="4"/>
  <c r="EF56" i="4"/>
  <c r="EF61" i="4"/>
  <c r="EF57" i="4"/>
  <c r="EF62" i="4"/>
  <c r="EF59" i="4"/>
  <c r="FM77" i="4" l="1"/>
  <c r="FN71" i="4" s="1"/>
  <c r="EI2" i="4"/>
  <c r="KO3" i="3"/>
  <c r="DO3" i="5"/>
  <c r="DP2" i="5"/>
  <c r="EG68" i="4"/>
  <c r="EG121" i="4"/>
  <c r="EJ17" i="3"/>
  <c r="EJ21" i="3" s="1"/>
  <c r="EJ23" i="3" s="1"/>
  <c r="EJ27" i="3" s="1"/>
  <c r="EG62" i="4"/>
  <c r="EG59" i="4"/>
  <c r="EG58" i="4"/>
  <c r="EG57" i="4"/>
  <c r="EG56" i="4"/>
  <c r="EG61" i="4"/>
  <c r="EG60" i="4"/>
  <c r="EH66" i="4"/>
  <c r="EH5" i="4"/>
  <c r="EH7" i="4" s="1"/>
  <c r="EG122" i="4"/>
  <c r="EG123" i="4"/>
  <c r="EG119" i="4"/>
  <c r="EG117" i="4"/>
  <c r="EG118" i="4"/>
  <c r="EG120" i="4"/>
  <c r="FN77" i="4" l="1"/>
  <c r="FO71" i="4" s="1"/>
  <c r="FO77" i="4" s="1"/>
  <c r="FP71" i="4" s="1"/>
  <c r="FP77" i="4" s="1"/>
  <c r="FQ71" i="4" s="1"/>
  <c r="FQ77" i="4" s="1"/>
  <c r="DP3" i="5"/>
  <c r="DQ2" i="5"/>
  <c r="EJ2" i="4"/>
  <c r="KP3" i="3"/>
  <c r="EH68" i="4"/>
  <c r="EH121" i="4"/>
  <c r="EK17" i="3"/>
  <c r="EK21" i="3" s="1"/>
  <c r="EK23" i="3" s="1"/>
  <c r="EK27" i="3" s="1"/>
  <c r="EH123" i="4"/>
  <c r="EH118" i="4"/>
  <c r="EH117" i="4"/>
  <c r="EH122" i="4"/>
  <c r="EH120" i="4"/>
  <c r="EH119" i="4"/>
  <c r="EI66" i="4"/>
  <c r="EI5" i="4"/>
  <c r="EI7" i="4" s="1"/>
  <c r="EH61" i="4"/>
  <c r="EH59" i="4"/>
  <c r="EH57" i="4"/>
  <c r="EH62" i="4"/>
  <c r="EH60" i="4"/>
  <c r="EH56" i="4"/>
  <c r="EH58" i="4"/>
  <c r="FR71" i="4" l="1"/>
  <c r="FR77" i="4" s="1"/>
  <c r="EK2" i="4"/>
  <c r="KQ3" i="3"/>
  <c r="DR2" i="5"/>
  <c r="DQ3" i="5"/>
  <c r="EI68" i="4"/>
  <c r="EI121" i="4"/>
  <c r="EL17" i="3"/>
  <c r="EL21" i="3" s="1"/>
  <c r="EL23" i="3" s="1"/>
  <c r="EL27" i="3" s="1"/>
  <c r="EJ66" i="4"/>
  <c r="EJ5" i="4"/>
  <c r="EJ7" i="4" s="1"/>
  <c r="EI123" i="4"/>
  <c r="EI120" i="4"/>
  <c r="EI118" i="4"/>
  <c r="EI119" i="4"/>
  <c r="EI122" i="4"/>
  <c r="EI117" i="4"/>
  <c r="EI62" i="4"/>
  <c r="EI60" i="4"/>
  <c r="EI61" i="4"/>
  <c r="EI58" i="4"/>
  <c r="EI57" i="4"/>
  <c r="EI59" i="4"/>
  <c r="EI56" i="4"/>
  <c r="FS71" i="4" l="1"/>
  <c r="FS77" i="4" s="1"/>
  <c r="DS2" i="5"/>
  <c r="DR3" i="5"/>
  <c r="EL2" i="4"/>
  <c r="KR3" i="3"/>
  <c r="EJ68" i="4"/>
  <c r="EJ121" i="4"/>
  <c r="EM17" i="3"/>
  <c r="EM21" i="3" s="1"/>
  <c r="EM23" i="3" s="1"/>
  <c r="EM27" i="3" s="1"/>
  <c r="EJ60" i="4"/>
  <c r="EJ58" i="4"/>
  <c r="EJ56" i="4"/>
  <c r="EJ62" i="4"/>
  <c r="EJ59" i="4"/>
  <c r="EJ61" i="4"/>
  <c r="EJ57" i="4"/>
  <c r="EK5" i="4"/>
  <c r="EK7" i="4" s="1"/>
  <c r="EK66" i="4"/>
  <c r="EJ123" i="4"/>
  <c r="EJ122" i="4"/>
  <c r="EJ120" i="4"/>
  <c r="EJ118" i="4"/>
  <c r="EJ117" i="4"/>
  <c r="EJ119" i="4"/>
  <c r="FT71" i="4" l="1"/>
  <c r="EM2" i="4"/>
  <c r="KS3" i="3"/>
  <c r="DS3" i="5"/>
  <c r="DT2" i="5"/>
  <c r="EK68" i="4"/>
  <c r="EK121" i="4"/>
  <c r="EN17" i="3"/>
  <c r="EN21" i="3" s="1"/>
  <c r="EN23" i="3" s="1"/>
  <c r="EN27" i="3" s="1"/>
  <c r="EK123" i="4"/>
  <c r="EK122" i="4"/>
  <c r="EK119" i="4"/>
  <c r="EK117" i="4"/>
  <c r="EK120" i="4"/>
  <c r="EK118" i="4"/>
  <c r="EK61" i="4"/>
  <c r="EK60" i="4"/>
  <c r="EK57" i="4"/>
  <c r="EK56" i="4"/>
  <c r="EK59" i="4"/>
  <c r="EK62" i="4"/>
  <c r="EK58" i="4"/>
  <c r="EL66" i="4"/>
  <c r="EL5" i="4"/>
  <c r="EL7" i="4" s="1"/>
  <c r="FT77" i="4" l="1"/>
  <c r="FU71" i="4" s="1"/>
  <c r="DT3" i="5"/>
  <c r="DU2" i="5"/>
  <c r="EN2" i="4"/>
  <c r="KT3" i="3"/>
  <c r="EL68" i="4"/>
  <c r="EL121" i="4"/>
  <c r="EO17" i="3"/>
  <c r="EO21" i="3" s="1"/>
  <c r="EO23" i="3" s="1"/>
  <c r="EO27" i="3" s="1"/>
  <c r="EL123" i="4"/>
  <c r="EL117" i="4"/>
  <c r="EL119" i="4"/>
  <c r="EL118" i="4"/>
  <c r="EL122" i="4"/>
  <c r="EL120" i="4"/>
  <c r="EL61" i="4"/>
  <c r="EL59" i="4"/>
  <c r="EL57" i="4"/>
  <c r="EL58" i="4"/>
  <c r="EL60" i="4"/>
  <c r="EL56" i="4"/>
  <c r="EL62" i="4"/>
  <c r="EM5" i="4"/>
  <c r="EM7" i="4" s="1"/>
  <c r="EM66" i="4"/>
  <c r="FU77" i="4" l="1"/>
  <c r="FV71" i="4" s="1"/>
  <c r="FV77" i="4" s="1"/>
  <c r="FW71" i="4" s="1"/>
  <c r="FW77" i="4" s="1"/>
  <c r="FX71" i="4" s="1"/>
  <c r="FX77" i="4" s="1"/>
  <c r="DV2" i="5"/>
  <c r="DU3" i="5"/>
  <c r="EO2" i="4"/>
  <c r="KU3" i="3"/>
  <c r="EM68" i="4"/>
  <c r="EM121" i="4"/>
  <c r="EP17" i="3"/>
  <c r="EP21" i="3" s="1"/>
  <c r="EP23" i="3" s="1"/>
  <c r="EP27" i="3" s="1"/>
  <c r="EM62" i="4"/>
  <c r="EM60" i="4"/>
  <c r="EM56" i="4"/>
  <c r="EM61" i="4"/>
  <c r="EM58" i="4"/>
  <c r="EM57" i="4"/>
  <c r="EM59" i="4"/>
  <c r="EN66" i="4"/>
  <c r="EN5" i="4"/>
  <c r="EN7" i="4" s="1"/>
  <c r="EM123" i="4"/>
  <c r="EM122" i="4"/>
  <c r="EM120" i="4"/>
  <c r="EM118" i="4"/>
  <c r="EM117" i="4"/>
  <c r="EM119" i="4"/>
  <c r="FY71" i="4" l="1"/>
  <c r="FY77" i="4" s="1"/>
  <c r="EP2" i="4"/>
  <c r="KV3" i="3"/>
  <c r="DW2" i="5"/>
  <c r="DV3" i="5"/>
  <c r="EN68" i="4"/>
  <c r="EN121" i="4"/>
  <c r="EQ17" i="3"/>
  <c r="EQ21" i="3" s="1"/>
  <c r="EQ23" i="3" s="1"/>
  <c r="EQ27" i="3" s="1"/>
  <c r="EN123" i="4"/>
  <c r="EN122" i="4"/>
  <c r="EN119" i="4"/>
  <c r="EN118" i="4"/>
  <c r="EN120" i="4"/>
  <c r="EN117" i="4"/>
  <c r="EO66" i="4"/>
  <c r="EO5" i="4"/>
  <c r="EO7" i="4" s="1"/>
  <c r="EN62" i="4"/>
  <c r="EN60" i="4"/>
  <c r="EN58" i="4"/>
  <c r="EN56" i="4"/>
  <c r="EN59" i="4"/>
  <c r="EN61" i="4"/>
  <c r="EN57" i="4"/>
  <c r="FZ71" i="4" l="1"/>
  <c r="FZ77" i="4" s="1"/>
  <c r="EQ2" i="4"/>
  <c r="KW3" i="3"/>
  <c r="DW3" i="5"/>
  <c r="DX2" i="5"/>
  <c r="EO68" i="4"/>
  <c r="EO121" i="4"/>
  <c r="ER17" i="3"/>
  <c r="ER21" i="3" s="1"/>
  <c r="ER23" i="3" s="1"/>
  <c r="ER27" i="3" s="1"/>
  <c r="EO59" i="4"/>
  <c r="EO62" i="4"/>
  <c r="EO61" i="4"/>
  <c r="EO60" i="4"/>
  <c r="EO58" i="4"/>
  <c r="EO57" i="4"/>
  <c r="EO56" i="4"/>
  <c r="EO122" i="4"/>
  <c r="EO119" i="4"/>
  <c r="EO117" i="4"/>
  <c r="EO123" i="4"/>
  <c r="EO120" i="4"/>
  <c r="EO118" i="4"/>
  <c r="EP66" i="4"/>
  <c r="EP5" i="4"/>
  <c r="EP7" i="4" s="1"/>
  <c r="GA71" i="4" l="1"/>
  <c r="DX3" i="5"/>
  <c r="DY2" i="5"/>
  <c r="ER2" i="4"/>
  <c r="KX3" i="3"/>
  <c r="EP68" i="4"/>
  <c r="EP121" i="4"/>
  <c r="ES27" i="3"/>
  <c r="ES17" i="3"/>
  <c r="ES21" i="3" s="1"/>
  <c r="ES23" i="3" s="1"/>
  <c r="EP122" i="4"/>
  <c r="EP118" i="4"/>
  <c r="EP120" i="4"/>
  <c r="EP117" i="4"/>
  <c r="EP123" i="4"/>
  <c r="EP119" i="4"/>
  <c r="EQ5" i="4"/>
  <c r="EQ7" i="4" s="1"/>
  <c r="EQ66" i="4"/>
  <c r="EP61" i="4"/>
  <c r="EP59" i="4"/>
  <c r="EP57" i="4"/>
  <c r="EP62" i="4"/>
  <c r="EP60" i="4"/>
  <c r="EP56" i="4"/>
  <c r="EP58" i="4"/>
  <c r="GA77" i="4" l="1"/>
  <c r="GB71" i="4" s="1"/>
  <c r="ES2" i="4"/>
  <c r="KY3" i="3"/>
  <c r="DZ2" i="5"/>
  <c r="DY3" i="5"/>
  <c r="EQ68" i="4"/>
  <c r="EQ121" i="4"/>
  <c r="ET17" i="3"/>
  <c r="ET21" i="3" s="1"/>
  <c r="ET23" i="3" s="1"/>
  <c r="ET27" i="3" s="1"/>
  <c r="EQ61" i="4"/>
  <c r="EQ58" i="4"/>
  <c r="EQ57" i="4"/>
  <c r="EQ59" i="4"/>
  <c r="EQ56" i="4"/>
  <c r="EQ62" i="4"/>
  <c r="EQ60" i="4"/>
  <c r="ER66" i="4"/>
  <c r="ER5" i="4"/>
  <c r="ER7" i="4" s="1"/>
  <c r="EQ123" i="4"/>
  <c r="EQ120" i="4"/>
  <c r="EQ118" i="4"/>
  <c r="EQ117" i="4"/>
  <c r="EQ122" i="4"/>
  <c r="EQ119" i="4"/>
  <c r="GB77" i="4" l="1"/>
  <c r="GC71" i="4" s="1"/>
  <c r="GC77" i="4" s="1"/>
  <c r="GD71" i="4" s="1"/>
  <c r="GD77" i="4" s="1"/>
  <c r="GE71" i="4" s="1"/>
  <c r="GE77" i="4" s="1"/>
  <c r="ET2" i="4"/>
  <c r="KZ3" i="3"/>
  <c r="EA2" i="5"/>
  <c r="DZ3" i="5"/>
  <c r="ER68" i="4"/>
  <c r="ER121" i="4"/>
  <c r="EU17" i="3"/>
  <c r="EU21" i="3" s="1"/>
  <c r="EU23" i="3" s="1"/>
  <c r="EU27" i="3" s="1"/>
  <c r="ER123" i="4"/>
  <c r="ER122" i="4"/>
  <c r="ER117" i="4"/>
  <c r="ER120" i="4"/>
  <c r="ER119" i="4"/>
  <c r="ER118" i="4"/>
  <c r="ES66" i="4"/>
  <c r="ES5" i="4"/>
  <c r="ES7" i="4" s="1"/>
  <c r="ER62" i="4"/>
  <c r="ER60" i="4"/>
  <c r="ER58" i="4"/>
  <c r="ER56" i="4"/>
  <c r="ER59" i="4"/>
  <c r="ER57" i="4"/>
  <c r="ER61" i="4"/>
  <c r="GF71" i="4" l="1"/>
  <c r="GF77" i="4" s="1"/>
  <c r="EU2" i="4"/>
  <c r="LA3" i="3"/>
  <c r="EA3" i="5"/>
  <c r="EB2" i="5"/>
  <c r="ES68" i="4"/>
  <c r="ES121" i="4"/>
  <c r="EV17" i="3"/>
  <c r="EV21" i="3" s="1"/>
  <c r="EV23" i="3" s="1"/>
  <c r="EV27" i="3" s="1"/>
  <c r="ES122" i="4"/>
  <c r="ES119" i="4"/>
  <c r="ES117" i="4"/>
  <c r="ES118" i="4"/>
  <c r="ES120" i="4"/>
  <c r="ES123" i="4"/>
  <c r="ET66" i="4"/>
  <c r="ET5" i="4"/>
  <c r="ET7" i="4" s="1"/>
  <c r="ES61" i="4"/>
  <c r="ES60" i="4"/>
  <c r="ES57" i="4"/>
  <c r="ES56" i="4"/>
  <c r="ES58" i="4"/>
  <c r="ES59" i="4"/>
  <c r="ES62" i="4"/>
  <c r="GG71" i="4" l="1"/>
  <c r="GG77" i="4" s="1"/>
  <c r="EC2" i="5"/>
  <c r="EB3" i="5"/>
  <c r="EV2" i="4"/>
  <c r="LB3" i="3"/>
  <c r="ET68" i="4"/>
  <c r="ET121" i="4"/>
  <c r="EW17" i="3"/>
  <c r="EW21" i="3" s="1"/>
  <c r="EW23" i="3" s="1"/>
  <c r="EW27" i="3" s="1"/>
  <c r="ET123" i="4"/>
  <c r="ET120" i="4"/>
  <c r="ET119" i="4"/>
  <c r="ET117" i="4"/>
  <c r="ET122" i="4"/>
  <c r="ET118" i="4"/>
  <c r="EU66" i="4"/>
  <c r="EU5" i="4"/>
  <c r="EU7" i="4" s="1"/>
  <c r="ET61" i="4"/>
  <c r="ET59" i="4"/>
  <c r="ET57" i="4"/>
  <c r="ET60" i="4"/>
  <c r="ET62" i="4"/>
  <c r="ET58" i="4"/>
  <c r="ET56" i="4"/>
  <c r="GH71" i="4" l="1"/>
  <c r="EW2" i="4"/>
  <c r="LC3" i="3"/>
  <c r="ED2" i="5"/>
  <c r="EC3" i="5"/>
  <c r="EU68" i="4"/>
  <c r="EU121" i="4"/>
  <c r="EX17" i="3"/>
  <c r="EX21" i="3" s="1"/>
  <c r="EX23" i="3" s="1"/>
  <c r="EX27" i="3" s="1"/>
  <c r="EU123" i="4"/>
  <c r="EU122" i="4"/>
  <c r="EU120" i="4"/>
  <c r="EU118" i="4"/>
  <c r="EU119" i="4"/>
  <c r="EU117" i="4"/>
  <c r="EV66" i="4"/>
  <c r="EV5" i="4"/>
  <c r="EV7" i="4" s="1"/>
  <c r="EU60" i="4"/>
  <c r="EU59" i="4"/>
  <c r="EU62" i="4"/>
  <c r="EU61" i="4"/>
  <c r="EU56" i="4"/>
  <c r="EU58" i="4"/>
  <c r="EU57" i="4"/>
  <c r="GH77" i="4" l="1"/>
  <c r="GI71" i="4" s="1"/>
  <c r="GI77" i="4" s="1"/>
  <c r="GJ71" i="4" s="1"/>
  <c r="EX2" i="4"/>
  <c r="LD3" i="3"/>
  <c r="EE2" i="5"/>
  <c r="ED3" i="5"/>
  <c r="EV68" i="4"/>
  <c r="EV121" i="4"/>
  <c r="EY17" i="3"/>
  <c r="EY21" i="3" s="1"/>
  <c r="EY23" i="3" s="1"/>
  <c r="EY27" i="3" s="1"/>
  <c r="EV123" i="4"/>
  <c r="EV122" i="4"/>
  <c r="EV118" i="4"/>
  <c r="EV120" i="4"/>
  <c r="EV117" i="4"/>
  <c r="EV119" i="4"/>
  <c r="EW5" i="4"/>
  <c r="EW7" i="4" s="1"/>
  <c r="EW66" i="4"/>
  <c r="EV60" i="4"/>
  <c r="EV58" i="4"/>
  <c r="EV56" i="4"/>
  <c r="EV62" i="4"/>
  <c r="EV61" i="4"/>
  <c r="EV59" i="4"/>
  <c r="EV57" i="4"/>
  <c r="GJ77" i="4" l="1"/>
  <c r="GK71" i="4" s="1"/>
  <c r="GK77" i="4" s="1"/>
  <c r="GL71" i="4" s="1"/>
  <c r="GL77" i="4" s="1"/>
  <c r="EY2" i="4"/>
  <c r="LE3" i="3"/>
  <c r="EE3" i="5"/>
  <c r="EF2" i="5"/>
  <c r="EW68" i="4"/>
  <c r="EW121" i="4"/>
  <c r="EZ27" i="3"/>
  <c r="EZ17" i="3"/>
  <c r="EZ21" i="3" s="1"/>
  <c r="EZ23" i="3" s="1"/>
  <c r="EW62" i="4"/>
  <c r="EW58" i="4"/>
  <c r="EW61" i="4"/>
  <c r="EW60" i="4"/>
  <c r="EW59" i="4"/>
  <c r="EW57" i="4"/>
  <c r="EW56" i="4"/>
  <c r="EX66" i="4"/>
  <c r="EX5" i="4"/>
  <c r="EX7" i="4" s="1"/>
  <c r="EW123" i="4"/>
  <c r="EW122" i="4"/>
  <c r="EW119" i="4"/>
  <c r="EW117" i="4"/>
  <c r="EW118" i="4"/>
  <c r="EW120" i="4"/>
  <c r="GM71" i="4" l="1"/>
  <c r="GM77" i="4" s="1"/>
  <c r="EF3" i="5"/>
  <c r="EG2" i="5"/>
  <c r="EZ2" i="4"/>
  <c r="LF3" i="3"/>
  <c r="EX68" i="4"/>
  <c r="EX121" i="4"/>
  <c r="FA17" i="3"/>
  <c r="FA21" i="3" s="1"/>
  <c r="FA23" i="3" s="1"/>
  <c r="FA27" i="3" s="1"/>
  <c r="EX122" i="4"/>
  <c r="EX118" i="4"/>
  <c r="EX117" i="4"/>
  <c r="EX120" i="4"/>
  <c r="EX123" i="4"/>
  <c r="EX119" i="4"/>
  <c r="EY66" i="4"/>
  <c r="EY5" i="4"/>
  <c r="EY7" i="4" s="1"/>
  <c r="EX61" i="4"/>
  <c r="EX59" i="4"/>
  <c r="EX57" i="4"/>
  <c r="EX60" i="4"/>
  <c r="EX56" i="4"/>
  <c r="EX62" i="4"/>
  <c r="EX58" i="4"/>
  <c r="GN71" i="4" l="1"/>
  <c r="GN77" i="4" s="1"/>
  <c r="FA2" i="4"/>
  <c r="LG3" i="3"/>
  <c r="EH2" i="5"/>
  <c r="EG3" i="5"/>
  <c r="EY68" i="4"/>
  <c r="EY121" i="4"/>
  <c r="FB17" i="3"/>
  <c r="FB21" i="3" s="1"/>
  <c r="FB23" i="3" s="1"/>
  <c r="FB27" i="3" s="1"/>
  <c r="EY123" i="4"/>
  <c r="EY120" i="4"/>
  <c r="EY118" i="4"/>
  <c r="EY119" i="4"/>
  <c r="EY122" i="4"/>
  <c r="EY117" i="4"/>
  <c r="EZ66" i="4"/>
  <c r="EZ5" i="4"/>
  <c r="EZ7" i="4" s="1"/>
  <c r="EY60" i="4"/>
  <c r="EY62" i="4"/>
  <c r="EY61" i="4"/>
  <c r="EY59" i="4"/>
  <c r="EY58" i="4"/>
  <c r="EY57" i="4"/>
  <c r="EY56" i="4"/>
  <c r="GO71" i="4" l="1"/>
  <c r="EI2" i="5"/>
  <c r="EH3" i="5"/>
  <c r="FB2" i="4"/>
  <c r="LH3" i="3"/>
  <c r="EZ68" i="4"/>
  <c r="EZ121" i="4"/>
  <c r="FC17" i="3"/>
  <c r="FC21" i="3" s="1"/>
  <c r="FC23" i="3" s="1"/>
  <c r="FC27" i="3" s="1"/>
  <c r="EZ122" i="4"/>
  <c r="EZ120" i="4"/>
  <c r="EZ117" i="4"/>
  <c r="EZ119" i="4"/>
  <c r="EZ118" i="4"/>
  <c r="EZ123" i="4"/>
  <c r="FA5" i="4"/>
  <c r="FA7" i="4" s="1"/>
  <c r="FA66" i="4"/>
  <c r="EZ60" i="4"/>
  <c r="EZ58" i="4"/>
  <c r="EZ56" i="4"/>
  <c r="EZ59" i="4"/>
  <c r="EZ61" i="4"/>
  <c r="EZ62" i="4"/>
  <c r="EZ57" i="4"/>
  <c r="GO77" i="4" l="1"/>
  <c r="GP71" i="4" s="1"/>
  <c r="GP77" i="4" s="1"/>
  <c r="GQ71" i="4" s="1"/>
  <c r="GQ77" i="4" s="1"/>
  <c r="FC2" i="4"/>
  <c r="LI3" i="3"/>
  <c r="EI3" i="5"/>
  <c r="EJ2" i="5"/>
  <c r="FA68" i="4"/>
  <c r="FA121" i="4"/>
  <c r="FD17" i="3"/>
  <c r="FD21" i="3" s="1"/>
  <c r="FD23" i="3" s="1"/>
  <c r="FD27" i="3" s="1"/>
  <c r="FA61" i="4"/>
  <c r="FA60" i="4"/>
  <c r="FA62" i="4"/>
  <c r="FA57" i="4"/>
  <c r="FA56" i="4"/>
  <c r="FA59" i="4"/>
  <c r="FA58" i="4"/>
  <c r="FB66" i="4"/>
  <c r="FB5" i="4"/>
  <c r="FB7" i="4" s="1"/>
  <c r="FA123" i="4"/>
  <c r="FA122" i="4"/>
  <c r="FA119" i="4"/>
  <c r="FA117" i="4"/>
  <c r="FA118" i="4"/>
  <c r="FA120" i="4"/>
  <c r="GR71" i="4" l="1"/>
  <c r="GR77" i="4" s="1"/>
  <c r="FD2" i="4"/>
  <c r="LJ3" i="3"/>
  <c r="EJ3" i="5"/>
  <c r="EK2" i="5"/>
  <c r="FB68" i="4"/>
  <c r="FB121" i="4"/>
  <c r="FE17" i="3"/>
  <c r="FE21" i="3" s="1"/>
  <c r="FE23" i="3" s="1"/>
  <c r="FE27" i="3" s="1"/>
  <c r="FB123" i="4"/>
  <c r="FB122" i="4"/>
  <c r="FB119" i="4"/>
  <c r="FB118" i="4"/>
  <c r="FB120" i="4"/>
  <c r="FB117" i="4"/>
  <c r="FC5" i="4"/>
  <c r="FC7" i="4" s="1"/>
  <c r="FC66" i="4"/>
  <c r="FB62" i="4"/>
  <c r="FB61" i="4"/>
  <c r="FB59" i="4"/>
  <c r="FB57" i="4"/>
  <c r="FB58" i="4"/>
  <c r="FB56" i="4"/>
  <c r="FB60" i="4"/>
  <c r="GS71" i="4" l="1"/>
  <c r="GS77" i="4" s="1"/>
  <c r="EL2" i="5"/>
  <c r="EK3" i="5"/>
  <c r="FE2" i="4"/>
  <c r="LK3" i="3"/>
  <c r="FC68" i="4"/>
  <c r="FC121" i="4"/>
  <c r="FF17" i="3"/>
  <c r="FF21" i="3" s="1"/>
  <c r="FF23" i="3" s="1"/>
  <c r="FF27" i="3" s="1"/>
  <c r="FC62" i="4"/>
  <c r="FC60" i="4"/>
  <c r="FC59" i="4"/>
  <c r="FC56" i="4"/>
  <c r="FC58" i="4"/>
  <c r="FC57" i="4"/>
  <c r="FC61" i="4"/>
  <c r="FD66" i="4"/>
  <c r="FD5" i="4"/>
  <c r="FD7" i="4" s="1"/>
  <c r="FC122" i="4"/>
  <c r="FC123" i="4"/>
  <c r="FC120" i="4"/>
  <c r="FC118" i="4"/>
  <c r="FC117" i="4"/>
  <c r="FC119" i="4"/>
  <c r="GT71" i="4" l="1"/>
  <c r="GT77" i="4" s="1"/>
  <c r="FF2" i="4"/>
  <c r="LL3" i="3"/>
  <c r="EM2" i="5"/>
  <c r="EL3" i="5"/>
  <c r="FD68" i="4"/>
  <c r="FD121" i="4"/>
  <c r="FG17" i="3"/>
  <c r="FG21" i="3" s="1"/>
  <c r="FG23" i="3" s="1"/>
  <c r="FG27" i="3" s="1"/>
  <c r="FD123" i="4"/>
  <c r="FD119" i="4"/>
  <c r="FD118" i="4"/>
  <c r="FD120" i="4"/>
  <c r="FD117" i="4"/>
  <c r="FD122" i="4"/>
  <c r="FE66" i="4"/>
  <c r="FE5" i="4"/>
  <c r="FE7" i="4" s="1"/>
  <c r="FD60" i="4"/>
  <c r="FD58" i="4"/>
  <c r="FD56" i="4"/>
  <c r="FD61" i="4"/>
  <c r="FD57" i="4"/>
  <c r="FD59" i="4"/>
  <c r="FD62" i="4"/>
  <c r="GU71" i="4" l="1"/>
  <c r="GU77" i="4" s="1"/>
  <c r="EM3" i="5"/>
  <c r="EN2" i="5"/>
  <c r="FG2" i="4"/>
  <c r="LM3" i="3"/>
  <c r="FE68" i="4"/>
  <c r="FE121" i="4"/>
  <c r="FH17" i="3"/>
  <c r="FH21" i="3" s="1"/>
  <c r="FH23" i="3" s="1"/>
  <c r="FH27" i="3" s="1"/>
  <c r="FE123" i="4"/>
  <c r="FE122" i="4"/>
  <c r="FE119" i="4"/>
  <c r="FE117" i="4"/>
  <c r="FE120" i="4"/>
  <c r="FE118" i="4"/>
  <c r="FF66" i="4"/>
  <c r="FF5" i="4"/>
  <c r="FF7" i="4" s="1"/>
  <c r="FE59" i="4"/>
  <c r="FE61" i="4"/>
  <c r="FE60" i="4"/>
  <c r="FE62" i="4"/>
  <c r="FE58" i="4"/>
  <c r="FE57" i="4"/>
  <c r="FE56" i="4"/>
  <c r="GV71" i="4" l="1"/>
  <c r="GV77" i="4" s="1"/>
  <c r="EN3" i="5"/>
  <c r="EO2" i="5"/>
  <c r="FH2" i="4"/>
  <c r="LN3" i="3"/>
  <c r="FF68" i="4"/>
  <c r="FF121" i="4"/>
  <c r="FI17" i="3"/>
  <c r="FI21" i="3" s="1"/>
  <c r="FI23" i="3" s="1"/>
  <c r="FI27" i="3" s="1"/>
  <c r="FF123" i="4"/>
  <c r="FF122" i="4"/>
  <c r="FF120" i="4"/>
  <c r="FF117" i="4"/>
  <c r="FF119" i="4"/>
  <c r="FF118" i="4"/>
  <c r="FG66" i="4"/>
  <c r="FG5" i="4"/>
  <c r="FF62" i="4"/>
  <c r="FF61" i="4"/>
  <c r="FF59" i="4"/>
  <c r="FF57" i="4"/>
  <c r="FF60" i="4"/>
  <c r="FF56" i="4"/>
  <c r="FF58" i="4"/>
  <c r="FI2" i="4" l="1"/>
  <c r="LO3" i="3"/>
  <c r="EP2" i="5"/>
  <c r="EO3" i="5"/>
  <c r="FG68" i="4"/>
  <c r="FG121" i="4"/>
  <c r="FJ17" i="3"/>
  <c r="FJ21" i="3" s="1"/>
  <c r="FJ23" i="3" s="1"/>
  <c r="FJ27" i="3" s="1"/>
  <c r="FH66" i="4"/>
  <c r="FH5" i="4"/>
  <c r="FG122" i="4"/>
  <c r="FG120" i="4"/>
  <c r="FG118" i="4"/>
  <c r="FG117" i="4"/>
  <c r="FG119" i="4"/>
  <c r="FG123" i="4"/>
  <c r="FG61" i="4"/>
  <c r="FG58" i="4"/>
  <c r="FG57" i="4"/>
  <c r="FG59" i="4"/>
  <c r="FG60" i="4"/>
  <c r="FG56" i="4"/>
  <c r="FG62" i="4"/>
  <c r="EQ2" i="5" l="1"/>
  <c r="EP3" i="5"/>
  <c r="FJ2" i="4"/>
  <c r="LP3" i="3"/>
  <c r="FH68" i="4"/>
  <c r="FH121" i="4"/>
  <c r="FK17" i="3"/>
  <c r="FK21" i="3" s="1"/>
  <c r="FK23" i="3" s="1"/>
  <c r="FK27" i="3" s="1"/>
  <c r="FI66" i="4"/>
  <c r="FI5" i="4"/>
  <c r="FH60" i="4"/>
  <c r="FH58" i="4"/>
  <c r="FH56" i="4"/>
  <c r="FH62" i="4"/>
  <c r="FH61" i="4"/>
  <c r="FH57" i="4"/>
  <c r="FH59" i="4"/>
  <c r="FH122" i="4"/>
  <c r="FH117" i="4"/>
  <c r="FH123" i="4"/>
  <c r="FH119" i="4"/>
  <c r="FH118" i="4"/>
  <c r="FH120" i="4"/>
  <c r="FK2" i="4" l="1"/>
  <c r="LQ3" i="3"/>
  <c r="EQ3" i="5"/>
  <c r="ER2" i="5"/>
  <c r="FI68" i="4"/>
  <c r="FI121" i="4"/>
  <c r="FL17" i="3"/>
  <c r="FL21" i="3" s="1"/>
  <c r="FL23" i="3" s="1"/>
  <c r="FL27" i="3" s="1"/>
  <c r="FI122" i="4"/>
  <c r="FI119" i="4"/>
  <c r="FI117" i="4"/>
  <c r="FI123" i="4"/>
  <c r="FI118" i="4"/>
  <c r="FI120" i="4"/>
  <c r="FJ66" i="4"/>
  <c r="FJ5" i="4"/>
  <c r="FI62" i="4"/>
  <c r="FI59" i="4"/>
  <c r="FI61" i="4"/>
  <c r="FI60" i="4"/>
  <c r="FI57" i="4"/>
  <c r="FI56" i="4"/>
  <c r="FI58" i="4"/>
  <c r="FL2" i="4" l="1"/>
  <c r="LR3" i="3"/>
  <c r="ES2" i="5"/>
  <c r="ER3" i="5"/>
  <c r="FJ68" i="4"/>
  <c r="FJ121" i="4"/>
  <c r="FM17" i="3"/>
  <c r="FM21" i="3" s="1"/>
  <c r="FM23" i="3" s="1"/>
  <c r="FM27" i="3" s="1"/>
  <c r="FJ122" i="4"/>
  <c r="FJ123" i="4"/>
  <c r="FJ120" i="4"/>
  <c r="FJ119" i="4"/>
  <c r="FJ118" i="4"/>
  <c r="FJ117" i="4"/>
  <c r="FK66" i="4"/>
  <c r="FK5" i="4"/>
  <c r="FJ61" i="4"/>
  <c r="FJ59" i="4"/>
  <c r="FJ57" i="4"/>
  <c r="FJ60" i="4"/>
  <c r="FJ58" i="4"/>
  <c r="FJ62" i="4"/>
  <c r="FJ56" i="4"/>
  <c r="ET2" i="5" l="1"/>
  <c r="ES3" i="5"/>
  <c r="FM2" i="4"/>
  <c r="LS3" i="3"/>
  <c r="FK68" i="4"/>
  <c r="FK121" i="4"/>
  <c r="FN27" i="3"/>
  <c r="FN17" i="3"/>
  <c r="FN21" i="3" s="1"/>
  <c r="FN23" i="3" s="1"/>
  <c r="FK123" i="4"/>
  <c r="FK120" i="4"/>
  <c r="FK118" i="4"/>
  <c r="FK122" i="4"/>
  <c r="FK117" i="4"/>
  <c r="FK119" i="4"/>
  <c r="FK62" i="4"/>
  <c r="FK60" i="4"/>
  <c r="FK59" i="4"/>
  <c r="FK61" i="4"/>
  <c r="FK56" i="4"/>
  <c r="FK58" i="4"/>
  <c r="FK57" i="4"/>
  <c r="FL66" i="4"/>
  <c r="FL5" i="4"/>
  <c r="FN2" i="4" l="1"/>
  <c r="LT3" i="3"/>
  <c r="EU2" i="5"/>
  <c r="ET3" i="5"/>
  <c r="FL68" i="4"/>
  <c r="FL121" i="4"/>
  <c r="FO17" i="3"/>
  <c r="FO21" i="3" s="1"/>
  <c r="FO23" i="3" s="1"/>
  <c r="FO27" i="3" s="1"/>
  <c r="FL60" i="4"/>
  <c r="FL58" i="4"/>
  <c r="FL56" i="4"/>
  <c r="FL61" i="4"/>
  <c r="FL57" i="4"/>
  <c r="FL62" i="4"/>
  <c r="FL59" i="4"/>
  <c r="FL123" i="4"/>
  <c r="FL118" i="4"/>
  <c r="FL122" i="4"/>
  <c r="FL120" i="4"/>
  <c r="FL117" i="4"/>
  <c r="FL119" i="4"/>
  <c r="FM5" i="4"/>
  <c r="FM66" i="4"/>
  <c r="EU3" i="5" l="1"/>
  <c r="EV2" i="5"/>
  <c r="FO2" i="4"/>
  <c r="LU3" i="3"/>
  <c r="FM68" i="4"/>
  <c r="FM121" i="4"/>
  <c r="FP17" i="3"/>
  <c r="FP21" i="3" s="1"/>
  <c r="FP23" i="3" s="1"/>
  <c r="FP27" i="3" s="1"/>
  <c r="FM122" i="4"/>
  <c r="FM123" i="4"/>
  <c r="FM119" i="4"/>
  <c r="FM117" i="4"/>
  <c r="FM120" i="4"/>
  <c r="FM118" i="4"/>
  <c r="FM62" i="4"/>
  <c r="FM58" i="4"/>
  <c r="FM59" i="4"/>
  <c r="FM57" i="4"/>
  <c r="FM56" i="4"/>
  <c r="FM61" i="4"/>
  <c r="FM60" i="4"/>
  <c r="FN66" i="4"/>
  <c r="FN5" i="4"/>
  <c r="FP2" i="4" l="1"/>
  <c r="LV3" i="3"/>
  <c r="EV3" i="5"/>
  <c r="EW2" i="5"/>
  <c r="FN68" i="4"/>
  <c r="FN121" i="4"/>
  <c r="FQ17" i="3"/>
  <c r="FQ21" i="3" s="1"/>
  <c r="FQ23" i="3" s="1"/>
  <c r="FQ27" i="3" s="1"/>
  <c r="FN122" i="4"/>
  <c r="FN118" i="4"/>
  <c r="FN117" i="4"/>
  <c r="FN119" i="4"/>
  <c r="FN123" i="4"/>
  <c r="FN120" i="4"/>
  <c r="FN61" i="4"/>
  <c r="FN59" i="4"/>
  <c r="FN57" i="4"/>
  <c r="FN60" i="4"/>
  <c r="FN56" i="4"/>
  <c r="FN58" i="4"/>
  <c r="FN62" i="4"/>
  <c r="FO66" i="4"/>
  <c r="FO5" i="4"/>
  <c r="FQ2" i="4" l="1"/>
  <c r="LW3" i="3"/>
  <c r="EX2" i="5"/>
  <c r="EW3" i="5"/>
  <c r="FO68" i="4"/>
  <c r="FO121" i="4"/>
  <c r="FR17" i="3"/>
  <c r="FR21" i="3" s="1"/>
  <c r="FR23" i="3" s="1"/>
  <c r="FR27" i="3" s="1"/>
  <c r="FO123" i="4"/>
  <c r="FO122" i="4"/>
  <c r="FO120" i="4"/>
  <c r="FO118" i="4"/>
  <c r="FO119" i="4"/>
  <c r="FO117" i="4"/>
  <c r="FP66" i="4"/>
  <c r="FP5" i="4"/>
  <c r="FO62" i="4"/>
  <c r="FO60" i="4"/>
  <c r="FO61" i="4"/>
  <c r="FO58" i="4"/>
  <c r="FO57" i="4"/>
  <c r="FO59" i="4"/>
  <c r="FO56" i="4"/>
  <c r="EY2" i="5" l="1"/>
  <c r="EX3" i="5"/>
  <c r="FR2" i="4"/>
  <c r="LX3" i="3"/>
  <c r="FP68" i="4"/>
  <c r="FP121" i="4"/>
  <c r="FS17" i="3"/>
  <c r="FS21" i="3" s="1"/>
  <c r="FS23" i="3" s="1"/>
  <c r="FS27" i="3" s="1"/>
  <c r="FP123" i="4"/>
  <c r="FP122" i="4"/>
  <c r="FP120" i="4"/>
  <c r="FP119" i="4"/>
  <c r="FP118" i="4"/>
  <c r="FP117" i="4"/>
  <c r="FP62" i="4"/>
  <c r="FP60" i="4"/>
  <c r="FP58" i="4"/>
  <c r="FP56" i="4"/>
  <c r="FP59" i="4"/>
  <c r="FP61" i="4"/>
  <c r="FP57" i="4"/>
  <c r="FQ5" i="4"/>
  <c r="FQ66" i="4"/>
  <c r="FS2" i="4" l="1"/>
  <c r="LY3" i="3"/>
  <c r="EY3" i="5"/>
  <c r="EZ2" i="5"/>
  <c r="FQ68" i="4"/>
  <c r="FQ121" i="4"/>
  <c r="FT17" i="3"/>
  <c r="FT21" i="3" s="1"/>
  <c r="FQ61" i="4"/>
  <c r="FQ60" i="4"/>
  <c r="FQ59" i="4"/>
  <c r="FQ57" i="4"/>
  <c r="FQ56" i="4"/>
  <c r="FQ62" i="4"/>
  <c r="FQ58" i="4"/>
  <c r="FQ122" i="4"/>
  <c r="FQ119" i="4"/>
  <c r="FQ117" i="4"/>
  <c r="FQ118" i="4"/>
  <c r="FQ120" i="4"/>
  <c r="FQ123" i="4"/>
  <c r="FR66" i="4"/>
  <c r="FR5" i="4"/>
  <c r="EZ3" i="5" l="1"/>
  <c r="FA2" i="5"/>
  <c r="FT2" i="4"/>
  <c r="LZ3" i="3"/>
  <c r="FR68" i="4"/>
  <c r="FR121" i="4"/>
  <c r="FT23" i="3"/>
  <c r="FT27" i="3" s="1"/>
  <c r="FR122" i="4"/>
  <c r="FR123" i="4"/>
  <c r="FR118" i="4"/>
  <c r="FR120" i="4"/>
  <c r="FR117" i="4"/>
  <c r="FR119" i="4"/>
  <c r="FS5" i="4"/>
  <c r="FS66" i="4"/>
  <c r="FR61" i="4"/>
  <c r="FR59" i="4"/>
  <c r="FR57" i="4"/>
  <c r="FR62" i="4"/>
  <c r="FR58" i="4"/>
  <c r="FR60" i="4"/>
  <c r="FR56" i="4"/>
  <c r="FU17" i="3" l="1"/>
  <c r="FU21" i="3" s="1"/>
  <c r="FB2" i="5"/>
  <c r="FA3" i="5"/>
  <c r="FU2" i="4"/>
  <c r="MA3" i="3"/>
  <c r="FS68" i="4"/>
  <c r="FS121" i="4"/>
  <c r="FS62" i="4"/>
  <c r="FS60" i="4"/>
  <c r="FS56" i="4"/>
  <c r="FS61" i="4"/>
  <c r="FS59" i="4"/>
  <c r="FS58" i="4"/>
  <c r="FS57" i="4"/>
  <c r="FT66" i="4"/>
  <c r="FT5" i="4"/>
  <c r="FS123" i="4"/>
  <c r="FS120" i="4"/>
  <c r="FS118" i="4"/>
  <c r="FS122" i="4"/>
  <c r="FS117" i="4"/>
  <c r="FS119" i="4"/>
  <c r="FC2" i="5" l="1"/>
  <c r="FB3" i="5"/>
  <c r="FV2" i="4"/>
  <c r="MB3" i="3"/>
  <c r="FU23" i="3"/>
  <c r="FU27" i="3" s="1"/>
  <c r="FV17" i="3" s="1"/>
  <c r="FV21" i="3" s="1"/>
  <c r="FV23" i="3" s="1"/>
  <c r="FV27" i="3" s="1"/>
  <c r="FW17" i="3" s="1"/>
  <c r="FW21" i="3" s="1"/>
  <c r="FT68" i="4"/>
  <c r="FT121" i="4"/>
  <c r="FT62" i="4"/>
  <c r="FT60" i="4"/>
  <c r="FT58" i="4"/>
  <c r="FT56" i="4"/>
  <c r="FT61" i="4"/>
  <c r="FT59" i="4"/>
  <c r="FT57" i="4"/>
  <c r="FT123" i="4"/>
  <c r="FT122" i="4"/>
  <c r="FT119" i="4"/>
  <c r="FT118" i="4"/>
  <c r="FT120" i="4"/>
  <c r="FT117" i="4"/>
  <c r="FU66" i="4"/>
  <c r="FU5" i="4"/>
  <c r="FW2" i="4" l="1"/>
  <c r="MC3" i="3"/>
  <c r="FC3" i="5"/>
  <c r="FD2" i="5"/>
  <c r="FU68" i="4"/>
  <c r="FU121" i="4"/>
  <c r="FW23" i="3"/>
  <c r="FW27" i="3" s="1"/>
  <c r="FV66" i="4"/>
  <c r="FV5" i="4"/>
  <c r="FU59" i="4"/>
  <c r="FU61" i="4"/>
  <c r="FU60" i="4"/>
  <c r="FU58" i="4"/>
  <c r="FU62" i="4"/>
  <c r="FU57" i="4"/>
  <c r="FU56" i="4"/>
  <c r="FU122" i="4"/>
  <c r="FU120" i="4"/>
  <c r="FU119" i="4"/>
  <c r="FU117" i="4"/>
  <c r="FU118" i="4"/>
  <c r="FU123" i="4"/>
  <c r="FD3" i="5" l="1"/>
  <c r="FE2" i="5"/>
  <c r="FX2" i="4"/>
  <c r="MD3" i="3"/>
  <c r="FV68" i="4"/>
  <c r="FV121" i="4"/>
  <c r="FX17" i="3"/>
  <c r="FX21" i="3" s="1"/>
  <c r="FW5" i="4"/>
  <c r="FW66" i="4"/>
  <c r="FV61" i="4"/>
  <c r="FV59" i="4"/>
  <c r="FV57" i="4"/>
  <c r="FV62" i="4"/>
  <c r="FV60" i="4"/>
  <c r="FV56" i="4"/>
  <c r="FV58" i="4"/>
  <c r="FV122" i="4"/>
  <c r="FV123" i="4"/>
  <c r="FV120" i="4"/>
  <c r="FV117" i="4"/>
  <c r="FV119" i="4"/>
  <c r="FV118" i="4"/>
  <c r="FY2" i="4" l="1"/>
  <c r="ME3" i="3"/>
  <c r="FF2" i="5"/>
  <c r="FE3" i="5"/>
  <c r="FW68" i="4"/>
  <c r="FW121" i="4"/>
  <c r="FX23" i="3"/>
  <c r="FX27" i="3" s="1"/>
  <c r="FX5" i="4"/>
  <c r="FX66" i="4"/>
  <c r="FW123" i="4"/>
  <c r="FW122" i="4"/>
  <c r="FW118" i="4"/>
  <c r="FW119" i="4"/>
  <c r="FW120" i="4"/>
  <c r="FW117" i="4"/>
  <c r="FW61" i="4"/>
  <c r="FW58" i="4"/>
  <c r="FW57" i="4"/>
  <c r="FW62" i="4"/>
  <c r="FW56" i="4"/>
  <c r="FW60" i="4"/>
  <c r="FW59" i="4"/>
  <c r="FG2" i="5" l="1"/>
  <c r="FF3" i="5"/>
  <c r="FZ2" i="4"/>
  <c r="MF3" i="3"/>
  <c r="FX68" i="4"/>
  <c r="FX121" i="4"/>
  <c r="FY17" i="3"/>
  <c r="FY21" i="3" s="1"/>
  <c r="FY66" i="4"/>
  <c r="FY5" i="4"/>
  <c r="FX123" i="4"/>
  <c r="FX122" i="4"/>
  <c r="FX120" i="4"/>
  <c r="FX117" i="4"/>
  <c r="FX118" i="4"/>
  <c r="FX119" i="4"/>
  <c r="FX60" i="4"/>
  <c r="FX58" i="4"/>
  <c r="FX56" i="4"/>
  <c r="FX59" i="4"/>
  <c r="FX62" i="4"/>
  <c r="FX57" i="4"/>
  <c r="FX61" i="4"/>
  <c r="GA2" i="4" l="1"/>
  <c r="MG3" i="3"/>
  <c r="FG3" i="5"/>
  <c r="FH2" i="5"/>
  <c r="FY68" i="4"/>
  <c r="FY121" i="4"/>
  <c r="FY23" i="3"/>
  <c r="FY27" i="3" s="1"/>
  <c r="FZ66" i="4"/>
  <c r="FZ5" i="4"/>
  <c r="FY62" i="4"/>
  <c r="FY61" i="4"/>
  <c r="FY60" i="4"/>
  <c r="FY57" i="4"/>
  <c r="FY56" i="4"/>
  <c r="FY59" i="4"/>
  <c r="FY58" i="4"/>
  <c r="FY123" i="4"/>
  <c r="FY122" i="4"/>
  <c r="FY120" i="4"/>
  <c r="FY119" i="4"/>
  <c r="FY117" i="4"/>
  <c r="FY118" i="4"/>
  <c r="FH3" i="5" l="1"/>
  <c r="FI2" i="5"/>
  <c r="GB2" i="4"/>
  <c r="MH3" i="3"/>
  <c r="FZ68" i="4"/>
  <c r="FZ121" i="4"/>
  <c r="FZ17" i="3"/>
  <c r="FZ21" i="3" s="1"/>
  <c r="GA66" i="4"/>
  <c r="GA5" i="4"/>
  <c r="FZ61" i="4"/>
  <c r="FZ59" i="4"/>
  <c r="FZ57" i="4"/>
  <c r="FZ62" i="4"/>
  <c r="FZ60" i="4"/>
  <c r="FZ58" i="4"/>
  <c r="FZ56" i="4"/>
  <c r="FZ122" i="4"/>
  <c r="FZ119" i="4"/>
  <c r="FZ118" i="4"/>
  <c r="FZ123" i="4"/>
  <c r="FZ120" i="4"/>
  <c r="FZ117" i="4"/>
  <c r="GC2" i="4" l="1"/>
  <c r="MI3" i="3"/>
  <c r="FJ2" i="5"/>
  <c r="FI3" i="5"/>
  <c r="GA68" i="4"/>
  <c r="GA121" i="4"/>
  <c r="FZ23" i="3"/>
  <c r="FZ27" i="3" s="1"/>
  <c r="GB66" i="4"/>
  <c r="GB5" i="4"/>
  <c r="GA62" i="4"/>
  <c r="GA60" i="4"/>
  <c r="GA59" i="4"/>
  <c r="GA61" i="4"/>
  <c r="GA56" i="4"/>
  <c r="GA58" i="4"/>
  <c r="GA57" i="4"/>
  <c r="GA118" i="4"/>
  <c r="GA122" i="4"/>
  <c r="GA123" i="4"/>
  <c r="GA120" i="4"/>
  <c r="GA117" i="4"/>
  <c r="GA119" i="4"/>
  <c r="FK2" i="5" l="1"/>
  <c r="FJ3" i="5"/>
  <c r="GD2" i="4"/>
  <c r="MJ3" i="3"/>
  <c r="GB68" i="4"/>
  <c r="GB121" i="4"/>
  <c r="GA17" i="3"/>
  <c r="GA21" i="3" s="1"/>
  <c r="GB60" i="4"/>
  <c r="GB58" i="4"/>
  <c r="GB56" i="4"/>
  <c r="GB61" i="4"/>
  <c r="GB57" i="4"/>
  <c r="GB59" i="4"/>
  <c r="GB62" i="4"/>
  <c r="GC5" i="4"/>
  <c r="GC66" i="4"/>
  <c r="GB120" i="4"/>
  <c r="GB117" i="4"/>
  <c r="GB119" i="4"/>
  <c r="GB118" i="4"/>
  <c r="GB122" i="4"/>
  <c r="GB123" i="4"/>
  <c r="GE2" i="4" l="1"/>
  <c r="MK3" i="3"/>
  <c r="FK3" i="5"/>
  <c r="FL2" i="5"/>
  <c r="GC68" i="4"/>
  <c r="GC121" i="4"/>
  <c r="GA23" i="3"/>
  <c r="GA27" i="3" s="1"/>
  <c r="GC58" i="4"/>
  <c r="GC61" i="4"/>
  <c r="GC60" i="4"/>
  <c r="GC57" i="4"/>
  <c r="GC56" i="4"/>
  <c r="GC62" i="4"/>
  <c r="GC59" i="4"/>
  <c r="GD66" i="4"/>
  <c r="GD5" i="4"/>
  <c r="GC123" i="4"/>
  <c r="GC122" i="4"/>
  <c r="GC120" i="4"/>
  <c r="GC119" i="4"/>
  <c r="GC117" i="4"/>
  <c r="GC118" i="4"/>
  <c r="GB17" i="3" l="1"/>
  <c r="GB21" i="3" s="1"/>
  <c r="GB23" i="3" s="1"/>
  <c r="GB27" i="3" s="1"/>
  <c r="GC17" i="3" s="1"/>
  <c r="GC21" i="3" s="1"/>
  <c r="GC23" i="3" s="1"/>
  <c r="GC27" i="3" s="1"/>
  <c r="FL3" i="5"/>
  <c r="FM2" i="5"/>
  <c r="FM3" i="5" s="1"/>
  <c r="GF2" i="4"/>
  <c r="ML3" i="3"/>
  <c r="GD68" i="4"/>
  <c r="GD121" i="4"/>
  <c r="GD123" i="4"/>
  <c r="GD122" i="4"/>
  <c r="GD120" i="4"/>
  <c r="GD118" i="4"/>
  <c r="GD117" i="4"/>
  <c r="GD119" i="4"/>
  <c r="GE66" i="4"/>
  <c r="GE5" i="4"/>
  <c r="GD62" i="4"/>
  <c r="GD61" i="4"/>
  <c r="GD59" i="4"/>
  <c r="GD57" i="4"/>
  <c r="GD60" i="4"/>
  <c r="GD56" i="4"/>
  <c r="GD58" i="4"/>
  <c r="GG2" i="4" l="1"/>
  <c r="MM3" i="3"/>
  <c r="GD17" i="3"/>
  <c r="GD21" i="3" s="1"/>
  <c r="GD23" i="3" s="1"/>
  <c r="GD27" i="3" s="1"/>
  <c r="GE68" i="4"/>
  <c r="GE121" i="4"/>
  <c r="GE123" i="4"/>
  <c r="GE122" i="4"/>
  <c r="GE120" i="4"/>
  <c r="GE118" i="4"/>
  <c r="GE119" i="4"/>
  <c r="GE117" i="4"/>
  <c r="GF66" i="4"/>
  <c r="GF5" i="4"/>
  <c r="GE60" i="4"/>
  <c r="GE62" i="4"/>
  <c r="GE59" i="4"/>
  <c r="GE61" i="4"/>
  <c r="GE58" i="4"/>
  <c r="GE57" i="4"/>
  <c r="GE56" i="4"/>
  <c r="GH2" i="4" l="1"/>
  <c r="MN3" i="3"/>
  <c r="GE17" i="3"/>
  <c r="GE21" i="3" s="1"/>
  <c r="GF68" i="4"/>
  <c r="GF121" i="4"/>
  <c r="GF123" i="4"/>
  <c r="GF122" i="4"/>
  <c r="GF120" i="4"/>
  <c r="GF118" i="4"/>
  <c r="GF117" i="4"/>
  <c r="GF119" i="4"/>
  <c r="GF60" i="4"/>
  <c r="GF58" i="4"/>
  <c r="GF56" i="4"/>
  <c r="GF59" i="4"/>
  <c r="GF62" i="4"/>
  <c r="GF61" i="4"/>
  <c r="GF57" i="4"/>
  <c r="GG5" i="4"/>
  <c r="GG66" i="4"/>
  <c r="GI2" i="4" l="1"/>
  <c r="MO3" i="3"/>
  <c r="GF17" i="3"/>
  <c r="GF21" i="3" s="1"/>
  <c r="GE23" i="3"/>
  <c r="GE27" i="3" s="1"/>
  <c r="GG68" i="4"/>
  <c r="GG121" i="4"/>
  <c r="GG123" i="4"/>
  <c r="GG122" i="4"/>
  <c r="GG120" i="4"/>
  <c r="GG119" i="4"/>
  <c r="GG117" i="4"/>
  <c r="GG118" i="4"/>
  <c r="GG62" i="4"/>
  <c r="GG61" i="4"/>
  <c r="GG60" i="4"/>
  <c r="GG57" i="4"/>
  <c r="GG56" i="4"/>
  <c r="GG59" i="4"/>
  <c r="GG58" i="4"/>
  <c r="GH66" i="4"/>
  <c r="GH5" i="4"/>
  <c r="GJ2" i="4" l="1"/>
  <c r="MP3" i="3"/>
  <c r="GG17" i="3"/>
  <c r="GG21" i="3" s="1"/>
  <c r="GH17" i="3" s="1"/>
  <c r="GH21" i="3" s="1"/>
  <c r="GI17" i="3" s="1"/>
  <c r="GI21" i="3" s="1"/>
  <c r="GJ17" i="3" s="1"/>
  <c r="GJ21" i="3" s="1"/>
  <c r="GK17" i="3" s="1"/>
  <c r="GK21" i="3" s="1"/>
  <c r="GL17" i="3" s="1"/>
  <c r="GL21" i="3" s="1"/>
  <c r="GM17" i="3" s="1"/>
  <c r="GM21" i="3" s="1"/>
  <c r="GN17" i="3" s="1"/>
  <c r="GN21" i="3" s="1"/>
  <c r="GO17" i="3" s="1"/>
  <c r="GO21" i="3" s="1"/>
  <c r="GP17" i="3" s="1"/>
  <c r="GP21" i="3" s="1"/>
  <c r="GQ17" i="3" s="1"/>
  <c r="GQ21" i="3" s="1"/>
  <c r="GR17" i="3" s="1"/>
  <c r="GR21" i="3" s="1"/>
  <c r="GS17" i="3" s="1"/>
  <c r="GS21" i="3" s="1"/>
  <c r="GT17" i="3" s="1"/>
  <c r="GT21" i="3" s="1"/>
  <c r="GU17" i="3" s="1"/>
  <c r="GU21" i="3" s="1"/>
  <c r="GV17" i="3" s="1"/>
  <c r="GV21" i="3" s="1"/>
  <c r="GW17" i="3" s="1"/>
  <c r="GW21" i="3" s="1"/>
  <c r="GX17" i="3" s="1"/>
  <c r="GX21" i="3" s="1"/>
  <c r="GY17" i="3" s="1"/>
  <c r="GY21" i="3" s="1"/>
  <c r="GZ17" i="3" s="1"/>
  <c r="GZ21" i="3" s="1"/>
  <c r="HA17" i="3" s="1"/>
  <c r="HA21" i="3" s="1"/>
  <c r="HB17" i="3" s="1"/>
  <c r="HB21" i="3" s="1"/>
  <c r="HC17" i="3" s="1"/>
  <c r="HC21" i="3" s="1"/>
  <c r="HD17" i="3" s="1"/>
  <c r="HD21" i="3" s="1"/>
  <c r="HE17" i="3" s="1"/>
  <c r="HE21" i="3" s="1"/>
  <c r="HF17" i="3" s="1"/>
  <c r="HF21" i="3" s="1"/>
  <c r="HG17" i="3" s="1"/>
  <c r="HG21" i="3" s="1"/>
  <c r="HH17" i="3" s="1"/>
  <c r="HH21" i="3" s="1"/>
  <c r="HI17" i="3" s="1"/>
  <c r="HI21" i="3" s="1"/>
  <c r="HJ17" i="3" s="1"/>
  <c r="HJ21" i="3" s="1"/>
  <c r="HK17" i="3" s="1"/>
  <c r="HK21" i="3" s="1"/>
  <c r="HL17" i="3" s="1"/>
  <c r="HL21" i="3" s="1"/>
  <c r="HM17" i="3" s="1"/>
  <c r="HM21" i="3" s="1"/>
  <c r="HN17" i="3" s="1"/>
  <c r="HN21" i="3" s="1"/>
  <c r="HO17" i="3" s="1"/>
  <c r="HO21" i="3" s="1"/>
  <c r="HP17" i="3" s="1"/>
  <c r="HP21" i="3" s="1"/>
  <c r="HQ17" i="3" s="1"/>
  <c r="HQ21" i="3" s="1"/>
  <c r="HR17" i="3" s="1"/>
  <c r="HR21" i="3" s="1"/>
  <c r="HS17" i="3" s="1"/>
  <c r="HS21" i="3" s="1"/>
  <c r="HT17" i="3" s="1"/>
  <c r="HT21" i="3" s="1"/>
  <c r="HU17" i="3" s="1"/>
  <c r="HU21" i="3" s="1"/>
  <c r="HV17" i="3" s="1"/>
  <c r="HV21" i="3" s="1"/>
  <c r="HW17" i="3" s="1"/>
  <c r="HW21" i="3" s="1"/>
  <c r="HX17" i="3" s="1"/>
  <c r="HX21" i="3" s="1"/>
  <c r="HY17" i="3" s="1"/>
  <c r="HY21" i="3" s="1"/>
  <c r="HZ17" i="3" s="1"/>
  <c r="HZ21" i="3" s="1"/>
  <c r="IA17" i="3" s="1"/>
  <c r="IA21" i="3" s="1"/>
  <c r="IB17" i="3" s="1"/>
  <c r="IB21" i="3" s="1"/>
  <c r="IC17" i="3" s="1"/>
  <c r="IC21" i="3" s="1"/>
  <c r="ID17" i="3" s="1"/>
  <c r="ID21" i="3" s="1"/>
  <c r="IE17" i="3" s="1"/>
  <c r="IE21" i="3" s="1"/>
  <c r="IF17" i="3" s="1"/>
  <c r="IF21" i="3" s="1"/>
  <c r="IG17" i="3" s="1"/>
  <c r="IG21" i="3" s="1"/>
  <c r="IH17" i="3" s="1"/>
  <c r="IH21" i="3" s="1"/>
  <c r="II17" i="3" s="1"/>
  <c r="II21" i="3" s="1"/>
  <c r="IJ17" i="3" s="1"/>
  <c r="IJ21" i="3" s="1"/>
  <c r="IK17" i="3" s="1"/>
  <c r="IK21" i="3" s="1"/>
  <c r="IL17" i="3" s="1"/>
  <c r="IL21" i="3" s="1"/>
  <c r="IM17" i="3" s="1"/>
  <c r="IM21" i="3" s="1"/>
  <c r="IN17" i="3" s="1"/>
  <c r="IN21" i="3" s="1"/>
  <c r="IO17" i="3" s="1"/>
  <c r="IO21" i="3" s="1"/>
  <c r="IP17" i="3" s="1"/>
  <c r="IP21" i="3" s="1"/>
  <c r="IQ17" i="3" s="1"/>
  <c r="IQ21" i="3" s="1"/>
  <c r="IR17" i="3" s="1"/>
  <c r="IR21" i="3" s="1"/>
  <c r="IS17" i="3" s="1"/>
  <c r="IS21" i="3" s="1"/>
  <c r="IT17" i="3" s="1"/>
  <c r="IT21" i="3" s="1"/>
  <c r="IU17" i="3" s="1"/>
  <c r="IU21" i="3" s="1"/>
  <c r="IV17" i="3" s="1"/>
  <c r="IV21" i="3" s="1"/>
  <c r="IW17" i="3" s="1"/>
  <c r="IW21" i="3" s="1"/>
  <c r="IX17" i="3" s="1"/>
  <c r="IX21" i="3" s="1"/>
  <c r="IY17" i="3" s="1"/>
  <c r="IY21" i="3" s="1"/>
  <c r="IZ17" i="3" s="1"/>
  <c r="IZ21" i="3" s="1"/>
  <c r="JA17" i="3" s="1"/>
  <c r="JA21" i="3" s="1"/>
  <c r="JB17" i="3" s="1"/>
  <c r="JB21" i="3" s="1"/>
  <c r="JC17" i="3" s="1"/>
  <c r="JC21" i="3" s="1"/>
  <c r="JD17" i="3" s="1"/>
  <c r="JD21" i="3" s="1"/>
  <c r="JE17" i="3" s="1"/>
  <c r="JE21" i="3" s="1"/>
  <c r="JF17" i="3" s="1"/>
  <c r="JF21" i="3" s="1"/>
  <c r="JG17" i="3" s="1"/>
  <c r="JG21" i="3" s="1"/>
  <c r="JH17" i="3" s="1"/>
  <c r="JH21" i="3" s="1"/>
  <c r="JI17" i="3" s="1"/>
  <c r="JI21" i="3" s="1"/>
  <c r="JJ17" i="3" s="1"/>
  <c r="JJ21" i="3" s="1"/>
  <c r="JK17" i="3" s="1"/>
  <c r="JK21" i="3" s="1"/>
  <c r="JL17" i="3" s="1"/>
  <c r="JL21" i="3" s="1"/>
  <c r="JM17" i="3" s="1"/>
  <c r="JM21" i="3" s="1"/>
  <c r="JN17" i="3" s="1"/>
  <c r="JN21" i="3" s="1"/>
  <c r="JO17" i="3" s="1"/>
  <c r="JO21" i="3" s="1"/>
  <c r="JP17" i="3" s="1"/>
  <c r="JP21" i="3" s="1"/>
  <c r="JQ17" i="3" s="1"/>
  <c r="JQ21" i="3" s="1"/>
  <c r="JR17" i="3" s="1"/>
  <c r="JR21" i="3" s="1"/>
  <c r="JS17" i="3" s="1"/>
  <c r="JS21" i="3" s="1"/>
  <c r="JT17" i="3" s="1"/>
  <c r="JT21" i="3" s="1"/>
  <c r="JU17" i="3" s="1"/>
  <c r="JU21" i="3" s="1"/>
  <c r="JV17" i="3" s="1"/>
  <c r="JV21" i="3" s="1"/>
  <c r="JW17" i="3" s="1"/>
  <c r="JW21" i="3" s="1"/>
  <c r="JX17" i="3" s="1"/>
  <c r="JX21" i="3" s="1"/>
  <c r="JY17" i="3" s="1"/>
  <c r="JY21" i="3" s="1"/>
  <c r="JZ17" i="3" s="1"/>
  <c r="JZ21" i="3" s="1"/>
  <c r="KA17" i="3" s="1"/>
  <c r="KA21" i="3" s="1"/>
  <c r="KB17" i="3" s="1"/>
  <c r="KB21" i="3" s="1"/>
  <c r="KC17" i="3" s="1"/>
  <c r="KC21" i="3" s="1"/>
  <c r="KD17" i="3" s="1"/>
  <c r="KD21" i="3" s="1"/>
  <c r="KE17" i="3" s="1"/>
  <c r="KE21" i="3" s="1"/>
  <c r="KF17" i="3" s="1"/>
  <c r="KF21" i="3" s="1"/>
  <c r="KG17" i="3" s="1"/>
  <c r="KG21" i="3" s="1"/>
  <c r="KH17" i="3" s="1"/>
  <c r="KH21" i="3" s="1"/>
  <c r="KI17" i="3" s="1"/>
  <c r="KI21" i="3" s="1"/>
  <c r="KJ17" i="3" s="1"/>
  <c r="KJ21" i="3" s="1"/>
  <c r="KK17" i="3" s="1"/>
  <c r="KK21" i="3" s="1"/>
  <c r="KL17" i="3" s="1"/>
  <c r="KL21" i="3" s="1"/>
  <c r="KM17" i="3" s="1"/>
  <c r="KM21" i="3" s="1"/>
  <c r="KN17" i="3" s="1"/>
  <c r="KN21" i="3" s="1"/>
  <c r="KO17" i="3" s="1"/>
  <c r="KO21" i="3" s="1"/>
  <c r="KP17" i="3" s="1"/>
  <c r="KP21" i="3" s="1"/>
  <c r="KQ17" i="3" s="1"/>
  <c r="KQ21" i="3" s="1"/>
  <c r="KR17" i="3" s="1"/>
  <c r="KR21" i="3" s="1"/>
  <c r="KS17" i="3" s="1"/>
  <c r="KS21" i="3" s="1"/>
  <c r="KT17" i="3" s="1"/>
  <c r="KT21" i="3" s="1"/>
  <c r="KU17" i="3" s="1"/>
  <c r="KU21" i="3" s="1"/>
  <c r="KV17" i="3" s="1"/>
  <c r="KV21" i="3" s="1"/>
  <c r="KW17" i="3" s="1"/>
  <c r="KW21" i="3" s="1"/>
  <c r="KX17" i="3" s="1"/>
  <c r="KX21" i="3" s="1"/>
  <c r="KY17" i="3" s="1"/>
  <c r="KY21" i="3" s="1"/>
  <c r="KZ17" i="3" s="1"/>
  <c r="KZ21" i="3" s="1"/>
  <c r="LA17" i="3" s="1"/>
  <c r="LA21" i="3" s="1"/>
  <c r="LB17" i="3" s="1"/>
  <c r="LB21" i="3" s="1"/>
  <c r="LC17" i="3" s="1"/>
  <c r="LC21" i="3" s="1"/>
  <c r="LD17" i="3" s="1"/>
  <c r="LD21" i="3" s="1"/>
  <c r="LE17" i="3" s="1"/>
  <c r="LE21" i="3" s="1"/>
  <c r="LF17" i="3" s="1"/>
  <c r="LF21" i="3" s="1"/>
  <c r="LG17" i="3" s="1"/>
  <c r="LG21" i="3" s="1"/>
  <c r="LH17" i="3" s="1"/>
  <c r="LH21" i="3" s="1"/>
  <c r="LI17" i="3" s="1"/>
  <c r="LI21" i="3" s="1"/>
  <c r="LJ17" i="3" s="1"/>
  <c r="LJ21" i="3" s="1"/>
  <c r="LK17" i="3" s="1"/>
  <c r="LK21" i="3" s="1"/>
  <c r="LL17" i="3" s="1"/>
  <c r="LL21" i="3" s="1"/>
  <c r="LM17" i="3" s="1"/>
  <c r="LM21" i="3" s="1"/>
  <c r="LN17" i="3" s="1"/>
  <c r="LN21" i="3" s="1"/>
  <c r="LO17" i="3" s="1"/>
  <c r="LO21" i="3" s="1"/>
  <c r="LP17" i="3" s="1"/>
  <c r="LP21" i="3" s="1"/>
  <c r="LQ17" i="3" s="1"/>
  <c r="LQ21" i="3" s="1"/>
  <c r="LR17" i="3" s="1"/>
  <c r="LR21" i="3" s="1"/>
  <c r="LS17" i="3" s="1"/>
  <c r="LS21" i="3" s="1"/>
  <c r="LT17" i="3" s="1"/>
  <c r="LT21" i="3" s="1"/>
  <c r="LU17" i="3" s="1"/>
  <c r="LU21" i="3" s="1"/>
  <c r="LV17" i="3" s="1"/>
  <c r="LV21" i="3" s="1"/>
  <c r="LW17" i="3" s="1"/>
  <c r="LW21" i="3" s="1"/>
  <c r="LX17" i="3" s="1"/>
  <c r="LX21" i="3" s="1"/>
  <c r="LY17" i="3" s="1"/>
  <c r="LY21" i="3" s="1"/>
  <c r="LZ17" i="3" s="1"/>
  <c r="LZ21" i="3" s="1"/>
  <c r="MA17" i="3" s="1"/>
  <c r="MA21" i="3" s="1"/>
  <c r="MB17" i="3" s="1"/>
  <c r="MB21" i="3" s="1"/>
  <c r="MC17" i="3" s="1"/>
  <c r="MC21" i="3" s="1"/>
  <c r="MD17" i="3" s="1"/>
  <c r="MD21" i="3" s="1"/>
  <c r="ME17" i="3" s="1"/>
  <c r="ME21" i="3" s="1"/>
  <c r="MF17" i="3" s="1"/>
  <c r="MF21" i="3" s="1"/>
  <c r="MG17" i="3" s="1"/>
  <c r="MG21" i="3" s="1"/>
  <c r="MH17" i="3" s="1"/>
  <c r="MH21" i="3" s="1"/>
  <c r="MI17" i="3" s="1"/>
  <c r="MI21" i="3" s="1"/>
  <c r="MJ17" i="3" s="1"/>
  <c r="MJ21" i="3" s="1"/>
  <c r="MK17" i="3" s="1"/>
  <c r="MK21" i="3" s="1"/>
  <c r="ML17" i="3" s="1"/>
  <c r="ML21" i="3" s="1"/>
  <c r="MM17" i="3" s="1"/>
  <c r="MM21" i="3" s="1"/>
  <c r="MN17" i="3" s="1"/>
  <c r="MN21" i="3" s="1"/>
  <c r="MO17" i="3" s="1"/>
  <c r="MO21" i="3" s="1"/>
  <c r="MP17" i="3" s="1"/>
  <c r="MP21" i="3" s="1"/>
  <c r="MQ17" i="3" s="1"/>
  <c r="MQ21" i="3" s="1"/>
  <c r="MR17" i="3" s="1"/>
  <c r="MR21" i="3" s="1"/>
  <c r="MS17" i="3" s="1"/>
  <c r="MS21" i="3" s="1"/>
  <c r="MT17" i="3" s="1"/>
  <c r="MT21" i="3" s="1"/>
  <c r="MU17" i="3" s="1"/>
  <c r="MU21" i="3" s="1"/>
  <c r="MV17" i="3" s="1"/>
  <c r="MV21" i="3" s="1"/>
  <c r="MW17" i="3" s="1"/>
  <c r="MW21" i="3" s="1"/>
  <c r="MX17" i="3" s="1"/>
  <c r="MX21" i="3" s="1"/>
  <c r="MY17" i="3" s="1"/>
  <c r="MY21" i="3" s="1"/>
  <c r="MZ17" i="3" s="1"/>
  <c r="MZ21" i="3" s="1"/>
  <c r="NA17" i="3" s="1"/>
  <c r="NA21" i="3" s="1"/>
  <c r="NB17" i="3" s="1"/>
  <c r="NB21" i="3" s="1"/>
  <c r="NC17" i="3" s="1"/>
  <c r="NC21" i="3" s="1"/>
  <c r="ND17" i="3" s="1"/>
  <c r="ND21" i="3" s="1"/>
  <c r="NE17" i="3" s="1"/>
  <c r="NE21" i="3" s="1"/>
  <c r="NF17" i="3" s="1"/>
  <c r="NF21" i="3" s="1"/>
  <c r="NG17" i="3" s="1"/>
  <c r="NG21" i="3" s="1"/>
  <c r="NH17" i="3" s="1"/>
  <c r="NH21" i="3" s="1"/>
  <c r="NI17" i="3" s="1"/>
  <c r="NI21" i="3" s="1"/>
  <c r="NJ17" i="3" s="1"/>
  <c r="NJ21" i="3" s="1"/>
  <c r="NK17" i="3" s="1"/>
  <c r="NK21" i="3" s="1"/>
  <c r="NL17" i="3" s="1"/>
  <c r="NL21" i="3" s="1"/>
  <c r="NM17" i="3" s="1"/>
  <c r="NM21" i="3" s="1"/>
  <c r="NN17" i="3" s="1"/>
  <c r="NN21" i="3" s="1"/>
  <c r="NO17" i="3" s="1"/>
  <c r="NO21" i="3" s="1"/>
  <c r="NP17" i="3" s="1"/>
  <c r="NP21" i="3" s="1"/>
  <c r="NQ17" i="3" s="1"/>
  <c r="NQ21" i="3" s="1"/>
  <c r="NR17" i="3" s="1"/>
  <c r="NR21" i="3" s="1"/>
  <c r="NS17" i="3" s="1"/>
  <c r="NS21" i="3" s="1"/>
  <c r="NT17" i="3" s="1"/>
  <c r="NT21" i="3" s="1"/>
  <c r="NU17" i="3" s="1"/>
  <c r="NU21" i="3" s="1"/>
  <c r="NV17" i="3" s="1"/>
  <c r="NV21" i="3" s="1"/>
  <c r="NW17" i="3" s="1"/>
  <c r="NW21" i="3" s="1"/>
  <c r="NX17" i="3" s="1"/>
  <c r="NX21" i="3" s="1"/>
  <c r="NY17" i="3" s="1"/>
  <c r="NY21" i="3" s="1"/>
  <c r="NZ17" i="3" s="1"/>
  <c r="NZ21" i="3" s="1"/>
  <c r="OA17" i="3" s="1"/>
  <c r="OA21" i="3" s="1"/>
  <c r="OB17" i="3" s="1"/>
  <c r="OB21" i="3" s="1"/>
  <c r="OC17" i="3" s="1"/>
  <c r="OC21" i="3" s="1"/>
  <c r="OD17" i="3" s="1"/>
  <c r="OD21" i="3" s="1"/>
  <c r="OE17" i="3" s="1"/>
  <c r="OE21" i="3" s="1"/>
  <c r="OF17" i="3" s="1"/>
  <c r="OF21" i="3" s="1"/>
  <c r="OG17" i="3" s="1"/>
  <c r="OG21" i="3" s="1"/>
  <c r="OH17" i="3" s="1"/>
  <c r="OH21" i="3" s="1"/>
  <c r="OI17" i="3" s="1"/>
  <c r="OI21" i="3" s="1"/>
  <c r="OJ17" i="3" s="1"/>
  <c r="OJ21" i="3" s="1"/>
  <c r="OK17" i="3" s="1"/>
  <c r="OK21" i="3" s="1"/>
  <c r="OL17" i="3" s="1"/>
  <c r="OL21" i="3" s="1"/>
  <c r="OM17" i="3" s="1"/>
  <c r="OM21" i="3" s="1"/>
  <c r="ON17" i="3" s="1"/>
  <c r="ON21" i="3" s="1"/>
  <c r="OO17" i="3" s="1"/>
  <c r="OO21" i="3" s="1"/>
  <c r="OP17" i="3" s="1"/>
  <c r="OP21" i="3" s="1"/>
  <c r="OQ17" i="3" s="1"/>
  <c r="OQ21" i="3" s="1"/>
  <c r="OR17" i="3" s="1"/>
  <c r="OR21" i="3" s="1"/>
  <c r="OS17" i="3" s="1"/>
  <c r="OS21" i="3" s="1"/>
  <c r="OT17" i="3" s="1"/>
  <c r="OT21" i="3" s="1"/>
  <c r="OU17" i="3" s="1"/>
  <c r="OU21" i="3" s="1"/>
  <c r="OV17" i="3" s="1"/>
  <c r="OV21" i="3" s="1"/>
  <c r="OW17" i="3" s="1"/>
  <c r="OW21" i="3" s="1"/>
  <c r="OX17" i="3" s="1"/>
  <c r="OX21" i="3" s="1"/>
  <c r="OY17" i="3" s="1"/>
  <c r="OY21" i="3" s="1"/>
  <c r="OZ17" i="3" s="1"/>
  <c r="OZ21" i="3" s="1"/>
  <c r="PA17" i="3" s="1"/>
  <c r="PA21" i="3" s="1"/>
  <c r="PB17" i="3" s="1"/>
  <c r="PB21" i="3" s="1"/>
  <c r="PC17" i="3" s="1"/>
  <c r="PC21" i="3" s="1"/>
  <c r="PD17" i="3" s="1"/>
  <c r="PD21" i="3" s="1"/>
  <c r="PE17" i="3" s="1"/>
  <c r="PE21" i="3" s="1"/>
  <c r="PF17" i="3" s="1"/>
  <c r="PF21" i="3" s="1"/>
  <c r="PG17" i="3" s="1"/>
  <c r="PG21" i="3" s="1"/>
  <c r="PH17" i="3" s="1"/>
  <c r="PH21" i="3" s="1"/>
  <c r="PI17" i="3" s="1"/>
  <c r="PI21" i="3" s="1"/>
  <c r="PJ17" i="3" s="1"/>
  <c r="PJ21" i="3" s="1"/>
  <c r="PK17" i="3" s="1"/>
  <c r="PK21" i="3" s="1"/>
  <c r="PL17" i="3" s="1"/>
  <c r="PL21" i="3" s="1"/>
  <c r="PM17" i="3" s="1"/>
  <c r="PM21" i="3" s="1"/>
  <c r="PN17" i="3" s="1"/>
  <c r="PN21" i="3" s="1"/>
  <c r="PO17" i="3" s="1"/>
  <c r="PO21" i="3" s="1"/>
  <c r="PP17" i="3" s="1"/>
  <c r="PP21" i="3" s="1"/>
  <c r="PQ17" i="3" s="1"/>
  <c r="PQ21" i="3" s="1"/>
  <c r="PR17" i="3" s="1"/>
  <c r="PR21" i="3" s="1"/>
  <c r="PS17" i="3" s="1"/>
  <c r="PS21" i="3" s="1"/>
  <c r="PT17" i="3" s="1"/>
  <c r="PT21" i="3" s="1"/>
  <c r="PU17" i="3" s="1"/>
  <c r="PU21" i="3" s="1"/>
  <c r="PV17" i="3" s="1"/>
  <c r="PV21" i="3" s="1"/>
  <c r="PW17" i="3" s="1"/>
  <c r="PW21" i="3" s="1"/>
  <c r="PX17" i="3" s="1"/>
  <c r="PX21" i="3" s="1"/>
  <c r="PY17" i="3" s="1"/>
  <c r="PY21" i="3" s="1"/>
  <c r="PZ17" i="3" s="1"/>
  <c r="PZ21" i="3" s="1"/>
  <c r="QA17" i="3" s="1"/>
  <c r="QA21" i="3" s="1"/>
  <c r="QB17" i="3" s="1"/>
  <c r="QB21" i="3" s="1"/>
  <c r="QC17" i="3" s="1"/>
  <c r="QC21" i="3" s="1"/>
  <c r="QD17" i="3" s="1"/>
  <c r="QD21" i="3" s="1"/>
  <c r="QE17" i="3" s="1"/>
  <c r="QE21" i="3" s="1"/>
  <c r="QF17" i="3" s="1"/>
  <c r="QF21" i="3" s="1"/>
  <c r="QG17" i="3" s="1"/>
  <c r="QG21" i="3" s="1"/>
  <c r="QH17" i="3" s="1"/>
  <c r="QH21" i="3" s="1"/>
  <c r="QI17" i="3" s="1"/>
  <c r="QI21" i="3" s="1"/>
  <c r="QJ17" i="3" s="1"/>
  <c r="QJ21" i="3" s="1"/>
  <c r="QK17" i="3" s="1"/>
  <c r="QK21" i="3" s="1"/>
  <c r="QL17" i="3" s="1"/>
  <c r="QL21" i="3" s="1"/>
  <c r="QM17" i="3" s="1"/>
  <c r="QM21" i="3" s="1"/>
  <c r="QN17" i="3" s="1"/>
  <c r="QN21" i="3" s="1"/>
  <c r="GF27" i="3"/>
  <c r="GG23" i="3" s="1"/>
  <c r="GG27" i="3" s="1"/>
  <c r="GH23" i="3" s="1"/>
  <c r="GH27" i="3" s="1"/>
  <c r="GI23" i="3" s="1"/>
  <c r="GI27" i="3" s="1"/>
  <c r="GJ23" i="3" s="1"/>
  <c r="GJ27" i="3" s="1"/>
  <c r="GK23" i="3" s="1"/>
  <c r="GK27" i="3" s="1"/>
  <c r="GL23" i="3" s="1"/>
  <c r="GL27" i="3" s="1"/>
  <c r="GM23" i="3" s="1"/>
  <c r="GM27" i="3" s="1"/>
  <c r="GN23" i="3" s="1"/>
  <c r="GN27" i="3" s="1"/>
  <c r="GO23" i="3" s="1"/>
  <c r="GO27" i="3" s="1"/>
  <c r="GP23" i="3" s="1"/>
  <c r="GP27" i="3" s="1"/>
  <c r="GQ23" i="3" s="1"/>
  <c r="GQ27" i="3" s="1"/>
  <c r="GR23" i="3" s="1"/>
  <c r="GR27" i="3" s="1"/>
  <c r="GS23" i="3" s="1"/>
  <c r="GS27" i="3" s="1"/>
  <c r="GT23" i="3" s="1"/>
  <c r="GT27" i="3" s="1"/>
  <c r="GU23" i="3" s="1"/>
  <c r="GU27" i="3" s="1"/>
  <c r="GV23" i="3" s="1"/>
  <c r="GV27" i="3" s="1"/>
  <c r="GW23" i="3" s="1"/>
  <c r="GW27" i="3" s="1"/>
  <c r="GX23" i="3" s="1"/>
  <c r="GX27" i="3" s="1"/>
  <c r="GY23" i="3" s="1"/>
  <c r="GY27" i="3" s="1"/>
  <c r="GZ23" i="3" s="1"/>
  <c r="GZ27" i="3" s="1"/>
  <c r="HA23" i="3" s="1"/>
  <c r="HA27" i="3" s="1"/>
  <c r="HB23" i="3" s="1"/>
  <c r="HB27" i="3" s="1"/>
  <c r="HC23" i="3" s="1"/>
  <c r="HC27" i="3" s="1"/>
  <c r="HD23" i="3" s="1"/>
  <c r="HD27" i="3" s="1"/>
  <c r="HE23" i="3" s="1"/>
  <c r="HE27" i="3" s="1"/>
  <c r="HF23" i="3" s="1"/>
  <c r="HF27" i="3" s="1"/>
  <c r="HG23" i="3" s="1"/>
  <c r="HG27" i="3" s="1"/>
  <c r="HH23" i="3" s="1"/>
  <c r="HH27" i="3" s="1"/>
  <c r="HI23" i="3" s="1"/>
  <c r="HI27" i="3" s="1"/>
  <c r="HJ23" i="3" s="1"/>
  <c r="HJ27" i="3" s="1"/>
  <c r="HK23" i="3" s="1"/>
  <c r="HK27" i="3" s="1"/>
  <c r="HL23" i="3" s="1"/>
  <c r="HL27" i="3" s="1"/>
  <c r="HM23" i="3" s="1"/>
  <c r="HM27" i="3" s="1"/>
  <c r="HN23" i="3" s="1"/>
  <c r="HN27" i="3" s="1"/>
  <c r="HO23" i="3" s="1"/>
  <c r="HO27" i="3" s="1"/>
  <c r="HP23" i="3" s="1"/>
  <c r="HP27" i="3" s="1"/>
  <c r="HQ23" i="3" s="1"/>
  <c r="HQ27" i="3" s="1"/>
  <c r="HR23" i="3" s="1"/>
  <c r="HR27" i="3" s="1"/>
  <c r="HS23" i="3" s="1"/>
  <c r="HS27" i="3" s="1"/>
  <c r="HT23" i="3" s="1"/>
  <c r="HT27" i="3" s="1"/>
  <c r="HU23" i="3" s="1"/>
  <c r="HU27" i="3" s="1"/>
  <c r="HV23" i="3" s="1"/>
  <c r="HV27" i="3" s="1"/>
  <c r="HW23" i="3" s="1"/>
  <c r="HW27" i="3" s="1"/>
  <c r="HX23" i="3" s="1"/>
  <c r="HX27" i="3" s="1"/>
  <c r="HY23" i="3" s="1"/>
  <c r="HY27" i="3" s="1"/>
  <c r="HZ23" i="3" s="1"/>
  <c r="HZ27" i="3" s="1"/>
  <c r="IA23" i="3" s="1"/>
  <c r="IA27" i="3" s="1"/>
  <c r="IB23" i="3" s="1"/>
  <c r="IB27" i="3" s="1"/>
  <c r="IC23" i="3" s="1"/>
  <c r="IC27" i="3" s="1"/>
  <c r="ID23" i="3" s="1"/>
  <c r="ID27" i="3" s="1"/>
  <c r="IE23" i="3" s="1"/>
  <c r="IE27" i="3" s="1"/>
  <c r="IF23" i="3" s="1"/>
  <c r="IF27" i="3" s="1"/>
  <c r="IG23" i="3" s="1"/>
  <c r="IG27" i="3" s="1"/>
  <c r="IH23" i="3" s="1"/>
  <c r="IH27" i="3" s="1"/>
  <c r="II23" i="3" s="1"/>
  <c r="II27" i="3" s="1"/>
  <c r="IJ23" i="3" s="1"/>
  <c r="IJ27" i="3" s="1"/>
  <c r="IK23" i="3" s="1"/>
  <c r="IK27" i="3" s="1"/>
  <c r="IL23" i="3" s="1"/>
  <c r="IL27" i="3" s="1"/>
  <c r="IM23" i="3" s="1"/>
  <c r="IM27" i="3" s="1"/>
  <c r="IN23" i="3" s="1"/>
  <c r="IN27" i="3" s="1"/>
  <c r="IO23" i="3" s="1"/>
  <c r="IO27" i="3" s="1"/>
  <c r="IP23" i="3" s="1"/>
  <c r="IP27" i="3" s="1"/>
  <c r="IQ23" i="3" s="1"/>
  <c r="IQ27" i="3" s="1"/>
  <c r="IR23" i="3" s="1"/>
  <c r="IR27" i="3" s="1"/>
  <c r="IS23" i="3" s="1"/>
  <c r="IS27" i="3" s="1"/>
  <c r="IT23" i="3" s="1"/>
  <c r="IT27" i="3" s="1"/>
  <c r="IU23" i="3" s="1"/>
  <c r="IU27" i="3" s="1"/>
  <c r="IV23" i="3" s="1"/>
  <c r="IV27" i="3" s="1"/>
  <c r="IW23" i="3" s="1"/>
  <c r="IW27" i="3" s="1"/>
  <c r="IX23" i="3" s="1"/>
  <c r="IX27" i="3" s="1"/>
  <c r="IY23" i="3" s="1"/>
  <c r="IY27" i="3" s="1"/>
  <c r="IZ23" i="3" s="1"/>
  <c r="IZ27" i="3" s="1"/>
  <c r="JA23" i="3" s="1"/>
  <c r="JA27" i="3" s="1"/>
  <c r="JB23" i="3" s="1"/>
  <c r="JB27" i="3" s="1"/>
  <c r="JC23" i="3" s="1"/>
  <c r="JC27" i="3" s="1"/>
  <c r="JD23" i="3" s="1"/>
  <c r="JD27" i="3" s="1"/>
  <c r="JE23" i="3" s="1"/>
  <c r="JE27" i="3" s="1"/>
  <c r="JF23" i="3" s="1"/>
  <c r="JF27" i="3" s="1"/>
  <c r="JG23" i="3" s="1"/>
  <c r="JG27" i="3" s="1"/>
  <c r="JH23" i="3" s="1"/>
  <c r="JH27" i="3" s="1"/>
  <c r="JI23" i="3" s="1"/>
  <c r="JI27" i="3" s="1"/>
  <c r="JJ23" i="3" s="1"/>
  <c r="JJ27" i="3" s="1"/>
  <c r="JK23" i="3" s="1"/>
  <c r="JK27" i="3" s="1"/>
  <c r="JL23" i="3" s="1"/>
  <c r="JL27" i="3" s="1"/>
  <c r="JM23" i="3" s="1"/>
  <c r="JM27" i="3" s="1"/>
  <c r="JN23" i="3" s="1"/>
  <c r="JN27" i="3" s="1"/>
  <c r="JO23" i="3" s="1"/>
  <c r="JO27" i="3" s="1"/>
  <c r="JP23" i="3" s="1"/>
  <c r="JP27" i="3" s="1"/>
  <c r="JQ23" i="3" s="1"/>
  <c r="JQ27" i="3" s="1"/>
  <c r="JR23" i="3" s="1"/>
  <c r="JR27" i="3" s="1"/>
  <c r="JS23" i="3" s="1"/>
  <c r="JS27" i="3" s="1"/>
  <c r="JT23" i="3" s="1"/>
  <c r="JT27" i="3" s="1"/>
  <c r="JU23" i="3" s="1"/>
  <c r="JU27" i="3" s="1"/>
  <c r="JV23" i="3" s="1"/>
  <c r="JV27" i="3" s="1"/>
  <c r="JW23" i="3" s="1"/>
  <c r="JW27" i="3" s="1"/>
  <c r="JX23" i="3" s="1"/>
  <c r="JX27" i="3" s="1"/>
  <c r="JY23" i="3" s="1"/>
  <c r="JY27" i="3" s="1"/>
  <c r="JZ23" i="3" s="1"/>
  <c r="JZ27" i="3" s="1"/>
  <c r="KA23" i="3" s="1"/>
  <c r="KA27" i="3" s="1"/>
  <c r="KB23" i="3" s="1"/>
  <c r="KB27" i="3" s="1"/>
  <c r="KC23" i="3" s="1"/>
  <c r="KC27" i="3" s="1"/>
  <c r="KD23" i="3" s="1"/>
  <c r="KD27" i="3" s="1"/>
  <c r="KE23" i="3" s="1"/>
  <c r="KE27" i="3" s="1"/>
  <c r="KF23" i="3" s="1"/>
  <c r="KF27" i="3" s="1"/>
  <c r="KG23" i="3" s="1"/>
  <c r="KG27" i="3" s="1"/>
  <c r="KH23" i="3" s="1"/>
  <c r="KH27" i="3" s="1"/>
  <c r="KI23" i="3" s="1"/>
  <c r="KI27" i="3" s="1"/>
  <c r="KJ23" i="3" s="1"/>
  <c r="KJ27" i="3" s="1"/>
  <c r="KK23" i="3" s="1"/>
  <c r="KK27" i="3" s="1"/>
  <c r="KL23" i="3" s="1"/>
  <c r="KL27" i="3" s="1"/>
  <c r="KM23" i="3" s="1"/>
  <c r="KM27" i="3" s="1"/>
  <c r="KN23" i="3" s="1"/>
  <c r="KN27" i="3" s="1"/>
  <c r="KO23" i="3" s="1"/>
  <c r="KO27" i="3" s="1"/>
  <c r="KP23" i="3" s="1"/>
  <c r="KP27" i="3" s="1"/>
  <c r="KQ23" i="3" s="1"/>
  <c r="KQ27" i="3" s="1"/>
  <c r="KR23" i="3" s="1"/>
  <c r="KR27" i="3" s="1"/>
  <c r="KS23" i="3" s="1"/>
  <c r="KS27" i="3" s="1"/>
  <c r="KT23" i="3" s="1"/>
  <c r="KT27" i="3" s="1"/>
  <c r="KU23" i="3" s="1"/>
  <c r="KU27" i="3" s="1"/>
  <c r="KV23" i="3" s="1"/>
  <c r="KV27" i="3" s="1"/>
  <c r="KW23" i="3" s="1"/>
  <c r="KW27" i="3" s="1"/>
  <c r="KX23" i="3" s="1"/>
  <c r="KX27" i="3" s="1"/>
  <c r="KY23" i="3" s="1"/>
  <c r="KY27" i="3" s="1"/>
  <c r="KZ23" i="3" s="1"/>
  <c r="KZ27" i="3" s="1"/>
  <c r="LA23" i="3" s="1"/>
  <c r="LA27" i="3" s="1"/>
  <c r="LB23" i="3" s="1"/>
  <c r="LB27" i="3" s="1"/>
  <c r="LC23" i="3" s="1"/>
  <c r="LC27" i="3" s="1"/>
  <c r="LD23" i="3" s="1"/>
  <c r="LD27" i="3" s="1"/>
  <c r="LE23" i="3" s="1"/>
  <c r="LE27" i="3" s="1"/>
  <c r="LF23" i="3" s="1"/>
  <c r="LF27" i="3" s="1"/>
  <c r="LG23" i="3" s="1"/>
  <c r="LG27" i="3" s="1"/>
  <c r="LH23" i="3" s="1"/>
  <c r="LH27" i="3" s="1"/>
  <c r="LI23" i="3" s="1"/>
  <c r="LI27" i="3" s="1"/>
  <c r="LJ23" i="3" s="1"/>
  <c r="LJ27" i="3" s="1"/>
  <c r="LK23" i="3" s="1"/>
  <c r="LK27" i="3" s="1"/>
  <c r="LL23" i="3" s="1"/>
  <c r="LL27" i="3" s="1"/>
  <c r="LM23" i="3" s="1"/>
  <c r="LM27" i="3" s="1"/>
  <c r="LN23" i="3" s="1"/>
  <c r="LN27" i="3" s="1"/>
  <c r="LO23" i="3" s="1"/>
  <c r="LO27" i="3" s="1"/>
  <c r="LP23" i="3" s="1"/>
  <c r="LP27" i="3" s="1"/>
  <c r="LQ23" i="3" s="1"/>
  <c r="LQ27" i="3" s="1"/>
  <c r="LR23" i="3" s="1"/>
  <c r="LR27" i="3" s="1"/>
  <c r="LS23" i="3" s="1"/>
  <c r="LS27" i="3" s="1"/>
  <c r="LT23" i="3" s="1"/>
  <c r="LT27" i="3" s="1"/>
  <c r="LU23" i="3" s="1"/>
  <c r="LU27" i="3" s="1"/>
  <c r="LV23" i="3" s="1"/>
  <c r="LV27" i="3" s="1"/>
  <c r="LW23" i="3" s="1"/>
  <c r="LW27" i="3" s="1"/>
  <c r="LX23" i="3" s="1"/>
  <c r="LX27" i="3" s="1"/>
  <c r="LY23" i="3" s="1"/>
  <c r="LY27" i="3" s="1"/>
  <c r="LZ23" i="3" s="1"/>
  <c r="LZ27" i="3" s="1"/>
  <c r="MA23" i="3" s="1"/>
  <c r="MA27" i="3" s="1"/>
  <c r="MB23" i="3" s="1"/>
  <c r="MB27" i="3" s="1"/>
  <c r="MC23" i="3" s="1"/>
  <c r="MC27" i="3" s="1"/>
  <c r="MD23" i="3" s="1"/>
  <c r="MD27" i="3" s="1"/>
  <c r="ME23" i="3" s="1"/>
  <c r="ME27" i="3" s="1"/>
  <c r="MF23" i="3" s="1"/>
  <c r="MF27" i="3" s="1"/>
  <c r="MG23" i="3" s="1"/>
  <c r="MG27" i="3" s="1"/>
  <c r="MH23" i="3" s="1"/>
  <c r="MH27" i="3" s="1"/>
  <c r="MI23" i="3" s="1"/>
  <c r="MI27" i="3" s="1"/>
  <c r="MJ23" i="3" s="1"/>
  <c r="MJ27" i="3" s="1"/>
  <c r="MK23" i="3" s="1"/>
  <c r="MK27" i="3" s="1"/>
  <c r="ML23" i="3" s="1"/>
  <c r="ML27" i="3" s="1"/>
  <c r="MM23" i="3" s="1"/>
  <c r="MM27" i="3" s="1"/>
  <c r="MN23" i="3" s="1"/>
  <c r="MN27" i="3" s="1"/>
  <c r="MO23" i="3" s="1"/>
  <c r="MO27" i="3" s="1"/>
  <c r="MP23" i="3" s="1"/>
  <c r="MP27" i="3" s="1"/>
  <c r="MQ23" i="3" s="1"/>
  <c r="MQ27" i="3" s="1"/>
  <c r="MR23" i="3" s="1"/>
  <c r="MR27" i="3" s="1"/>
  <c r="MS23" i="3" s="1"/>
  <c r="MS27" i="3" s="1"/>
  <c r="MT23" i="3" s="1"/>
  <c r="MT27" i="3" s="1"/>
  <c r="MU23" i="3" s="1"/>
  <c r="MU27" i="3" s="1"/>
  <c r="MV23" i="3" s="1"/>
  <c r="MV27" i="3" s="1"/>
  <c r="MW23" i="3" s="1"/>
  <c r="MW27" i="3" s="1"/>
  <c r="MX23" i="3" s="1"/>
  <c r="MX27" i="3" s="1"/>
  <c r="MY23" i="3" s="1"/>
  <c r="MY27" i="3" s="1"/>
  <c r="MZ23" i="3" s="1"/>
  <c r="MZ27" i="3" s="1"/>
  <c r="NA23" i="3" s="1"/>
  <c r="NA27" i="3" s="1"/>
  <c r="NB23" i="3" s="1"/>
  <c r="NB27" i="3" s="1"/>
  <c r="NC23" i="3" s="1"/>
  <c r="NC27" i="3" s="1"/>
  <c r="ND23" i="3" s="1"/>
  <c r="ND27" i="3" s="1"/>
  <c r="NE23" i="3" s="1"/>
  <c r="NE27" i="3" s="1"/>
  <c r="NF23" i="3" s="1"/>
  <c r="NF27" i="3" s="1"/>
  <c r="NG23" i="3" s="1"/>
  <c r="NG27" i="3" s="1"/>
  <c r="NH23" i="3" s="1"/>
  <c r="NH27" i="3" s="1"/>
  <c r="NI23" i="3" s="1"/>
  <c r="NI27" i="3" s="1"/>
  <c r="NJ23" i="3" s="1"/>
  <c r="NJ27" i="3" s="1"/>
  <c r="NK23" i="3" s="1"/>
  <c r="NK27" i="3" s="1"/>
  <c r="NL23" i="3" s="1"/>
  <c r="NL27" i="3" s="1"/>
  <c r="NM23" i="3" s="1"/>
  <c r="NM27" i="3" s="1"/>
  <c r="NN23" i="3" s="1"/>
  <c r="NN27" i="3" s="1"/>
  <c r="NO23" i="3" s="1"/>
  <c r="NO27" i="3" s="1"/>
  <c r="NP23" i="3" s="1"/>
  <c r="NP27" i="3" s="1"/>
  <c r="NQ23" i="3" s="1"/>
  <c r="NQ27" i="3" s="1"/>
  <c r="NR23" i="3" s="1"/>
  <c r="NR27" i="3" s="1"/>
  <c r="NS23" i="3" s="1"/>
  <c r="NS27" i="3" s="1"/>
  <c r="NT23" i="3" s="1"/>
  <c r="NT27" i="3" s="1"/>
  <c r="NU23" i="3" s="1"/>
  <c r="NU27" i="3" s="1"/>
  <c r="NV23" i="3" s="1"/>
  <c r="NV27" i="3" s="1"/>
  <c r="NW23" i="3" s="1"/>
  <c r="NW27" i="3" s="1"/>
  <c r="NX23" i="3" s="1"/>
  <c r="NX27" i="3" s="1"/>
  <c r="NY23" i="3" s="1"/>
  <c r="NY27" i="3" s="1"/>
  <c r="NZ23" i="3" s="1"/>
  <c r="NZ27" i="3" s="1"/>
  <c r="OA23" i="3" s="1"/>
  <c r="OA27" i="3" s="1"/>
  <c r="OB23" i="3" s="1"/>
  <c r="OB27" i="3" s="1"/>
  <c r="OC23" i="3" s="1"/>
  <c r="OC27" i="3" s="1"/>
  <c r="OD23" i="3" s="1"/>
  <c r="OD27" i="3" s="1"/>
  <c r="OE23" i="3" s="1"/>
  <c r="OE27" i="3" s="1"/>
  <c r="OF23" i="3" s="1"/>
  <c r="OF27" i="3" s="1"/>
  <c r="OG23" i="3" s="1"/>
  <c r="OG27" i="3" s="1"/>
  <c r="OH23" i="3" s="1"/>
  <c r="OH27" i="3" s="1"/>
  <c r="OI23" i="3" s="1"/>
  <c r="OI27" i="3" s="1"/>
  <c r="OJ23" i="3" s="1"/>
  <c r="OJ27" i="3" s="1"/>
  <c r="OK23" i="3" s="1"/>
  <c r="OK27" i="3" s="1"/>
  <c r="OL23" i="3" s="1"/>
  <c r="OL27" i="3" s="1"/>
  <c r="OM23" i="3" s="1"/>
  <c r="OM27" i="3" s="1"/>
  <c r="ON23" i="3" s="1"/>
  <c r="ON27" i="3" s="1"/>
  <c r="OO23" i="3" s="1"/>
  <c r="OO27" i="3" s="1"/>
  <c r="OP23" i="3" s="1"/>
  <c r="OP27" i="3" s="1"/>
  <c r="OQ23" i="3" s="1"/>
  <c r="OQ27" i="3" s="1"/>
  <c r="OR23" i="3" s="1"/>
  <c r="OR27" i="3" s="1"/>
  <c r="OS23" i="3" s="1"/>
  <c r="OS27" i="3" s="1"/>
  <c r="OT23" i="3" s="1"/>
  <c r="OT27" i="3" s="1"/>
  <c r="OU23" i="3" s="1"/>
  <c r="OU27" i="3" s="1"/>
  <c r="OV23" i="3" s="1"/>
  <c r="OV27" i="3" s="1"/>
  <c r="OW23" i="3" s="1"/>
  <c r="OW27" i="3" s="1"/>
  <c r="OX23" i="3" s="1"/>
  <c r="OX27" i="3" s="1"/>
  <c r="OY23" i="3" s="1"/>
  <c r="OY27" i="3" s="1"/>
  <c r="OZ23" i="3" s="1"/>
  <c r="OZ27" i="3" s="1"/>
  <c r="PA23" i="3" s="1"/>
  <c r="PA27" i="3" s="1"/>
  <c r="PB23" i="3" s="1"/>
  <c r="PB27" i="3" s="1"/>
  <c r="PC23" i="3" s="1"/>
  <c r="PC27" i="3" s="1"/>
  <c r="PD23" i="3" s="1"/>
  <c r="PD27" i="3" s="1"/>
  <c r="PE23" i="3" s="1"/>
  <c r="PE27" i="3" s="1"/>
  <c r="PF23" i="3" s="1"/>
  <c r="PF27" i="3" s="1"/>
  <c r="PG23" i="3" s="1"/>
  <c r="PG27" i="3" s="1"/>
  <c r="PH23" i="3" s="1"/>
  <c r="PH27" i="3" s="1"/>
  <c r="PI23" i="3" s="1"/>
  <c r="PI27" i="3" s="1"/>
  <c r="PJ23" i="3" s="1"/>
  <c r="PJ27" i="3" s="1"/>
  <c r="PK23" i="3" s="1"/>
  <c r="PK27" i="3" s="1"/>
  <c r="PL23" i="3" s="1"/>
  <c r="PL27" i="3" s="1"/>
  <c r="PM23" i="3" s="1"/>
  <c r="PM27" i="3" s="1"/>
  <c r="PN23" i="3" s="1"/>
  <c r="PN27" i="3" s="1"/>
  <c r="PO23" i="3" s="1"/>
  <c r="PO27" i="3" s="1"/>
  <c r="PP23" i="3" s="1"/>
  <c r="PP27" i="3" s="1"/>
  <c r="PQ23" i="3" s="1"/>
  <c r="PQ27" i="3" s="1"/>
  <c r="PR23" i="3" s="1"/>
  <c r="PR27" i="3" s="1"/>
  <c r="PS23" i="3" s="1"/>
  <c r="PS27" i="3" s="1"/>
  <c r="PT23" i="3" s="1"/>
  <c r="PT27" i="3" s="1"/>
  <c r="PU23" i="3" s="1"/>
  <c r="PU27" i="3" s="1"/>
  <c r="PV23" i="3" s="1"/>
  <c r="PV27" i="3" s="1"/>
  <c r="PW23" i="3" s="1"/>
  <c r="PW27" i="3" s="1"/>
  <c r="PX23" i="3" s="1"/>
  <c r="PX27" i="3" s="1"/>
  <c r="PY23" i="3" s="1"/>
  <c r="PY27" i="3" s="1"/>
  <c r="PZ23" i="3" s="1"/>
  <c r="PZ27" i="3" s="1"/>
  <c r="QA23" i="3" s="1"/>
  <c r="QA27" i="3" s="1"/>
  <c r="QB23" i="3" s="1"/>
  <c r="QB27" i="3" s="1"/>
  <c r="QC23" i="3" s="1"/>
  <c r="QC27" i="3" s="1"/>
  <c r="QD23" i="3" s="1"/>
  <c r="QD27" i="3" s="1"/>
  <c r="QE23" i="3" s="1"/>
  <c r="QE27" i="3" s="1"/>
  <c r="QF23" i="3" s="1"/>
  <c r="QF27" i="3" s="1"/>
  <c r="QG23" i="3" s="1"/>
  <c r="QG27" i="3" s="1"/>
  <c r="QH23" i="3" s="1"/>
  <c r="QH27" i="3" s="1"/>
  <c r="QI23" i="3" s="1"/>
  <c r="QI27" i="3" s="1"/>
  <c r="QJ23" i="3" s="1"/>
  <c r="QJ27" i="3" s="1"/>
  <c r="QK23" i="3" s="1"/>
  <c r="QK27" i="3" s="1"/>
  <c r="QL23" i="3" s="1"/>
  <c r="QL27" i="3" s="1"/>
  <c r="QM23" i="3" s="1"/>
  <c r="QM27" i="3" s="1"/>
  <c r="QN23" i="3" s="1"/>
  <c r="QN27" i="3" s="1"/>
  <c r="GH68" i="4"/>
  <c r="GH121" i="4"/>
  <c r="GH62" i="4"/>
  <c r="GH61" i="4"/>
  <c r="GH59" i="4"/>
  <c r="GH57" i="4"/>
  <c r="GH58" i="4"/>
  <c r="GH56" i="4"/>
  <c r="GH60" i="4"/>
  <c r="GI5" i="4"/>
  <c r="GI66" i="4"/>
  <c r="GH123" i="4"/>
  <c r="GH122" i="4"/>
  <c r="GH120" i="4"/>
  <c r="GH117" i="4"/>
  <c r="GH119" i="4"/>
  <c r="GH118" i="4"/>
  <c r="GK2" i="4" l="1"/>
  <c r="MQ3" i="3"/>
  <c r="GI68" i="4"/>
  <c r="GI121" i="4"/>
  <c r="GI60" i="4"/>
  <c r="GI62" i="4"/>
  <c r="GI59" i="4"/>
  <c r="GI56" i="4"/>
  <c r="GI58" i="4"/>
  <c r="GI57" i="4"/>
  <c r="GI61" i="4"/>
  <c r="GJ66" i="4"/>
  <c r="GJ5" i="4"/>
  <c r="GI118" i="4"/>
  <c r="GI117" i="4"/>
  <c r="GI123" i="4"/>
  <c r="GI119" i="4"/>
  <c r="GI122" i="4"/>
  <c r="GI120" i="4"/>
  <c r="GL2" i="4" l="1"/>
  <c r="MR3" i="3"/>
  <c r="GJ68" i="4"/>
  <c r="GJ121" i="4"/>
  <c r="GJ60" i="4"/>
  <c r="GJ58" i="4"/>
  <c r="GJ56" i="4"/>
  <c r="GJ61" i="4"/>
  <c r="GJ57" i="4"/>
  <c r="GJ62" i="4"/>
  <c r="GJ59" i="4"/>
  <c r="GJ120" i="4"/>
  <c r="GJ122" i="4"/>
  <c r="GJ123" i="4"/>
  <c r="GJ119" i="4"/>
  <c r="GJ118" i="4"/>
  <c r="GJ117" i="4"/>
  <c r="GK66" i="4"/>
  <c r="GK5" i="4"/>
  <c r="GM2" i="4" l="1"/>
  <c r="MS3" i="3"/>
  <c r="GK68" i="4"/>
  <c r="GK121" i="4"/>
  <c r="GK59" i="4"/>
  <c r="GK61" i="4"/>
  <c r="GK60" i="4"/>
  <c r="GK62" i="4"/>
  <c r="GK58" i="4"/>
  <c r="GK57" i="4"/>
  <c r="GK56" i="4"/>
  <c r="GL66" i="4"/>
  <c r="GL5" i="4"/>
  <c r="GK122" i="4"/>
  <c r="GK120" i="4"/>
  <c r="GK123" i="4"/>
  <c r="GK119" i="4"/>
  <c r="GK117" i="4"/>
  <c r="GK118" i="4"/>
  <c r="GN2" i="4" l="1"/>
  <c r="MT3" i="3"/>
  <c r="GL68" i="4"/>
  <c r="GL121" i="4"/>
  <c r="GL122" i="4"/>
  <c r="GL123" i="4"/>
  <c r="GL119" i="4"/>
  <c r="GL118" i="4"/>
  <c r="GL120" i="4"/>
  <c r="GL117" i="4"/>
  <c r="GM66" i="4"/>
  <c r="GM5" i="4"/>
  <c r="GL61" i="4"/>
  <c r="GL59" i="4"/>
  <c r="GL57" i="4"/>
  <c r="GL60" i="4"/>
  <c r="GL62" i="4"/>
  <c r="GL56" i="4"/>
  <c r="GL58" i="4"/>
  <c r="GO2" i="4" l="1"/>
  <c r="MU3" i="3"/>
  <c r="GM68" i="4"/>
  <c r="GM121" i="4"/>
  <c r="GM123" i="4"/>
  <c r="GM122" i="4"/>
  <c r="GM120" i="4"/>
  <c r="GM118" i="4"/>
  <c r="GM117" i="4"/>
  <c r="GM119" i="4"/>
  <c r="GM62" i="4"/>
  <c r="GM61" i="4"/>
  <c r="GM59" i="4"/>
  <c r="GM58" i="4"/>
  <c r="GM57" i="4"/>
  <c r="GM60" i="4"/>
  <c r="GM56" i="4"/>
  <c r="GN66" i="4"/>
  <c r="GN5" i="4"/>
  <c r="GP2" i="4" l="1"/>
  <c r="MV3" i="3"/>
  <c r="GN68" i="4"/>
  <c r="GN121" i="4"/>
  <c r="GN60" i="4"/>
  <c r="GN58" i="4"/>
  <c r="GN56" i="4"/>
  <c r="GN62" i="4"/>
  <c r="GN61" i="4"/>
  <c r="GN59" i="4"/>
  <c r="GN57" i="4"/>
  <c r="GO66" i="4"/>
  <c r="GO5" i="4"/>
  <c r="GN122" i="4"/>
  <c r="GN123" i="4"/>
  <c r="GN120" i="4"/>
  <c r="GN117" i="4"/>
  <c r="GN118" i="4"/>
  <c r="GN119" i="4"/>
  <c r="GQ2" i="4" l="1"/>
  <c r="MW3" i="3"/>
  <c r="GO68" i="4"/>
  <c r="GO121" i="4"/>
  <c r="GO122" i="4"/>
  <c r="GO123" i="4"/>
  <c r="GO120" i="4"/>
  <c r="GO119" i="4"/>
  <c r="GO117" i="4"/>
  <c r="GO118" i="4"/>
  <c r="GP66" i="4"/>
  <c r="GP5" i="4"/>
  <c r="GO61" i="4"/>
  <c r="GO60" i="4"/>
  <c r="GO59" i="4"/>
  <c r="GO57" i="4"/>
  <c r="GO56" i="4"/>
  <c r="GO58" i="4"/>
  <c r="GO62" i="4"/>
  <c r="GR2" i="4" l="1"/>
  <c r="MX3" i="3"/>
  <c r="GP68" i="4"/>
  <c r="GP121" i="4"/>
  <c r="GP61" i="4"/>
  <c r="GP59" i="4"/>
  <c r="GP57" i="4"/>
  <c r="GP60" i="4"/>
  <c r="GP58" i="4"/>
  <c r="GP56" i="4"/>
  <c r="GP62" i="4"/>
  <c r="GP122" i="4"/>
  <c r="GP123" i="4"/>
  <c r="GP120" i="4"/>
  <c r="GP119" i="4"/>
  <c r="GP117" i="4"/>
  <c r="GP118" i="4"/>
  <c r="GQ66" i="4"/>
  <c r="GQ5" i="4"/>
  <c r="GS2" i="4" l="1"/>
  <c r="MY3" i="3"/>
  <c r="GQ68" i="4"/>
  <c r="GQ121" i="4"/>
  <c r="GQ60" i="4"/>
  <c r="GQ59" i="4"/>
  <c r="GQ61" i="4"/>
  <c r="GQ62" i="4"/>
  <c r="GQ56" i="4"/>
  <c r="GQ58" i="4"/>
  <c r="GQ57" i="4"/>
  <c r="GQ123" i="4"/>
  <c r="GQ118" i="4"/>
  <c r="GQ122" i="4"/>
  <c r="GQ117" i="4"/>
  <c r="GQ120" i="4"/>
  <c r="GQ119" i="4"/>
  <c r="GR66" i="4"/>
  <c r="GR5" i="4"/>
  <c r="GT2" i="4" l="1"/>
  <c r="MZ3" i="3"/>
  <c r="GR68" i="4"/>
  <c r="GR121" i="4"/>
  <c r="GR123" i="4"/>
  <c r="GR120" i="4"/>
  <c r="GR119" i="4"/>
  <c r="GR122" i="4"/>
  <c r="GR118" i="4"/>
  <c r="GR117" i="4"/>
  <c r="GR62" i="4"/>
  <c r="GR60" i="4"/>
  <c r="GR58" i="4"/>
  <c r="GR56" i="4"/>
  <c r="GR61" i="4"/>
  <c r="GR57" i="4"/>
  <c r="GR59" i="4"/>
  <c r="GS5" i="4"/>
  <c r="GS66" i="4"/>
  <c r="GU2" i="4" l="1"/>
  <c r="NA3" i="3"/>
  <c r="GS68" i="4"/>
  <c r="GS121" i="4"/>
  <c r="GS62" i="4"/>
  <c r="GS59" i="4"/>
  <c r="GS58" i="4"/>
  <c r="GS57" i="4"/>
  <c r="GS56" i="4"/>
  <c r="GS61" i="4"/>
  <c r="GS60" i="4"/>
  <c r="GS122" i="4"/>
  <c r="GS120" i="4"/>
  <c r="GS119" i="4"/>
  <c r="GS117" i="4"/>
  <c r="GS123" i="4"/>
  <c r="GS118" i="4"/>
  <c r="GT66" i="4"/>
  <c r="GT5" i="4"/>
  <c r="GV2" i="4" l="1"/>
  <c r="NB3" i="3"/>
  <c r="GT68" i="4"/>
  <c r="GT121" i="4"/>
  <c r="GT122" i="4"/>
  <c r="GT118" i="4"/>
  <c r="GT117" i="4"/>
  <c r="GT120" i="4"/>
  <c r="GT123" i="4"/>
  <c r="GT119" i="4"/>
  <c r="GU66" i="4"/>
  <c r="GU5" i="4"/>
  <c r="GT61" i="4"/>
  <c r="GT59" i="4"/>
  <c r="GT57" i="4"/>
  <c r="GT62" i="4"/>
  <c r="GT60" i="4"/>
  <c r="GT56" i="4"/>
  <c r="GT58" i="4"/>
  <c r="GW2" i="4" l="1"/>
  <c r="NC3" i="3"/>
  <c r="GU68" i="4"/>
  <c r="GU121" i="4"/>
  <c r="GU123" i="4"/>
  <c r="GU122" i="4"/>
  <c r="GU120" i="4"/>
  <c r="GU118" i="4"/>
  <c r="GU119" i="4"/>
  <c r="GU117" i="4"/>
  <c r="GV66" i="4"/>
  <c r="GV5" i="4"/>
  <c r="GU60" i="4"/>
  <c r="GU59" i="4"/>
  <c r="GU61" i="4"/>
  <c r="GU58" i="4"/>
  <c r="GU57" i="4"/>
  <c r="GU62" i="4"/>
  <c r="GU56" i="4"/>
  <c r="GX2" i="4" l="1"/>
  <c r="ND3" i="3"/>
  <c r="GV68" i="4"/>
  <c r="GV121" i="4"/>
  <c r="GV62" i="4"/>
  <c r="GV60" i="4"/>
  <c r="GV58" i="4"/>
  <c r="GV56" i="4"/>
  <c r="GV59" i="4"/>
  <c r="GV61" i="4"/>
  <c r="GV57" i="4"/>
  <c r="GV123" i="4"/>
  <c r="GV122" i="4"/>
  <c r="GV120" i="4"/>
  <c r="GV118" i="4"/>
  <c r="GV117" i="4"/>
  <c r="GV119" i="4"/>
  <c r="GW5" i="4"/>
  <c r="GW66" i="4"/>
  <c r="GY2" i="4" l="1"/>
  <c r="NE3" i="3"/>
  <c r="GW68" i="4"/>
  <c r="GW121" i="4"/>
  <c r="GX66" i="4"/>
  <c r="GX5" i="4"/>
  <c r="GW122" i="4"/>
  <c r="GW120" i="4"/>
  <c r="GW119" i="4"/>
  <c r="GW117" i="4"/>
  <c r="GW118" i="4"/>
  <c r="GW123" i="4"/>
  <c r="GW61" i="4"/>
  <c r="GW60" i="4"/>
  <c r="GW57" i="4"/>
  <c r="GW56" i="4"/>
  <c r="GW59" i="4"/>
  <c r="GW62" i="4"/>
  <c r="GW58" i="4"/>
  <c r="GZ2" i="4" l="1"/>
  <c r="NF3" i="3"/>
  <c r="GX68" i="4"/>
  <c r="GX121" i="4"/>
  <c r="GY5" i="4"/>
  <c r="GY66" i="4"/>
  <c r="GX61" i="4"/>
  <c r="GX59" i="4"/>
  <c r="GX57" i="4"/>
  <c r="GX58" i="4"/>
  <c r="GX62" i="4"/>
  <c r="GX60" i="4"/>
  <c r="GX56" i="4"/>
  <c r="GX122" i="4"/>
  <c r="GX123" i="4"/>
  <c r="GX117" i="4"/>
  <c r="GX119" i="4"/>
  <c r="GX118" i="4"/>
  <c r="GX120" i="4"/>
  <c r="HA2" i="4" l="1"/>
  <c r="NG3" i="3"/>
  <c r="GY68" i="4"/>
  <c r="GY121" i="4"/>
  <c r="GZ66" i="4"/>
  <c r="GZ5" i="4"/>
  <c r="GY123" i="4"/>
  <c r="GY118" i="4"/>
  <c r="GY120" i="4"/>
  <c r="GY117" i="4"/>
  <c r="GY122" i="4"/>
  <c r="GY119" i="4"/>
  <c r="GY62" i="4"/>
  <c r="GY60" i="4"/>
  <c r="GY59" i="4"/>
  <c r="GY56" i="4"/>
  <c r="GY61" i="4"/>
  <c r="GY58" i="4"/>
  <c r="GY57" i="4"/>
  <c r="HB2" i="4" l="1"/>
  <c r="NH3" i="3"/>
  <c r="GZ68" i="4"/>
  <c r="GZ121" i="4"/>
  <c r="HA66" i="4"/>
  <c r="HA5" i="4"/>
  <c r="GZ60" i="4"/>
  <c r="GZ58" i="4"/>
  <c r="GZ56" i="4"/>
  <c r="GZ62" i="4"/>
  <c r="GZ59" i="4"/>
  <c r="GZ61" i="4"/>
  <c r="GZ57" i="4"/>
  <c r="GZ123" i="4"/>
  <c r="GZ120" i="4"/>
  <c r="GZ122" i="4"/>
  <c r="GZ119" i="4"/>
  <c r="GZ118" i="4"/>
  <c r="GZ117" i="4"/>
  <c r="HC2" i="4" l="1"/>
  <c r="NI3" i="3"/>
  <c r="HA68" i="4"/>
  <c r="HA121" i="4"/>
  <c r="HB66" i="4"/>
  <c r="HB5" i="4"/>
  <c r="HA62" i="4"/>
  <c r="HA59" i="4"/>
  <c r="HA61" i="4"/>
  <c r="HA60" i="4"/>
  <c r="HA58" i="4"/>
  <c r="HA57" i="4"/>
  <c r="HA56" i="4"/>
  <c r="HA123" i="4"/>
  <c r="HA122" i="4"/>
  <c r="HA120" i="4"/>
  <c r="HA119" i="4"/>
  <c r="HA117" i="4"/>
  <c r="HA118" i="4"/>
  <c r="HD2" i="4" l="1"/>
  <c r="NJ3" i="3"/>
  <c r="HB68" i="4"/>
  <c r="HB121" i="4"/>
  <c r="HC5" i="4"/>
  <c r="HC66" i="4"/>
  <c r="HB61" i="4"/>
  <c r="HB59" i="4"/>
  <c r="HB57" i="4"/>
  <c r="HB60" i="4"/>
  <c r="HB56" i="4"/>
  <c r="HB62" i="4"/>
  <c r="HB58" i="4"/>
  <c r="HB122" i="4"/>
  <c r="HB118" i="4"/>
  <c r="HB123" i="4"/>
  <c r="HB120" i="4"/>
  <c r="HB117" i="4"/>
  <c r="HB119" i="4"/>
  <c r="HE2" i="4" l="1"/>
  <c r="NK3" i="3"/>
  <c r="HC68" i="4"/>
  <c r="HC121" i="4"/>
  <c r="HC122" i="4"/>
  <c r="HC123" i="4"/>
  <c r="HC120" i="4"/>
  <c r="HC118" i="4"/>
  <c r="HC117" i="4"/>
  <c r="HC119" i="4"/>
  <c r="HC61" i="4"/>
  <c r="HC62" i="4"/>
  <c r="HC58" i="4"/>
  <c r="HC57" i="4"/>
  <c r="HC56" i="4"/>
  <c r="HC60" i="4"/>
  <c r="HC59" i="4"/>
  <c r="HD5" i="4"/>
  <c r="HD66" i="4"/>
  <c r="HF2" i="4" l="1"/>
  <c r="NL3" i="3"/>
  <c r="HD68" i="4"/>
  <c r="HD121" i="4"/>
  <c r="HD122" i="4"/>
  <c r="HD120" i="4"/>
  <c r="HD117" i="4"/>
  <c r="HD119" i="4"/>
  <c r="HD118" i="4"/>
  <c r="HD123" i="4"/>
  <c r="HD60" i="4"/>
  <c r="HD58" i="4"/>
  <c r="HD56" i="4"/>
  <c r="HD59" i="4"/>
  <c r="HD62" i="4"/>
  <c r="HD57" i="4"/>
  <c r="HD61" i="4"/>
  <c r="HE66" i="4"/>
  <c r="HE5" i="4"/>
  <c r="HG2" i="4" l="1"/>
  <c r="NM3" i="3"/>
  <c r="HE68" i="4"/>
  <c r="HE121" i="4"/>
  <c r="HE62" i="4"/>
  <c r="HE59" i="4"/>
  <c r="HE61" i="4"/>
  <c r="HE60" i="4"/>
  <c r="HE57" i="4"/>
  <c r="HE56" i="4"/>
  <c r="HE58" i="4"/>
  <c r="HE123" i="4"/>
  <c r="HE122" i="4"/>
  <c r="HE120" i="4"/>
  <c r="HE119" i="4"/>
  <c r="HE117" i="4"/>
  <c r="HE118" i="4"/>
  <c r="HF66" i="4"/>
  <c r="HF5" i="4"/>
  <c r="HH2" i="4" l="1"/>
  <c r="NN3" i="3"/>
  <c r="HF68" i="4"/>
  <c r="HF121" i="4"/>
  <c r="HF62" i="4"/>
  <c r="HF61" i="4"/>
  <c r="HF59" i="4"/>
  <c r="HF57" i="4"/>
  <c r="HF60" i="4"/>
  <c r="HF58" i="4"/>
  <c r="HF56" i="4"/>
  <c r="HF123" i="4"/>
  <c r="HF122" i="4"/>
  <c r="HF119" i="4"/>
  <c r="HF117" i="4"/>
  <c r="HF120" i="4"/>
  <c r="HF118" i="4"/>
  <c r="HG5" i="4"/>
  <c r="HG66" i="4"/>
  <c r="HI2" i="4" l="1"/>
  <c r="NO3" i="3"/>
  <c r="HG68" i="4"/>
  <c r="HG121" i="4"/>
  <c r="HG123" i="4"/>
  <c r="HG118" i="4"/>
  <c r="HG120" i="4"/>
  <c r="HG119" i="4"/>
  <c r="HG122" i="4"/>
  <c r="HG117" i="4"/>
  <c r="HG62" i="4"/>
  <c r="HG60" i="4"/>
  <c r="HG59" i="4"/>
  <c r="HG61" i="4"/>
  <c r="HG56" i="4"/>
  <c r="HG58" i="4"/>
  <c r="HG57" i="4"/>
  <c r="HH5" i="4"/>
  <c r="HH66" i="4"/>
  <c r="HJ2" i="4" l="1"/>
  <c r="NP3" i="3"/>
  <c r="HH68" i="4"/>
  <c r="HH121" i="4"/>
  <c r="HH123" i="4"/>
  <c r="HH120" i="4"/>
  <c r="HH122" i="4"/>
  <c r="HH118" i="4"/>
  <c r="HH117" i="4"/>
  <c r="HH119" i="4"/>
  <c r="HH60" i="4"/>
  <c r="HH58" i="4"/>
  <c r="HH56" i="4"/>
  <c r="HH61" i="4"/>
  <c r="HH57" i="4"/>
  <c r="HH62" i="4"/>
  <c r="HH59" i="4"/>
  <c r="HI5" i="4"/>
  <c r="HI66" i="4"/>
  <c r="HK2" i="4" l="1"/>
  <c r="NQ3" i="3"/>
  <c r="HI68" i="4"/>
  <c r="HI121" i="4"/>
  <c r="HI58" i="4"/>
  <c r="HI62" i="4"/>
  <c r="HI59" i="4"/>
  <c r="HI61" i="4"/>
  <c r="HI60" i="4"/>
  <c r="HI57" i="4"/>
  <c r="HI56" i="4"/>
  <c r="HI123" i="4"/>
  <c r="HI122" i="4"/>
  <c r="HI120" i="4"/>
  <c r="HI119" i="4"/>
  <c r="HI117" i="4"/>
  <c r="HI118" i="4"/>
  <c r="HJ66" i="4"/>
  <c r="HJ5" i="4"/>
  <c r="HL2" i="4" l="1"/>
  <c r="NR3" i="3"/>
  <c r="HJ68" i="4"/>
  <c r="HJ121" i="4"/>
  <c r="HJ62" i="4"/>
  <c r="HJ61" i="4"/>
  <c r="HJ59" i="4"/>
  <c r="HJ57" i="4"/>
  <c r="HJ60" i="4"/>
  <c r="HJ56" i="4"/>
  <c r="HJ58" i="4"/>
  <c r="HJ123" i="4"/>
  <c r="HJ122" i="4"/>
  <c r="HJ120" i="4"/>
  <c r="HJ118" i="4"/>
  <c r="HJ117" i="4"/>
  <c r="HJ119" i="4"/>
  <c r="HK5" i="4"/>
  <c r="HK66" i="4"/>
  <c r="HM2" i="4" l="1"/>
  <c r="NS3" i="3"/>
  <c r="HK68" i="4"/>
  <c r="HK121" i="4"/>
  <c r="HK122" i="4"/>
  <c r="HK120" i="4"/>
  <c r="HK118" i="4"/>
  <c r="HK119" i="4"/>
  <c r="HK117" i="4"/>
  <c r="HK123" i="4"/>
  <c r="HK60" i="4"/>
  <c r="HK59" i="4"/>
  <c r="HK61" i="4"/>
  <c r="HK58" i="4"/>
  <c r="HK57" i="4"/>
  <c r="HK56" i="4"/>
  <c r="HK62" i="4"/>
  <c r="HL66" i="4"/>
  <c r="HL5" i="4"/>
  <c r="HN2" i="4" l="1"/>
  <c r="NT3" i="3"/>
  <c r="HL68" i="4"/>
  <c r="HL121" i="4"/>
  <c r="HL60" i="4"/>
  <c r="HL58" i="4"/>
  <c r="HL56" i="4"/>
  <c r="HL59" i="4"/>
  <c r="HL62" i="4"/>
  <c r="HL61" i="4"/>
  <c r="HL57" i="4"/>
  <c r="HL122" i="4"/>
  <c r="HL120" i="4"/>
  <c r="HL123" i="4"/>
  <c r="HL117" i="4"/>
  <c r="HL119" i="4"/>
  <c r="HL118" i="4"/>
  <c r="HM5" i="4"/>
  <c r="HM66" i="4"/>
  <c r="HO2" i="4" l="1"/>
  <c r="NU3" i="3"/>
  <c r="HM68" i="4"/>
  <c r="HM121" i="4"/>
  <c r="HM122" i="4"/>
  <c r="HM120" i="4"/>
  <c r="HM119" i="4"/>
  <c r="HM117" i="4"/>
  <c r="HM123" i="4"/>
  <c r="HM118" i="4"/>
  <c r="HN66" i="4"/>
  <c r="HN5" i="4"/>
  <c r="HM62" i="4"/>
  <c r="HM61" i="4"/>
  <c r="HM60" i="4"/>
  <c r="HM57" i="4"/>
  <c r="HM56" i="4"/>
  <c r="HM59" i="4"/>
  <c r="HM58" i="4"/>
  <c r="HP2" i="4" l="1"/>
  <c r="NV3" i="3"/>
  <c r="HN68" i="4"/>
  <c r="HN121" i="4"/>
  <c r="HN122" i="4"/>
  <c r="HN123" i="4"/>
  <c r="HN119" i="4"/>
  <c r="HN118" i="4"/>
  <c r="HN117" i="4"/>
  <c r="HN120" i="4"/>
  <c r="HO5" i="4"/>
  <c r="HO66" i="4"/>
  <c r="HN61" i="4"/>
  <c r="HN59" i="4"/>
  <c r="HN57" i="4"/>
  <c r="HN58" i="4"/>
  <c r="HN56" i="4"/>
  <c r="HN62" i="4"/>
  <c r="HN60" i="4"/>
  <c r="HQ2" i="4" l="1"/>
  <c r="NW3" i="3"/>
  <c r="HO68" i="4"/>
  <c r="HO121" i="4"/>
  <c r="HO123" i="4"/>
  <c r="HO118" i="4"/>
  <c r="HO117" i="4"/>
  <c r="HO120" i="4"/>
  <c r="HO122" i="4"/>
  <c r="HO119" i="4"/>
  <c r="HO62" i="4"/>
  <c r="HO60" i="4"/>
  <c r="HO59" i="4"/>
  <c r="HO56" i="4"/>
  <c r="HO58" i="4"/>
  <c r="HO57" i="4"/>
  <c r="HO61" i="4"/>
  <c r="HP66" i="4"/>
  <c r="HP5" i="4"/>
  <c r="HR2" i="4" l="1"/>
  <c r="NX3" i="3"/>
  <c r="HP68" i="4"/>
  <c r="HP121" i="4"/>
  <c r="HP60" i="4"/>
  <c r="HP58" i="4"/>
  <c r="HP56" i="4"/>
  <c r="HP59" i="4"/>
  <c r="HP62" i="4"/>
  <c r="HP61" i="4"/>
  <c r="HP57" i="4"/>
  <c r="HP123" i="4"/>
  <c r="HP120" i="4"/>
  <c r="HP122" i="4"/>
  <c r="HP119" i="4"/>
  <c r="HP118" i="4"/>
  <c r="HP117" i="4"/>
  <c r="HQ66" i="4"/>
  <c r="HQ5" i="4"/>
  <c r="HS2" i="4" l="1"/>
  <c r="NY3" i="3"/>
  <c r="HQ68" i="4"/>
  <c r="HQ121" i="4"/>
  <c r="HQ59" i="4"/>
  <c r="HQ62" i="4"/>
  <c r="HQ61" i="4"/>
  <c r="HQ60" i="4"/>
  <c r="HQ58" i="4"/>
  <c r="HQ57" i="4"/>
  <c r="HQ56" i="4"/>
  <c r="HR66" i="4"/>
  <c r="HR5" i="4"/>
  <c r="HQ122" i="4"/>
  <c r="HQ123" i="4"/>
  <c r="HQ120" i="4"/>
  <c r="HQ119" i="4"/>
  <c r="HQ117" i="4"/>
  <c r="HQ118" i="4"/>
  <c r="HT2" i="4" l="1"/>
  <c r="NZ3" i="3"/>
  <c r="HR68" i="4"/>
  <c r="HR121" i="4"/>
  <c r="HR122" i="4"/>
  <c r="HR120" i="4"/>
  <c r="HR117" i="4"/>
  <c r="HR123" i="4"/>
  <c r="HR119" i="4"/>
  <c r="HR118" i="4"/>
  <c r="HS5" i="4"/>
  <c r="HS66" i="4"/>
  <c r="HR61" i="4"/>
  <c r="HR59" i="4"/>
  <c r="HR57" i="4"/>
  <c r="HR60" i="4"/>
  <c r="HR56" i="4"/>
  <c r="HR62" i="4"/>
  <c r="HR58" i="4"/>
  <c r="HU2" i="4" l="1"/>
  <c r="OA3" i="3"/>
  <c r="HS68" i="4"/>
  <c r="HS121" i="4"/>
  <c r="HS123" i="4"/>
  <c r="HS122" i="4"/>
  <c r="HS120" i="4"/>
  <c r="HS118" i="4"/>
  <c r="HS117" i="4"/>
  <c r="HS119" i="4"/>
  <c r="HS62" i="4"/>
  <c r="HS61" i="4"/>
  <c r="HS58" i="4"/>
  <c r="HS57" i="4"/>
  <c r="HS60" i="4"/>
  <c r="HS59" i="4"/>
  <c r="HS56" i="4"/>
  <c r="HT5" i="4"/>
  <c r="HT66" i="4"/>
  <c r="HV2" i="4" l="1"/>
  <c r="OB3" i="3"/>
  <c r="HT68" i="4"/>
  <c r="HT121" i="4"/>
  <c r="HT123" i="4"/>
  <c r="HT122" i="4"/>
  <c r="HT120" i="4"/>
  <c r="HT117" i="4"/>
  <c r="HT119" i="4"/>
  <c r="HT118" i="4"/>
  <c r="HU66" i="4"/>
  <c r="HU5" i="4"/>
  <c r="HT62" i="4"/>
  <c r="HT60" i="4"/>
  <c r="HT58" i="4"/>
  <c r="HT56" i="4"/>
  <c r="HT59" i="4"/>
  <c r="HT61" i="4"/>
  <c r="HT57" i="4"/>
  <c r="HW2" i="4" l="1"/>
  <c r="OC3" i="3"/>
  <c r="HU68" i="4"/>
  <c r="HU121" i="4"/>
  <c r="HU122" i="4"/>
  <c r="HU120" i="4"/>
  <c r="HU119" i="4"/>
  <c r="HU117" i="4"/>
  <c r="HU118" i="4"/>
  <c r="HU123" i="4"/>
  <c r="HV66" i="4"/>
  <c r="HV5" i="4"/>
  <c r="HU59" i="4"/>
  <c r="HU61" i="4"/>
  <c r="HU60" i="4"/>
  <c r="HU57" i="4"/>
  <c r="HU56" i="4"/>
  <c r="HU62" i="4"/>
  <c r="HU58" i="4"/>
  <c r="HX2" i="4" l="1"/>
  <c r="OD3" i="3"/>
  <c r="HV68" i="4"/>
  <c r="HV121" i="4"/>
  <c r="HV122" i="4"/>
  <c r="HV123" i="4"/>
  <c r="HV120" i="4"/>
  <c r="HV119" i="4"/>
  <c r="HV118" i="4"/>
  <c r="HV117" i="4"/>
  <c r="HW5" i="4"/>
  <c r="HW66" i="4"/>
  <c r="HV61" i="4"/>
  <c r="HV59" i="4"/>
  <c r="HV57" i="4"/>
  <c r="HV60" i="4"/>
  <c r="HV62" i="4"/>
  <c r="HV58" i="4"/>
  <c r="HV56" i="4"/>
  <c r="HY2" i="4" l="1"/>
  <c r="OE3" i="3"/>
  <c r="HW68" i="4"/>
  <c r="HW121" i="4"/>
  <c r="HW60" i="4"/>
  <c r="HW59" i="4"/>
  <c r="HW62" i="4"/>
  <c r="HW61" i="4"/>
  <c r="HW56" i="4"/>
  <c r="HW58" i="4"/>
  <c r="HW57" i="4"/>
  <c r="HX5" i="4"/>
  <c r="HX66" i="4"/>
  <c r="HW123" i="4"/>
  <c r="HW118" i="4"/>
  <c r="HW120" i="4"/>
  <c r="HW122" i="4"/>
  <c r="HW117" i="4"/>
  <c r="HW119" i="4"/>
  <c r="HZ2" i="4" l="1"/>
  <c r="OF3" i="3"/>
  <c r="HX68" i="4"/>
  <c r="HX121" i="4"/>
  <c r="HX62" i="4"/>
  <c r="HX60" i="4"/>
  <c r="HX58" i="4"/>
  <c r="HX56" i="4"/>
  <c r="HX61" i="4"/>
  <c r="HX57" i="4"/>
  <c r="HX59" i="4"/>
  <c r="HY5" i="4"/>
  <c r="HY66" i="4"/>
  <c r="HX123" i="4"/>
  <c r="HX120" i="4"/>
  <c r="HX122" i="4"/>
  <c r="HX118" i="4"/>
  <c r="HX117" i="4"/>
  <c r="HX119" i="4"/>
  <c r="IA2" i="4" l="1"/>
  <c r="OG3" i="3"/>
  <c r="HY68" i="4"/>
  <c r="HY121" i="4"/>
  <c r="HY59" i="4"/>
  <c r="HY58" i="4"/>
  <c r="HY57" i="4"/>
  <c r="HY56" i="4"/>
  <c r="HY61" i="4"/>
  <c r="HY60" i="4"/>
  <c r="HY62" i="4"/>
  <c r="HZ66" i="4"/>
  <c r="HZ5" i="4"/>
  <c r="HY122" i="4"/>
  <c r="HY120" i="4"/>
  <c r="HY119" i="4"/>
  <c r="HY117" i="4"/>
  <c r="HY118" i="4"/>
  <c r="HY123" i="4"/>
  <c r="IB2" i="4" l="1"/>
  <c r="OH3" i="3"/>
  <c r="HZ68" i="4"/>
  <c r="HZ121" i="4"/>
  <c r="HZ122" i="4"/>
  <c r="HZ123" i="4"/>
  <c r="HZ118" i="4"/>
  <c r="HZ117" i="4"/>
  <c r="HZ119" i="4"/>
  <c r="HZ120" i="4"/>
  <c r="IA5" i="4"/>
  <c r="IA66" i="4"/>
  <c r="HZ62" i="4"/>
  <c r="HZ61" i="4"/>
  <c r="HZ59" i="4"/>
  <c r="HZ57" i="4"/>
  <c r="HZ60" i="4"/>
  <c r="HZ56" i="4"/>
  <c r="HZ58" i="4"/>
  <c r="IC2" i="4" l="1"/>
  <c r="OI3" i="3"/>
  <c r="IA68" i="4"/>
  <c r="IA121" i="4"/>
  <c r="IA62" i="4"/>
  <c r="IA60" i="4"/>
  <c r="IA59" i="4"/>
  <c r="IA61" i="4"/>
  <c r="IA58" i="4"/>
  <c r="IA57" i="4"/>
  <c r="IA56" i="4"/>
  <c r="IA123" i="4"/>
  <c r="IA122" i="4"/>
  <c r="IA120" i="4"/>
  <c r="IA118" i="4"/>
  <c r="IA119" i="4"/>
  <c r="IA117" i="4"/>
  <c r="IB66" i="4"/>
  <c r="IB5" i="4"/>
  <c r="ID2" i="4" l="1"/>
  <c r="OJ3" i="3"/>
  <c r="IB68" i="4"/>
  <c r="IB121" i="4"/>
  <c r="IB60" i="4"/>
  <c r="IB58" i="4"/>
  <c r="IB56" i="4"/>
  <c r="IB59" i="4"/>
  <c r="IB61" i="4"/>
  <c r="IB62" i="4"/>
  <c r="IB57" i="4"/>
  <c r="IB123" i="4"/>
  <c r="IB122" i="4"/>
  <c r="IB120" i="4"/>
  <c r="IB119" i="4"/>
  <c r="IB118" i="4"/>
  <c r="IB117" i="4"/>
  <c r="IC5" i="4"/>
  <c r="IC66" i="4"/>
  <c r="IE2" i="4" l="1"/>
  <c r="OK3" i="3"/>
  <c r="IC68" i="4"/>
  <c r="IC121" i="4"/>
  <c r="IC61" i="4"/>
  <c r="IC60" i="4"/>
  <c r="IC62" i="4"/>
  <c r="IC57" i="4"/>
  <c r="IC56" i="4"/>
  <c r="IC59" i="4"/>
  <c r="IC58" i="4"/>
  <c r="IC123" i="4"/>
  <c r="IC122" i="4"/>
  <c r="IC120" i="4"/>
  <c r="IC119" i="4"/>
  <c r="IC117" i="4"/>
  <c r="IC118" i="4"/>
  <c r="ID66" i="4"/>
  <c r="ID5" i="4"/>
  <c r="IF2" i="4" l="1"/>
  <c r="OL3" i="3"/>
  <c r="ID68" i="4"/>
  <c r="ID121" i="4"/>
  <c r="ID122" i="4"/>
  <c r="ID118" i="4"/>
  <c r="ID120" i="4"/>
  <c r="ID117" i="4"/>
  <c r="ID123" i="4"/>
  <c r="ID119" i="4"/>
  <c r="IE5" i="4"/>
  <c r="IE66" i="4"/>
  <c r="ID62" i="4"/>
  <c r="ID61" i="4"/>
  <c r="ID59" i="4"/>
  <c r="ID57" i="4"/>
  <c r="ID58" i="4"/>
  <c r="ID60" i="4"/>
  <c r="ID56" i="4"/>
  <c r="IG2" i="4" l="1"/>
  <c r="OM3" i="3"/>
  <c r="IE68" i="4"/>
  <c r="IE121" i="4"/>
  <c r="IE62" i="4"/>
  <c r="IE60" i="4"/>
  <c r="IE59" i="4"/>
  <c r="IE56" i="4"/>
  <c r="IE61" i="4"/>
  <c r="IE58" i="4"/>
  <c r="IE57" i="4"/>
  <c r="IF66" i="4"/>
  <c r="IF5" i="4"/>
  <c r="IE118" i="4"/>
  <c r="IE123" i="4"/>
  <c r="IE122" i="4"/>
  <c r="IE120" i="4"/>
  <c r="IE117" i="4"/>
  <c r="IE119" i="4"/>
  <c r="IH2" i="4" l="1"/>
  <c r="ON3" i="3"/>
  <c r="IF68" i="4"/>
  <c r="IF121" i="4"/>
  <c r="IF120" i="4"/>
  <c r="IF122" i="4"/>
  <c r="IF119" i="4"/>
  <c r="IF118" i="4"/>
  <c r="IF117" i="4"/>
  <c r="IF123" i="4"/>
  <c r="IF60" i="4"/>
  <c r="IF58" i="4"/>
  <c r="IF56" i="4"/>
  <c r="IF59" i="4"/>
  <c r="IF61" i="4"/>
  <c r="IF57" i="4"/>
  <c r="IF62" i="4"/>
  <c r="IG66" i="4"/>
  <c r="IG5" i="4"/>
  <c r="II2" i="4" l="1"/>
  <c r="OO3" i="3"/>
  <c r="IG68" i="4"/>
  <c r="IG121" i="4"/>
  <c r="IG123" i="4"/>
  <c r="IG122" i="4"/>
  <c r="IG120" i="4"/>
  <c r="IG119" i="4"/>
  <c r="IG117" i="4"/>
  <c r="IG118" i="4"/>
  <c r="IH66" i="4"/>
  <c r="IH5" i="4"/>
  <c r="IG59" i="4"/>
  <c r="IG62" i="4"/>
  <c r="IG61" i="4"/>
  <c r="IG60" i="4"/>
  <c r="IG58" i="4"/>
  <c r="IG57" i="4"/>
  <c r="IG56" i="4"/>
  <c r="IJ2" i="4" l="1"/>
  <c r="OP3" i="3"/>
  <c r="IH68" i="4"/>
  <c r="IH121" i="4"/>
  <c r="IH123" i="4"/>
  <c r="IH122" i="4"/>
  <c r="IH117" i="4"/>
  <c r="IH120" i="4"/>
  <c r="IH119" i="4"/>
  <c r="IH118" i="4"/>
  <c r="II5" i="4"/>
  <c r="II66" i="4"/>
  <c r="IH61" i="4"/>
  <c r="IH59" i="4"/>
  <c r="IH57" i="4"/>
  <c r="IH62" i="4"/>
  <c r="IH60" i="4"/>
  <c r="IH56" i="4"/>
  <c r="IH58" i="4"/>
  <c r="IK2" i="4" l="1"/>
  <c r="OQ3" i="3"/>
  <c r="II68" i="4"/>
  <c r="II121" i="4"/>
  <c r="II123" i="4"/>
  <c r="II122" i="4"/>
  <c r="II120" i="4"/>
  <c r="II118" i="4"/>
  <c r="II119" i="4"/>
  <c r="II117" i="4"/>
  <c r="II62" i="4"/>
  <c r="II61" i="4"/>
  <c r="II58" i="4"/>
  <c r="II57" i="4"/>
  <c r="II56" i="4"/>
  <c r="II60" i="4"/>
  <c r="II59" i="4"/>
  <c r="IJ5" i="4"/>
  <c r="IJ66" i="4"/>
  <c r="IL2" i="4" l="1"/>
  <c r="OR3" i="3"/>
  <c r="IJ68" i="4"/>
  <c r="IJ121" i="4"/>
  <c r="IJ123" i="4"/>
  <c r="IJ122" i="4"/>
  <c r="IJ120" i="4"/>
  <c r="IJ117" i="4"/>
  <c r="IJ118" i="4"/>
  <c r="IJ119" i="4"/>
  <c r="IJ60" i="4"/>
  <c r="IJ58" i="4"/>
  <c r="IJ56" i="4"/>
  <c r="IJ59" i="4"/>
  <c r="IJ62" i="4"/>
  <c r="IJ57" i="4"/>
  <c r="IJ61" i="4"/>
  <c r="IK66" i="4"/>
  <c r="IK5" i="4"/>
  <c r="IM2" i="4" l="1"/>
  <c r="OS3" i="3"/>
  <c r="IK68" i="4"/>
  <c r="IK121" i="4"/>
  <c r="IK62" i="4"/>
  <c r="IK59" i="4"/>
  <c r="IK61" i="4"/>
  <c r="IK60" i="4"/>
  <c r="IK57" i="4"/>
  <c r="IK56" i="4"/>
  <c r="IK58" i="4"/>
  <c r="IL66" i="4"/>
  <c r="IL5" i="4"/>
  <c r="IK123" i="4"/>
  <c r="IK122" i="4"/>
  <c r="IK120" i="4"/>
  <c r="IK119" i="4"/>
  <c r="IK117" i="4"/>
  <c r="IK118" i="4"/>
  <c r="IN2" i="4" l="1"/>
  <c r="OT3" i="3"/>
  <c r="IL68" i="4"/>
  <c r="IL121" i="4"/>
  <c r="IL123" i="4"/>
  <c r="IL122" i="4"/>
  <c r="IL119" i="4"/>
  <c r="IL120" i="4"/>
  <c r="IL118" i="4"/>
  <c r="IL117" i="4"/>
  <c r="IM5" i="4"/>
  <c r="IM66" i="4"/>
  <c r="IL61" i="4"/>
  <c r="IL59" i="4"/>
  <c r="IL57" i="4"/>
  <c r="IL60" i="4"/>
  <c r="IL62" i="4"/>
  <c r="IL58" i="4"/>
  <c r="IL56" i="4"/>
  <c r="IO2" i="4" l="1"/>
  <c r="OU3" i="3"/>
  <c r="IM68" i="4"/>
  <c r="IM121" i="4"/>
  <c r="IM118" i="4"/>
  <c r="IM123" i="4"/>
  <c r="IM117" i="4"/>
  <c r="IM119" i="4"/>
  <c r="IM122" i="4"/>
  <c r="IM120" i="4"/>
  <c r="IM60" i="4"/>
  <c r="IM59" i="4"/>
  <c r="IM61" i="4"/>
  <c r="IM56" i="4"/>
  <c r="IM62" i="4"/>
  <c r="IM58" i="4"/>
  <c r="IM57" i="4"/>
  <c r="IN5" i="4"/>
  <c r="IN66" i="4"/>
  <c r="IP2" i="4" l="1"/>
  <c r="OV3" i="3"/>
  <c r="IN68" i="4"/>
  <c r="IN121" i="4"/>
  <c r="IO5" i="4"/>
  <c r="IO66" i="4"/>
  <c r="IN120" i="4"/>
  <c r="IN117" i="4"/>
  <c r="IN119" i="4"/>
  <c r="IN123" i="4"/>
  <c r="IN122" i="4"/>
  <c r="IN118" i="4"/>
  <c r="IN62" i="4"/>
  <c r="IN60" i="4"/>
  <c r="IN58" i="4"/>
  <c r="IN56" i="4"/>
  <c r="IN61" i="4"/>
  <c r="IN57" i="4"/>
  <c r="IN59" i="4"/>
  <c r="IQ2" i="4" l="1"/>
  <c r="OW3" i="3"/>
  <c r="IO68" i="4"/>
  <c r="IO121" i="4"/>
  <c r="IP66" i="4"/>
  <c r="IP5" i="4"/>
  <c r="IO122" i="4"/>
  <c r="IO120" i="4"/>
  <c r="IO123" i="4"/>
  <c r="IO119" i="4"/>
  <c r="IO117" i="4"/>
  <c r="IO118" i="4"/>
  <c r="IO62" i="4"/>
  <c r="IO58" i="4"/>
  <c r="IO59" i="4"/>
  <c r="IO61" i="4"/>
  <c r="IO60" i="4"/>
  <c r="IO57" i="4"/>
  <c r="IO56" i="4"/>
  <c r="IR2" i="4" l="1"/>
  <c r="OX3" i="3"/>
  <c r="IP68" i="4"/>
  <c r="IP121" i="4"/>
  <c r="IQ5" i="4"/>
  <c r="IQ66" i="4"/>
  <c r="IP61" i="4"/>
  <c r="IP59" i="4"/>
  <c r="IP57" i="4"/>
  <c r="IP62" i="4"/>
  <c r="IP60" i="4"/>
  <c r="IP56" i="4"/>
  <c r="IP58" i="4"/>
  <c r="IP122" i="4"/>
  <c r="IP123" i="4"/>
  <c r="IP120" i="4"/>
  <c r="IP118" i="4"/>
  <c r="IP117" i="4"/>
  <c r="IP119" i="4"/>
  <c r="IS2" i="4" l="1"/>
  <c r="OY3" i="3"/>
  <c r="IQ68" i="4"/>
  <c r="IQ121" i="4"/>
  <c r="IQ123" i="4"/>
  <c r="IQ122" i="4"/>
  <c r="IQ120" i="4"/>
  <c r="IQ118" i="4"/>
  <c r="IQ119" i="4"/>
  <c r="IQ117" i="4"/>
  <c r="IR66" i="4"/>
  <c r="IR5" i="4"/>
  <c r="IQ62" i="4"/>
  <c r="IQ60" i="4"/>
  <c r="IQ59" i="4"/>
  <c r="IQ61" i="4"/>
  <c r="IQ58" i="4"/>
  <c r="IQ57" i="4"/>
  <c r="IQ56" i="4"/>
  <c r="IT2" i="4" l="1"/>
  <c r="OZ3" i="3"/>
  <c r="IR68" i="4"/>
  <c r="IR121" i="4"/>
  <c r="IR122" i="4"/>
  <c r="IR123" i="4"/>
  <c r="IR120" i="4"/>
  <c r="IR118" i="4"/>
  <c r="IR117" i="4"/>
  <c r="IR119" i="4"/>
  <c r="IS5" i="4"/>
  <c r="IS66" i="4"/>
  <c r="IR62" i="4"/>
  <c r="IR60" i="4"/>
  <c r="IR58" i="4"/>
  <c r="IR56" i="4"/>
  <c r="IR59" i="4"/>
  <c r="IR61" i="4"/>
  <c r="IR57" i="4"/>
  <c r="IU2" i="4" l="1"/>
  <c r="PA3" i="3"/>
  <c r="IS68" i="4"/>
  <c r="IS121" i="4"/>
  <c r="IS61" i="4"/>
  <c r="IS60" i="4"/>
  <c r="IS57" i="4"/>
  <c r="IS56" i="4"/>
  <c r="IS62" i="4"/>
  <c r="IS59" i="4"/>
  <c r="IS58" i="4"/>
  <c r="IS122" i="4"/>
  <c r="IS123" i="4"/>
  <c r="IS120" i="4"/>
  <c r="IS119" i="4"/>
  <c r="IS117" i="4"/>
  <c r="IS118" i="4"/>
  <c r="IT66" i="4"/>
  <c r="IT5" i="4"/>
  <c r="IV2" i="4" l="1"/>
  <c r="PB3" i="3"/>
  <c r="IT68" i="4"/>
  <c r="IT121" i="4"/>
  <c r="IT61" i="4"/>
  <c r="IT59" i="4"/>
  <c r="IT57" i="4"/>
  <c r="IT58" i="4"/>
  <c r="IT56" i="4"/>
  <c r="IT60" i="4"/>
  <c r="IT62" i="4"/>
  <c r="IT122" i="4"/>
  <c r="IT117" i="4"/>
  <c r="IT120" i="4"/>
  <c r="IT119" i="4"/>
  <c r="IT118" i="4"/>
  <c r="IT123" i="4"/>
  <c r="IU5" i="4"/>
  <c r="IU66" i="4"/>
  <c r="IW2" i="4" l="1"/>
  <c r="PC3" i="3"/>
  <c r="IU68" i="4"/>
  <c r="IU121" i="4"/>
  <c r="IU62" i="4"/>
  <c r="IU60" i="4"/>
  <c r="IU59" i="4"/>
  <c r="IU56" i="4"/>
  <c r="IU58" i="4"/>
  <c r="IU57" i="4"/>
  <c r="IU61" i="4"/>
  <c r="IV66" i="4"/>
  <c r="IV5" i="4"/>
  <c r="IU123" i="4"/>
  <c r="IU118" i="4"/>
  <c r="IU117" i="4"/>
  <c r="IU122" i="4"/>
  <c r="IU120" i="4"/>
  <c r="IU119" i="4"/>
  <c r="IX2" i="4" l="1"/>
  <c r="PD3" i="3"/>
  <c r="IV68" i="4"/>
  <c r="IV121" i="4"/>
  <c r="IV123" i="4"/>
  <c r="IV120" i="4"/>
  <c r="IV122" i="4"/>
  <c r="IV119" i="4"/>
  <c r="IV118" i="4"/>
  <c r="IV117" i="4"/>
  <c r="IW66" i="4"/>
  <c r="IW5" i="4"/>
  <c r="IV60" i="4"/>
  <c r="IV58" i="4"/>
  <c r="IV56" i="4"/>
  <c r="IV62" i="4"/>
  <c r="IV59" i="4"/>
  <c r="IV61" i="4"/>
  <c r="IV57" i="4"/>
  <c r="IY2" i="4" l="1"/>
  <c r="PE3" i="3"/>
  <c r="IW68" i="4"/>
  <c r="IW121" i="4"/>
  <c r="IW122" i="4"/>
  <c r="IW120" i="4"/>
  <c r="IW119" i="4"/>
  <c r="IW117" i="4"/>
  <c r="IW123" i="4"/>
  <c r="IW118" i="4"/>
  <c r="IX66" i="4"/>
  <c r="IX5" i="4"/>
  <c r="IW62" i="4"/>
  <c r="IW59" i="4"/>
  <c r="IW61" i="4"/>
  <c r="IW60" i="4"/>
  <c r="IW58" i="4"/>
  <c r="IW57" i="4"/>
  <c r="IW56" i="4"/>
  <c r="IZ2" i="4" l="1"/>
  <c r="PF3" i="3"/>
  <c r="IX68" i="4"/>
  <c r="IX121" i="4"/>
  <c r="IX122" i="4"/>
  <c r="IX123" i="4"/>
  <c r="IX120" i="4"/>
  <c r="IX119" i="4"/>
  <c r="IX118" i="4"/>
  <c r="IX117" i="4"/>
  <c r="IY5" i="4"/>
  <c r="IY66" i="4"/>
  <c r="IX62" i="4"/>
  <c r="IX61" i="4"/>
  <c r="IX59" i="4"/>
  <c r="IX57" i="4"/>
  <c r="IX60" i="4"/>
  <c r="IX56" i="4"/>
  <c r="IX58" i="4"/>
  <c r="JA2" i="4" l="1"/>
  <c r="PG3" i="3"/>
  <c r="IY68" i="4"/>
  <c r="IY121" i="4"/>
  <c r="IY62" i="4"/>
  <c r="IY61" i="4"/>
  <c r="IY58" i="4"/>
  <c r="IY57" i="4"/>
  <c r="IY60" i="4"/>
  <c r="IY59" i="4"/>
  <c r="IY56" i="4"/>
  <c r="IZ5" i="4"/>
  <c r="IZ66" i="4"/>
  <c r="IY123" i="4"/>
  <c r="IY122" i="4"/>
  <c r="IY120" i="4"/>
  <c r="IY118" i="4"/>
  <c r="IY117" i="4"/>
  <c r="IY119" i="4"/>
  <c r="JB2" i="4" l="1"/>
  <c r="PH3" i="3"/>
  <c r="IZ68" i="4"/>
  <c r="IZ121" i="4"/>
  <c r="IZ60" i="4"/>
  <c r="IZ58" i="4"/>
  <c r="IZ56" i="4"/>
  <c r="IZ59" i="4"/>
  <c r="IZ62" i="4"/>
  <c r="IZ61" i="4"/>
  <c r="IZ57" i="4"/>
  <c r="JA66" i="4"/>
  <c r="JA5" i="4"/>
  <c r="IZ123" i="4"/>
  <c r="IZ122" i="4"/>
  <c r="IZ120" i="4"/>
  <c r="IZ117" i="4"/>
  <c r="IZ118" i="4"/>
  <c r="IZ119" i="4"/>
  <c r="JC2" i="4" l="1"/>
  <c r="PI3" i="3"/>
  <c r="JA68" i="4"/>
  <c r="JA121" i="4"/>
  <c r="JA122" i="4"/>
  <c r="JA120" i="4"/>
  <c r="JA119" i="4"/>
  <c r="JA117" i="4"/>
  <c r="JA118" i="4"/>
  <c r="JA123" i="4"/>
  <c r="JB66" i="4"/>
  <c r="JB5" i="4"/>
  <c r="JA59" i="4"/>
  <c r="JA61" i="4"/>
  <c r="JA60" i="4"/>
  <c r="JA57" i="4"/>
  <c r="JA56" i="4"/>
  <c r="JA58" i="4"/>
  <c r="JA62" i="4"/>
  <c r="JD2" i="4" l="1"/>
  <c r="PJ3" i="3"/>
  <c r="JB68" i="4"/>
  <c r="JB121" i="4"/>
  <c r="JB122" i="4"/>
  <c r="JB123" i="4"/>
  <c r="JB120" i="4"/>
  <c r="JB119" i="4"/>
  <c r="JB117" i="4"/>
  <c r="JB118" i="4"/>
  <c r="JC5" i="4"/>
  <c r="JC66" i="4"/>
  <c r="JB62" i="4"/>
  <c r="JB61" i="4"/>
  <c r="JB59" i="4"/>
  <c r="JB57" i="4"/>
  <c r="JB60" i="4"/>
  <c r="JB58" i="4"/>
  <c r="JB56" i="4"/>
  <c r="JE2" i="4" l="1"/>
  <c r="PK3" i="3"/>
  <c r="JC68" i="4"/>
  <c r="JC121" i="4"/>
  <c r="JC60" i="4"/>
  <c r="JC59" i="4"/>
  <c r="JC61" i="4"/>
  <c r="JC56" i="4"/>
  <c r="JC62" i="4"/>
  <c r="JC58" i="4"/>
  <c r="JC57" i="4"/>
  <c r="JD5" i="4"/>
  <c r="JD66" i="4"/>
  <c r="JC123" i="4"/>
  <c r="JC118" i="4"/>
  <c r="JC122" i="4"/>
  <c r="JC117" i="4"/>
  <c r="JC119" i="4"/>
  <c r="JC120" i="4"/>
  <c r="JF2" i="4" l="1"/>
  <c r="PL3" i="3"/>
  <c r="JD68" i="4"/>
  <c r="JD121" i="4"/>
  <c r="JD62" i="4"/>
  <c r="JD60" i="4"/>
  <c r="JD58" i="4"/>
  <c r="JD56" i="4"/>
  <c r="JD61" i="4"/>
  <c r="JD57" i="4"/>
  <c r="JD59" i="4"/>
  <c r="JE5" i="4"/>
  <c r="JE66" i="4"/>
  <c r="JD123" i="4"/>
  <c r="JD120" i="4"/>
  <c r="JD122" i="4"/>
  <c r="JD119" i="4"/>
  <c r="JD118" i="4"/>
  <c r="JD117" i="4"/>
  <c r="JG2" i="4" l="1"/>
  <c r="PM3" i="3"/>
  <c r="JE68" i="4"/>
  <c r="JE121" i="4"/>
  <c r="JE62" i="4"/>
  <c r="JE59" i="4"/>
  <c r="JE58" i="4"/>
  <c r="JE57" i="4"/>
  <c r="JE56" i="4"/>
  <c r="JE61" i="4"/>
  <c r="JE60" i="4"/>
  <c r="JF66" i="4"/>
  <c r="JF5" i="4"/>
  <c r="JE123" i="4"/>
  <c r="JE122" i="4"/>
  <c r="JE120" i="4"/>
  <c r="JE119" i="4"/>
  <c r="JE117" i="4"/>
  <c r="JE118" i="4"/>
  <c r="JH2" i="4" l="1"/>
  <c r="PN3" i="3"/>
  <c r="JF68" i="4"/>
  <c r="JF121" i="4"/>
  <c r="JF122" i="4"/>
  <c r="JF123" i="4"/>
  <c r="JF118" i="4"/>
  <c r="JF117" i="4"/>
  <c r="JF120" i="4"/>
  <c r="JF119" i="4"/>
  <c r="JG5" i="4"/>
  <c r="JG66" i="4"/>
  <c r="JF62" i="4"/>
  <c r="JF61" i="4"/>
  <c r="JF59" i="4"/>
  <c r="JF57" i="4"/>
  <c r="JF60" i="4"/>
  <c r="JF56" i="4"/>
  <c r="JF58" i="4"/>
  <c r="JI2" i="4" l="1"/>
  <c r="PO3" i="3"/>
  <c r="JG68" i="4"/>
  <c r="JG121" i="4"/>
  <c r="JG62" i="4"/>
  <c r="JG60" i="4"/>
  <c r="JG59" i="4"/>
  <c r="JG61" i="4"/>
  <c r="JG58" i="4"/>
  <c r="JG57" i="4"/>
  <c r="JG56" i="4"/>
  <c r="JH66" i="4"/>
  <c r="JH5" i="4"/>
  <c r="JG122" i="4"/>
  <c r="JG123" i="4"/>
  <c r="JG120" i="4"/>
  <c r="JG118" i="4"/>
  <c r="JG119" i="4"/>
  <c r="JG117" i="4"/>
  <c r="JJ2" i="4" l="1"/>
  <c r="PP3" i="3"/>
  <c r="JH68" i="4"/>
  <c r="JH121" i="4"/>
  <c r="JH122" i="4"/>
  <c r="JH120" i="4"/>
  <c r="JH118" i="4"/>
  <c r="JH117" i="4"/>
  <c r="JH119" i="4"/>
  <c r="JH123" i="4"/>
  <c r="JI5" i="4"/>
  <c r="JI66" i="4"/>
  <c r="JH60" i="4"/>
  <c r="JH58" i="4"/>
  <c r="JH56" i="4"/>
  <c r="JH59" i="4"/>
  <c r="JH61" i="4"/>
  <c r="JH62" i="4"/>
  <c r="JH57" i="4"/>
  <c r="JK2" i="4" l="1"/>
  <c r="PQ3" i="3"/>
  <c r="JI68" i="4"/>
  <c r="JI121" i="4"/>
  <c r="JJ66" i="4"/>
  <c r="JJ5" i="4"/>
  <c r="JI61" i="4"/>
  <c r="JI60" i="4"/>
  <c r="JI57" i="4"/>
  <c r="JI56" i="4"/>
  <c r="JI59" i="4"/>
  <c r="JI62" i="4"/>
  <c r="JI58" i="4"/>
  <c r="JI123" i="4"/>
  <c r="JI122" i="4"/>
  <c r="JI120" i="4"/>
  <c r="JI119" i="4"/>
  <c r="JI117" i="4"/>
  <c r="JI118" i="4"/>
  <c r="JL2" i="4" l="1"/>
  <c r="PR3" i="3"/>
  <c r="JJ68" i="4"/>
  <c r="JJ121" i="4"/>
  <c r="JK5" i="4"/>
  <c r="JK66" i="4"/>
  <c r="JJ62" i="4"/>
  <c r="JJ61" i="4"/>
  <c r="JJ59" i="4"/>
  <c r="JJ57" i="4"/>
  <c r="JJ58" i="4"/>
  <c r="JJ60" i="4"/>
  <c r="JJ56" i="4"/>
  <c r="JJ123" i="4"/>
  <c r="JJ122" i="4"/>
  <c r="JJ117" i="4"/>
  <c r="JJ120" i="4"/>
  <c r="JJ119" i="4"/>
  <c r="JJ118" i="4"/>
  <c r="JM2" i="4" l="1"/>
  <c r="PS3" i="3"/>
  <c r="JK68" i="4"/>
  <c r="JK121" i="4"/>
  <c r="JK62" i="4"/>
  <c r="JK60" i="4"/>
  <c r="JK59" i="4"/>
  <c r="JK56" i="4"/>
  <c r="JK61" i="4"/>
  <c r="JK58" i="4"/>
  <c r="JK57" i="4"/>
  <c r="JL66" i="4"/>
  <c r="JL5" i="4"/>
  <c r="JK123" i="4"/>
  <c r="JK118" i="4"/>
  <c r="JK120" i="4"/>
  <c r="JK117" i="4"/>
  <c r="JK119" i="4"/>
  <c r="JK122" i="4"/>
  <c r="JN2" i="4" l="1"/>
  <c r="JN5" i="4" s="1"/>
  <c r="PT3" i="3"/>
  <c r="PU3" i="3" s="1"/>
  <c r="PV3" i="3" s="1"/>
  <c r="PW3" i="3" s="1"/>
  <c r="PX3" i="3" s="1"/>
  <c r="PY3" i="3" s="1"/>
  <c r="PZ3" i="3" s="1"/>
  <c r="QA3" i="3" s="1"/>
  <c r="QB3" i="3" s="1"/>
  <c r="QC3" i="3" s="1"/>
  <c r="QD3" i="3" s="1"/>
  <c r="QE3" i="3" s="1"/>
  <c r="QF3" i="3" s="1"/>
  <c r="QG3" i="3" s="1"/>
  <c r="QH3" i="3" s="1"/>
  <c r="QI3" i="3" s="1"/>
  <c r="QJ3" i="3" s="1"/>
  <c r="QK3" i="3" s="1"/>
  <c r="QL3" i="3" s="1"/>
  <c r="QM3" i="3" s="1"/>
  <c r="QN3" i="3" s="1"/>
  <c r="JL68" i="4"/>
  <c r="JL121" i="4"/>
  <c r="JL123" i="4"/>
  <c r="JL120" i="4"/>
  <c r="JL122" i="4"/>
  <c r="JL119" i="4"/>
  <c r="JL118" i="4"/>
  <c r="JL117" i="4"/>
  <c r="JN66" i="4"/>
  <c r="JM66" i="4"/>
  <c r="JM5" i="4"/>
  <c r="JL60" i="4"/>
  <c r="JL58" i="4"/>
  <c r="JL56" i="4"/>
  <c r="JL59" i="4"/>
  <c r="JL62" i="4"/>
  <c r="JL61" i="4"/>
  <c r="JL57" i="4"/>
  <c r="JM68" i="4" l="1"/>
  <c r="JM121" i="4"/>
  <c r="JN68" i="4"/>
  <c r="JN121" i="4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C15" i="5"/>
  <c r="C17" i="5" s="1"/>
  <c r="C18" i="5" s="1"/>
  <c r="D15" i="5"/>
  <c r="D17" i="5" s="1"/>
  <c r="D18" i="5" s="1"/>
  <c r="E15" i="5"/>
  <c r="E17" i="5" s="1"/>
  <c r="E18" i="5" s="1"/>
  <c r="F15" i="5"/>
  <c r="F17" i="5" s="1"/>
  <c r="F18" i="5" s="1"/>
  <c r="G15" i="5"/>
  <c r="G17" i="5" s="1"/>
  <c r="G18" i="5" s="1"/>
  <c r="H15" i="5"/>
  <c r="H17" i="5" s="1"/>
  <c r="H18" i="5" s="1"/>
  <c r="I15" i="5"/>
  <c r="I17" i="5" s="1"/>
  <c r="I18" i="5" s="1"/>
  <c r="J15" i="5"/>
  <c r="J17" i="5" s="1"/>
  <c r="J18" i="5" s="1"/>
  <c r="K15" i="5"/>
  <c r="K17" i="5" s="1"/>
  <c r="K18" i="5" s="1"/>
  <c r="L15" i="5"/>
  <c r="L17" i="5" s="1"/>
  <c r="L18" i="5" s="1"/>
  <c r="M15" i="5"/>
  <c r="M17" i="5" s="1"/>
  <c r="M18" i="5" s="1"/>
  <c r="N15" i="5"/>
  <c r="N17" i="5" s="1"/>
  <c r="N18" i="5" s="1"/>
  <c r="O15" i="5"/>
  <c r="O17" i="5" s="1"/>
  <c r="O18" i="5" s="1"/>
  <c r="P15" i="5"/>
  <c r="P17" i="5" s="1"/>
  <c r="P18" i="5" s="1"/>
  <c r="Q15" i="5"/>
  <c r="Q17" i="5" s="1"/>
  <c r="Q18" i="5" s="1"/>
  <c r="R15" i="5"/>
  <c r="R17" i="5" s="1"/>
  <c r="R18" i="5" s="1"/>
  <c r="S15" i="5"/>
  <c r="S17" i="5" s="1"/>
  <c r="S18" i="5" s="1"/>
  <c r="T15" i="5"/>
  <c r="T17" i="5" s="1"/>
  <c r="T18" i="5" s="1"/>
  <c r="U15" i="5"/>
  <c r="U17" i="5" s="1"/>
  <c r="U18" i="5" s="1"/>
  <c r="V15" i="5"/>
  <c r="V17" i="5" s="1"/>
  <c r="V18" i="5" s="1"/>
  <c r="W15" i="5"/>
  <c r="W17" i="5" s="1"/>
  <c r="W18" i="5" s="1"/>
  <c r="X15" i="5"/>
  <c r="X17" i="5" s="1"/>
  <c r="X18" i="5" s="1"/>
  <c r="Y15" i="5"/>
  <c r="Y17" i="5" s="1"/>
  <c r="Y18" i="5" s="1"/>
  <c r="Z15" i="5"/>
  <c r="Z17" i="5" s="1"/>
  <c r="Z18" i="5" s="1"/>
  <c r="AA15" i="5"/>
  <c r="AA17" i="5" s="1"/>
  <c r="AA18" i="5" s="1"/>
  <c r="AB15" i="5"/>
  <c r="AB17" i="5" s="1"/>
  <c r="AB18" i="5" s="1"/>
  <c r="AC15" i="5"/>
  <c r="AC17" i="5" s="1"/>
  <c r="AC18" i="5" s="1"/>
  <c r="AD15" i="5"/>
  <c r="AD17" i="5" s="1"/>
  <c r="AD18" i="5" s="1"/>
  <c r="AE15" i="5"/>
  <c r="AE17" i="5" s="1"/>
  <c r="AE18" i="5" s="1"/>
  <c r="AF15" i="5"/>
  <c r="AF17" i="5" s="1"/>
  <c r="AF18" i="5" s="1"/>
  <c r="AG15" i="5"/>
  <c r="AG17" i="5" s="1"/>
  <c r="AG18" i="5" s="1"/>
  <c r="AH15" i="5"/>
  <c r="AH17" i="5" s="1"/>
  <c r="AH18" i="5" s="1"/>
  <c r="AI15" i="5"/>
  <c r="AI17" i="5" s="1"/>
  <c r="AI18" i="5" s="1"/>
  <c r="AJ15" i="5"/>
  <c r="AJ17" i="5" s="1"/>
  <c r="AJ18" i="5" s="1"/>
  <c r="AK15" i="5"/>
  <c r="AK17" i="5" s="1"/>
  <c r="AK18" i="5" s="1"/>
  <c r="AL15" i="5"/>
  <c r="AL17" i="5" s="1"/>
  <c r="AL18" i="5" s="1"/>
  <c r="AM15" i="5"/>
  <c r="AM17" i="5" s="1"/>
  <c r="AM18" i="5" s="1"/>
  <c r="AN15" i="5"/>
  <c r="AN17" i="5" s="1"/>
  <c r="AN18" i="5" s="1"/>
  <c r="AO15" i="5"/>
  <c r="AO17" i="5" s="1"/>
  <c r="AO18" i="5" s="1"/>
  <c r="AP15" i="5"/>
  <c r="AP17" i="5" s="1"/>
  <c r="AP18" i="5" s="1"/>
  <c r="AQ15" i="5"/>
  <c r="AQ17" i="5" s="1"/>
  <c r="AQ18" i="5" s="1"/>
  <c r="AR15" i="5"/>
  <c r="AR17" i="5" s="1"/>
  <c r="AR18" i="5" s="1"/>
  <c r="AS15" i="5"/>
  <c r="AS17" i="5" s="1"/>
  <c r="AS18" i="5" s="1"/>
  <c r="AT15" i="5"/>
  <c r="AT17" i="5" s="1"/>
  <c r="AT18" i="5" s="1"/>
  <c r="AU15" i="5"/>
  <c r="AU17" i="5" s="1"/>
  <c r="AU18" i="5" s="1"/>
  <c r="AV15" i="5"/>
  <c r="AV17" i="5" s="1"/>
  <c r="AV18" i="5" s="1"/>
  <c r="AW15" i="5"/>
  <c r="AW17" i="5" s="1"/>
  <c r="AW18" i="5" s="1"/>
  <c r="AX15" i="5"/>
  <c r="AX17" i="5" s="1"/>
  <c r="AX18" i="5" s="1"/>
  <c r="AY15" i="5"/>
  <c r="AY17" i="5" s="1"/>
  <c r="AY18" i="5" s="1"/>
  <c r="AZ15" i="5"/>
  <c r="AZ17" i="5" s="1"/>
  <c r="AZ18" i="5" s="1"/>
  <c r="BA15" i="5"/>
  <c r="BA17" i="5" s="1"/>
  <c r="BA18" i="5" s="1"/>
  <c r="BB15" i="5"/>
  <c r="BB17" i="5" s="1"/>
  <c r="BB18" i="5" s="1"/>
  <c r="BC15" i="5"/>
  <c r="BC17" i="5" s="1"/>
  <c r="BC18" i="5" s="1"/>
  <c r="BD15" i="5"/>
  <c r="BD17" i="5" s="1"/>
  <c r="BD18" i="5" s="1"/>
  <c r="BE15" i="5"/>
  <c r="BE17" i="5" s="1"/>
  <c r="BE18" i="5" s="1"/>
  <c r="BF15" i="5"/>
  <c r="BF17" i="5" s="1"/>
  <c r="BF18" i="5" s="1"/>
  <c r="BG15" i="5"/>
  <c r="BG17" i="5" s="1"/>
  <c r="BG18" i="5" s="1"/>
  <c r="BH15" i="5"/>
  <c r="BH17" i="5" s="1"/>
  <c r="BH18" i="5" s="1"/>
  <c r="BI15" i="5"/>
  <c r="BI17" i="5" s="1"/>
  <c r="BI18" i="5" s="1"/>
  <c r="BJ15" i="5"/>
  <c r="BJ17" i="5" s="1"/>
  <c r="BJ18" i="5" s="1"/>
  <c r="BK15" i="5"/>
  <c r="BK17" i="5" s="1"/>
  <c r="BK18" i="5" s="1"/>
  <c r="BL15" i="5"/>
  <c r="BL17" i="5" s="1"/>
  <c r="BL18" i="5" s="1"/>
  <c r="BM15" i="5"/>
  <c r="BM17" i="5" s="1"/>
  <c r="BM18" i="5" s="1"/>
  <c r="BN15" i="5"/>
  <c r="BN17" i="5" s="1"/>
  <c r="BN18" i="5" s="1"/>
  <c r="BO15" i="5"/>
  <c r="BO17" i="5" s="1"/>
  <c r="BO18" i="5" s="1"/>
  <c r="BP15" i="5"/>
  <c r="BP17" i="5" s="1"/>
  <c r="BP18" i="5" s="1"/>
  <c r="BQ15" i="5"/>
  <c r="BQ17" i="5" s="1"/>
  <c r="BQ18" i="5" s="1"/>
  <c r="BR15" i="5"/>
  <c r="BR17" i="5" s="1"/>
  <c r="BR18" i="5" s="1"/>
  <c r="BS15" i="5"/>
  <c r="BS17" i="5" s="1"/>
  <c r="BS18" i="5" s="1"/>
  <c r="BT15" i="5"/>
  <c r="BT17" i="5" s="1"/>
  <c r="BT18" i="5" s="1"/>
  <c r="BU15" i="5"/>
  <c r="BU17" i="5" s="1"/>
  <c r="BU18" i="5" s="1"/>
  <c r="BV15" i="5"/>
  <c r="BV17" i="5" s="1"/>
  <c r="BV18" i="5" s="1"/>
  <c r="BW15" i="5"/>
  <c r="BW17" i="5" s="1"/>
  <c r="BW18" i="5" s="1"/>
  <c r="BX15" i="5"/>
  <c r="BX17" i="5" s="1"/>
  <c r="BX18" i="5" s="1"/>
  <c r="BY15" i="5"/>
  <c r="BY17" i="5" s="1"/>
  <c r="BY18" i="5" s="1"/>
  <c r="BZ15" i="5"/>
  <c r="BZ17" i="5" s="1"/>
  <c r="BZ18" i="5" s="1"/>
  <c r="CA15" i="5"/>
  <c r="CA17" i="5" s="1"/>
  <c r="CA18" i="5" s="1"/>
  <c r="CB15" i="5"/>
  <c r="CB17" i="5" s="1"/>
  <c r="CB18" i="5" s="1"/>
  <c r="CC15" i="5"/>
  <c r="CC17" i="5" s="1"/>
  <c r="CC18" i="5" s="1"/>
  <c r="CD15" i="5"/>
  <c r="CD17" i="5" s="1"/>
  <c r="CD18" i="5" s="1"/>
  <c r="CE15" i="5"/>
  <c r="CE17" i="5" s="1"/>
  <c r="CE18" i="5" s="1"/>
  <c r="CF15" i="5"/>
  <c r="CF17" i="5" s="1"/>
  <c r="CF18" i="5" s="1"/>
  <c r="CG15" i="5"/>
  <c r="CG17" i="5" s="1"/>
  <c r="CG18" i="5" s="1"/>
  <c r="CH15" i="5"/>
  <c r="CH17" i="5" s="1"/>
  <c r="CH18" i="5" s="1"/>
  <c r="CI15" i="5"/>
  <c r="CI17" i="5" s="1"/>
  <c r="CI18" i="5" s="1"/>
  <c r="CJ15" i="5"/>
  <c r="CJ17" i="5" s="1"/>
  <c r="CJ18" i="5" s="1"/>
  <c r="CK15" i="5"/>
  <c r="CK17" i="5" s="1"/>
  <c r="CK18" i="5" s="1"/>
  <c r="CL15" i="5"/>
  <c r="CL17" i="5" s="1"/>
  <c r="CL18" i="5" s="1"/>
  <c r="CM15" i="5"/>
  <c r="CM17" i="5" s="1"/>
  <c r="CM18" i="5" s="1"/>
  <c r="CN15" i="5"/>
  <c r="CN17" i="5" s="1"/>
  <c r="CN18" i="5" s="1"/>
  <c r="CO15" i="5"/>
  <c r="CO17" i="5" s="1"/>
  <c r="CO18" i="5" s="1"/>
  <c r="CP15" i="5"/>
  <c r="CP17" i="5" s="1"/>
  <c r="CP18" i="5" s="1"/>
  <c r="CQ15" i="5"/>
  <c r="CQ17" i="5" s="1"/>
  <c r="CQ18" i="5" s="1"/>
  <c r="CR15" i="5"/>
  <c r="CR17" i="5" s="1"/>
  <c r="CR18" i="5" s="1"/>
  <c r="CS15" i="5"/>
  <c r="CS17" i="5" s="1"/>
  <c r="CS18" i="5" s="1"/>
  <c r="CT15" i="5"/>
  <c r="CT17" i="5" s="1"/>
  <c r="CT18" i="5" s="1"/>
  <c r="CU15" i="5"/>
  <c r="CU17" i="5" s="1"/>
  <c r="CU18" i="5" s="1"/>
  <c r="CV15" i="5"/>
  <c r="CV17" i="5" s="1"/>
  <c r="CV18" i="5" s="1"/>
  <c r="CW15" i="5"/>
  <c r="CW17" i="5" s="1"/>
  <c r="CW18" i="5" s="1"/>
  <c r="CX15" i="5"/>
  <c r="CX17" i="5" s="1"/>
  <c r="CX18" i="5" s="1"/>
  <c r="CY15" i="5"/>
  <c r="CY17" i="5" s="1"/>
  <c r="CY18" i="5" s="1"/>
  <c r="CZ15" i="5"/>
  <c r="CZ17" i="5" s="1"/>
  <c r="CZ18" i="5" s="1"/>
  <c r="DA15" i="5"/>
  <c r="DA17" i="5" s="1"/>
  <c r="DA18" i="5" s="1"/>
  <c r="DB15" i="5"/>
  <c r="DB17" i="5" s="1"/>
  <c r="DB18" i="5" s="1"/>
  <c r="DC15" i="5"/>
  <c r="DC17" i="5" s="1"/>
  <c r="DC18" i="5" s="1"/>
  <c r="DD15" i="5"/>
  <c r="DD17" i="5" s="1"/>
  <c r="DD18" i="5" s="1"/>
  <c r="DE15" i="5"/>
  <c r="DE17" i="5" s="1"/>
  <c r="DE18" i="5" s="1"/>
  <c r="DF15" i="5"/>
  <c r="DF17" i="5" s="1"/>
  <c r="DF18" i="5" s="1"/>
  <c r="DG15" i="5"/>
  <c r="DG17" i="5" s="1"/>
  <c r="DG18" i="5" s="1"/>
  <c r="DH15" i="5"/>
  <c r="DH17" i="5" s="1"/>
  <c r="DH18" i="5" s="1"/>
  <c r="DI15" i="5"/>
  <c r="DI17" i="5" s="1"/>
  <c r="DI18" i="5" s="1"/>
  <c r="DJ15" i="5"/>
  <c r="DJ17" i="5" s="1"/>
  <c r="DJ18" i="5" s="1"/>
  <c r="DK15" i="5"/>
  <c r="DK17" i="5" s="1"/>
  <c r="DK18" i="5" s="1"/>
  <c r="DL15" i="5"/>
  <c r="DL17" i="5" s="1"/>
  <c r="DL18" i="5" s="1"/>
  <c r="DM15" i="5"/>
  <c r="DM17" i="5" s="1"/>
  <c r="DM18" i="5" s="1"/>
  <c r="DN15" i="5"/>
  <c r="DN17" i="5" s="1"/>
  <c r="DN18" i="5" s="1"/>
  <c r="DO15" i="5"/>
  <c r="DO17" i="5" s="1"/>
  <c r="DO18" i="5" s="1"/>
  <c r="DP15" i="5"/>
  <c r="DP17" i="5" s="1"/>
  <c r="DP18" i="5" s="1"/>
  <c r="DQ15" i="5"/>
  <c r="DQ17" i="5" s="1"/>
  <c r="DQ18" i="5" s="1"/>
  <c r="DR15" i="5"/>
  <c r="DR17" i="5" s="1"/>
  <c r="DR18" i="5" s="1"/>
  <c r="DS15" i="5"/>
  <c r="DS17" i="5" s="1"/>
  <c r="DS18" i="5" s="1"/>
  <c r="DT15" i="5"/>
  <c r="DT17" i="5" s="1"/>
  <c r="DT18" i="5" s="1"/>
  <c r="DU15" i="5"/>
  <c r="DU17" i="5" s="1"/>
  <c r="DU18" i="5" s="1"/>
  <c r="DV15" i="5"/>
  <c r="DV17" i="5" s="1"/>
  <c r="DV18" i="5" s="1"/>
  <c r="DW15" i="5"/>
  <c r="DW17" i="5" s="1"/>
  <c r="DW18" i="5" s="1"/>
  <c r="DX15" i="5"/>
  <c r="DX17" i="5" s="1"/>
  <c r="DX18" i="5" s="1"/>
  <c r="DY15" i="5"/>
  <c r="DY17" i="5" s="1"/>
  <c r="DY18" i="5" s="1"/>
  <c r="DZ15" i="5"/>
  <c r="DZ17" i="5" s="1"/>
  <c r="DZ18" i="5" s="1"/>
  <c r="EA15" i="5"/>
  <c r="EA17" i="5" s="1"/>
  <c r="EA18" i="5" s="1"/>
  <c r="EB15" i="5"/>
  <c r="EB17" i="5" s="1"/>
  <c r="EB18" i="5" s="1"/>
  <c r="EC15" i="5"/>
  <c r="EC17" i="5" s="1"/>
  <c r="EC18" i="5" s="1"/>
  <c r="ED15" i="5"/>
  <c r="ED17" i="5" s="1"/>
  <c r="ED18" i="5" s="1"/>
  <c r="EE15" i="5"/>
  <c r="EE17" i="5" s="1"/>
  <c r="EE18" i="5" s="1"/>
  <c r="EF15" i="5"/>
  <c r="EF17" i="5" s="1"/>
  <c r="EF18" i="5" s="1"/>
  <c r="EG15" i="5"/>
  <c r="EG17" i="5" s="1"/>
  <c r="EG18" i="5" s="1"/>
  <c r="EH15" i="5"/>
  <c r="EH17" i="5" s="1"/>
  <c r="EH18" i="5" s="1"/>
  <c r="EI15" i="5"/>
  <c r="EI17" i="5" s="1"/>
  <c r="EI18" i="5" s="1"/>
  <c r="EJ15" i="5"/>
  <c r="EJ17" i="5" s="1"/>
  <c r="EJ18" i="5" s="1"/>
  <c r="EK15" i="5"/>
  <c r="EK17" i="5" s="1"/>
  <c r="EK18" i="5" s="1"/>
  <c r="EL15" i="5"/>
  <c r="EL17" i="5" s="1"/>
  <c r="EL18" i="5" s="1"/>
  <c r="EM15" i="5"/>
  <c r="EM17" i="5" s="1"/>
  <c r="EM18" i="5" s="1"/>
  <c r="EN15" i="5"/>
  <c r="EN17" i="5" s="1"/>
  <c r="EN18" i="5" s="1"/>
  <c r="EO15" i="5"/>
  <c r="EO17" i="5" s="1"/>
  <c r="EO18" i="5" s="1"/>
  <c r="EP15" i="5"/>
  <c r="EP17" i="5" s="1"/>
  <c r="EP18" i="5" s="1"/>
  <c r="EQ15" i="5"/>
  <c r="EQ17" i="5" s="1"/>
  <c r="EQ18" i="5" s="1"/>
  <c r="ER15" i="5"/>
  <c r="ER17" i="5" s="1"/>
  <c r="ER18" i="5" s="1"/>
  <c r="ES15" i="5"/>
  <c r="ES17" i="5" s="1"/>
  <c r="ES18" i="5" s="1"/>
  <c r="ET15" i="5"/>
  <c r="ET17" i="5" s="1"/>
  <c r="ET18" i="5" s="1"/>
  <c r="EU15" i="5"/>
  <c r="EU17" i="5" s="1"/>
  <c r="EU18" i="5" s="1"/>
  <c r="EV15" i="5"/>
  <c r="EV17" i="5" s="1"/>
  <c r="EV18" i="5" s="1"/>
  <c r="EW15" i="5"/>
  <c r="EW17" i="5" s="1"/>
  <c r="EW18" i="5" s="1"/>
  <c r="EX15" i="5"/>
  <c r="EX17" i="5" s="1"/>
  <c r="EX18" i="5" s="1"/>
  <c r="EY15" i="5"/>
  <c r="EY17" i="5" s="1"/>
  <c r="EY18" i="5" s="1"/>
  <c r="EZ15" i="5"/>
  <c r="EZ17" i="5" s="1"/>
  <c r="EZ18" i="5" s="1"/>
  <c r="FA15" i="5"/>
  <c r="FA17" i="5" s="1"/>
  <c r="FA18" i="5" s="1"/>
  <c r="FB15" i="5"/>
  <c r="FB17" i="5" s="1"/>
  <c r="FB18" i="5" s="1"/>
  <c r="FC15" i="5"/>
  <c r="FC17" i="5" s="1"/>
  <c r="FC18" i="5" s="1"/>
  <c r="FD15" i="5"/>
  <c r="FD17" i="5" s="1"/>
  <c r="FD18" i="5" s="1"/>
  <c r="FE15" i="5"/>
  <c r="FE17" i="5" s="1"/>
  <c r="FE18" i="5" s="1"/>
  <c r="FF15" i="5"/>
  <c r="FF17" i="5" s="1"/>
  <c r="FF18" i="5" s="1"/>
  <c r="FG15" i="5"/>
  <c r="FG17" i="5" s="1"/>
  <c r="FG18" i="5" s="1"/>
  <c r="FH15" i="5"/>
  <c r="FH17" i="5" s="1"/>
  <c r="FH18" i="5" s="1"/>
  <c r="FI15" i="5"/>
  <c r="FI17" i="5" s="1"/>
  <c r="FI18" i="5" s="1"/>
  <c r="FJ15" i="5"/>
  <c r="FJ17" i="5" s="1"/>
  <c r="FJ18" i="5" s="1"/>
  <c r="FK15" i="5"/>
  <c r="FK17" i="5" s="1"/>
  <c r="FK18" i="5" s="1"/>
  <c r="FL15" i="5"/>
  <c r="FL17" i="5" s="1"/>
  <c r="FL18" i="5" s="1"/>
  <c r="FM15" i="5"/>
  <c r="FM17" i="5" s="1"/>
  <c r="FM18" i="5" s="1"/>
  <c r="B15" i="5"/>
  <c r="B17" i="5" s="1"/>
  <c r="B18" i="5" s="1"/>
  <c r="JM59" i="4"/>
  <c r="JM62" i="4"/>
  <c r="JM61" i="4"/>
  <c r="JM60" i="4"/>
  <c r="JM58" i="4"/>
  <c r="JM57" i="4"/>
  <c r="JM56" i="4"/>
  <c r="JM123" i="4"/>
  <c r="JM122" i="4"/>
  <c r="JM120" i="4"/>
  <c r="JM119" i="4"/>
  <c r="JM117" i="4"/>
  <c r="JM118" i="4"/>
  <c r="JN123" i="4"/>
  <c r="JN122" i="4"/>
  <c r="JN120" i="4"/>
  <c r="JN118" i="4"/>
  <c r="JN117" i="4"/>
  <c r="JN119" i="4"/>
  <c r="JN61" i="4"/>
  <c r="JN59" i="4"/>
  <c r="JN57" i="4"/>
  <c r="JN62" i="4"/>
  <c r="JN60" i="4"/>
  <c r="JN56" i="4"/>
  <c r="JN58" i="4"/>
  <c r="FM7" i="5" l="1"/>
  <c r="FM8" i="5" s="1"/>
  <c r="FM25" i="5"/>
  <c r="FM27" i="5" s="1"/>
  <c r="FM28" i="5" s="1"/>
  <c r="FL7" i="5"/>
  <c r="FL8" i="5" s="1"/>
  <c r="FL25" i="5"/>
  <c r="FL27" i="5" s="1"/>
  <c r="FL28" i="5" s="1"/>
  <c r="FK7" i="5"/>
  <c r="FK8" i="5" s="1"/>
  <c r="FK25" i="5"/>
  <c r="FK27" i="5" s="1"/>
  <c r="FK28" i="5" s="1"/>
  <c r="FJ7" i="5"/>
  <c r="FJ8" i="5" s="1"/>
  <c r="FJ25" i="5"/>
  <c r="FJ27" i="5" s="1"/>
  <c r="FJ28" i="5" s="1"/>
  <c r="FI7" i="5"/>
  <c r="FI8" i="5" s="1"/>
  <c r="FI25" i="5"/>
  <c r="FI27" i="5" s="1"/>
  <c r="FI28" i="5" s="1"/>
  <c r="FH7" i="5"/>
  <c r="FH8" i="5" s="1"/>
  <c r="FH25" i="5"/>
  <c r="FH27" i="5" s="1"/>
  <c r="FH28" i="5" s="1"/>
  <c r="FG7" i="5"/>
  <c r="FG8" i="5" s="1"/>
  <c r="FG25" i="5"/>
  <c r="FG27" i="5" s="1"/>
  <c r="FG28" i="5" s="1"/>
  <c r="FF7" i="5"/>
  <c r="FF8" i="5" s="1"/>
  <c r="FF25" i="5"/>
  <c r="FF27" i="5" s="1"/>
  <c r="FF28" i="5" s="1"/>
  <c r="FE7" i="5"/>
  <c r="FE8" i="5" s="1"/>
  <c r="FE25" i="5"/>
  <c r="FE27" i="5" s="1"/>
  <c r="FE28" i="5" s="1"/>
  <c r="FD7" i="5"/>
  <c r="FD8" i="5" s="1"/>
  <c r="FD25" i="5"/>
  <c r="FD27" i="5" s="1"/>
  <c r="FD28" i="5" s="1"/>
  <c r="FC7" i="5"/>
  <c r="FC8" i="5" s="1"/>
  <c r="FC25" i="5"/>
  <c r="FC27" i="5" s="1"/>
  <c r="FC28" i="5" s="1"/>
  <c r="FB7" i="5"/>
  <c r="FB8" i="5" s="1"/>
  <c r="FB25" i="5"/>
  <c r="FB27" i="5" s="1"/>
  <c r="FB28" i="5" s="1"/>
  <c r="FA7" i="5"/>
  <c r="FA8" i="5" s="1"/>
  <c r="FA25" i="5"/>
  <c r="FA27" i="5" s="1"/>
  <c r="FA28" i="5" s="1"/>
  <c r="EZ7" i="5"/>
  <c r="EZ8" i="5" s="1"/>
  <c r="EZ25" i="5"/>
  <c r="EZ27" i="5" s="1"/>
  <c r="EZ28" i="5" s="1"/>
  <c r="EY7" i="5"/>
  <c r="EY8" i="5" s="1"/>
  <c r="EY25" i="5"/>
  <c r="EY27" i="5" s="1"/>
  <c r="EY28" i="5" s="1"/>
  <c r="EX7" i="5"/>
  <c r="EX8" i="5" s="1"/>
  <c r="EX25" i="5"/>
  <c r="EX27" i="5" s="1"/>
  <c r="EX28" i="5" s="1"/>
  <c r="EW7" i="5"/>
  <c r="EW8" i="5" s="1"/>
  <c r="EW25" i="5"/>
  <c r="EW27" i="5" s="1"/>
  <c r="EW28" i="5" s="1"/>
  <c r="EV7" i="5"/>
  <c r="EV8" i="5" s="1"/>
  <c r="EV25" i="5"/>
  <c r="EV27" i="5" s="1"/>
  <c r="EV28" i="5" s="1"/>
  <c r="EU7" i="5"/>
  <c r="EU8" i="5" s="1"/>
  <c r="EU25" i="5"/>
  <c r="EU27" i="5" s="1"/>
  <c r="EU28" i="5" s="1"/>
  <c r="ET7" i="5"/>
  <c r="ET8" i="5" s="1"/>
  <c r="ET25" i="5"/>
  <c r="ET27" i="5" s="1"/>
  <c r="ET28" i="5" s="1"/>
  <c r="ES7" i="5"/>
  <c r="ES8" i="5" s="1"/>
  <c r="ES25" i="5"/>
  <c r="ES27" i="5" s="1"/>
  <c r="ES28" i="5" s="1"/>
  <c r="ER7" i="5"/>
  <c r="ER8" i="5" s="1"/>
  <c r="ER25" i="5"/>
  <c r="ER27" i="5" s="1"/>
  <c r="ER28" i="5" s="1"/>
  <c r="EQ7" i="5"/>
  <c r="EQ8" i="5" s="1"/>
  <c r="EQ25" i="5"/>
  <c r="EQ27" i="5" s="1"/>
  <c r="EQ28" i="5" s="1"/>
  <c r="EP7" i="5"/>
  <c r="EP8" i="5" s="1"/>
  <c r="EP25" i="5"/>
  <c r="EP27" i="5" s="1"/>
  <c r="EP28" i="5" s="1"/>
  <c r="EO7" i="5"/>
  <c r="EO8" i="5" s="1"/>
  <c r="EO25" i="5"/>
  <c r="EO27" i="5" s="1"/>
  <c r="EO28" i="5" s="1"/>
  <c r="EN7" i="5"/>
  <c r="EN8" i="5" s="1"/>
  <c r="EN25" i="5"/>
  <c r="EN27" i="5" s="1"/>
  <c r="EN28" i="5" s="1"/>
  <c r="EM7" i="5"/>
  <c r="EM8" i="5" s="1"/>
  <c r="EM25" i="5"/>
  <c r="EM27" i="5" s="1"/>
  <c r="EM28" i="5" s="1"/>
  <c r="EL7" i="5"/>
  <c r="EL8" i="5" s="1"/>
  <c r="EL25" i="5"/>
  <c r="EL27" i="5" s="1"/>
  <c r="EL28" i="5" s="1"/>
  <c r="EK7" i="5"/>
  <c r="EK8" i="5" s="1"/>
  <c r="EK25" i="5"/>
  <c r="EK27" i="5" s="1"/>
  <c r="EK28" i="5" s="1"/>
  <c r="EJ7" i="5"/>
  <c r="EJ8" i="5" s="1"/>
  <c r="EJ25" i="5"/>
  <c r="EJ27" i="5" s="1"/>
  <c r="EJ28" i="5" s="1"/>
  <c r="EI7" i="5"/>
  <c r="EI8" i="5" s="1"/>
  <c r="EI25" i="5"/>
  <c r="EI27" i="5" s="1"/>
  <c r="EI28" i="5" s="1"/>
  <c r="EH7" i="5"/>
  <c r="EH8" i="5" s="1"/>
  <c r="EH25" i="5"/>
  <c r="EH27" i="5" s="1"/>
  <c r="EH28" i="5" s="1"/>
  <c r="EG7" i="5"/>
  <c r="EG8" i="5" s="1"/>
  <c r="EG25" i="5"/>
  <c r="EG27" i="5" s="1"/>
  <c r="EG28" i="5" s="1"/>
  <c r="EF7" i="5"/>
  <c r="EF8" i="5" s="1"/>
  <c r="EF25" i="5"/>
  <c r="EF27" i="5" s="1"/>
  <c r="EF28" i="5" s="1"/>
  <c r="EE7" i="5"/>
  <c r="EE8" i="5" s="1"/>
  <c r="EE25" i="5"/>
  <c r="EE27" i="5" s="1"/>
  <c r="EE28" i="5" s="1"/>
  <c r="ED7" i="5"/>
  <c r="ED8" i="5" s="1"/>
  <c r="ED25" i="5"/>
  <c r="ED27" i="5" s="1"/>
  <c r="ED28" i="5" s="1"/>
  <c r="EC7" i="5"/>
  <c r="EC8" i="5" s="1"/>
  <c r="EC25" i="5"/>
  <c r="EC27" i="5" s="1"/>
  <c r="EC28" i="5" s="1"/>
  <c r="EB7" i="5"/>
  <c r="EB8" i="5" s="1"/>
  <c r="EB25" i="5"/>
  <c r="EB27" i="5" s="1"/>
  <c r="EB28" i="5" s="1"/>
  <c r="EA7" i="5"/>
  <c r="EA8" i="5" s="1"/>
  <c r="EA25" i="5"/>
  <c r="EA27" i="5" s="1"/>
  <c r="EA28" i="5" s="1"/>
  <c r="DZ7" i="5"/>
  <c r="DZ8" i="5" s="1"/>
  <c r="DZ25" i="5"/>
  <c r="DZ27" i="5" s="1"/>
  <c r="DZ28" i="5" s="1"/>
  <c r="DY7" i="5"/>
  <c r="DY8" i="5" s="1"/>
  <c r="DY25" i="5"/>
  <c r="DY27" i="5" s="1"/>
  <c r="DY28" i="5" s="1"/>
  <c r="DX7" i="5"/>
  <c r="DX8" i="5" s="1"/>
  <c r="DX25" i="5"/>
  <c r="DX27" i="5" s="1"/>
  <c r="DX28" i="5" s="1"/>
  <c r="DW7" i="5"/>
  <c r="DW8" i="5" s="1"/>
  <c r="DW25" i="5"/>
  <c r="DW27" i="5" s="1"/>
  <c r="DW28" i="5" s="1"/>
  <c r="DV7" i="5"/>
  <c r="DV8" i="5" s="1"/>
  <c r="DV25" i="5"/>
  <c r="DV27" i="5" s="1"/>
  <c r="DV28" i="5" s="1"/>
  <c r="DU7" i="5"/>
  <c r="DU8" i="5" s="1"/>
  <c r="DU25" i="5"/>
  <c r="DU27" i="5" s="1"/>
  <c r="DU28" i="5" s="1"/>
  <c r="DT7" i="5"/>
  <c r="DT8" i="5" s="1"/>
  <c r="DT25" i="5"/>
  <c r="DT27" i="5" s="1"/>
  <c r="DT28" i="5" s="1"/>
  <c r="DS7" i="5"/>
  <c r="DS8" i="5" s="1"/>
  <c r="DS25" i="5"/>
  <c r="DS27" i="5" s="1"/>
  <c r="DS28" i="5" s="1"/>
  <c r="DR7" i="5"/>
  <c r="DR8" i="5" s="1"/>
  <c r="DR25" i="5"/>
  <c r="DR27" i="5" s="1"/>
  <c r="DR28" i="5" s="1"/>
  <c r="DQ7" i="5"/>
  <c r="DQ8" i="5" s="1"/>
  <c r="DQ25" i="5"/>
  <c r="DQ27" i="5" s="1"/>
  <c r="DQ28" i="5" s="1"/>
  <c r="DP7" i="5"/>
  <c r="DP8" i="5" s="1"/>
  <c r="DP25" i="5"/>
  <c r="DP27" i="5" s="1"/>
  <c r="DP28" i="5" s="1"/>
  <c r="DO7" i="5"/>
  <c r="DO8" i="5" s="1"/>
  <c r="DO25" i="5"/>
  <c r="DO27" i="5" s="1"/>
  <c r="DO28" i="5" s="1"/>
  <c r="DN7" i="5"/>
  <c r="DN8" i="5" s="1"/>
  <c r="DN25" i="5"/>
  <c r="DN27" i="5" s="1"/>
  <c r="DN28" i="5" s="1"/>
  <c r="DM7" i="5"/>
  <c r="DM8" i="5" s="1"/>
  <c r="DM25" i="5"/>
  <c r="DM27" i="5" s="1"/>
  <c r="DM28" i="5" s="1"/>
  <c r="DL7" i="5"/>
  <c r="DL8" i="5" s="1"/>
  <c r="DL25" i="5"/>
  <c r="DL27" i="5" s="1"/>
  <c r="DL28" i="5" s="1"/>
  <c r="DK7" i="5"/>
  <c r="DK8" i="5" s="1"/>
  <c r="DK25" i="5"/>
  <c r="DK27" i="5" s="1"/>
  <c r="DK28" i="5" s="1"/>
  <c r="DJ7" i="5"/>
  <c r="DJ8" i="5" s="1"/>
  <c r="DJ25" i="5"/>
  <c r="DJ27" i="5" s="1"/>
  <c r="DJ28" i="5" s="1"/>
  <c r="DI7" i="5"/>
  <c r="DI8" i="5" s="1"/>
  <c r="DI25" i="5"/>
  <c r="DI27" i="5" s="1"/>
  <c r="DI28" i="5" s="1"/>
  <c r="DH7" i="5"/>
  <c r="DH8" i="5" s="1"/>
  <c r="DH25" i="5"/>
  <c r="DH27" i="5" s="1"/>
  <c r="DH28" i="5" s="1"/>
  <c r="DG7" i="5"/>
  <c r="DG8" i="5" s="1"/>
  <c r="DG25" i="5"/>
  <c r="DG27" i="5" s="1"/>
  <c r="DG28" i="5" s="1"/>
  <c r="DF7" i="5"/>
  <c r="DF8" i="5" s="1"/>
  <c r="DF25" i="5"/>
  <c r="DF27" i="5" s="1"/>
  <c r="DF28" i="5" s="1"/>
  <c r="DE7" i="5"/>
  <c r="DE8" i="5" s="1"/>
  <c r="DE25" i="5"/>
  <c r="DE27" i="5" s="1"/>
  <c r="DE28" i="5" s="1"/>
  <c r="DD7" i="5"/>
  <c r="DD8" i="5" s="1"/>
  <c r="DD25" i="5"/>
  <c r="DD27" i="5" s="1"/>
  <c r="DD28" i="5" s="1"/>
  <c r="DC7" i="5"/>
  <c r="DC8" i="5" s="1"/>
  <c r="DC25" i="5"/>
  <c r="DC27" i="5" s="1"/>
  <c r="DC28" i="5" s="1"/>
  <c r="DB7" i="5"/>
  <c r="DB8" i="5" s="1"/>
  <c r="DB25" i="5"/>
  <c r="DB27" i="5" s="1"/>
  <c r="DB28" i="5" s="1"/>
  <c r="DA7" i="5"/>
  <c r="DA8" i="5" s="1"/>
  <c r="DA25" i="5"/>
  <c r="DA27" i="5" s="1"/>
  <c r="DA28" i="5" s="1"/>
  <c r="CZ7" i="5"/>
  <c r="CZ8" i="5" s="1"/>
  <c r="CZ25" i="5"/>
  <c r="CZ27" i="5" s="1"/>
  <c r="CZ28" i="5" s="1"/>
  <c r="CY7" i="5"/>
  <c r="CY8" i="5" s="1"/>
  <c r="CY25" i="5"/>
  <c r="CY27" i="5" s="1"/>
  <c r="CY28" i="5" s="1"/>
  <c r="CX7" i="5"/>
  <c r="CX8" i="5" s="1"/>
  <c r="CX25" i="5"/>
  <c r="CX27" i="5" s="1"/>
  <c r="CX28" i="5" s="1"/>
  <c r="CW7" i="5"/>
  <c r="CW8" i="5" s="1"/>
  <c r="CW25" i="5"/>
  <c r="CW27" i="5" s="1"/>
  <c r="CW28" i="5" s="1"/>
  <c r="CV7" i="5"/>
  <c r="CV8" i="5" s="1"/>
  <c r="CV25" i="5"/>
  <c r="CV27" i="5" s="1"/>
  <c r="CV28" i="5" s="1"/>
  <c r="CU7" i="5"/>
  <c r="CU8" i="5" s="1"/>
  <c r="CU25" i="5"/>
  <c r="CU27" i="5" s="1"/>
  <c r="CU28" i="5" s="1"/>
  <c r="CT7" i="5"/>
  <c r="CT8" i="5" s="1"/>
  <c r="CT25" i="5"/>
  <c r="CT27" i="5" s="1"/>
  <c r="CT28" i="5" s="1"/>
  <c r="CS7" i="5"/>
  <c r="CS8" i="5" s="1"/>
  <c r="CS25" i="5"/>
  <c r="CS27" i="5" s="1"/>
  <c r="CS28" i="5" s="1"/>
  <c r="CR7" i="5"/>
  <c r="CR8" i="5" s="1"/>
  <c r="CR25" i="5"/>
  <c r="CR27" i="5" s="1"/>
  <c r="CR28" i="5" s="1"/>
  <c r="CQ7" i="5"/>
  <c r="CQ8" i="5" s="1"/>
  <c r="CQ25" i="5"/>
  <c r="CQ27" i="5" s="1"/>
  <c r="CQ28" i="5" s="1"/>
  <c r="CP7" i="5"/>
  <c r="CP8" i="5" s="1"/>
  <c r="CP25" i="5"/>
  <c r="CP27" i="5" s="1"/>
  <c r="CP28" i="5" s="1"/>
  <c r="CO7" i="5"/>
  <c r="CO8" i="5" s="1"/>
  <c r="CO25" i="5"/>
  <c r="CO27" i="5" s="1"/>
  <c r="CO28" i="5" s="1"/>
  <c r="CN7" i="5"/>
  <c r="CN8" i="5" s="1"/>
  <c r="CN25" i="5"/>
  <c r="CN27" i="5" s="1"/>
  <c r="CN28" i="5" s="1"/>
  <c r="CM7" i="5"/>
  <c r="CM8" i="5" s="1"/>
  <c r="CM25" i="5"/>
  <c r="CM27" i="5" s="1"/>
  <c r="CM28" i="5" s="1"/>
  <c r="CL7" i="5"/>
  <c r="CL8" i="5" s="1"/>
  <c r="CL25" i="5"/>
  <c r="CL27" i="5" s="1"/>
  <c r="CL28" i="5" s="1"/>
  <c r="CK7" i="5"/>
  <c r="CK8" i="5" s="1"/>
  <c r="CK25" i="5"/>
  <c r="CK27" i="5" s="1"/>
  <c r="CK28" i="5" s="1"/>
  <c r="CJ7" i="5"/>
  <c r="CJ8" i="5" s="1"/>
  <c r="CJ25" i="5"/>
  <c r="CJ27" i="5" s="1"/>
  <c r="CJ28" i="5" s="1"/>
  <c r="CI7" i="5"/>
  <c r="CI8" i="5" s="1"/>
  <c r="CI25" i="5"/>
  <c r="CI27" i="5" s="1"/>
  <c r="CI28" i="5" s="1"/>
  <c r="CH7" i="5"/>
  <c r="CH8" i="5" s="1"/>
  <c r="CH25" i="5"/>
  <c r="CH27" i="5" s="1"/>
  <c r="CH28" i="5" s="1"/>
  <c r="CG7" i="5"/>
  <c r="CG8" i="5" s="1"/>
  <c r="CG25" i="5"/>
  <c r="CG27" i="5" s="1"/>
  <c r="CG28" i="5" s="1"/>
  <c r="CF7" i="5"/>
  <c r="CF8" i="5" s="1"/>
  <c r="CF25" i="5"/>
  <c r="CF27" i="5" s="1"/>
  <c r="CF28" i="5" s="1"/>
  <c r="CE7" i="5"/>
  <c r="CE8" i="5" s="1"/>
  <c r="CE25" i="5"/>
  <c r="CE27" i="5" s="1"/>
  <c r="CE28" i="5" s="1"/>
  <c r="CD7" i="5"/>
  <c r="CD8" i="5" s="1"/>
  <c r="CD25" i="5"/>
  <c r="CD27" i="5" s="1"/>
  <c r="CD28" i="5" s="1"/>
  <c r="CC7" i="5"/>
  <c r="CC8" i="5" s="1"/>
  <c r="CC25" i="5"/>
  <c r="CC27" i="5" s="1"/>
  <c r="CC28" i="5" s="1"/>
  <c r="CB7" i="5"/>
  <c r="CB8" i="5" s="1"/>
  <c r="CB25" i="5"/>
  <c r="CB27" i="5" s="1"/>
  <c r="CB28" i="5" s="1"/>
  <c r="CA7" i="5"/>
  <c r="CA8" i="5" s="1"/>
  <c r="CA25" i="5"/>
  <c r="CA27" i="5" s="1"/>
  <c r="CA28" i="5" s="1"/>
  <c r="BZ7" i="5"/>
  <c r="BZ8" i="5" s="1"/>
  <c r="BZ25" i="5"/>
  <c r="BZ27" i="5" s="1"/>
  <c r="BZ28" i="5" s="1"/>
  <c r="BY7" i="5"/>
  <c r="BY8" i="5" s="1"/>
  <c r="BY25" i="5"/>
  <c r="BY27" i="5" s="1"/>
  <c r="BY28" i="5" s="1"/>
  <c r="BX7" i="5"/>
  <c r="BX8" i="5" s="1"/>
  <c r="BX25" i="5"/>
  <c r="BX27" i="5" s="1"/>
  <c r="BX28" i="5" s="1"/>
  <c r="BW7" i="5"/>
  <c r="BW8" i="5" s="1"/>
  <c r="BW25" i="5"/>
  <c r="BW27" i="5" s="1"/>
  <c r="BW28" i="5" s="1"/>
  <c r="BV7" i="5"/>
  <c r="BV8" i="5" s="1"/>
  <c r="BV25" i="5"/>
  <c r="BV27" i="5" s="1"/>
  <c r="BV28" i="5" s="1"/>
  <c r="BU7" i="5"/>
  <c r="BU8" i="5" s="1"/>
  <c r="BU25" i="5"/>
  <c r="BU27" i="5" s="1"/>
  <c r="BU28" i="5" s="1"/>
  <c r="BT7" i="5"/>
  <c r="BT8" i="5" s="1"/>
  <c r="BT25" i="5"/>
  <c r="BT27" i="5" s="1"/>
  <c r="BT28" i="5" s="1"/>
  <c r="BS7" i="5"/>
  <c r="BS8" i="5" s="1"/>
  <c r="BS25" i="5"/>
  <c r="BS27" i="5" s="1"/>
  <c r="BS28" i="5" s="1"/>
  <c r="BR7" i="5"/>
  <c r="BR8" i="5" s="1"/>
  <c r="BR25" i="5"/>
  <c r="BR27" i="5" s="1"/>
  <c r="BR28" i="5" s="1"/>
  <c r="BQ7" i="5"/>
  <c r="BQ8" i="5" s="1"/>
  <c r="BQ25" i="5"/>
  <c r="BQ27" i="5" s="1"/>
  <c r="BQ28" i="5" s="1"/>
  <c r="BP7" i="5"/>
  <c r="BP8" i="5" s="1"/>
  <c r="BP25" i="5"/>
  <c r="BP27" i="5" s="1"/>
  <c r="BP28" i="5" s="1"/>
  <c r="BO7" i="5"/>
  <c r="BO8" i="5" s="1"/>
  <c r="BO25" i="5"/>
  <c r="BO27" i="5" s="1"/>
  <c r="BO28" i="5" s="1"/>
  <c r="BN7" i="5"/>
  <c r="BN8" i="5" s="1"/>
  <c r="BN25" i="5"/>
  <c r="BN27" i="5" s="1"/>
  <c r="BN28" i="5" s="1"/>
  <c r="BM7" i="5"/>
  <c r="BM8" i="5" s="1"/>
  <c r="BM25" i="5"/>
  <c r="BM27" i="5" s="1"/>
  <c r="BM28" i="5" s="1"/>
  <c r="BL7" i="5"/>
  <c r="BL8" i="5" s="1"/>
  <c r="BL25" i="5"/>
  <c r="BL27" i="5" s="1"/>
  <c r="BL28" i="5" s="1"/>
  <c r="BK7" i="5"/>
  <c r="BK8" i="5" s="1"/>
  <c r="BK25" i="5"/>
  <c r="BK27" i="5" s="1"/>
  <c r="BK28" i="5" s="1"/>
  <c r="BJ7" i="5"/>
  <c r="BJ8" i="5" s="1"/>
  <c r="BJ25" i="5"/>
  <c r="BJ27" i="5" s="1"/>
  <c r="BJ28" i="5" s="1"/>
  <c r="BI7" i="5"/>
  <c r="BI8" i="5" s="1"/>
  <c r="BI25" i="5"/>
  <c r="BI27" i="5" s="1"/>
  <c r="BI28" i="5" s="1"/>
  <c r="BH7" i="5"/>
  <c r="BH8" i="5" s="1"/>
  <c r="BH25" i="5"/>
  <c r="BH27" i="5" s="1"/>
  <c r="BH28" i="5" s="1"/>
  <c r="BG7" i="5"/>
  <c r="BG8" i="5" s="1"/>
  <c r="BG25" i="5"/>
  <c r="BG27" i="5" s="1"/>
  <c r="BG28" i="5" s="1"/>
  <c r="BF7" i="5"/>
  <c r="BF8" i="5" s="1"/>
  <c r="BF25" i="5"/>
  <c r="BF27" i="5" s="1"/>
  <c r="BF28" i="5" s="1"/>
  <c r="BE7" i="5"/>
  <c r="BE8" i="5" s="1"/>
  <c r="BE25" i="5"/>
  <c r="BE27" i="5" s="1"/>
  <c r="BE28" i="5" s="1"/>
  <c r="BD7" i="5"/>
  <c r="BD8" i="5" s="1"/>
  <c r="BD25" i="5"/>
  <c r="BD27" i="5" s="1"/>
  <c r="BD28" i="5" s="1"/>
  <c r="BC7" i="5"/>
  <c r="BC8" i="5" s="1"/>
  <c r="BC25" i="5"/>
  <c r="BC27" i="5" s="1"/>
  <c r="BC28" i="5" s="1"/>
  <c r="BB7" i="5"/>
  <c r="BB8" i="5" s="1"/>
  <c r="BB25" i="5"/>
  <c r="BB27" i="5" s="1"/>
  <c r="BB28" i="5" s="1"/>
  <c r="BA7" i="5"/>
  <c r="BA8" i="5" s="1"/>
  <c r="BA25" i="5"/>
  <c r="BA27" i="5" s="1"/>
  <c r="BA28" i="5" s="1"/>
  <c r="AZ7" i="5"/>
  <c r="AZ8" i="5" s="1"/>
  <c r="AZ25" i="5"/>
  <c r="AZ27" i="5" s="1"/>
  <c r="AZ28" i="5" s="1"/>
  <c r="AY7" i="5"/>
  <c r="AY8" i="5" s="1"/>
  <c r="AY25" i="5"/>
  <c r="AY27" i="5" s="1"/>
  <c r="AY28" i="5" s="1"/>
  <c r="AX7" i="5"/>
  <c r="AX8" i="5" s="1"/>
  <c r="AX25" i="5"/>
  <c r="AX27" i="5" s="1"/>
  <c r="AX28" i="5" s="1"/>
  <c r="AW7" i="5"/>
  <c r="AW8" i="5" s="1"/>
  <c r="AW25" i="5"/>
  <c r="AW27" i="5" s="1"/>
  <c r="AW28" i="5" s="1"/>
  <c r="AV7" i="5"/>
  <c r="AV8" i="5" s="1"/>
  <c r="AV25" i="5"/>
  <c r="AV27" i="5" s="1"/>
  <c r="AV28" i="5" s="1"/>
  <c r="AU7" i="5"/>
  <c r="AU8" i="5" s="1"/>
  <c r="AU25" i="5"/>
  <c r="AU27" i="5" s="1"/>
  <c r="AU28" i="5" s="1"/>
  <c r="AT7" i="5"/>
  <c r="AT8" i="5" s="1"/>
  <c r="AT25" i="5"/>
  <c r="AT27" i="5" s="1"/>
  <c r="AT28" i="5" s="1"/>
  <c r="AS7" i="5"/>
  <c r="AS8" i="5" s="1"/>
  <c r="AS25" i="5"/>
  <c r="AS27" i="5" s="1"/>
  <c r="AS28" i="5" s="1"/>
  <c r="AR7" i="5"/>
  <c r="AR8" i="5" s="1"/>
  <c r="AR25" i="5"/>
  <c r="AR27" i="5" s="1"/>
  <c r="AR28" i="5" s="1"/>
  <c r="AQ7" i="5"/>
  <c r="AQ8" i="5" s="1"/>
  <c r="AQ25" i="5"/>
  <c r="AQ27" i="5" s="1"/>
  <c r="AQ28" i="5" s="1"/>
  <c r="AP7" i="5"/>
  <c r="AP8" i="5" s="1"/>
  <c r="AP25" i="5"/>
  <c r="AP27" i="5" s="1"/>
  <c r="AP28" i="5" s="1"/>
  <c r="AO7" i="5"/>
  <c r="AO8" i="5" s="1"/>
  <c r="AO25" i="5"/>
  <c r="AO27" i="5" s="1"/>
  <c r="AO28" i="5" s="1"/>
  <c r="AN7" i="5"/>
  <c r="AN8" i="5" s="1"/>
  <c r="AN25" i="5"/>
  <c r="AN27" i="5" s="1"/>
  <c r="AN28" i="5" s="1"/>
  <c r="AM7" i="5"/>
  <c r="AM8" i="5" s="1"/>
  <c r="AM25" i="5"/>
  <c r="AM27" i="5" s="1"/>
  <c r="AM28" i="5" s="1"/>
  <c r="AL7" i="5"/>
  <c r="AL8" i="5" s="1"/>
  <c r="AL25" i="5"/>
  <c r="AL27" i="5" s="1"/>
  <c r="AL28" i="5" s="1"/>
  <c r="AK7" i="5"/>
  <c r="AK8" i="5" s="1"/>
  <c r="AK25" i="5"/>
  <c r="AK27" i="5" s="1"/>
  <c r="AK28" i="5" s="1"/>
  <c r="AJ7" i="5"/>
  <c r="AJ8" i="5" s="1"/>
  <c r="AJ25" i="5"/>
  <c r="AJ27" i="5" s="1"/>
  <c r="AJ28" i="5" s="1"/>
  <c r="AI7" i="5"/>
  <c r="AI8" i="5" s="1"/>
  <c r="AI25" i="5"/>
  <c r="AI27" i="5" s="1"/>
  <c r="AI28" i="5" s="1"/>
  <c r="AH7" i="5"/>
  <c r="AH8" i="5" s="1"/>
  <c r="AH25" i="5"/>
  <c r="AH27" i="5" s="1"/>
  <c r="AH28" i="5" s="1"/>
  <c r="AG7" i="5"/>
  <c r="AG8" i="5" s="1"/>
  <c r="AG25" i="5"/>
  <c r="AG27" i="5" s="1"/>
  <c r="AG28" i="5" s="1"/>
  <c r="AF7" i="5"/>
  <c r="AF8" i="5" s="1"/>
  <c r="AF25" i="5"/>
  <c r="AF27" i="5" s="1"/>
  <c r="AF28" i="5" s="1"/>
  <c r="AE7" i="5"/>
  <c r="AE8" i="5" s="1"/>
  <c r="AE25" i="5"/>
  <c r="AE27" i="5" s="1"/>
  <c r="AE28" i="5" s="1"/>
  <c r="AD7" i="5"/>
  <c r="AD8" i="5" s="1"/>
  <c r="AD25" i="5"/>
  <c r="AD27" i="5" s="1"/>
  <c r="AD28" i="5" s="1"/>
  <c r="AC7" i="5"/>
  <c r="AC8" i="5" s="1"/>
  <c r="AC25" i="5"/>
  <c r="AC27" i="5" s="1"/>
  <c r="AC28" i="5" s="1"/>
  <c r="AB7" i="5"/>
  <c r="AB8" i="5" s="1"/>
  <c r="AB25" i="5"/>
  <c r="AB27" i="5" s="1"/>
  <c r="AB28" i="5" s="1"/>
  <c r="AA7" i="5"/>
  <c r="AA8" i="5" s="1"/>
  <c r="AA25" i="5"/>
  <c r="AA27" i="5" s="1"/>
  <c r="AA28" i="5" s="1"/>
  <c r="Z7" i="5"/>
  <c r="Z8" i="5" s="1"/>
  <c r="Z25" i="5"/>
  <c r="Z27" i="5" s="1"/>
  <c r="Z28" i="5" s="1"/>
  <c r="Y7" i="5"/>
  <c r="Y8" i="5" s="1"/>
  <c r="Y25" i="5"/>
  <c r="Y27" i="5" s="1"/>
  <c r="Y28" i="5" s="1"/>
  <c r="X7" i="5"/>
  <c r="X8" i="5" s="1"/>
  <c r="X25" i="5"/>
  <c r="X27" i="5" s="1"/>
  <c r="X28" i="5" s="1"/>
  <c r="W7" i="5"/>
  <c r="W8" i="5" s="1"/>
  <c r="W25" i="5"/>
  <c r="W27" i="5" s="1"/>
  <c r="W28" i="5" s="1"/>
  <c r="V7" i="5"/>
  <c r="V8" i="5" s="1"/>
  <c r="V25" i="5"/>
  <c r="V27" i="5" s="1"/>
  <c r="V28" i="5" s="1"/>
  <c r="U7" i="5"/>
  <c r="U8" i="5" s="1"/>
  <c r="U25" i="5"/>
  <c r="U27" i="5" s="1"/>
  <c r="U28" i="5" s="1"/>
  <c r="T7" i="5"/>
  <c r="T8" i="5" s="1"/>
  <c r="T25" i="5"/>
  <c r="T27" i="5" s="1"/>
  <c r="T28" i="5" s="1"/>
  <c r="S7" i="5"/>
  <c r="S8" i="5" s="1"/>
  <c r="S25" i="5"/>
  <c r="S27" i="5" s="1"/>
  <c r="S28" i="5" s="1"/>
  <c r="R7" i="5"/>
  <c r="R8" i="5" s="1"/>
  <c r="R25" i="5"/>
  <c r="R27" i="5" s="1"/>
  <c r="R28" i="5" s="1"/>
  <c r="Q7" i="5"/>
  <c r="Q8" i="5" s="1"/>
  <c r="Q25" i="5"/>
  <c r="Q27" i="5" s="1"/>
  <c r="Q28" i="5" s="1"/>
  <c r="P7" i="5"/>
  <c r="P8" i="5" s="1"/>
  <c r="P25" i="5"/>
  <c r="P27" i="5" s="1"/>
  <c r="P28" i="5" s="1"/>
  <c r="O7" i="5"/>
  <c r="O8" i="5" s="1"/>
  <c r="O25" i="5"/>
  <c r="O27" i="5" s="1"/>
  <c r="O28" i="5" s="1"/>
  <c r="N7" i="5"/>
  <c r="N8" i="5" s="1"/>
  <c r="N25" i="5"/>
  <c r="N27" i="5" s="1"/>
  <c r="N28" i="5" s="1"/>
  <c r="M7" i="5"/>
  <c r="M8" i="5" s="1"/>
  <c r="M25" i="5"/>
  <c r="M27" i="5" s="1"/>
  <c r="M28" i="5" s="1"/>
  <c r="L7" i="5"/>
  <c r="L8" i="5" s="1"/>
  <c r="L25" i="5"/>
  <c r="L27" i="5" s="1"/>
  <c r="L28" i="5" s="1"/>
  <c r="K7" i="5"/>
  <c r="K8" i="5" s="1"/>
  <c r="K25" i="5"/>
  <c r="K27" i="5" s="1"/>
  <c r="K28" i="5" s="1"/>
  <c r="J7" i="5"/>
  <c r="J8" i="5" s="1"/>
  <c r="J25" i="5"/>
  <c r="J27" i="5" s="1"/>
  <c r="J28" i="5" s="1"/>
  <c r="I7" i="5"/>
  <c r="I8" i="5" s="1"/>
  <c r="I25" i="5"/>
  <c r="I27" i="5" s="1"/>
  <c r="I28" i="5" s="1"/>
  <c r="H7" i="5"/>
  <c r="H8" i="5" s="1"/>
  <c r="H25" i="5"/>
  <c r="H27" i="5" s="1"/>
  <c r="H28" i="5" s="1"/>
  <c r="G7" i="5"/>
  <c r="G8" i="5" s="1"/>
  <c r="G25" i="5"/>
  <c r="G27" i="5" s="1"/>
  <c r="G28" i="5" s="1"/>
  <c r="F7" i="5"/>
  <c r="F8" i="5" s="1"/>
  <c r="F25" i="5"/>
  <c r="F27" i="5" s="1"/>
  <c r="F28" i="5" s="1"/>
  <c r="E25" i="5"/>
  <c r="E27" i="5" s="1"/>
  <c r="E28" i="5" s="1"/>
  <c r="E7" i="5"/>
  <c r="E8" i="5" s="1"/>
  <c r="D25" i="5"/>
  <c r="D27" i="5" s="1"/>
  <c r="D28" i="5" s="1"/>
  <c r="D7" i="5"/>
  <c r="D8" i="5" s="1"/>
  <c r="C25" i="5"/>
  <c r="C27" i="5" s="1"/>
  <c r="C28" i="5" s="1"/>
  <c r="C7" i="5"/>
  <c r="C8" i="5" s="1"/>
  <c r="B25" i="5"/>
  <c r="B27" i="5" s="1"/>
  <c r="B28" i="5" s="1"/>
  <c r="B7" i="5"/>
  <c r="B8" i="5" s="1"/>
  <c r="H17" i="2"/>
  <c r="E7" i="2"/>
</calcChain>
</file>

<file path=xl/comments1.xml><?xml version="1.0" encoding="utf-8"?>
<comments xmlns="http://schemas.openxmlformats.org/spreadsheetml/2006/main">
  <authors>
    <author>Gourram Abdellah</author>
  </authors>
  <commentList>
    <comment ref="ER7" authorId="0" shapeId="0">
      <text>
        <r>
          <rPr>
            <b/>
            <sz val="8"/>
            <color indexed="81"/>
            <rFont val="Tahoma"/>
            <family val="2"/>
          </rPr>
          <t>Gourram Abdellah:</t>
        </r>
        <r>
          <rPr>
            <sz val="8"/>
            <color indexed="81"/>
            <rFont val="Tahoma"/>
            <family val="2"/>
          </rPr>
          <t xml:space="preserve">
VERS KM 30</t>
        </r>
      </text>
    </comment>
    <comment ref="EY13" authorId="0" shapeId="0">
      <text>
        <r>
          <rPr>
            <b/>
            <sz val="8"/>
            <color indexed="81"/>
            <rFont val="Tahoma"/>
            <family val="2"/>
          </rPr>
          <t>Gourram Abdellah:</t>
        </r>
        <r>
          <rPr>
            <sz val="8"/>
            <color indexed="81"/>
            <rFont val="Tahoma"/>
            <family val="2"/>
          </rPr>
          <t xml:space="preserve">
vers Tikoutar 1</t>
        </r>
      </text>
    </comment>
    <comment ref="EZ13" authorId="0" shapeId="0">
      <text>
        <r>
          <rPr>
            <b/>
            <sz val="8"/>
            <color indexed="81"/>
            <rFont val="Tahoma"/>
            <family val="2"/>
          </rPr>
          <t>Gourram Abdellah:</t>
        </r>
        <r>
          <rPr>
            <sz val="8"/>
            <color indexed="81"/>
            <rFont val="Tahoma"/>
            <family val="2"/>
          </rPr>
          <t xml:space="preserve">
tik 1</t>
        </r>
      </text>
    </comment>
    <comment ref="EB18" authorId="0" shapeId="0">
      <text>
        <r>
          <rPr>
            <b/>
            <sz val="8"/>
            <color indexed="81"/>
            <rFont val="Tahoma"/>
            <family val="2"/>
          </rPr>
          <t>Gourram Abdellah:</t>
        </r>
        <r>
          <rPr>
            <sz val="8"/>
            <color indexed="81"/>
            <rFont val="Tahoma"/>
            <family val="2"/>
          </rPr>
          <t xml:space="preserve">
PR44
</t>
        </r>
      </text>
    </comment>
    <comment ref="ED18" authorId="0" shapeId="0">
      <text>
        <r>
          <rPr>
            <b/>
            <sz val="8"/>
            <color indexed="81"/>
            <rFont val="Tahoma"/>
            <family val="2"/>
          </rPr>
          <t>Gourram Abdellah:</t>
        </r>
        <r>
          <rPr>
            <sz val="8"/>
            <color indexed="81"/>
            <rFont val="Tahoma"/>
            <family val="2"/>
          </rPr>
          <t xml:space="preserve">
PR44</t>
        </r>
      </text>
    </comment>
  </commentList>
</comments>
</file>

<file path=xl/comments2.xml><?xml version="1.0" encoding="utf-8"?>
<comments xmlns="http://schemas.openxmlformats.org/spreadsheetml/2006/main">
  <authors>
    <author>AGRESVER SL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8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9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0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1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2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3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4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5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6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7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8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19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20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21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22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23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24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25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26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27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  <comment ref="H28" authorId="0" shapeId="0">
      <text>
        <r>
          <rPr>
            <b/>
            <sz val="8"/>
            <color indexed="8"/>
            <rFont val="Tahoma"/>
            <family val="2"/>
          </rPr>
          <t>A partir de las 21 semanas,
se considera el peso habiendo comido</t>
        </r>
      </text>
    </comment>
  </commentList>
</comments>
</file>

<file path=xl/sharedStrings.xml><?xml version="1.0" encoding="utf-8"?>
<sst xmlns="http://schemas.openxmlformats.org/spreadsheetml/2006/main" count="413" uniqueCount="201">
  <si>
    <t>AVIAGEN S.A.U</t>
  </si>
  <si>
    <t>Article</t>
  </si>
  <si>
    <t>POUSSINS REPRO D'UN JOUR</t>
  </si>
  <si>
    <t>Modalité de paiement</t>
  </si>
  <si>
    <t>N° facture</t>
  </si>
  <si>
    <t>Date facture</t>
  </si>
  <si>
    <t>Poussins F</t>
  </si>
  <si>
    <t>Poussins M</t>
  </si>
  <si>
    <t>Commentaire</t>
  </si>
  <si>
    <t>Pro-forma N°</t>
  </si>
  <si>
    <t>Date pro-forma</t>
  </si>
  <si>
    <t>90 jrs de la date d'expédition</t>
  </si>
  <si>
    <t>Fournisseur :</t>
  </si>
  <si>
    <t>Date de mise en place</t>
  </si>
  <si>
    <t>DOSSIER IMPORT</t>
  </si>
  <si>
    <t>Num. Dossier</t>
  </si>
  <si>
    <t>Sté MAVIC s.a.</t>
  </si>
  <si>
    <t>.</t>
  </si>
  <si>
    <t>Effectif en début du jour F</t>
  </si>
  <si>
    <t>Mortalité F</t>
  </si>
  <si>
    <t>Entrée F</t>
  </si>
  <si>
    <t xml:space="preserve">Transfer autres fermes F </t>
  </si>
  <si>
    <t>Vente F</t>
  </si>
  <si>
    <t>Effectif en fin du jour F</t>
  </si>
  <si>
    <t>Effectif en début du jour M</t>
  </si>
  <si>
    <t>Mortalité M</t>
  </si>
  <si>
    <t>Entrée M</t>
  </si>
  <si>
    <t xml:space="preserve">Transfer autres fermes M </t>
  </si>
  <si>
    <t>Vente M</t>
  </si>
  <si>
    <t>Effectif en fin du jour M</t>
  </si>
  <si>
    <t>type aliments  / F</t>
  </si>
  <si>
    <t>SI</t>
  </si>
  <si>
    <t>Entrée</t>
  </si>
  <si>
    <t>Consommation Aliments  F</t>
  </si>
  <si>
    <t>Transfer autres fermes F</t>
  </si>
  <si>
    <t>SF</t>
  </si>
  <si>
    <t>type aliments  / M</t>
  </si>
  <si>
    <t>Consommation Aliments M</t>
  </si>
  <si>
    <t>Transfer autres fermes  M</t>
  </si>
  <si>
    <t xml:space="preserve">Production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</si>
  <si>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</si>
  <si>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</si>
  <si>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</si>
  <si>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</si>
  <si>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</si>
  <si>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</si>
  <si>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</si>
  <si>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</si>
  <si>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</si>
  <si>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</si>
  <si>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</si>
  <si>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</si>
  <si>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</si>
  <si>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</si>
  <si>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</si>
  <si>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</si>
  <si>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</si>
  <si>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</si>
  <si>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</si>
  <si>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</si>
  <si>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</si>
  <si>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</si>
  <si>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</si>
  <si>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</si>
  <si>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</si>
  <si>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</si>
  <si>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</si>
  <si>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</si>
  <si>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</si>
  <si>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</si>
  <si>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</si>
  <si>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</si>
  <si>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</si>
  <si>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</si>
  <si>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</si>
  <si>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</si>
  <si>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</si>
  <si>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</si>
  <si>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</si>
  <si>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</si>
  <si>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</si>
  <si>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</si>
  <si>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</si>
  <si>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</si>
  <si>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</si>
  <si>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</si>
  <si>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</si>
  <si>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</si>
  <si>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</si>
  <si>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</si>
  <si>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</si>
  <si>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</si>
  <si>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</si>
  <si>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</si>
  <si>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</si>
  <si>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</si>
  <si>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</si>
  <si>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</si>
  <si>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</si>
  <si>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</si>
  <si>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</si>
  <si>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</si>
  <si>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</si>
  <si>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</si>
  <si>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</si>
  <si>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P10</t>
  </si>
  <si>
    <t>jours</t>
  </si>
  <si>
    <t>Reception</t>
  </si>
  <si>
    <t>tri</t>
  </si>
  <si>
    <t>OAC</t>
  </si>
  <si>
    <t>mise en incubation</t>
  </si>
  <si>
    <t xml:space="preserve">ventes  </t>
  </si>
  <si>
    <t>Don</t>
  </si>
  <si>
    <t>Perte</t>
  </si>
  <si>
    <t>démarrage</t>
  </si>
  <si>
    <t>Dj</t>
  </si>
  <si>
    <t xml:space="preserve">Sales </t>
  </si>
  <si>
    <t>Normale (Déf)</t>
  </si>
  <si>
    <t>Casses</t>
  </si>
  <si>
    <t>Total Des Pertes</t>
  </si>
  <si>
    <t>% D'ŒUFS / PRODUCT°</t>
  </si>
  <si>
    <t>DEMARRAGE</t>
  </si>
  <si>
    <t>DJ</t>
  </si>
  <si>
    <t xml:space="preserve">SALES </t>
  </si>
  <si>
    <t>NORMALE</t>
  </si>
  <si>
    <t>CASSES</t>
  </si>
  <si>
    <t>% Des pertes / Product°</t>
  </si>
  <si>
    <t>Tri Oeufs Couvoir 1</t>
  </si>
  <si>
    <t>Tri Oeufs Couvoir 2</t>
  </si>
  <si>
    <t>*****</t>
  </si>
  <si>
    <t>Date d'éclosion</t>
  </si>
  <si>
    <t>Oufs incubés</t>
  </si>
  <si>
    <t>Eclos</t>
  </si>
  <si>
    <t>Ecart inc/éclos</t>
  </si>
  <si>
    <t xml:space="preserve">% </t>
  </si>
  <si>
    <t>Ecart  de tri</t>
  </si>
  <si>
    <t>Commercialisés</t>
  </si>
  <si>
    <t>Eclosion Couvoir 1</t>
  </si>
  <si>
    <t>Eclosion Couvoir 2</t>
  </si>
  <si>
    <t>Eclosion Total</t>
  </si>
  <si>
    <t>Menu :</t>
  </si>
  <si>
    <t>Bande</t>
  </si>
  <si>
    <t>Suivi journalier</t>
  </si>
  <si>
    <t xml:space="preserve">Tri Oeufs </t>
  </si>
  <si>
    <t>Eclosion</t>
  </si>
  <si>
    <t>*</t>
  </si>
  <si>
    <t>PHASE D'ELEVAGE</t>
  </si>
  <si>
    <t>Effectif en debut de semaine F</t>
  </si>
  <si>
    <t>Mortalité</t>
  </si>
  <si>
    <t>TX MORT</t>
  </si>
  <si>
    <t>Transfére</t>
  </si>
  <si>
    <t>Vente</t>
  </si>
  <si>
    <t>ENTREE</t>
  </si>
  <si>
    <t>RELIQUAT F</t>
  </si>
  <si>
    <t>Effectif en debut de semaine M</t>
  </si>
  <si>
    <t>RELIQUAT M</t>
  </si>
  <si>
    <t>Aliments</t>
  </si>
  <si>
    <t>Consommation alliments F</t>
  </si>
  <si>
    <t>Consommation alliments M</t>
  </si>
  <si>
    <t>Total aliments</t>
  </si>
  <si>
    <t>Consommation journaliere F</t>
  </si>
  <si>
    <t>Consommation journaliere M</t>
  </si>
  <si>
    <t xml:space="preserve">Production  </t>
  </si>
  <si>
    <t>Ponte hebdomadaire</t>
  </si>
  <si>
    <t>PHASE DE PRODUCTION</t>
  </si>
  <si>
    <t>STD PONTE</t>
  </si>
  <si>
    <t>DATE</t>
  </si>
  <si>
    <t>ÂGE</t>
  </si>
  <si>
    <t>% PONTE ( F.  SE. )</t>
  </si>
  <si>
    <t>SUIVI HEBDO</t>
  </si>
  <si>
    <t>Ponte</t>
  </si>
  <si>
    <t>Transfert Couvoir 1</t>
  </si>
  <si>
    <t>Transfert Couvoir 2</t>
  </si>
  <si>
    <t>Date d'incubation</t>
  </si>
  <si>
    <t>Maadania</t>
  </si>
  <si>
    <t>p10/2</t>
  </si>
  <si>
    <t xml:space="preserve">SOCIETE </t>
  </si>
  <si>
    <t>MAVIC</t>
  </si>
  <si>
    <t>DATE D ENTREE</t>
  </si>
  <si>
    <t>FERME</t>
  </si>
  <si>
    <t>EFFECTIF FEMELLE</t>
  </si>
  <si>
    <t>F ACTUELLE</t>
  </si>
  <si>
    <t>EFFECTIF MALE</t>
  </si>
  <si>
    <t>M ACTUEL</t>
  </si>
  <si>
    <t>FEMELLE</t>
  </si>
  <si>
    <t>MALE</t>
  </si>
  <si>
    <t>MORT</t>
  </si>
  <si>
    <t>%</t>
  </si>
  <si>
    <t>RATION</t>
  </si>
  <si>
    <t>POIDS</t>
  </si>
  <si>
    <t xml:space="preserve">POIDS </t>
  </si>
  <si>
    <t>LUZ</t>
  </si>
  <si>
    <t>SEM</t>
  </si>
  <si>
    <t>SEM.</t>
  </si>
  <si>
    <t>STD</t>
  </si>
  <si>
    <t>REAL</t>
  </si>
  <si>
    <t>UNIF</t>
  </si>
  <si>
    <t>P21</t>
  </si>
  <si>
    <t>PR44</t>
  </si>
  <si>
    <t>PR45</t>
  </si>
  <si>
    <t>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</si>
</sst>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_-* #,##0\ _€_-;\-* #,##0\ _€_-;_-* &quot;-&quot;??\ _€_-;_-@_-"/>
    <numFmt numFmtId="165" formatCode="dd/mm/yy;@"/>
    <numFmt numFmtId="166" formatCode="0.000%"/>
    <numFmt numFmtId="167" formatCode="#,##0_ ;\-#,##0\ "/>
    <numFmt numFmtId="168" formatCode="ddd\ dd\ mmm\ yy"/>
    <numFmt numFmtId="169" formatCode="dd\-mm\-yy;@"/>
    <numFmt numFmtId="170" formatCode="0.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9"/>
      <color rgb="FFC00000"/>
      <name val="Calibri"/>
      <family val="2"/>
      <scheme val="minor"/>
    </font>
    <font>
      <b/>
      <sz val="9"/>
      <color theme="8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u/>
      <sz val="9"/>
      <color rgb="FFC00000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0"/>
      <name val="Arial"/>
      <family val="2"/>
    </font>
    <font>
      <u/>
      <sz val="8"/>
      <color theme="1"/>
      <name val="Arial"/>
      <family val="2"/>
    </font>
    <font>
      <b/>
      <sz val="20"/>
      <color theme="4"/>
      <name val="Calibri"/>
      <family val="2"/>
      <scheme val="minor"/>
    </font>
    <font>
      <b/>
      <sz val="20"/>
      <color theme="1"/>
      <name val="Agency FB"/>
      <family val="2"/>
    </font>
    <font>
      <b/>
      <sz val="8"/>
      <color theme="0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</font>
    <font>
      <b/>
      <u/>
      <sz val="9"/>
      <color rgb="FFFF0000"/>
      <name val="Calibri"/>
      <family val="2"/>
      <scheme val="minor"/>
    </font>
    <font>
      <b/>
      <sz val="14"/>
      <color indexed="9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31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dashed">
        <color theme="0" tint="-0.24994659260841701"/>
      </right>
      <top style="thin">
        <color indexed="64"/>
      </top>
      <bottom style="thin">
        <color indexed="6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indexed="64"/>
      </top>
      <bottom style="thin">
        <color indexed="64"/>
      </bottom>
      <diagonal/>
    </border>
    <border>
      <left style="dashed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24994659260841701"/>
      </right>
      <top/>
      <bottom style="thin">
        <color theme="0" tint="-0.24994659260841701"/>
      </bottom>
      <diagonal/>
    </border>
    <border>
      <left style="dashed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dashed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dashed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dashed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dashed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dashed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dashed">
        <color theme="0" tint="-0.24994659260841701"/>
      </right>
      <top/>
      <bottom style="thin">
        <color indexed="64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thin">
        <color indexed="64"/>
      </bottom>
      <diagonal/>
    </border>
    <border>
      <left style="dashed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dashed">
        <color theme="0" tint="-0.24994659260841701"/>
      </right>
      <top style="thin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0" tint="-0.24994659260841701"/>
      </top>
      <bottom/>
      <diagonal/>
    </border>
    <border>
      <left style="dashed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double">
        <color indexed="22"/>
      </right>
      <top style="double">
        <color indexed="22"/>
      </top>
      <bottom/>
      <diagonal/>
    </border>
    <border>
      <left style="double">
        <color indexed="47"/>
      </left>
      <right style="thin">
        <color indexed="47"/>
      </right>
      <top style="double">
        <color indexed="47"/>
      </top>
      <bottom style="medium">
        <color indexed="47"/>
      </bottom>
      <diagonal/>
    </border>
    <border>
      <left style="thin">
        <color indexed="47"/>
      </left>
      <right style="double">
        <color indexed="47"/>
      </right>
      <top style="double">
        <color indexed="47"/>
      </top>
      <bottom style="medium">
        <color indexed="47"/>
      </bottom>
      <diagonal/>
    </border>
    <border>
      <left style="double">
        <color indexed="47"/>
      </left>
      <right style="thin">
        <color indexed="47"/>
      </right>
      <top style="medium">
        <color indexed="47"/>
      </top>
      <bottom style="thin">
        <color indexed="47"/>
      </bottom>
      <diagonal/>
    </border>
    <border>
      <left style="thin">
        <color indexed="47"/>
      </left>
      <right style="double">
        <color indexed="47"/>
      </right>
      <top style="medium">
        <color indexed="47"/>
      </top>
      <bottom style="thin">
        <color indexed="47"/>
      </bottom>
      <diagonal/>
    </border>
    <border>
      <left style="thin">
        <color indexed="22"/>
      </left>
      <right style="double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22"/>
      </right>
      <top style="medium">
        <color indexed="22"/>
      </top>
      <bottom/>
      <diagonal/>
    </border>
    <border>
      <left style="double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double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22"/>
      </left>
      <right style="double">
        <color indexed="22"/>
      </right>
      <top/>
      <bottom/>
      <diagonal/>
    </border>
    <border>
      <left style="thin">
        <color indexed="22"/>
      </left>
      <right style="double">
        <color indexed="22"/>
      </right>
      <top/>
      <bottom style="thin">
        <color indexed="22"/>
      </bottom>
      <diagonal/>
    </border>
    <border>
      <left style="double">
        <color indexed="47"/>
      </left>
      <right style="thin">
        <color indexed="22"/>
      </right>
      <top style="double">
        <color indexed="47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22"/>
      </left>
      <right style="thin">
        <color indexed="22"/>
      </right>
      <top style="double">
        <color indexed="22"/>
      </top>
      <bottom/>
      <diagonal/>
    </border>
    <border>
      <left style="double">
        <color indexed="22"/>
      </left>
      <right style="thin">
        <color indexed="22"/>
      </right>
      <top style="double">
        <color indexed="22"/>
      </top>
      <bottom style="medium">
        <color indexed="22"/>
      </bottom>
      <diagonal/>
    </border>
    <border>
      <left style="thin">
        <color indexed="22"/>
      </left>
      <right style="double">
        <color indexed="22"/>
      </right>
      <top style="double">
        <color indexed="22"/>
      </top>
      <bottom style="medium">
        <color indexed="22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22"/>
      </left>
      <right style="thin">
        <color indexed="22"/>
      </right>
      <top/>
      <bottom style="medium">
        <color indexed="22"/>
      </bottom>
      <diagonal/>
    </border>
    <border>
      <left style="thin">
        <color indexed="22"/>
      </left>
      <right style="double">
        <color indexed="22"/>
      </right>
      <top/>
      <bottom style="medium">
        <color indexed="22"/>
      </bottom>
      <diagonal/>
    </border>
    <border>
      <left style="double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22"/>
      </right>
      <top style="medium">
        <color indexed="22"/>
      </top>
      <bottom style="thin">
        <color indexed="22"/>
      </bottom>
      <diagonal/>
    </border>
    <border>
      <left style="double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double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double">
        <color indexed="22"/>
      </left>
      <right style="thin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 style="double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2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2" fillId="0" borderId="0"/>
  </cellStyleXfs>
  <cellXfs count="2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right"/>
    </xf>
    <xf numFmtId="0" fontId="5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14" fontId="8" fillId="7" borderId="26" xfId="0" applyNumberFormat="1" applyFont="1" applyFill="1" applyBorder="1"/>
    <xf numFmtId="14" fontId="8" fillId="7" borderId="27" xfId="0" applyNumberFormat="1" applyFont="1" applyFill="1" applyBorder="1"/>
    <xf numFmtId="14" fontId="8" fillId="7" borderId="28" xfId="0" applyNumberFormat="1" applyFont="1" applyFill="1" applyBorder="1"/>
    <xf numFmtId="0" fontId="8" fillId="6" borderId="29" xfId="0" applyFont="1" applyFill="1" applyBorder="1"/>
    <xf numFmtId="3" fontId="8" fillId="6" borderId="23" xfId="0" applyNumberFormat="1" applyFont="1" applyFill="1" applyBorder="1"/>
    <xf numFmtId="3" fontId="8" fillId="6" borderId="24" xfId="0" applyNumberFormat="1" applyFont="1" applyFill="1" applyBorder="1"/>
    <xf numFmtId="3" fontId="8" fillId="6" borderId="25" xfId="0" applyNumberFormat="1" applyFont="1" applyFill="1" applyBorder="1"/>
    <xf numFmtId="0" fontId="8" fillId="0" borderId="0" xfId="0" applyFont="1" applyFill="1"/>
    <xf numFmtId="0" fontId="14" fillId="12" borderId="30" xfId="0" applyFont="1" applyFill="1" applyBorder="1"/>
    <xf numFmtId="3" fontId="14" fillId="12" borderId="18" xfId="0" applyNumberFormat="1" applyFont="1" applyFill="1" applyBorder="1"/>
    <xf numFmtId="3" fontId="14" fillId="12" borderId="11" xfId="0" applyNumberFormat="1" applyFont="1" applyFill="1" applyBorder="1"/>
    <xf numFmtId="3" fontId="14" fillId="12" borderId="19" xfId="0" applyNumberFormat="1" applyFont="1" applyFill="1" applyBorder="1"/>
    <xf numFmtId="0" fontId="14" fillId="0" borderId="0" xfId="0" applyFont="1" applyFill="1"/>
    <xf numFmtId="0" fontId="15" fillId="2" borderId="30" xfId="0" applyFont="1" applyFill="1" applyBorder="1"/>
    <xf numFmtId="3" fontId="15" fillId="2" borderId="18" xfId="0" applyNumberFormat="1" applyFont="1" applyFill="1" applyBorder="1"/>
    <xf numFmtId="3" fontId="15" fillId="2" borderId="11" xfId="0" applyNumberFormat="1" applyFont="1" applyFill="1" applyBorder="1"/>
    <xf numFmtId="3" fontId="15" fillId="2" borderId="19" xfId="0" applyNumberFormat="1" applyFont="1" applyFill="1" applyBorder="1"/>
    <xf numFmtId="0" fontId="15" fillId="0" borderId="0" xfId="0" applyFont="1" applyFill="1"/>
    <xf numFmtId="0" fontId="8" fillId="6" borderId="30" xfId="0" applyFont="1" applyFill="1" applyBorder="1"/>
    <xf numFmtId="3" fontId="8" fillId="6" borderId="18" xfId="0" applyNumberFormat="1" applyFont="1" applyFill="1" applyBorder="1"/>
    <xf numFmtId="3" fontId="8" fillId="6" borderId="11" xfId="0" applyNumberFormat="1" applyFont="1" applyFill="1" applyBorder="1"/>
    <xf numFmtId="3" fontId="8" fillId="6" borderId="19" xfId="0" applyNumberFormat="1" applyFont="1" applyFill="1" applyBorder="1"/>
    <xf numFmtId="0" fontId="15" fillId="2" borderId="9" xfId="0" applyFont="1" applyFill="1" applyBorder="1"/>
    <xf numFmtId="3" fontId="15" fillId="2" borderId="20" xfId="0" applyNumberFormat="1" applyFont="1" applyFill="1" applyBorder="1"/>
    <xf numFmtId="3" fontId="15" fillId="2" borderId="21" xfId="0" applyNumberFormat="1" applyFont="1" applyFill="1" applyBorder="1"/>
    <xf numFmtId="3" fontId="15" fillId="2" borderId="22" xfId="0" applyNumberFormat="1" applyFont="1" applyFill="1" applyBorder="1"/>
    <xf numFmtId="0" fontId="16" fillId="0" borderId="30" xfId="0" applyFont="1" applyFill="1" applyBorder="1"/>
    <xf numFmtId="3" fontId="16" fillId="0" borderId="16" xfId="0" applyNumberFormat="1" applyFont="1" applyFill="1" applyBorder="1"/>
    <xf numFmtId="3" fontId="16" fillId="0" borderId="12" xfId="0" applyNumberFormat="1" applyFont="1" applyFill="1" applyBorder="1"/>
    <xf numFmtId="3" fontId="16" fillId="0" borderId="17" xfId="0" applyNumberFormat="1" applyFont="1" applyFill="1" applyBorder="1"/>
    <xf numFmtId="0" fontId="16" fillId="0" borderId="0" xfId="0" applyFont="1" applyFill="1"/>
    <xf numFmtId="0" fontId="8" fillId="0" borderId="30" xfId="0" applyFont="1" applyFill="1" applyBorder="1"/>
    <xf numFmtId="3" fontId="8" fillId="0" borderId="18" xfId="0" applyNumberFormat="1" applyFont="1" applyFill="1" applyBorder="1"/>
    <xf numFmtId="3" fontId="8" fillId="0" borderId="11" xfId="0" applyNumberFormat="1" applyFont="1" applyFill="1" applyBorder="1"/>
    <xf numFmtId="3" fontId="8" fillId="0" borderId="19" xfId="0" applyNumberFormat="1" applyFont="1" applyFill="1" applyBorder="1"/>
    <xf numFmtId="0" fontId="14" fillId="8" borderId="30" xfId="0" applyFont="1" applyFill="1" applyBorder="1"/>
    <xf numFmtId="3" fontId="14" fillId="8" borderId="18" xfId="0" applyNumberFormat="1" applyFont="1" applyFill="1" applyBorder="1"/>
    <xf numFmtId="3" fontId="14" fillId="8" borderId="11" xfId="0" applyNumberFormat="1" applyFont="1" applyFill="1" applyBorder="1"/>
    <xf numFmtId="3" fontId="14" fillId="8" borderId="19" xfId="0" applyNumberFormat="1" applyFont="1" applyFill="1" applyBorder="1"/>
    <xf numFmtId="0" fontId="17" fillId="0" borderId="30" xfId="0" applyFont="1" applyFill="1" applyBorder="1"/>
    <xf numFmtId="3" fontId="17" fillId="0" borderId="18" xfId="0" applyNumberFormat="1" applyFont="1" applyFill="1" applyBorder="1"/>
    <xf numFmtId="3" fontId="17" fillId="0" borderId="11" xfId="0" applyNumberFormat="1" applyFont="1" applyFill="1" applyBorder="1"/>
    <xf numFmtId="3" fontId="17" fillId="0" borderId="19" xfId="0" applyNumberFormat="1" applyFont="1" applyFill="1" applyBorder="1"/>
    <xf numFmtId="0" fontId="17" fillId="0" borderId="0" xfId="0" applyFont="1" applyFill="1"/>
    <xf numFmtId="3" fontId="16" fillId="0" borderId="18" xfId="0" applyNumberFormat="1" applyFont="1" applyFill="1" applyBorder="1"/>
    <xf numFmtId="3" fontId="16" fillId="0" borderId="11" xfId="0" applyNumberFormat="1" applyFont="1" applyFill="1" applyBorder="1"/>
    <xf numFmtId="3" fontId="16" fillId="0" borderId="19" xfId="0" applyNumberFormat="1" applyFont="1" applyFill="1" applyBorder="1"/>
    <xf numFmtId="0" fontId="17" fillId="0" borderId="31" xfId="0" applyFont="1" applyFill="1" applyBorder="1"/>
    <xf numFmtId="3" fontId="17" fillId="0" borderId="33" xfId="0" applyNumberFormat="1" applyFont="1" applyFill="1" applyBorder="1"/>
    <xf numFmtId="3" fontId="17" fillId="0" borderId="34" xfId="0" applyNumberFormat="1" applyFont="1" applyFill="1" applyBorder="1"/>
    <xf numFmtId="3" fontId="17" fillId="0" borderId="32" xfId="0" applyNumberFormat="1" applyFont="1" applyFill="1" applyBorder="1"/>
    <xf numFmtId="0" fontId="18" fillId="3" borderId="10" xfId="0" applyFont="1" applyFill="1" applyBorder="1"/>
    <xf numFmtId="3" fontId="18" fillId="3" borderId="13" xfId="0" applyNumberFormat="1" applyFont="1" applyFill="1" applyBorder="1"/>
    <xf numFmtId="3" fontId="18" fillId="3" borderId="14" xfId="0" applyNumberFormat="1" applyFont="1" applyFill="1" applyBorder="1"/>
    <xf numFmtId="3" fontId="18" fillId="3" borderId="15" xfId="0" applyNumberFormat="1" applyFont="1" applyFill="1" applyBorder="1"/>
    <xf numFmtId="0" fontId="18" fillId="15" borderId="10" xfId="0" applyFont="1" applyFill="1" applyBorder="1"/>
    <xf numFmtId="3" fontId="18" fillId="15" borderId="13" xfId="0" applyNumberFormat="1" applyFont="1" applyFill="1" applyBorder="1"/>
    <xf numFmtId="3" fontId="18" fillId="15" borderId="14" xfId="0" applyNumberFormat="1" applyFont="1" applyFill="1" applyBorder="1"/>
    <xf numFmtId="3" fontId="18" fillId="15" borderId="15" xfId="0" applyNumberFormat="1" applyFont="1" applyFill="1" applyBorder="1"/>
    <xf numFmtId="0" fontId="19" fillId="0" borderId="0" xfId="0" applyFont="1"/>
    <xf numFmtId="0" fontId="14" fillId="12" borderId="10" xfId="0" applyFont="1" applyFill="1" applyBorder="1"/>
    <xf numFmtId="3" fontId="14" fillId="12" borderId="13" xfId="0" applyNumberFormat="1" applyFont="1" applyFill="1" applyBorder="1"/>
    <xf numFmtId="3" fontId="14" fillId="12" borderId="14" xfId="0" applyNumberFormat="1" applyFont="1" applyFill="1" applyBorder="1"/>
    <xf numFmtId="3" fontId="14" fillId="12" borderId="15" xfId="0" applyNumberFormat="1" applyFont="1" applyFill="1" applyBorder="1"/>
    <xf numFmtId="3" fontId="14" fillId="8" borderId="0" xfId="0" applyNumberFormat="1" applyFont="1" applyFill="1" applyBorder="1"/>
    <xf numFmtId="0" fontId="20" fillId="8" borderId="0" xfId="0" applyFont="1" applyFill="1" applyBorder="1"/>
    <xf numFmtId="0" fontId="15" fillId="2" borderId="10" xfId="0" applyFont="1" applyFill="1" applyBorder="1"/>
    <xf numFmtId="3" fontId="15" fillId="2" borderId="10" xfId="0" applyNumberFormat="1" applyFont="1" applyFill="1" applyBorder="1"/>
    <xf numFmtId="0" fontId="15" fillId="2" borderId="29" xfId="0" applyFont="1" applyFill="1" applyBorder="1"/>
    <xf numFmtId="3" fontId="15" fillId="2" borderId="23" xfId="0" applyNumberFormat="1" applyFont="1" applyFill="1" applyBorder="1"/>
    <xf numFmtId="3" fontId="15" fillId="2" borderId="24" xfId="0" applyNumberFormat="1" applyFont="1" applyFill="1" applyBorder="1"/>
    <xf numFmtId="3" fontId="15" fillId="2" borderId="25" xfId="0" applyNumberFormat="1" applyFont="1" applyFill="1" applyBorder="1"/>
    <xf numFmtId="0" fontId="17" fillId="0" borderId="9" xfId="0" applyFont="1" applyFill="1" applyBorder="1"/>
    <xf numFmtId="3" fontId="17" fillId="0" borderId="20" xfId="0" applyNumberFormat="1" applyFont="1" applyFill="1" applyBorder="1"/>
    <xf numFmtId="3" fontId="17" fillId="0" borderId="21" xfId="0" applyNumberFormat="1" applyFont="1" applyFill="1" applyBorder="1"/>
    <xf numFmtId="3" fontId="17" fillId="0" borderId="22" xfId="0" applyNumberFormat="1" applyFont="1" applyFill="1" applyBorder="1"/>
    <xf numFmtId="0" fontId="7" fillId="0" borderId="0" xfId="0" applyFont="1"/>
    <xf numFmtId="165" fontId="21" fillId="0" borderId="0" xfId="0" applyNumberFormat="1" applyFont="1" applyFill="1" applyBorder="1" applyAlignment="1">
      <alignment horizontal="center"/>
    </xf>
    <xf numFmtId="0" fontId="8" fillId="0" borderId="0" xfId="0" applyFont="1"/>
    <xf numFmtId="0" fontId="21" fillId="0" borderId="0" xfId="0" applyFont="1" applyFill="1" applyBorder="1" applyAlignment="1">
      <alignment horizontal="center"/>
    </xf>
    <xf numFmtId="164" fontId="21" fillId="0" borderId="0" xfId="3" applyNumberFormat="1" applyFont="1" applyFill="1" applyBorder="1"/>
    <xf numFmtId="164" fontId="3" fillId="0" borderId="0" xfId="3" applyNumberFormat="1" applyFont="1" applyFill="1" applyBorder="1"/>
    <xf numFmtId="165" fontId="22" fillId="0" borderId="0" xfId="0" applyNumberFormat="1" applyFont="1" applyFill="1" applyBorder="1"/>
    <xf numFmtId="3" fontId="14" fillId="2" borderId="13" xfId="0" applyNumberFormat="1" applyFont="1" applyFill="1" applyBorder="1"/>
    <xf numFmtId="3" fontId="14" fillId="2" borderId="14" xfId="0" applyNumberFormat="1" applyFont="1" applyFill="1" applyBorder="1"/>
    <xf numFmtId="3" fontId="14" fillId="2" borderId="15" xfId="0" applyNumberFormat="1" applyFont="1" applyFill="1" applyBorder="1"/>
    <xf numFmtId="0" fontId="14" fillId="11" borderId="10" xfId="0" applyFont="1" applyFill="1" applyBorder="1"/>
    <xf numFmtId="0" fontId="9" fillId="0" borderId="0" xfId="0" applyFont="1"/>
    <xf numFmtId="0" fontId="13" fillId="10" borderId="0" xfId="0" applyFont="1" applyFill="1"/>
    <xf numFmtId="0" fontId="13" fillId="0" borderId="0" xfId="0" applyFont="1" applyFill="1"/>
    <xf numFmtId="0" fontId="13" fillId="10" borderId="0" xfId="0" applyFont="1" applyFill="1" applyAlignment="1">
      <alignment horizontal="right"/>
    </xf>
    <xf numFmtId="0" fontId="13" fillId="0" borderId="0" xfId="0" applyFont="1"/>
    <xf numFmtId="0" fontId="24" fillId="0" borderId="1" xfId="0" applyFont="1" applyBorder="1"/>
    <xf numFmtId="0" fontId="25" fillId="0" borderId="0" xfId="0" applyFont="1"/>
    <xf numFmtId="0" fontId="13" fillId="0" borderId="1" xfId="0" applyFont="1" applyBorder="1" applyAlignment="1"/>
    <xf numFmtId="14" fontId="4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left"/>
    </xf>
    <xf numFmtId="0" fontId="24" fillId="5" borderId="1" xfId="0" applyFont="1" applyFill="1" applyBorder="1"/>
    <xf numFmtId="0" fontId="13" fillId="5" borderId="1" xfId="0" applyFont="1" applyFill="1" applyBorder="1"/>
    <xf numFmtId="164" fontId="24" fillId="5" borderId="1" xfId="1" applyNumberFormat="1" applyFont="1" applyFill="1" applyBorder="1"/>
    <xf numFmtId="0" fontId="4" fillId="0" borderId="1" xfId="0" applyFont="1" applyBorder="1"/>
    <xf numFmtId="0" fontId="26" fillId="0" borderId="0" xfId="0" applyFont="1" applyFill="1"/>
    <xf numFmtId="0" fontId="13" fillId="0" borderId="1" xfId="0" applyFont="1" applyBorder="1" applyAlignment="1">
      <alignment horizontal="right"/>
    </xf>
    <xf numFmtId="14" fontId="13" fillId="0" borderId="0" xfId="0" applyNumberFormat="1" applyFont="1"/>
    <xf numFmtId="43" fontId="13" fillId="0" borderId="0" xfId="1" applyFont="1"/>
    <xf numFmtId="43" fontId="13" fillId="0" borderId="0" xfId="0" applyNumberFormat="1" applyFont="1"/>
    <xf numFmtId="0" fontId="13" fillId="0" borderId="0" xfId="0" applyFont="1" applyFill="1" applyBorder="1"/>
    <xf numFmtId="0" fontId="4" fillId="0" borderId="10" xfId="0" applyFont="1" applyFill="1" applyBorder="1"/>
    <xf numFmtId="10" fontId="4" fillId="0" borderId="10" xfId="0" applyNumberFormat="1" applyFont="1" applyFill="1" applyBorder="1"/>
    <xf numFmtId="3" fontId="14" fillId="12" borderId="10" xfId="0" applyNumberFormat="1" applyFont="1" applyFill="1" applyBorder="1"/>
    <xf numFmtId="0" fontId="8" fillId="6" borderId="10" xfId="0" applyFont="1" applyFill="1" applyBorder="1"/>
    <xf numFmtId="3" fontId="8" fillId="6" borderId="10" xfId="0" applyNumberFormat="1" applyFont="1" applyFill="1" applyBorder="1"/>
    <xf numFmtId="0" fontId="8" fillId="0" borderId="10" xfId="0" applyFont="1" applyFill="1" applyBorder="1"/>
    <xf numFmtId="9" fontId="8" fillId="0" borderId="10" xfId="2" applyFont="1" applyFill="1" applyBorder="1"/>
    <xf numFmtId="0" fontId="17" fillId="0" borderId="10" xfId="0" applyFont="1" applyFill="1" applyBorder="1"/>
    <xf numFmtId="3" fontId="17" fillId="0" borderId="10" xfId="0" applyNumberFormat="1" applyFont="1" applyFill="1" applyBorder="1"/>
    <xf numFmtId="0" fontId="29" fillId="15" borderId="10" xfId="0" applyFont="1" applyFill="1" applyBorder="1"/>
    <xf numFmtId="167" fontId="29" fillId="15" borderId="10" xfId="1" applyNumberFormat="1" applyFont="1" applyFill="1" applyBorder="1"/>
    <xf numFmtId="0" fontId="30" fillId="0" borderId="0" xfId="0" applyFont="1"/>
    <xf numFmtId="0" fontId="0" fillId="0" borderId="0" xfId="0" applyFont="1"/>
    <xf numFmtId="0" fontId="31" fillId="0" borderId="0" xfId="4"/>
    <xf numFmtId="166" fontId="18" fillId="15" borderId="13" xfId="2" applyNumberFormat="1" applyFont="1" applyFill="1" applyBorder="1"/>
    <xf numFmtId="166" fontId="18" fillId="15" borderId="14" xfId="2" applyNumberFormat="1" applyFont="1" applyFill="1" applyBorder="1"/>
    <xf numFmtId="166" fontId="18" fillId="15" borderId="15" xfId="2" applyNumberFormat="1" applyFont="1" applyFill="1" applyBorder="1"/>
    <xf numFmtId="166" fontId="14" fillId="11" borderId="13" xfId="2" applyNumberFormat="1" applyFont="1" applyFill="1" applyBorder="1"/>
    <xf numFmtId="166" fontId="14" fillId="11" borderId="14" xfId="2" applyNumberFormat="1" applyFont="1" applyFill="1" applyBorder="1"/>
    <xf numFmtId="166" fontId="14" fillId="11" borderId="15" xfId="2" applyNumberFormat="1" applyFont="1" applyFill="1" applyBorder="1"/>
    <xf numFmtId="168" fontId="8" fillId="7" borderId="13" xfId="0" applyNumberFormat="1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/>
    </xf>
    <xf numFmtId="168" fontId="8" fillId="7" borderId="10" xfId="0" applyNumberFormat="1" applyFont="1" applyFill="1" applyBorder="1" applyAlignment="1">
      <alignment horizontal="center" vertical="center"/>
    </xf>
    <xf numFmtId="0" fontId="23" fillId="0" borderId="0" xfId="0" applyFont="1" applyFill="1"/>
    <xf numFmtId="0" fontId="33" fillId="0" borderId="0" xfId="0" applyFont="1" applyFill="1"/>
    <xf numFmtId="0" fontId="32" fillId="0" borderId="0" xfId="0" applyFont="1" applyFill="1"/>
    <xf numFmtId="0" fontId="16" fillId="0" borderId="31" xfId="0" applyFont="1" applyFill="1" applyBorder="1"/>
    <xf numFmtId="0" fontId="32" fillId="0" borderId="10" xfId="0" applyFont="1" applyFill="1" applyBorder="1"/>
    <xf numFmtId="0" fontId="8" fillId="0" borderId="10" xfId="0" applyFont="1" applyBorder="1"/>
    <xf numFmtId="0" fontId="16" fillId="0" borderId="29" xfId="0" applyFont="1" applyFill="1" applyBorder="1"/>
    <xf numFmtId="3" fontId="16" fillId="0" borderId="29" xfId="0" applyNumberFormat="1" applyFont="1" applyFill="1" applyBorder="1"/>
    <xf numFmtId="3" fontId="16" fillId="0" borderId="36" xfId="0" applyNumberFormat="1" applyFont="1" applyFill="1" applyBorder="1"/>
    <xf numFmtId="0" fontId="14" fillId="8" borderId="29" xfId="0" applyFont="1" applyFill="1" applyBorder="1"/>
    <xf numFmtId="4" fontId="14" fillId="8" borderId="29" xfId="0" applyNumberFormat="1" applyFont="1" applyFill="1" applyBorder="1"/>
    <xf numFmtId="0" fontId="14" fillId="8" borderId="9" xfId="0" applyFont="1" applyFill="1" applyBorder="1"/>
    <xf numFmtId="4" fontId="14" fillId="8" borderId="37" xfId="0" applyNumberFormat="1" applyFont="1" applyFill="1" applyBorder="1"/>
    <xf numFmtId="3" fontId="18" fillId="3" borderId="10" xfId="0" applyNumberFormat="1" applyFont="1" applyFill="1" applyBorder="1"/>
    <xf numFmtId="3" fontId="8" fillId="6" borderId="16" xfId="0" applyNumberFormat="1" applyFont="1" applyFill="1" applyBorder="1"/>
    <xf numFmtId="0" fontId="8" fillId="0" borderId="29" xfId="0" applyFont="1" applyFill="1" applyBorder="1"/>
    <xf numFmtId="3" fontId="8" fillId="0" borderId="23" xfId="0" applyNumberFormat="1" applyFont="1" applyFill="1" applyBorder="1"/>
    <xf numFmtId="3" fontId="8" fillId="0" borderId="29" xfId="0" applyNumberFormat="1" applyFont="1" applyFill="1" applyBorder="1"/>
    <xf numFmtId="3" fontId="8" fillId="0" borderId="38" xfId="0" applyNumberFormat="1" applyFont="1" applyFill="1" applyBorder="1"/>
    <xf numFmtId="3" fontId="15" fillId="2" borderId="37" xfId="0" applyNumberFormat="1" applyFont="1" applyFill="1" applyBorder="1"/>
    <xf numFmtId="3" fontId="8" fillId="6" borderId="29" xfId="0" applyNumberFormat="1" applyFont="1" applyFill="1" applyBorder="1"/>
    <xf numFmtId="3" fontId="14" fillId="12" borderId="38" xfId="0" applyNumberFormat="1" applyFont="1" applyFill="1" applyBorder="1"/>
    <xf numFmtId="166" fontId="14" fillId="11" borderId="10" xfId="2" applyNumberFormat="1" applyFont="1" applyFill="1" applyBorder="1"/>
    <xf numFmtId="3" fontId="14" fillId="12" borderId="37" xfId="0" applyNumberFormat="1" applyFont="1" applyFill="1" applyBorder="1"/>
    <xf numFmtId="0" fontId="12" fillId="0" borderId="0" xfId="5"/>
    <xf numFmtId="0" fontId="12" fillId="14" borderId="41" xfId="5" applyFill="1" applyBorder="1"/>
    <xf numFmtId="0" fontId="12" fillId="14" borderId="42" xfId="5" applyFill="1" applyBorder="1" applyAlignment="1">
      <alignment horizontal="center"/>
    </xf>
    <xf numFmtId="169" fontId="12" fillId="14" borderId="43" xfId="5" applyNumberFormat="1" applyFill="1" applyBorder="1"/>
    <xf numFmtId="0" fontId="11" fillId="14" borderId="44" xfId="5" applyNumberFormat="1" applyFont="1" applyFill="1" applyBorder="1" applyAlignment="1">
      <alignment horizontal="center"/>
    </xf>
    <xf numFmtId="170" fontId="11" fillId="11" borderId="45" xfId="5" applyNumberFormat="1" applyFont="1" applyFill="1" applyBorder="1"/>
    <xf numFmtId="0" fontId="11" fillId="16" borderId="46" xfId="5" applyFont="1" applyFill="1" applyBorder="1"/>
    <xf numFmtId="169" fontId="12" fillId="14" borderId="47" xfId="5" applyNumberFormat="1" applyFill="1" applyBorder="1"/>
    <xf numFmtId="0" fontId="11" fillId="14" borderId="48" xfId="5" applyNumberFormat="1" applyFont="1" applyFill="1" applyBorder="1" applyAlignment="1">
      <alignment horizontal="center"/>
    </xf>
    <xf numFmtId="0" fontId="11" fillId="16" borderId="49" xfId="5" applyFont="1" applyFill="1" applyBorder="1"/>
    <xf numFmtId="169" fontId="12" fillId="14" borderId="47" xfId="5" applyNumberFormat="1" applyFont="1" applyFill="1" applyBorder="1"/>
    <xf numFmtId="0" fontId="11" fillId="16" borderId="50" xfId="5" applyFont="1" applyFill="1" applyBorder="1"/>
    <xf numFmtId="170" fontId="11" fillId="16" borderId="45" xfId="5" applyNumberFormat="1" applyFont="1" applyFill="1" applyBorder="1"/>
    <xf numFmtId="0" fontId="12" fillId="16" borderId="40" xfId="5" applyFill="1" applyBorder="1" applyAlignment="1">
      <alignment vertical="center"/>
    </xf>
    <xf numFmtId="0" fontId="12" fillId="0" borderId="51" xfId="5" quotePrefix="1" applyBorder="1" applyAlignment="1">
      <alignment horizontal="center" vertical="center" wrapText="1"/>
    </xf>
    <xf numFmtId="14" fontId="22" fillId="0" borderId="0" xfId="0" applyNumberFormat="1" applyFont="1" applyFill="1" applyBorder="1"/>
    <xf numFmtId="14" fontId="8" fillId="7" borderId="13" xfId="0" applyNumberFormat="1" applyFont="1" applyFill="1" applyBorder="1"/>
    <xf numFmtId="14" fontId="13" fillId="0" borderId="0" xfId="0" applyNumberFormat="1" applyFont="1" applyFill="1" applyBorder="1"/>
    <xf numFmtId="3" fontId="23" fillId="2" borderId="13" xfId="0" applyNumberFormat="1" applyFont="1" applyFill="1" applyBorder="1"/>
    <xf numFmtId="0" fontId="9" fillId="17" borderId="0" xfId="0" applyFont="1" applyFill="1"/>
    <xf numFmtId="0" fontId="37" fillId="18" borderId="0" xfId="5" applyFont="1" applyFill="1" applyBorder="1" applyAlignment="1">
      <alignment horizontal="left"/>
    </xf>
    <xf numFmtId="0" fontId="12" fillId="18" borderId="0" xfId="5" applyFill="1" applyBorder="1" applyAlignment="1">
      <alignment horizontal="center"/>
    </xf>
    <xf numFmtId="0" fontId="12" fillId="18" borderId="0" xfId="5" applyFill="1" applyBorder="1"/>
    <xf numFmtId="0" fontId="12" fillId="18" borderId="0" xfId="5" applyNumberFormat="1" applyFill="1" applyBorder="1"/>
    <xf numFmtId="0" fontId="38" fillId="18" borderId="0" xfId="5" applyFont="1" applyFill="1" applyBorder="1" applyAlignment="1">
      <alignment horizontal="left"/>
    </xf>
    <xf numFmtId="0" fontId="39" fillId="18" borderId="0" xfId="5" applyFont="1" applyFill="1" applyBorder="1" applyAlignment="1">
      <alignment horizontal="left"/>
    </xf>
    <xf numFmtId="169" fontId="12" fillId="18" borderId="0" xfId="5" applyNumberFormat="1" applyFont="1" applyFill="1" applyBorder="1"/>
    <xf numFmtId="0" fontId="12" fillId="18" borderId="0" xfId="5" applyFill="1"/>
    <xf numFmtId="1" fontId="11" fillId="18" borderId="0" xfId="5" applyNumberFormat="1" applyFont="1" applyFill="1" applyBorder="1"/>
    <xf numFmtId="0" fontId="39" fillId="18" borderId="0" xfId="5" applyFont="1" applyFill="1"/>
    <xf numFmtId="0" fontId="12" fillId="0" borderId="0" xfId="5" applyAlignment="1">
      <alignment horizontal="center"/>
    </xf>
    <xf numFmtId="0" fontId="12" fillId="0" borderId="0" xfId="5" applyBorder="1"/>
    <xf numFmtId="0" fontId="12" fillId="0" borderId="0" xfId="5" applyBorder="1" applyAlignment="1">
      <alignment horizontal="center"/>
    </xf>
    <xf numFmtId="0" fontId="12" fillId="0" borderId="53" xfId="5" applyFont="1" applyFill="1" applyBorder="1" applyAlignment="1">
      <alignment horizontal="center"/>
    </xf>
    <xf numFmtId="0" fontId="12" fillId="0" borderId="54" xfId="5" applyFont="1" applyFill="1" applyBorder="1" applyAlignment="1">
      <alignment horizontal="center"/>
    </xf>
    <xf numFmtId="0" fontId="12" fillId="20" borderId="54" xfId="5" applyFont="1" applyFill="1" applyBorder="1" applyAlignment="1">
      <alignment horizontal="center"/>
    </xf>
    <xf numFmtId="0" fontId="12" fillId="0" borderId="54" xfId="5" applyFont="1" applyBorder="1" applyAlignment="1">
      <alignment horizontal="center"/>
    </xf>
    <xf numFmtId="0" fontId="12" fillId="0" borderId="55" xfId="5" applyFont="1" applyBorder="1" applyAlignment="1">
      <alignment horizontal="center"/>
    </xf>
    <xf numFmtId="0" fontId="12" fillId="0" borderId="56" xfId="5" applyFont="1" applyBorder="1" applyAlignment="1">
      <alignment horizontal="center"/>
    </xf>
    <xf numFmtId="0" fontId="12" fillId="20" borderId="54" xfId="5" applyFont="1" applyFill="1" applyBorder="1" applyAlignment="1" applyProtection="1">
      <alignment horizontal="center"/>
    </xf>
    <xf numFmtId="0" fontId="12" fillId="20" borderId="57" xfId="5" applyFont="1" applyFill="1" applyBorder="1" applyAlignment="1">
      <alignment horizontal="center"/>
    </xf>
    <xf numFmtId="0" fontId="12" fillId="0" borderId="40" xfId="5" applyFont="1" applyBorder="1" applyAlignment="1">
      <alignment horizontal="center"/>
    </xf>
    <xf numFmtId="0" fontId="12" fillId="21" borderId="58" xfId="5" applyFont="1" applyFill="1" applyBorder="1" applyAlignment="1">
      <alignment horizontal="center"/>
    </xf>
    <xf numFmtId="0" fontId="12" fillId="21" borderId="59" xfId="5" applyFont="1" applyFill="1" applyBorder="1" applyAlignment="1">
      <alignment horizontal="center"/>
    </xf>
    <xf numFmtId="0" fontId="12" fillId="0" borderId="60" xfId="5" applyFont="1" applyFill="1" applyBorder="1" applyAlignment="1">
      <alignment horizontal="center"/>
    </xf>
    <xf numFmtId="0" fontId="12" fillId="0" borderId="61" xfId="5" applyFont="1" applyFill="1" applyBorder="1" applyAlignment="1">
      <alignment horizontal="center"/>
    </xf>
    <xf numFmtId="0" fontId="12" fillId="20" borderId="61" xfId="5" applyFont="1" applyFill="1" applyBorder="1" applyAlignment="1">
      <alignment horizontal="center"/>
    </xf>
    <xf numFmtId="0" fontId="12" fillId="0" borderId="61" xfId="5" applyFont="1" applyBorder="1" applyAlignment="1">
      <alignment horizontal="center"/>
    </xf>
    <xf numFmtId="0" fontId="12" fillId="0" borderId="62" xfId="5" applyFont="1" applyBorder="1" applyAlignment="1">
      <alignment horizontal="center"/>
    </xf>
    <xf numFmtId="0" fontId="12" fillId="0" borderId="63" xfId="5" applyFont="1" applyBorder="1" applyAlignment="1">
      <alignment horizontal="center"/>
    </xf>
    <xf numFmtId="0" fontId="12" fillId="0" borderId="64" xfId="5" applyFont="1" applyFill="1" applyBorder="1" applyAlignment="1">
      <alignment horizontal="center"/>
    </xf>
    <xf numFmtId="0" fontId="12" fillId="20" borderId="61" xfId="5" applyFont="1" applyFill="1" applyBorder="1" applyAlignment="1" applyProtection="1">
      <alignment horizontal="center"/>
    </xf>
    <xf numFmtId="0" fontId="12" fillId="20" borderId="65" xfId="5" applyFont="1" applyFill="1" applyBorder="1" applyAlignment="1">
      <alignment horizontal="center"/>
    </xf>
    <xf numFmtId="0" fontId="12" fillId="0" borderId="66" xfId="5" applyFont="1" applyBorder="1" applyAlignment="1">
      <alignment horizontal="center"/>
    </xf>
    <xf numFmtId="169" fontId="41" fillId="21" borderId="67" xfId="5" applyNumberFormat="1" applyFont="1" applyFill="1" applyBorder="1"/>
    <xf numFmtId="0" fontId="11" fillId="21" borderId="68" xfId="5" applyNumberFormat="1" applyFont="1" applyFill="1" applyBorder="1" applyAlignment="1">
      <alignment horizontal="center"/>
    </xf>
    <xf numFmtId="1" fontId="11" fillId="22" borderId="69" xfId="5" applyNumberFormat="1" applyFont="1" applyFill="1" applyBorder="1" applyProtection="1">
      <protection locked="0"/>
    </xf>
    <xf numFmtId="10" fontId="11" fillId="0" borderId="70" xfId="5" applyNumberFormat="1" applyFont="1" applyFill="1" applyBorder="1"/>
    <xf numFmtId="0" fontId="11" fillId="20" borderId="70" xfId="5" applyFont="1" applyFill="1" applyBorder="1"/>
    <xf numFmtId="1" fontId="11" fillId="22" borderId="71" xfId="5" applyNumberFormat="1" applyFont="1" applyFill="1" applyBorder="1" applyAlignment="1" applyProtection="1">
      <alignment horizontal="right"/>
      <protection locked="0"/>
    </xf>
    <xf numFmtId="1" fontId="11" fillId="22" borderId="72" xfId="5" applyNumberFormat="1" applyFont="1" applyFill="1" applyBorder="1" applyProtection="1">
      <protection locked="0"/>
    </xf>
    <xf numFmtId="1" fontId="11" fillId="22" borderId="45" xfId="5" applyNumberFormat="1" applyFont="1" applyFill="1" applyBorder="1" applyProtection="1">
      <protection locked="0"/>
    </xf>
    <xf numFmtId="1" fontId="11" fillId="22" borderId="73" xfId="5" applyNumberFormat="1" applyFont="1" applyFill="1" applyBorder="1" applyProtection="1">
      <protection locked="0"/>
    </xf>
    <xf numFmtId="10" fontId="11" fillId="0" borderId="74" xfId="5" applyNumberFormat="1" applyFont="1" applyFill="1" applyBorder="1"/>
    <xf numFmtId="0" fontId="11" fillId="20" borderId="74" xfId="5" applyFont="1" applyFill="1" applyBorder="1" applyAlignment="1" applyProtection="1">
      <alignment horizontal="right"/>
    </xf>
    <xf numFmtId="1" fontId="11" fillId="22" borderId="74" xfId="5" applyNumberFormat="1" applyFont="1" applyFill="1" applyBorder="1" applyAlignment="1" applyProtection="1">
      <alignment horizontal="right"/>
      <protection locked="0"/>
    </xf>
    <xf numFmtId="0" fontId="11" fillId="20" borderId="74" xfId="5" applyFont="1" applyFill="1" applyBorder="1"/>
    <xf numFmtId="1" fontId="11" fillId="22" borderId="50" xfId="5" applyNumberFormat="1" applyFont="1" applyFill="1" applyBorder="1" applyProtection="1">
      <protection locked="0"/>
    </xf>
    <xf numFmtId="0" fontId="11" fillId="20" borderId="73" xfId="5" applyFont="1" applyFill="1" applyBorder="1"/>
    <xf numFmtId="0" fontId="11" fillId="22" borderId="50" xfId="5" applyFont="1" applyFill="1" applyBorder="1" applyProtection="1">
      <protection locked="0"/>
    </xf>
    <xf numFmtId="169" fontId="41" fillId="21" borderId="69" xfId="5" applyNumberFormat="1" applyFont="1" applyFill="1" applyBorder="1"/>
    <xf numFmtId="0" fontId="11" fillId="21" borderId="45" xfId="5" applyNumberFormat="1" applyFont="1" applyFill="1" applyBorder="1" applyAlignment="1">
      <alignment horizontal="center"/>
    </xf>
    <xf numFmtId="10" fontId="11" fillId="0" borderId="71" xfId="5" applyNumberFormat="1" applyFont="1" applyFill="1" applyBorder="1"/>
    <xf numFmtId="0" fontId="11" fillId="20" borderId="71" xfId="5" applyFont="1" applyFill="1" applyBorder="1"/>
    <xf numFmtId="0" fontId="11" fillId="20" borderId="71" xfId="5" applyFont="1" applyFill="1" applyBorder="1" applyAlignment="1" applyProtection="1">
      <alignment horizontal="right"/>
    </xf>
    <xf numFmtId="0" fontId="11" fillId="20" borderId="69" xfId="5" applyFont="1" applyFill="1" applyBorder="1"/>
    <xf numFmtId="0" fontId="11" fillId="22" borderId="45" xfId="5" applyFont="1" applyFill="1" applyBorder="1" applyProtection="1">
      <protection locked="0"/>
    </xf>
    <xf numFmtId="0" fontId="11" fillId="20" borderId="71" xfId="5" applyFont="1" applyFill="1" applyBorder="1" applyProtection="1"/>
    <xf numFmtId="169" fontId="41" fillId="21" borderId="75" xfId="5" applyNumberFormat="1" applyFont="1" applyFill="1" applyBorder="1"/>
    <xf numFmtId="0" fontId="11" fillId="21" borderId="76" xfId="5" applyNumberFormat="1" applyFont="1" applyFill="1" applyBorder="1" applyAlignment="1">
      <alignment horizontal="center"/>
    </xf>
    <xf numFmtId="1" fontId="11" fillId="22" borderId="75" xfId="5" applyNumberFormat="1" applyFont="1" applyFill="1" applyBorder="1" applyProtection="1">
      <protection locked="0"/>
    </xf>
    <xf numFmtId="10" fontId="11" fillId="0" borderId="77" xfId="5" applyNumberFormat="1" applyFont="1" applyFill="1" applyBorder="1"/>
    <xf numFmtId="0" fontId="11" fillId="20" borderId="77" xfId="5" applyFont="1" applyFill="1" applyBorder="1"/>
    <xf numFmtId="1" fontId="11" fillId="22" borderId="77" xfId="5" applyNumberFormat="1" applyFont="1" applyFill="1" applyBorder="1" applyProtection="1">
      <protection locked="0"/>
    </xf>
    <xf numFmtId="1" fontId="11" fillId="22" borderId="78" xfId="5" applyNumberFormat="1" applyFont="1" applyFill="1" applyBorder="1" applyProtection="1">
      <protection locked="0"/>
    </xf>
    <xf numFmtId="1" fontId="11" fillId="22" borderId="76" xfId="5" applyNumberFormat="1" applyFont="1" applyFill="1" applyBorder="1" applyProtection="1">
      <protection locked="0"/>
    </xf>
    <xf numFmtId="0" fontId="11" fillId="20" borderId="77" xfId="5" applyFont="1" applyFill="1" applyBorder="1" applyProtection="1"/>
    <xf numFmtId="0" fontId="11" fillId="20" borderId="75" xfId="5" applyFont="1" applyFill="1" applyBorder="1"/>
    <xf numFmtId="14" fontId="8" fillId="0" borderId="0" xfId="0" applyNumberFormat="1" applyFont="1"/>
    <xf numFmtId="14" fontId="8" fillId="23" borderId="0" xfId="0" applyNumberFormat="1" applyFont="1" applyFill="1"/>
    <xf numFmtId="3" fontId="8" fillId="0" borderId="0" xfId="0" applyNumberFormat="1" applyFont="1"/>
    <xf numFmtId="3" fontId="8" fillId="23" borderId="11" xfId="0" applyNumberFormat="1" applyFont="1" applyFill="1" applyBorder="1"/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13" fillId="0" borderId="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3" fillId="0" borderId="7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34" fillId="13" borderId="35" xfId="0" applyFont="1" applyFill="1" applyBorder="1" applyAlignment="1">
      <alignment horizontal="left"/>
    </xf>
    <xf numFmtId="0" fontId="34" fillId="13" borderId="39" xfId="0" applyFont="1" applyFill="1" applyBorder="1" applyAlignment="1">
      <alignment horizontal="left"/>
    </xf>
    <xf numFmtId="0" fontId="34" fillId="13" borderId="3" xfId="0" applyFont="1" applyFill="1" applyBorder="1" applyAlignment="1">
      <alignment horizontal="left"/>
    </xf>
    <xf numFmtId="0" fontId="34" fillId="4" borderId="35" xfId="0" applyFont="1" applyFill="1" applyBorder="1" applyAlignment="1">
      <alignment horizontal="left"/>
    </xf>
    <xf numFmtId="0" fontId="34" fillId="4" borderId="39" xfId="0" applyFont="1" applyFill="1" applyBorder="1" applyAlignment="1">
      <alignment horizontal="left"/>
    </xf>
    <xf numFmtId="0" fontId="40" fillId="19" borderId="52" xfId="5" applyFont="1" applyFill="1" applyBorder="1" applyAlignment="1">
      <alignment horizontal="center"/>
    </xf>
  </cellXfs>
  <cellStyles count="6">
    <cellStyle name="Lien hypertexte" xfId="4" builtinId="8"/>
    <cellStyle name="Milliers" xfId="1" builtinId="3"/>
    <cellStyle name="Milliers 2" xfId="3"/>
    <cellStyle name="Normal" xfId="0" builtinId="0"/>
    <cellStyle name="Normal 2" xfId="5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00"/>
              <a:t>MAADANIA : 23 000 - 20/05/2017 </a:t>
            </a:r>
          </a:p>
        </c:rich>
      </c:tx>
      <c:layout>
        <c:manualLayout>
          <c:xMode val="edge"/>
          <c:yMode val="edge"/>
          <c:x val="0.39199373800902632"/>
          <c:y val="1.9490265736984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33333333333331E-2"/>
          <c:y val="0.13973063973063973"/>
          <c:w val="0.88437500000000002"/>
          <c:h val="0.70707070707070707"/>
        </c:manualLayout>
      </c:layout>
      <c:lineChart>
        <c:grouping val="standard"/>
        <c:varyColors val="0"/>
        <c:ser>
          <c:idx val="5"/>
          <c:order val="0"/>
          <c:tx>
            <c:strRef>
              <c:f>Ponte!$D$2</c:f>
              <c:strCache>
                <c:ptCount val="1"/>
                <c:pt idx="0">
                  <c:v>STD PONTE</c:v>
                </c:pt>
              </c:strCache>
            </c:strRef>
          </c:tx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Ponte!$B$7:$B$50</c:f>
              <c:numCache>
                <c:formatCode>General</c:formatCode>
                <c:ptCount val="4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</c:numCache>
            </c:numRef>
          </c:cat>
          <c:val>
            <c:numRef>
              <c:f>Ponte!$D$7:$D$50</c:f>
              <c:numCache>
                <c:formatCode>General</c:formatCode>
                <c:ptCount val="44"/>
                <c:pt idx="2" formatCode="0.0">
                  <c:v>5</c:v>
                </c:pt>
                <c:pt idx="3" formatCode="0.0">
                  <c:v>1.960599176881592</c:v>
                </c:pt>
                <c:pt idx="4" formatCode="0.0">
                  <c:v>16.587598556728587</c:v>
                </c:pt>
                <c:pt idx="5" formatCode="0.0">
                  <c:v>60</c:v>
                </c:pt>
                <c:pt idx="6" formatCode="0.0">
                  <c:v>77</c:v>
                </c:pt>
                <c:pt idx="7" formatCode="0.0">
                  <c:v>80</c:v>
                </c:pt>
                <c:pt idx="8" formatCode="0.0">
                  <c:v>80</c:v>
                </c:pt>
                <c:pt idx="9" formatCode="0.0">
                  <c:v>81</c:v>
                </c:pt>
                <c:pt idx="10" formatCode="0.0">
                  <c:v>81</c:v>
                </c:pt>
                <c:pt idx="11" formatCode="0.0">
                  <c:v>80</c:v>
                </c:pt>
                <c:pt idx="12" formatCode="0.0">
                  <c:v>79</c:v>
                </c:pt>
                <c:pt idx="13" formatCode="0.0">
                  <c:v>78</c:v>
                </c:pt>
                <c:pt idx="14" formatCode="0.0">
                  <c:v>77</c:v>
                </c:pt>
                <c:pt idx="15" formatCode="0.0">
                  <c:v>76</c:v>
                </c:pt>
                <c:pt idx="16" formatCode="0.0">
                  <c:v>75</c:v>
                </c:pt>
                <c:pt idx="17" formatCode="0.0">
                  <c:v>74</c:v>
                </c:pt>
                <c:pt idx="18" formatCode="0.0">
                  <c:v>73</c:v>
                </c:pt>
                <c:pt idx="19" formatCode="0.0">
                  <c:v>72</c:v>
                </c:pt>
                <c:pt idx="20" formatCode="0.0">
                  <c:v>71</c:v>
                </c:pt>
                <c:pt idx="21" formatCode="0.0">
                  <c:v>70</c:v>
                </c:pt>
                <c:pt idx="22" formatCode="0.0">
                  <c:v>69</c:v>
                </c:pt>
                <c:pt idx="23" formatCode="0.0">
                  <c:v>68</c:v>
                </c:pt>
                <c:pt idx="24" formatCode="0.0">
                  <c:v>67</c:v>
                </c:pt>
                <c:pt idx="25" formatCode="0.0">
                  <c:v>66</c:v>
                </c:pt>
                <c:pt idx="26" formatCode="0.0">
                  <c:v>65</c:v>
                </c:pt>
                <c:pt idx="27" formatCode="0.0">
                  <c:v>64</c:v>
                </c:pt>
                <c:pt idx="28" formatCode="0.0">
                  <c:v>63</c:v>
                </c:pt>
                <c:pt idx="29" formatCode="0.0">
                  <c:v>62</c:v>
                </c:pt>
                <c:pt idx="30" formatCode="0.0">
                  <c:v>61</c:v>
                </c:pt>
                <c:pt idx="31" formatCode="0.0">
                  <c:v>60</c:v>
                </c:pt>
                <c:pt idx="32" formatCode="0.0">
                  <c:v>59</c:v>
                </c:pt>
                <c:pt idx="33" formatCode="0.0">
                  <c:v>58</c:v>
                </c:pt>
                <c:pt idx="34" formatCode="0.0">
                  <c:v>57</c:v>
                </c:pt>
                <c:pt idx="35" formatCode="0.0">
                  <c:v>56</c:v>
                </c:pt>
                <c:pt idx="36" formatCode="0.0">
                  <c:v>55</c:v>
                </c:pt>
                <c:pt idx="37" formatCode="0.0">
                  <c:v>54</c:v>
                </c:pt>
                <c:pt idx="38" formatCode="0.0">
                  <c:v>53</c:v>
                </c:pt>
                <c:pt idx="39" formatCode="0.0">
                  <c:v>52</c:v>
                </c:pt>
                <c:pt idx="40" formatCode="0.0">
                  <c:v>51</c:v>
                </c:pt>
                <c:pt idx="41" formatCode="0.0">
                  <c:v>50</c:v>
                </c:pt>
                <c:pt idx="42" formatCode="0.0">
                  <c:v>49</c:v>
                </c:pt>
                <c:pt idx="43" formatCode="0.0">
                  <c:v>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Ponte!$C$2</c:f>
              <c:strCache>
                <c:ptCount val="1"/>
                <c:pt idx="0">
                  <c:v>% PONTE ( F.  SE. )</c:v>
                </c:pt>
              </c:strCache>
            </c:strRef>
          </c:tx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Ponte!$B$7:$B$50</c:f>
              <c:numCache>
                <c:formatCode>General</c:formatCode>
                <c:ptCount val="4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</c:numCache>
            </c:numRef>
          </c:cat>
          <c:val>
            <c:numRef>
              <c:f>Ponte!$C$7:$C$50</c:f>
              <c:numCache>
                <c:formatCode>0.0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24.775986555872176</c:v>
                </c:pt>
                <c:pt idx="4">
                  <c:v>65.238338904431842</c:v>
                </c:pt>
                <c:pt idx="5">
                  <c:v>84.687129951170178</c:v>
                </c:pt>
                <c:pt idx="6">
                  <c:v>89.714472203166324</c:v>
                </c:pt>
                <c:pt idx="7">
                  <c:v>90.116356649141991</c:v>
                </c:pt>
                <c:pt idx="8">
                  <c:v>88.437282881727327</c:v>
                </c:pt>
                <c:pt idx="9">
                  <c:v>87.380004682744087</c:v>
                </c:pt>
                <c:pt idx="10">
                  <c:v>86.879646373317271</c:v>
                </c:pt>
                <c:pt idx="11">
                  <c:v>86.908395666320061</c:v>
                </c:pt>
                <c:pt idx="12">
                  <c:v>84.70261047144335</c:v>
                </c:pt>
                <c:pt idx="13">
                  <c:v>84.241836926969768</c:v>
                </c:pt>
                <c:pt idx="14">
                  <c:v>82.530096118847652</c:v>
                </c:pt>
                <c:pt idx="15">
                  <c:v>80.537275151024261</c:v>
                </c:pt>
                <c:pt idx="16">
                  <c:v>80.228257709444705</c:v>
                </c:pt>
                <c:pt idx="17">
                  <c:v>79.403458154702648</c:v>
                </c:pt>
                <c:pt idx="18">
                  <c:v>79.460086728150003</c:v>
                </c:pt>
                <c:pt idx="19">
                  <c:v>78.430706059905646</c:v>
                </c:pt>
                <c:pt idx="20">
                  <c:v>77.154567860887568</c:v>
                </c:pt>
                <c:pt idx="21">
                  <c:v>76.625608708106569</c:v>
                </c:pt>
                <c:pt idx="22">
                  <c:v>75.355094236547401</c:v>
                </c:pt>
                <c:pt idx="23">
                  <c:v>74.291734796499895</c:v>
                </c:pt>
                <c:pt idx="24">
                  <c:v>73.954983922829584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18576"/>
        <c:axId val="249220816"/>
      </c:lineChart>
      <c:catAx>
        <c:axId val="24921857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fr-FR" sz="105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05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ÂGE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49220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922081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% ponte</a:t>
                </a:r>
              </a:p>
            </c:rich>
          </c:tx>
          <c:layout>
            <c:manualLayout>
              <c:xMode val="edge"/>
              <c:yMode val="edge"/>
              <c:x val="1.1131632335607466E-2"/>
              <c:y val="0.454272958727570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49218576"/>
        <c:crosses val="autoZero"/>
        <c:crossBetween val="midCat"/>
        <c:majorUnit val="5"/>
        <c:minorUnit val="5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/>
      <c:overlay val="0"/>
      <c:txPr>
        <a:bodyPr/>
        <a:lstStyle/>
        <a:p>
          <a:pPr>
            <a:defRPr sz="800" b="1"/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fr-FR"/>
              <a:t>POIDS FEMELLE
Ferme : MAADANIA</a:t>
            </a:r>
          </a:p>
        </c:rich>
      </c:tx>
      <c:layout>
        <c:manualLayout>
          <c:xMode val="edge"/>
          <c:yMode val="edge"/>
          <c:x val="0.41605900853580574"/>
          <c:y val="0.106814189662756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2011032080474"/>
          <c:y val="0.30939282162325482"/>
          <c:w val="0.78467246506290045"/>
          <c:h val="0.55432880540833152"/>
        </c:manualLayout>
      </c:layout>
      <c:lineChart>
        <c:grouping val="standard"/>
        <c:varyColors val="0"/>
        <c:ser>
          <c:idx val="0"/>
          <c:order val="0"/>
          <c:tx>
            <c:strRef>
              <c:f>Rec!$G$6:$G$7</c:f>
              <c:strCache>
                <c:ptCount val="2"/>
                <c:pt idx="0">
                  <c:v>POIDS</c:v>
                </c:pt>
                <c:pt idx="1">
                  <c:v>STD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Rec!$B$8:$B$72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Rec!$G$8:$G$72</c:f>
              <c:numCache>
                <c:formatCode>General</c:formatCode>
                <c:ptCount val="65"/>
                <c:pt idx="0">
                  <c:v>160</c:v>
                </c:pt>
                <c:pt idx="1">
                  <c:v>280</c:v>
                </c:pt>
                <c:pt idx="2">
                  <c:v>400</c:v>
                </c:pt>
                <c:pt idx="3">
                  <c:v>520</c:v>
                </c:pt>
                <c:pt idx="4">
                  <c:v>620</c:v>
                </c:pt>
                <c:pt idx="5">
                  <c:v>720</c:v>
                </c:pt>
                <c:pt idx="6">
                  <c:v>820</c:v>
                </c:pt>
                <c:pt idx="7">
                  <c:v>920</c:v>
                </c:pt>
                <c:pt idx="8">
                  <c:v>1020</c:v>
                </c:pt>
                <c:pt idx="9">
                  <c:v>1105</c:v>
                </c:pt>
                <c:pt idx="10">
                  <c:v>1190</c:v>
                </c:pt>
                <c:pt idx="11">
                  <c:v>1280</c:v>
                </c:pt>
                <c:pt idx="12">
                  <c:v>1365</c:v>
                </c:pt>
                <c:pt idx="13">
                  <c:v>1450</c:v>
                </c:pt>
                <c:pt idx="14">
                  <c:v>1530</c:v>
                </c:pt>
                <c:pt idx="15">
                  <c:v>1610</c:v>
                </c:pt>
                <c:pt idx="16">
                  <c:v>1745</c:v>
                </c:pt>
                <c:pt idx="17">
                  <c:v>1880</c:v>
                </c:pt>
                <c:pt idx="18">
                  <c:v>2015</c:v>
                </c:pt>
                <c:pt idx="19">
                  <c:v>2155</c:v>
                </c:pt>
                <c:pt idx="20">
                  <c:v>2300</c:v>
                </c:pt>
                <c:pt idx="21">
                  <c:v>2465</c:v>
                </c:pt>
                <c:pt idx="22">
                  <c:v>2640</c:v>
                </c:pt>
                <c:pt idx="23">
                  <c:v>2800</c:v>
                </c:pt>
                <c:pt idx="24">
                  <c:v>2940</c:v>
                </c:pt>
                <c:pt idx="25">
                  <c:v>3070</c:v>
                </c:pt>
                <c:pt idx="26">
                  <c:v>3180</c:v>
                </c:pt>
                <c:pt idx="27">
                  <c:v>3270</c:v>
                </c:pt>
                <c:pt idx="28">
                  <c:v>3340</c:v>
                </c:pt>
                <c:pt idx="29">
                  <c:v>3390</c:v>
                </c:pt>
                <c:pt idx="30">
                  <c:v>3390</c:v>
                </c:pt>
                <c:pt idx="31">
                  <c:v>3420</c:v>
                </c:pt>
                <c:pt idx="32">
                  <c:v>3420</c:v>
                </c:pt>
                <c:pt idx="33">
                  <c:v>3450</c:v>
                </c:pt>
                <c:pt idx="34">
                  <c:v>3450</c:v>
                </c:pt>
                <c:pt idx="35">
                  <c:v>3480</c:v>
                </c:pt>
                <c:pt idx="36">
                  <c:v>3480</c:v>
                </c:pt>
                <c:pt idx="37">
                  <c:v>3510</c:v>
                </c:pt>
                <c:pt idx="38">
                  <c:v>3510</c:v>
                </c:pt>
                <c:pt idx="39">
                  <c:v>3540</c:v>
                </c:pt>
                <c:pt idx="40">
                  <c:v>3540</c:v>
                </c:pt>
                <c:pt idx="41">
                  <c:v>3540</c:v>
                </c:pt>
                <c:pt idx="42">
                  <c:v>3585</c:v>
                </c:pt>
                <c:pt idx="43">
                  <c:v>3585</c:v>
                </c:pt>
                <c:pt idx="44">
                  <c:v>3585</c:v>
                </c:pt>
                <c:pt idx="45">
                  <c:v>3630</c:v>
                </c:pt>
                <c:pt idx="46">
                  <c:v>3630</c:v>
                </c:pt>
                <c:pt idx="47">
                  <c:v>3630</c:v>
                </c:pt>
                <c:pt idx="48">
                  <c:v>3675</c:v>
                </c:pt>
                <c:pt idx="49">
                  <c:v>3675</c:v>
                </c:pt>
                <c:pt idx="50">
                  <c:v>3675</c:v>
                </c:pt>
                <c:pt idx="51">
                  <c:v>3720</c:v>
                </c:pt>
                <c:pt idx="52">
                  <c:v>3720</c:v>
                </c:pt>
                <c:pt idx="53">
                  <c:v>3720</c:v>
                </c:pt>
                <c:pt idx="54">
                  <c:v>3765</c:v>
                </c:pt>
                <c:pt idx="55">
                  <c:v>3765</c:v>
                </c:pt>
                <c:pt idx="56">
                  <c:v>3765</c:v>
                </c:pt>
                <c:pt idx="57">
                  <c:v>3810</c:v>
                </c:pt>
                <c:pt idx="58">
                  <c:v>3810</c:v>
                </c:pt>
                <c:pt idx="59">
                  <c:v>3810</c:v>
                </c:pt>
                <c:pt idx="60">
                  <c:v>3855</c:v>
                </c:pt>
                <c:pt idx="61">
                  <c:v>3855</c:v>
                </c:pt>
                <c:pt idx="62">
                  <c:v>3855</c:v>
                </c:pt>
                <c:pt idx="63">
                  <c:v>3900</c:v>
                </c:pt>
                <c:pt idx="64">
                  <c:v>3950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Rec!$H$6:$H$7</c:f>
              <c:strCache>
                <c:ptCount val="2"/>
                <c:pt idx="0">
                  <c:v>POIDS</c:v>
                </c:pt>
                <c:pt idx="1">
                  <c:v>REAL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Rec!$B$8:$B$72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Rec!$H$8:$H$72</c:f>
              <c:numCache>
                <c:formatCode>0</c:formatCode>
                <c:ptCount val="65"/>
                <c:pt idx="0">
                  <c:v>81.400000000000006</c:v>
                </c:pt>
                <c:pt idx="1">
                  <c:v>193.6</c:v>
                </c:pt>
                <c:pt idx="2">
                  <c:v>310</c:v>
                </c:pt>
                <c:pt idx="3">
                  <c:v>500</c:v>
                </c:pt>
                <c:pt idx="4">
                  <c:v>709</c:v>
                </c:pt>
                <c:pt idx="5">
                  <c:v>730</c:v>
                </c:pt>
                <c:pt idx="6">
                  <c:v>1019</c:v>
                </c:pt>
                <c:pt idx="7">
                  <c:v>1109</c:v>
                </c:pt>
                <c:pt idx="8">
                  <c:v>1203</c:v>
                </c:pt>
                <c:pt idx="9">
                  <c:v>1318</c:v>
                </c:pt>
                <c:pt idx="10">
                  <c:v>1419</c:v>
                </c:pt>
                <c:pt idx="11">
                  <c:v>1571</c:v>
                </c:pt>
                <c:pt idx="12">
                  <c:v>1675</c:v>
                </c:pt>
                <c:pt idx="13">
                  <c:v>1773</c:v>
                </c:pt>
                <c:pt idx="14">
                  <c:v>2001</c:v>
                </c:pt>
                <c:pt idx="15">
                  <c:v>2128</c:v>
                </c:pt>
                <c:pt idx="16">
                  <c:v>2299</c:v>
                </c:pt>
                <c:pt idx="17">
                  <c:v>2441</c:v>
                </c:pt>
                <c:pt idx="18">
                  <c:v>2544</c:v>
                </c:pt>
                <c:pt idx="19">
                  <c:v>2600</c:v>
                </c:pt>
                <c:pt idx="20">
                  <c:v>2686</c:v>
                </c:pt>
                <c:pt idx="21">
                  <c:v>3037</c:v>
                </c:pt>
                <c:pt idx="22">
                  <c:v>3321</c:v>
                </c:pt>
                <c:pt idx="23">
                  <c:v>3339</c:v>
                </c:pt>
                <c:pt idx="24">
                  <c:v>3359</c:v>
                </c:pt>
                <c:pt idx="25">
                  <c:v>3362</c:v>
                </c:pt>
                <c:pt idx="26">
                  <c:v>3370</c:v>
                </c:pt>
                <c:pt idx="27">
                  <c:v>3414</c:v>
                </c:pt>
                <c:pt idx="28">
                  <c:v>3514</c:v>
                </c:pt>
                <c:pt idx="29">
                  <c:v>3565</c:v>
                </c:pt>
                <c:pt idx="30">
                  <c:v>3589</c:v>
                </c:pt>
                <c:pt idx="31">
                  <c:v>3611</c:v>
                </c:pt>
                <c:pt idx="32">
                  <c:v>3631</c:v>
                </c:pt>
                <c:pt idx="33">
                  <c:v>3655</c:v>
                </c:pt>
                <c:pt idx="34">
                  <c:v>3672</c:v>
                </c:pt>
                <c:pt idx="35">
                  <c:v>3687</c:v>
                </c:pt>
                <c:pt idx="36">
                  <c:v>3702</c:v>
                </c:pt>
                <c:pt idx="37">
                  <c:v>3722</c:v>
                </c:pt>
                <c:pt idx="38">
                  <c:v>3759</c:v>
                </c:pt>
                <c:pt idx="39">
                  <c:v>3765</c:v>
                </c:pt>
                <c:pt idx="40">
                  <c:v>3774</c:v>
                </c:pt>
                <c:pt idx="41">
                  <c:v>3789</c:v>
                </c:pt>
                <c:pt idx="42">
                  <c:v>3811</c:v>
                </c:pt>
                <c:pt idx="43">
                  <c:v>3821</c:v>
                </c:pt>
                <c:pt idx="44">
                  <c:v>3842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86032"/>
        <c:axId val="388185472"/>
      </c:lineChart>
      <c:catAx>
        <c:axId val="38818603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88185472"/>
        <c:crossesAt val="0"/>
        <c:auto val="0"/>
        <c:lblAlgn val="ctr"/>
        <c:lblOffset val="100"/>
        <c:tickLblSkip val="5"/>
        <c:tickMarkSkip val="10"/>
        <c:noMultiLvlLbl val="0"/>
      </c:catAx>
      <c:valAx>
        <c:axId val="388185472"/>
        <c:scaling>
          <c:orientation val="minMax"/>
          <c:max val="40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Poids</a:t>
                </a:r>
              </a:p>
            </c:rich>
          </c:tx>
          <c:layout>
            <c:manualLayout>
              <c:xMode val="edge"/>
              <c:yMode val="edge"/>
              <c:x val="6.4476977097569055E-2"/>
              <c:y val="0.55248715457529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88186032"/>
        <c:crosses val="autoZero"/>
        <c:crossBetween val="midCat"/>
        <c:majorUnit val="400"/>
        <c:minorUnit val="50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176338116854118"/>
          <c:y val="0.92879221589014072"/>
          <c:w val="0.46371521185310838"/>
          <c:h val="4.05156537753222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1180555555555551" footer="0.51180555555555551"/>
    <c:pageSetup paperSize="9" firstPageNumber="0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fr-FR"/>
              <a:t>Poids Mâles
Ferme : MAADANIA</a:t>
            </a:r>
          </a:p>
        </c:rich>
      </c:tx>
      <c:layout>
        <c:manualLayout>
          <c:xMode val="edge"/>
          <c:yMode val="edge"/>
          <c:x val="0.42457467724283537"/>
          <c:y val="0.10681415285196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5248198049961"/>
          <c:y val="0.29834307799385285"/>
          <c:w val="0.77615663986066741"/>
          <c:h val="0.54143743784069598"/>
        </c:manualLayout>
      </c:layout>
      <c:lineChart>
        <c:grouping val="standard"/>
        <c:varyColors val="0"/>
        <c:ser>
          <c:idx val="0"/>
          <c:order val="0"/>
          <c:tx>
            <c:strRef>
              <c:f>[1]Rec!$N$6:$N$7</c:f>
              <c:strCache>
                <c:ptCount val="1"/>
                <c:pt idx="0">
                  <c:v>POIDS STD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Rec!$B$8:$B$72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[1]Rec!$N$8:$N$72</c:f>
              <c:numCache>
                <c:formatCode>General</c:formatCode>
                <c:ptCount val="65"/>
                <c:pt idx="0">
                  <c:v>120</c:v>
                </c:pt>
                <c:pt idx="1">
                  <c:v>305</c:v>
                </c:pt>
                <c:pt idx="2">
                  <c:v>510</c:v>
                </c:pt>
                <c:pt idx="3">
                  <c:v>700</c:v>
                </c:pt>
                <c:pt idx="4">
                  <c:v>860</c:v>
                </c:pt>
                <c:pt idx="5">
                  <c:v>1030</c:v>
                </c:pt>
                <c:pt idx="6">
                  <c:v>1180</c:v>
                </c:pt>
                <c:pt idx="7">
                  <c:v>1330</c:v>
                </c:pt>
                <c:pt idx="8">
                  <c:v>1470</c:v>
                </c:pt>
                <c:pt idx="9">
                  <c:v>1590</c:v>
                </c:pt>
                <c:pt idx="10">
                  <c:v>1720</c:v>
                </c:pt>
                <c:pt idx="11">
                  <c:v>1840</c:v>
                </c:pt>
                <c:pt idx="12">
                  <c:v>1960</c:v>
                </c:pt>
                <c:pt idx="13">
                  <c:v>2080</c:v>
                </c:pt>
                <c:pt idx="14">
                  <c:v>2210</c:v>
                </c:pt>
                <c:pt idx="15">
                  <c:v>2330</c:v>
                </c:pt>
                <c:pt idx="16">
                  <c:v>2460</c:v>
                </c:pt>
                <c:pt idx="17">
                  <c:v>2590</c:v>
                </c:pt>
                <c:pt idx="18">
                  <c:v>2730</c:v>
                </c:pt>
                <c:pt idx="19">
                  <c:v>2900</c:v>
                </c:pt>
                <c:pt idx="20">
                  <c:v>3100</c:v>
                </c:pt>
                <c:pt idx="21">
                  <c:v>3330</c:v>
                </c:pt>
                <c:pt idx="22">
                  <c:v>3520</c:v>
                </c:pt>
                <c:pt idx="23">
                  <c:v>3680</c:v>
                </c:pt>
                <c:pt idx="24">
                  <c:v>3810</c:v>
                </c:pt>
                <c:pt idx="25">
                  <c:v>3900</c:v>
                </c:pt>
                <c:pt idx="26">
                  <c:v>3970</c:v>
                </c:pt>
                <c:pt idx="27">
                  <c:v>4030</c:v>
                </c:pt>
                <c:pt idx="28">
                  <c:v>4080</c:v>
                </c:pt>
                <c:pt idx="29">
                  <c:v>4120</c:v>
                </c:pt>
                <c:pt idx="30">
                  <c:v>4120</c:v>
                </c:pt>
                <c:pt idx="31">
                  <c:v>4160</c:v>
                </c:pt>
                <c:pt idx="32">
                  <c:v>4160</c:v>
                </c:pt>
                <c:pt idx="33">
                  <c:v>4200</c:v>
                </c:pt>
                <c:pt idx="34">
                  <c:v>4200</c:v>
                </c:pt>
                <c:pt idx="35">
                  <c:v>4235</c:v>
                </c:pt>
                <c:pt idx="36">
                  <c:v>4235</c:v>
                </c:pt>
                <c:pt idx="37">
                  <c:v>4265</c:v>
                </c:pt>
                <c:pt idx="38">
                  <c:v>4265</c:v>
                </c:pt>
                <c:pt idx="39">
                  <c:v>4295</c:v>
                </c:pt>
                <c:pt idx="40">
                  <c:v>4295</c:v>
                </c:pt>
                <c:pt idx="41">
                  <c:v>4295</c:v>
                </c:pt>
                <c:pt idx="42">
                  <c:v>4340</c:v>
                </c:pt>
                <c:pt idx="43">
                  <c:v>4340</c:v>
                </c:pt>
                <c:pt idx="44">
                  <c:v>4350</c:v>
                </c:pt>
                <c:pt idx="45">
                  <c:v>4385</c:v>
                </c:pt>
                <c:pt idx="46">
                  <c:v>4390</c:v>
                </c:pt>
                <c:pt idx="47">
                  <c:v>4400</c:v>
                </c:pt>
                <c:pt idx="48">
                  <c:v>4430</c:v>
                </c:pt>
                <c:pt idx="49">
                  <c:v>4435</c:v>
                </c:pt>
                <c:pt idx="50">
                  <c:v>4450</c:v>
                </c:pt>
                <c:pt idx="51">
                  <c:v>4475</c:v>
                </c:pt>
                <c:pt idx="52">
                  <c:v>4480</c:v>
                </c:pt>
                <c:pt idx="53">
                  <c:v>4495</c:v>
                </c:pt>
                <c:pt idx="54">
                  <c:v>4520</c:v>
                </c:pt>
                <c:pt idx="55">
                  <c:v>4520</c:v>
                </c:pt>
                <c:pt idx="56">
                  <c:v>4550</c:v>
                </c:pt>
                <c:pt idx="57">
                  <c:v>4565</c:v>
                </c:pt>
                <c:pt idx="58">
                  <c:v>4570</c:v>
                </c:pt>
                <c:pt idx="59">
                  <c:v>4590</c:v>
                </c:pt>
                <c:pt idx="60">
                  <c:v>4610</c:v>
                </c:pt>
                <c:pt idx="61">
                  <c:v>4620</c:v>
                </c:pt>
                <c:pt idx="62">
                  <c:v>4625</c:v>
                </c:pt>
                <c:pt idx="63">
                  <c:v>4655</c:v>
                </c:pt>
                <c:pt idx="64">
                  <c:v>4700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Rec!$O$6:$O$7</c:f>
              <c:strCache>
                <c:ptCount val="2"/>
                <c:pt idx="0">
                  <c:v>POIDS </c:v>
                </c:pt>
                <c:pt idx="1">
                  <c:v>REAL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Rec!$B$8:$B$72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Rec!$O$8:$O$72</c:f>
              <c:numCache>
                <c:formatCode>0</c:formatCode>
                <c:ptCount val="65"/>
                <c:pt idx="0">
                  <c:v>93</c:v>
                </c:pt>
                <c:pt idx="1">
                  <c:v>234</c:v>
                </c:pt>
                <c:pt idx="2">
                  <c:v>312</c:v>
                </c:pt>
                <c:pt idx="3">
                  <c:v>612</c:v>
                </c:pt>
                <c:pt idx="4">
                  <c:v>929</c:v>
                </c:pt>
                <c:pt idx="5">
                  <c:v>1009</c:v>
                </c:pt>
                <c:pt idx="6">
                  <c:v>1450</c:v>
                </c:pt>
                <c:pt idx="7">
                  <c:v>1612</c:v>
                </c:pt>
                <c:pt idx="8">
                  <c:v>1703</c:v>
                </c:pt>
                <c:pt idx="9">
                  <c:v>1804</c:v>
                </c:pt>
                <c:pt idx="10">
                  <c:v>1983</c:v>
                </c:pt>
                <c:pt idx="11">
                  <c:v>2206</c:v>
                </c:pt>
                <c:pt idx="12">
                  <c:v>2223</c:v>
                </c:pt>
                <c:pt idx="13">
                  <c:v>2320</c:v>
                </c:pt>
                <c:pt idx="14">
                  <c:v>2785</c:v>
                </c:pt>
                <c:pt idx="15">
                  <c:v>2915</c:v>
                </c:pt>
                <c:pt idx="16">
                  <c:v>2920</c:v>
                </c:pt>
                <c:pt idx="17">
                  <c:v>3145</c:v>
                </c:pt>
                <c:pt idx="18">
                  <c:v>3332</c:v>
                </c:pt>
                <c:pt idx="19">
                  <c:v>3400</c:v>
                </c:pt>
                <c:pt idx="20">
                  <c:v>3456</c:v>
                </c:pt>
                <c:pt idx="21">
                  <c:v>3812</c:v>
                </c:pt>
                <c:pt idx="22">
                  <c:v>4140</c:v>
                </c:pt>
                <c:pt idx="23">
                  <c:v>4174</c:v>
                </c:pt>
                <c:pt idx="24">
                  <c:v>4199</c:v>
                </c:pt>
                <c:pt idx="25">
                  <c:v>4201</c:v>
                </c:pt>
                <c:pt idx="26">
                  <c:v>4211</c:v>
                </c:pt>
                <c:pt idx="27">
                  <c:v>4219</c:v>
                </c:pt>
                <c:pt idx="28">
                  <c:v>4225</c:v>
                </c:pt>
                <c:pt idx="29">
                  <c:v>4251</c:v>
                </c:pt>
                <c:pt idx="30">
                  <c:v>4236</c:v>
                </c:pt>
                <c:pt idx="31">
                  <c:v>4266</c:v>
                </c:pt>
                <c:pt idx="32">
                  <c:v>4287</c:v>
                </c:pt>
                <c:pt idx="33">
                  <c:v>4307</c:v>
                </c:pt>
                <c:pt idx="34">
                  <c:v>4333</c:v>
                </c:pt>
                <c:pt idx="35">
                  <c:v>4358</c:v>
                </c:pt>
                <c:pt idx="36">
                  <c:v>4376</c:v>
                </c:pt>
                <c:pt idx="37">
                  <c:v>4408</c:v>
                </c:pt>
                <c:pt idx="38">
                  <c:v>4436</c:v>
                </c:pt>
                <c:pt idx="39">
                  <c:v>4452</c:v>
                </c:pt>
                <c:pt idx="40">
                  <c:v>4471</c:v>
                </c:pt>
                <c:pt idx="41">
                  <c:v>4487</c:v>
                </c:pt>
                <c:pt idx="42">
                  <c:v>4510</c:v>
                </c:pt>
                <c:pt idx="43">
                  <c:v>4525</c:v>
                </c:pt>
                <c:pt idx="44">
                  <c:v>4554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64096"/>
        <c:axId val="452763536"/>
      </c:lineChart>
      <c:catAx>
        <c:axId val="45276409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2763536"/>
        <c:crossesAt val="0"/>
        <c:auto val="0"/>
        <c:lblAlgn val="ctr"/>
        <c:lblOffset val="100"/>
        <c:tickLblSkip val="5"/>
        <c:tickMarkSkip val="10"/>
        <c:noMultiLvlLbl val="0"/>
      </c:catAx>
      <c:valAx>
        <c:axId val="452763536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Poids</a:t>
                </a:r>
              </a:p>
            </c:rich>
          </c:tx>
          <c:layout>
            <c:manualLayout>
              <c:xMode val="edge"/>
              <c:yMode val="edge"/>
              <c:x val="6.6910086423698889E-2"/>
              <c:y val="0.53591259502913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52764096"/>
        <c:crosses val="autoZero"/>
        <c:crossBetween val="midCat"/>
        <c:majorUnit val="400"/>
        <c:minorUnit val="50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53339273550211"/>
          <c:y val="0.91528704013661877"/>
          <c:w val="0.46371515368696997"/>
          <c:h val="4.0515619466235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5B9BD5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1180555555555551" footer="0.51180555555555551"/>
    <c:pageSetup paperSize="9" firstPageNumber="0" orientation="landscape" verticalDpi="0"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9"/>
  </sheetPr>
  <sheetViews>
    <sheetView workbookViewId="0"/>
  </sheetViews>
  <pageMargins left="0.78740157499999996" right="0.78740157499999996" top="0.984251969" bottom="0.984251969" header="0" footer="0"/>
  <pageSetup paperSize="9" orientation="landscape" r:id="rId1"/>
  <headerFooter alignWithMargins="0">
    <oddFooter>&amp;L&amp;8&amp;F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4</xdr:row>
      <xdr:rowOff>45720</xdr:rowOff>
    </xdr:from>
    <xdr:to>
      <xdr:col>3</xdr:col>
      <xdr:colOff>198120</xdr:colOff>
      <xdr:row>12</xdr:row>
      <xdr:rowOff>45720</xdr:rowOff>
    </xdr:to>
    <xdr:pic>
      <xdr:nvPicPr>
        <xdr:cNvPr id="5" name="Picture 3" descr="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" y="777240"/>
          <a:ext cx="1173480" cy="1463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</xdr:row>
      <xdr:rowOff>7620</xdr:rowOff>
    </xdr:to>
    <xdr:sp macro="" textlink="$E$7">
      <xdr:nvSpPr>
        <xdr:cNvPr id="3" name="Rogner un rectangle à un seul coin 2"/>
        <xdr:cNvSpPr/>
      </xdr:nvSpPr>
      <xdr:spPr>
        <a:xfrm>
          <a:off x="0" y="0"/>
          <a:ext cx="1386840" cy="525780"/>
        </a:xfrm>
        <a:prstGeom prst="snip1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fld id="{C31F938B-5904-49E0-9DB6-B9D1F9418AD3}" type="TxLink">
            <a:rPr lang="en-US" sz="20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l"/>
            <a:t>Dos N° 12</a:t>
          </a:fld>
          <a:endParaRPr lang="fr-FR" sz="3200" b="1" i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578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0.47236</cdr:x>
      <cdr:y>0.04713</cdr:y>
    </cdr:from>
    <cdr:to>
      <cdr:x>0.52659</cdr:x>
      <cdr:y>0.09259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314790" y="266680"/>
          <a:ext cx="495362" cy="257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100" b="1"/>
            <a:t>ROSS</a:t>
          </a:r>
        </a:p>
      </cdr:txBody>
    </cdr:sp>
  </cdr:relSizeAnchor>
  <cdr:relSizeAnchor xmlns:cdr="http://schemas.openxmlformats.org/drawingml/2006/chartDrawing">
    <cdr:from>
      <cdr:x>0.42023</cdr:x>
      <cdr:y>0.07576</cdr:y>
    </cdr:from>
    <cdr:to>
      <cdr:x>0.59437</cdr:x>
      <cdr:y>0.11785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838575" y="428625"/>
          <a:ext cx="1590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400" b="1" u="sng"/>
            <a:t>SEM 25:</a:t>
          </a:r>
          <a:r>
            <a:rPr lang="fr-FR" sz="1400" b="1" u="sng" baseline="0"/>
            <a:t> 21 507</a:t>
          </a:r>
          <a:endParaRPr lang="fr-FR" sz="1400" b="1" u="sng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19050</xdr:rowOff>
    </xdr:from>
    <xdr:to>
      <xdr:col>10</xdr:col>
      <xdr:colOff>457200</xdr:colOff>
      <xdr:row>33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0.41738</cdr:x>
      <cdr:y>0.186</cdr:y>
    </cdr:from>
    <cdr:to>
      <cdr:x>0.68543</cdr:x>
      <cdr:y>0.29834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248025" y="962025"/>
          <a:ext cx="2085975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400" b="1"/>
            <a:t>Ross</a:t>
          </a:r>
          <a:r>
            <a:rPr lang="fr-FR" sz="1400" b="1" baseline="0"/>
            <a:t>    20/05/2017             Eff de Départ: 23 000           </a:t>
          </a:r>
          <a:endParaRPr lang="fr-FR" sz="1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0</xdr:rowOff>
    </xdr:from>
    <xdr:to>
      <xdr:col>10</xdr:col>
      <xdr:colOff>438150</xdr:colOff>
      <xdr:row>32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0.43542</cdr:x>
      <cdr:y>0.19039</cdr:y>
    </cdr:from>
    <cdr:to>
      <cdr:x>0.69373</cdr:x>
      <cdr:y>0.2939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371850" y="981075"/>
          <a:ext cx="200025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0.43665</cdr:x>
      <cdr:y>0.18299</cdr:y>
    </cdr:from>
    <cdr:to>
      <cdr:x>0.68266</cdr:x>
      <cdr:y>0.28835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381375" y="942975"/>
          <a:ext cx="19050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400" b="1"/>
            <a:t>Ross  :</a:t>
          </a:r>
          <a:r>
            <a:rPr lang="fr-FR" sz="1400" b="1" baseline="0"/>
            <a:t> 20/05/2017     Eff de Départ: 3 450</a:t>
          </a:r>
          <a:endParaRPr lang="fr-FR" sz="1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Bureau/MAVIC/Mavic%202017/Fermes%20&amp;%20Couvoirs%202017/Courbes%20Mavic/Courbe%20Poids%20Ross%20Maadan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"/>
      <sheetName val="Narehe"/>
      <sheetName val="Rec"/>
      <sheetName val="Poids Femelle"/>
      <sheetName val="Poids Males"/>
      <sheetName val="Prod"/>
      <sheetName val="Gprohe"/>
      <sheetName val="Gproma"/>
    </sheetNames>
    <sheetDataSet>
      <sheetData sheetId="0">
        <row r="4">
          <cell r="B4">
            <v>42875</v>
          </cell>
        </row>
        <row r="5">
          <cell r="B5">
            <v>23000</v>
          </cell>
        </row>
        <row r="6">
          <cell r="B6">
            <v>3450</v>
          </cell>
        </row>
        <row r="7">
          <cell r="B7" t="str">
            <v>MAADANIA</v>
          </cell>
        </row>
      </sheetData>
      <sheetData sheetId="1">
        <row r="8">
          <cell r="V8" t="str">
            <v/>
          </cell>
          <cell r="AK8" t="str">
            <v/>
          </cell>
        </row>
        <row r="9">
          <cell r="V9" t="str">
            <v/>
          </cell>
          <cell r="AK9" t="str">
            <v/>
          </cell>
        </row>
      </sheetData>
      <sheetData sheetId="2">
        <row r="6">
          <cell r="N6" t="str">
            <v>POIDS</v>
          </cell>
        </row>
        <row r="7">
          <cell r="N7" t="str">
            <v>STD</v>
          </cell>
        </row>
        <row r="8">
          <cell r="N8">
            <v>120</v>
          </cell>
        </row>
        <row r="9">
          <cell r="N9">
            <v>305</v>
          </cell>
        </row>
        <row r="10">
          <cell r="N10">
            <v>510</v>
          </cell>
        </row>
        <row r="11">
          <cell r="N11">
            <v>700</v>
          </cell>
        </row>
        <row r="12">
          <cell r="N12">
            <v>860</v>
          </cell>
        </row>
        <row r="13">
          <cell r="N13">
            <v>1030</v>
          </cell>
        </row>
        <row r="14">
          <cell r="N14">
            <v>1180</v>
          </cell>
        </row>
        <row r="15">
          <cell r="N15">
            <v>1330</v>
          </cell>
        </row>
        <row r="16">
          <cell r="N16">
            <v>1470</v>
          </cell>
        </row>
        <row r="17">
          <cell r="N17">
            <v>1590</v>
          </cell>
        </row>
        <row r="18">
          <cell r="N18">
            <v>1720</v>
          </cell>
        </row>
        <row r="19">
          <cell r="N19">
            <v>1840</v>
          </cell>
        </row>
        <row r="20">
          <cell r="N20">
            <v>1960</v>
          </cell>
        </row>
        <row r="21">
          <cell r="N21">
            <v>2080</v>
          </cell>
        </row>
        <row r="22">
          <cell r="N22">
            <v>2210</v>
          </cell>
        </row>
        <row r="23">
          <cell r="N23">
            <v>2330</v>
          </cell>
        </row>
        <row r="24">
          <cell r="N24">
            <v>2460</v>
          </cell>
        </row>
        <row r="25">
          <cell r="N25">
            <v>2590</v>
          </cell>
        </row>
        <row r="26">
          <cell r="N26">
            <v>2730</v>
          </cell>
        </row>
        <row r="27">
          <cell r="N27">
            <v>2900</v>
          </cell>
        </row>
        <row r="28">
          <cell r="N28">
            <v>3100</v>
          </cell>
        </row>
        <row r="29">
          <cell r="N29">
            <v>3330</v>
          </cell>
        </row>
        <row r="30">
          <cell r="N30">
            <v>3520</v>
          </cell>
        </row>
        <row r="31">
          <cell r="N31">
            <v>3680</v>
          </cell>
        </row>
        <row r="32">
          <cell r="N32">
            <v>3810</v>
          </cell>
        </row>
        <row r="33">
          <cell r="N33">
            <v>3900</v>
          </cell>
        </row>
        <row r="34">
          <cell r="N34">
            <v>3970</v>
          </cell>
        </row>
        <row r="35">
          <cell r="N35">
            <v>4030</v>
          </cell>
        </row>
        <row r="36">
          <cell r="N36">
            <v>4080</v>
          </cell>
        </row>
        <row r="37">
          <cell r="N37">
            <v>4120</v>
          </cell>
        </row>
        <row r="38">
          <cell r="N38">
            <v>4120</v>
          </cell>
        </row>
        <row r="39">
          <cell r="N39">
            <v>4160</v>
          </cell>
        </row>
        <row r="40">
          <cell r="N40">
            <v>4160</v>
          </cell>
        </row>
        <row r="41">
          <cell r="N41">
            <v>4200</v>
          </cell>
        </row>
        <row r="42">
          <cell r="N42">
            <v>4200</v>
          </cell>
        </row>
        <row r="43">
          <cell r="N43">
            <v>4235</v>
          </cell>
        </row>
        <row r="44">
          <cell r="N44">
            <v>4235</v>
          </cell>
        </row>
        <row r="45">
          <cell r="N45">
            <v>4265</v>
          </cell>
        </row>
        <row r="46">
          <cell r="N46">
            <v>4265</v>
          </cell>
        </row>
        <row r="47">
          <cell r="N47">
            <v>4295</v>
          </cell>
        </row>
        <row r="48">
          <cell r="N48">
            <v>4295</v>
          </cell>
        </row>
        <row r="49">
          <cell r="N49">
            <v>4295</v>
          </cell>
        </row>
        <row r="50">
          <cell r="N50">
            <v>4340</v>
          </cell>
        </row>
        <row r="51">
          <cell r="N51">
            <v>4340</v>
          </cell>
        </row>
        <row r="52">
          <cell r="N52">
            <v>4350</v>
          </cell>
        </row>
        <row r="53">
          <cell r="N53">
            <v>4385</v>
          </cell>
        </row>
        <row r="54">
          <cell r="N54">
            <v>4390</v>
          </cell>
        </row>
        <row r="55">
          <cell r="N55">
            <v>4400</v>
          </cell>
        </row>
        <row r="56">
          <cell r="N56">
            <v>4430</v>
          </cell>
        </row>
        <row r="57">
          <cell r="N57">
            <v>4435</v>
          </cell>
        </row>
        <row r="58">
          <cell r="N58">
            <v>4450</v>
          </cell>
        </row>
        <row r="59">
          <cell r="N59">
            <v>4475</v>
          </cell>
        </row>
        <row r="60">
          <cell r="N60">
            <v>4480</v>
          </cell>
        </row>
        <row r="61">
          <cell r="N61">
            <v>4495</v>
          </cell>
        </row>
        <row r="62">
          <cell r="N62">
            <v>4520</v>
          </cell>
        </row>
        <row r="63">
          <cell r="N63">
            <v>4520</v>
          </cell>
        </row>
        <row r="64">
          <cell r="N64">
            <v>4550</v>
          </cell>
        </row>
        <row r="65">
          <cell r="N65">
            <v>4565</v>
          </cell>
        </row>
        <row r="66">
          <cell r="N66">
            <v>4570</v>
          </cell>
        </row>
        <row r="67">
          <cell r="N67">
            <v>4590</v>
          </cell>
        </row>
        <row r="68">
          <cell r="N68">
            <v>4610</v>
          </cell>
        </row>
        <row r="69">
          <cell r="N69">
            <v>4620</v>
          </cell>
        </row>
        <row r="70">
          <cell r="N70">
            <v>4625</v>
          </cell>
        </row>
        <row r="71">
          <cell r="N71">
            <v>4655</v>
          </cell>
        </row>
        <row r="72">
          <cell r="N72">
            <v>4700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Bleu 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showGridLines="0" zoomScaleNormal="100" workbookViewId="0">
      <selection activeCell="A18" sqref="A18"/>
    </sheetView>
  </sheetViews>
  <sheetFormatPr baseColWidth="10" defaultRowHeight="15" x14ac:dyDescent="0.25"/>
  <cols>
    <col min="7" max="7" width="6.7109375" bestFit="1" customWidth="1"/>
    <col min="8" max="8" width="2" bestFit="1" customWidth="1"/>
    <col min="9" max="9" width="12.85546875" bestFit="1" customWidth="1"/>
    <col min="10" max="10" width="5" customWidth="1"/>
    <col min="11" max="11" width="2" bestFit="1" customWidth="1"/>
  </cols>
  <sheetData>
    <row r="4" spans="1:11" x14ac:dyDescent="0.25">
      <c r="G4" s="127" t="s">
        <v>140</v>
      </c>
    </row>
    <row r="6" spans="1:11" x14ac:dyDescent="0.25">
      <c r="H6" s="128" t="s">
        <v>145</v>
      </c>
      <c r="I6" s="129" t="s">
        <v>141</v>
      </c>
      <c r="K6" s="128"/>
    </row>
    <row r="7" spans="1:11" x14ac:dyDescent="0.25">
      <c r="H7" s="128" t="s">
        <v>145</v>
      </c>
      <c r="I7" s="129" t="s">
        <v>142</v>
      </c>
      <c r="K7" s="128"/>
    </row>
    <row r="8" spans="1:11" x14ac:dyDescent="0.25">
      <c r="H8" s="128" t="s">
        <v>145</v>
      </c>
      <c r="I8" s="129" t="s">
        <v>143</v>
      </c>
      <c r="K8" s="128"/>
    </row>
    <row r="9" spans="1:11" x14ac:dyDescent="0.25">
      <c r="H9" s="128" t="s">
        <v>145</v>
      </c>
      <c r="I9" s="129" t="s">
        <v>144</v>
      </c>
      <c r="K9" s="128"/>
    </row>
    <row r="10" spans="1:11" x14ac:dyDescent="0.25">
      <c r="H10" s="128" t="s">
        <v>145</v>
      </c>
      <c r="I10" s="129" t="s">
        <v>169</v>
      </c>
      <c r="K10" s="128"/>
    </row>
    <row r="11" spans="1:11" x14ac:dyDescent="0.25">
      <c r="H11" s="128" t="s">
        <v>145</v>
      </c>
      <c r="I11" s="129" t="s">
        <v>170</v>
      </c>
      <c r="K11" s="128"/>
    </row>
    <row r="12" spans="1:11" x14ac:dyDescent="0.25">
      <c r="H12" s="128" t="s">
        <v>145</v>
      </c>
      <c r="K12" s="128"/>
    </row>
    <row r="13" spans="1:11" x14ac:dyDescent="0.25">
      <c r="A13" s="1" t="s">
        <v>17</v>
      </c>
      <c r="B13" s="1"/>
      <c r="C13" s="1"/>
      <c r="D13" s="1"/>
      <c r="E13" s="1"/>
      <c r="F13" s="1"/>
      <c r="H13" s="128" t="s">
        <v>145</v>
      </c>
      <c r="K13" s="128"/>
    </row>
    <row r="14" spans="1:11" x14ac:dyDescent="0.25">
      <c r="A14" s="1"/>
      <c r="B14" s="1"/>
      <c r="C14" s="1"/>
      <c r="D14" s="1"/>
      <c r="E14" s="1"/>
      <c r="F14" s="1"/>
      <c r="H14" s="128" t="s">
        <v>145</v>
      </c>
      <c r="K14" s="128"/>
    </row>
    <row r="15" spans="1:11" ht="27" x14ac:dyDescent="0.25">
      <c r="A15" s="255" t="s">
        <v>16</v>
      </c>
      <c r="B15" s="255"/>
      <c r="C15" s="255"/>
      <c r="D15" s="255"/>
      <c r="E15" s="255"/>
      <c r="F15" s="5"/>
      <c r="H15" s="127"/>
      <c r="K15" s="127"/>
    </row>
    <row r="16" spans="1:11" x14ac:dyDescent="0.25">
      <c r="A16" s="1"/>
      <c r="B16" s="1"/>
      <c r="C16" s="1"/>
      <c r="D16" s="1"/>
      <c r="E16" s="1"/>
      <c r="F16" s="1"/>
      <c r="H16" s="127"/>
      <c r="K16" s="127"/>
    </row>
    <row r="17" spans="1:11" ht="26.25" x14ac:dyDescent="0.25">
      <c r="A17" s="256" t="s">
        <v>174</v>
      </c>
      <c r="B17" s="256"/>
      <c r="C17" s="256"/>
      <c r="D17" s="256"/>
      <c r="E17" s="256"/>
      <c r="F17" s="6"/>
      <c r="H17" s="127"/>
      <c r="K17" s="127"/>
    </row>
  </sheetData>
  <mergeCells count="2">
    <mergeCell ref="A15:E15"/>
    <mergeCell ref="A17:E17"/>
  </mergeCells>
  <hyperlinks>
    <hyperlink ref="I6" location="Bande!A1" display="Bande"/>
    <hyperlink ref="I7" location="'Suivi journalier'!A1" display="Suivi journalier"/>
    <hyperlink ref="I8" location="'Tri Oeufs '!A1" display="Tri Oeufs "/>
    <hyperlink ref="I9" location="Eclosion!A1" display="Eclosion"/>
    <hyperlink ref="I10" location="'SUIVI HEBDO'!A1" display="SUIVI HEBDO"/>
    <hyperlink ref="I11" location="Ponte!A1" display="Ponte"/>
  </hyperlinks>
  <printOptions horizontalCentered="1"/>
  <pageMargins left="0.70866141732283472" right="0.70866141732283472" top="0.91" bottom="0.74803149606299213" header="0.31496062992125984" footer="0.31496062992125984"/>
  <pageSetup paperSize="9" scale="13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3" sqref="L13"/>
    </sheetView>
  </sheetViews>
  <sheetFormatPr baseColWidth="10" defaultRowHeight="12.75" x14ac:dyDescent="0.2"/>
  <cols>
    <col min="1" max="16384" width="11.42578125" style="163"/>
  </cols>
  <sheetData/>
  <sheetProtection selectLockedCells="1" selectUnlockedCells="1"/>
  <pageMargins left="0.74803149606299213" right="0.74803149606299213" top="0.98425196850393704" bottom="0.98425196850393704" header="0.51181102362204722" footer="0"/>
  <pageSetup paperSize="9" firstPageNumber="0" orientation="landscape" horizontalDpi="300" verticalDpi="300" r:id="rId1"/>
  <headerFooter alignWithMargins="0">
    <oddFooter>&amp;L&amp;8&amp;F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zoomScaleNormal="100" workbookViewId="0">
      <selection activeCell="H20" sqref="H20"/>
    </sheetView>
  </sheetViews>
  <sheetFormatPr baseColWidth="10" defaultColWidth="11.5703125" defaultRowHeight="11.25" x14ac:dyDescent="0.2"/>
  <cols>
    <col min="1" max="1" width="2.5703125" style="99" customWidth="1"/>
    <col min="2" max="2" width="13.7109375" style="99" customWidth="1"/>
    <col min="3" max="3" width="5.5703125" style="99" customWidth="1"/>
    <col min="4" max="4" width="10.28515625" style="99" bestFit="1" customWidth="1"/>
    <col min="5" max="5" width="10" style="99" bestFit="1" customWidth="1"/>
    <col min="6" max="6" width="13" style="99" bestFit="1" customWidth="1"/>
    <col min="7" max="7" width="4.7109375" style="99" customWidth="1"/>
    <col min="8" max="8" width="11.42578125" style="99" customWidth="1"/>
    <col min="9" max="16384" width="11.5703125" style="99"/>
  </cols>
  <sheetData>
    <row r="1" spans="1:8" s="97" customFormat="1" ht="6.6" customHeight="1" x14ac:dyDescent="0.2">
      <c r="A1" s="96"/>
      <c r="B1" s="96"/>
      <c r="C1" s="96"/>
      <c r="D1" s="96"/>
      <c r="E1" s="96"/>
      <c r="F1" s="96"/>
      <c r="G1" s="96"/>
      <c r="H1" s="96"/>
    </row>
    <row r="2" spans="1:8" s="97" customFormat="1" x14ac:dyDescent="0.2">
      <c r="A2" s="96"/>
      <c r="B2" s="96"/>
      <c r="C2" s="96"/>
      <c r="D2" s="96"/>
      <c r="E2" s="96"/>
      <c r="F2" s="96"/>
      <c r="G2" s="96"/>
      <c r="H2" s="4"/>
    </row>
    <row r="3" spans="1:8" s="97" customFormat="1" x14ac:dyDescent="0.2">
      <c r="A3" s="96"/>
      <c r="B3" s="96"/>
      <c r="C3" s="96"/>
      <c r="D3" s="96"/>
      <c r="E3" s="3" t="s">
        <v>14</v>
      </c>
      <c r="F3" s="96"/>
      <c r="G3" s="96"/>
      <c r="H3" s="4"/>
    </row>
    <row r="4" spans="1:8" s="97" customFormat="1" x14ac:dyDescent="0.2">
      <c r="A4" s="96"/>
      <c r="B4" s="96"/>
      <c r="C4" s="96"/>
      <c r="D4" s="96"/>
      <c r="E4" s="96"/>
      <c r="F4" s="96"/>
      <c r="G4" s="96"/>
      <c r="H4" s="98"/>
    </row>
    <row r="5" spans="1:8" s="97" customFormat="1" ht="7.15" customHeight="1" x14ac:dyDescent="0.2">
      <c r="A5" s="96"/>
      <c r="B5" s="96"/>
      <c r="C5" s="96"/>
      <c r="D5" s="96"/>
      <c r="E5" s="96"/>
      <c r="F5" s="96"/>
      <c r="G5" s="96"/>
      <c r="H5" s="96"/>
    </row>
    <row r="7" spans="1:8" x14ac:dyDescent="0.2">
      <c r="B7" s="100" t="s">
        <v>15</v>
      </c>
      <c r="C7" s="100">
        <v>12</v>
      </c>
      <c r="E7" s="101" t="str">
        <f>"Dos N° "&amp;C7</f>
        <v>Dos N° 12</v>
      </c>
    </row>
    <row r="8" spans="1:8" x14ac:dyDescent="0.2">
      <c r="B8" s="7"/>
      <c r="C8" s="7"/>
      <c r="D8" s="7"/>
    </row>
    <row r="9" spans="1:8" x14ac:dyDescent="0.2">
      <c r="B9" s="102" t="s">
        <v>13</v>
      </c>
      <c r="C9" s="102"/>
      <c r="D9" s="103">
        <v>42875</v>
      </c>
      <c r="F9" s="104" t="s">
        <v>12</v>
      </c>
      <c r="G9" s="257" t="s">
        <v>0</v>
      </c>
      <c r="H9" s="257"/>
    </row>
    <row r="11" spans="1:8" x14ac:dyDescent="0.2">
      <c r="B11" s="258" t="s">
        <v>9</v>
      </c>
      <c r="C11" s="258"/>
      <c r="D11" s="111" t="s">
        <v>129</v>
      </c>
      <c r="F11" s="258" t="s">
        <v>10</v>
      </c>
      <c r="G11" s="258"/>
      <c r="H11" s="103">
        <v>42311</v>
      </c>
    </row>
    <row r="13" spans="1:8" x14ac:dyDescent="0.2">
      <c r="B13" s="104" t="s">
        <v>1</v>
      </c>
      <c r="C13" s="104"/>
      <c r="D13" s="262" t="s">
        <v>2</v>
      </c>
      <c r="E13" s="262"/>
      <c r="F13" s="262"/>
      <c r="G13" s="262"/>
      <c r="H13" s="104"/>
    </row>
    <row r="15" spans="1:8" x14ac:dyDescent="0.2">
      <c r="B15" s="104" t="s">
        <v>3</v>
      </c>
      <c r="C15" s="104"/>
      <c r="D15" s="263" t="s">
        <v>11</v>
      </c>
      <c r="E15" s="263"/>
      <c r="F15" s="263"/>
      <c r="G15" s="263"/>
      <c r="H15" s="104"/>
    </row>
    <row r="16" spans="1:8" x14ac:dyDescent="0.2">
      <c r="D16" s="105"/>
      <c r="E16" s="105"/>
      <c r="F16" s="105"/>
      <c r="G16" s="105"/>
    </row>
    <row r="17" spans="2:8" x14ac:dyDescent="0.2">
      <c r="B17" s="104" t="s">
        <v>4</v>
      </c>
      <c r="C17" s="104"/>
      <c r="D17" s="109">
        <v>88170017</v>
      </c>
      <c r="F17" s="104" t="s">
        <v>5</v>
      </c>
      <c r="G17" s="104"/>
      <c r="H17" s="103">
        <f>D9</f>
        <v>42875</v>
      </c>
    </row>
    <row r="20" spans="2:8" x14ac:dyDescent="0.2">
      <c r="B20" s="106" t="s">
        <v>6</v>
      </c>
      <c r="C20" s="107"/>
      <c r="D20" s="108">
        <v>23000</v>
      </c>
      <c r="F20" s="106" t="s">
        <v>7</v>
      </c>
      <c r="G20" s="107"/>
      <c r="H20" s="108">
        <v>3450</v>
      </c>
    </row>
    <row r="22" spans="2:8" x14ac:dyDescent="0.2">
      <c r="B22" s="110" t="s">
        <v>8</v>
      </c>
      <c r="C22" s="267"/>
      <c r="D22" s="267"/>
      <c r="E22" s="267"/>
      <c r="F22" s="267"/>
      <c r="G22" s="267"/>
      <c r="H22" s="268"/>
    </row>
    <row r="23" spans="2:8" ht="6.6" customHeight="1" x14ac:dyDescent="0.2">
      <c r="B23" s="97"/>
      <c r="C23" s="260"/>
      <c r="D23" s="260"/>
      <c r="E23" s="260"/>
      <c r="F23" s="260"/>
      <c r="G23" s="260"/>
      <c r="H23" s="261"/>
    </row>
    <row r="24" spans="2:8" x14ac:dyDescent="0.2">
      <c r="B24" s="259"/>
      <c r="C24" s="260"/>
      <c r="D24" s="260"/>
      <c r="E24" s="260"/>
      <c r="F24" s="260"/>
      <c r="G24" s="260"/>
      <c r="H24" s="261"/>
    </row>
    <row r="25" spans="2:8" x14ac:dyDescent="0.2">
      <c r="B25" s="259"/>
      <c r="C25" s="260"/>
      <c r="D25" s="260"/>
      <c r="E25" s="260"/>
      <c r="F25" s="260"/>
      <c r="G25" s="260"/>
      <c r="H25" s="261"/>
    </row>
    <row r="26" spans="2:8" x14ac:dyDescent="0.2">
      <c r="B26" s="259"/>
      <c r="C26" s="260"/>
      <c r="D26" s="260"/>
      <c r="E26" s="260"/>
      <c r="F26" s="260"/>
      <c r="G26" s="260"/>
      <c r="H26" s="261"/>
    </row>
    <row r="27" spans="2:8" x14ac:dyDescent="0.2">
      <c r="B27" s="259"/>
      <c r="C27" s="260"/>
      <c r="D27" s="260"/>
      <c r="E27" s="260"/>
      <c r="F27" s="260"/>
      <c r="G27" s="260"/>
      <c r="H27" s="261"/>
    </row>
    <row r="28" spans="2:8" x14ac:dyDescent="0.2">
      <c r="B28" s="259"/>
      <c r="C28" s="260"/>
      <c r="D28" s="260"/>
      <c r="E28" s="260"/>
      <c r="F28" s="260"/>
      <c r="G28" s="260"/>
      <c r="H28" s="261"/>
    </row>
    <row r="29" spans="2:8" x14ac:dyDescent="0.2">
      <c r="B29" s="264"/>
      <c r="C29" s="265"/>
      <c r="D29" s="265"/>
      <c r="E29" s="265"/>
      <c r="F29" s="265"/>
      <c r="G29" s="265"/>
      <c r="H29" s="266"/>
    </row>
    <row r="35" spans="6:6" x14ac:dyDescent="0.2">
      <c r="F35" s="112"/>
    </row>
    <row r="36" spans="6:6" x14ac:dyDescent="0.2">
      <c r="F36" s="112"/>
    </row>
    <row r="37" spans="6:6" x14ac:dyDescent="0.2">
      <c r="F37" s="113"/>
    </row>
    <row r="40" spans="6:6" x14ac:dyDescent="0.2">
      <c r="F40" s="114"/>
    </row>
  </sheetData>
  <mergeCells count="12">
    <mergeCell ref="B26:H26"/>
    <mergeCell ref="B27:H27"/>
    <mergeCell ref="B28:H28"/>
    <mergeCell ref="B29:H29"/>
    <mergeCell ref="C22:H23"/>
    <mergeCell ref="G9:H9"/>
    <mergeCell ref="F11:G11"/>
    <mergeCell ref="B11:C11"/>
    <mergeCell ref="B24:H24"/>
    <mergeCell ref="B25:H25"/>
    <mergeCell ref="D13:G13"/>
    <mergeCell ref="D15:G15"/>
  </mergeCells>
  <printOptions horizontalCentered="1"/>
  <pageMargins left="0.70866141732283472" right="0.70866141732283472" top="0.53" bottom="0.74803149606299213" header="0.31496062992125984" footer="0.31496062992125984"/>
  <pageSetup paperSize="9" scale="12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N3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F30" sqref="LF30"/>
    </sheetView>
  </sheetViews>
  <sheetFormatPr baseColWidth="10" defaultColWidth="11.5703125" defaultRowHeight="12" x14ac:dyDescent="0.2"/>
  <cols>
    <col min="1" max="1" width="22.5703125" style="86" bestFit="1" customWidth="1"/>
    <col min="2" max="16384" width="11.5703125" style="86"/>
  </cols>
  <sheetData>
    <row r="1" spans="1:456" s="84" customFormat="1" ht="12.75" x14ac:dyDescent="0.2">
      <c r="B1" s="269" t="s">
        <v>40</v>
      </c>
      <c r="C1" s="270"/>
      <c r="D1" s="270"/>
      <c r="E1" s="270"/>
      <c r="F1" s="270"/>
      <c r="G1" s="270"/>
      <c r="H1" s="271"/>
      <c r="I1" s="269" t="s">
        <v>41</v>
      </c>
      <c r="J1" s="270"/>
      <c r="K1" s="270"/>
      <c r="L1" s="270"/>
      <c r="M1" s="270"/>
      <c r="N1" s="270"/>
      <c r="O1" s="271"/>
      <c r="P1" s="269" t="s">
        <v>42</v>
      </c>
      <c r="Q1" s="270"/>
      <c r="R1" s="270"/>
      <c r="S1" s="270"/>
      <c r="T1" s="270"/>
      <c r="U1" s="270"/>
      <c r="V1" s="271"/>
      <c r="W1" s="269" t="s">
        <v>43</v>
      </c>
      <c r="X1" s="270"/>
      <c r="Y1" s="270"/>
      <c r="Z1" s="270"/>
      <c r="AA1" s="270"/>
      <c r="AB1" s="270"/>
      <c r="AC1" s="271"/>
      <c r="AD1" s="269" t="s">
        <v>44</v>
      </c>
      <c r="AE1" s="270"/>
      <c r="AF1" s="270"/>
      <c r="AG1" s="270"/>
      <c r="AH1" s="270"/>
      <c r="AI1" s="270"/>
      <c r="AJ1" s="271"/>
      <c r="AK1" s="269" t="s">
        <v>45</v>
      </c>
      <c r="AL1" s="270"/>
      <c r="AM1" s="270"/>
      <c r="AN1" s="270"/>
      <c r="AO1" s="270"/>
      <c r="AP1" s="270"/>
      <c r="AQ1" s="271"/>
      <c r="AR1" s="269" t="s">
        <v>46</v>
      </c>
      <c r="AS1" s="270"/>
      <c r="AT1" s="270"/>
      <c r="AU1" s="270"/>
      <c r="AV1" s="270"/>
      <c r="AW1" s="270"/>
      <c r="AX1" s="271"/>
      <c r="AY1" s="269" t="s">
        <v>47</v>
      </c>
      <c r="AZ1" s="270"/>
      <c r="BA1" s="270"/>
      <c r="BB1" s="270"/>
      <c r="BC1" s="270"/>
      <c r="BD1" s="270"/>
      <c r="BE1" s="271"/>
      <c r="BF1" s="269" t="s">
        <v>48</v>
      </c>
      <c r="BG1" s="270"/>
      <c r="BH1" s="270"/>
      <c r="BI1" s="270"/>
      <c r="BJ1" s="270"/>
      <c r="BK1" s="270"/>
      <c r="BL1" s="271"/>
      <c r="BM1" s="269" t="s">
        <v>49</v>
      </c>
      <c r="BN1" s="270"/>
      <c r="BO1" s="270"/>
      <c r="BP1" s="270"/>
      <c r="BQ1" s="270"/>
      <c r="BR1" s="270"/>
      <c r="BS1" s="271"/>
      <c r="BT1" s="269" t="s">
        <v>50</v>
      </c>
      <c r="BU1" s="270"/>
      <c r="BV1" s="270"/>
      <c r="BW1" s="270"/>
      <c r="BX1" s="270"/>
      <c r="BY1" s="270"/>
      <c r="BZ1" s="271"/>
      <c r="CA1" s="269" t="s">
        <v>51</v>
      </c>
      <c r="CB1" s="270"/>
      <c r="CC1" s="270"/>
      <c r="CD1" s="270"/>
      <c r="CE1" s="270"/>
      <c r="CF1" s="270"/>
      <c r="CG1" s="271"/>
      <c r="CH1" s="269" t="s">
        <v>52</v>
      </c>
      <c r="CI1" s="270"/>
      <c r="CJ1" s="270"/>
      <c r="CK1" s="270"/>
      <c r="CL1" s="270"/>
      <c r="CM1" s="270"/>
      <c r="CN1" s="271"/>
      <c r="CO1" s="269" t="s">
        <v>53</v>
      </c>
      <c r="CP1" s="270"/>
      <c r="CQ1" s="270"/>
      <c r="CR1" s="270"/>
      <c r="CS1" s="270"/>
      <c r="CT1" s="270"/>
      <c r="CU1" s="271"/>
      <c r="CV1" s="269" t="s">
        <v>54</v>
      </c>
      <c r="CW1" s="270"/>
      <c r="CX1" s="270"/>
      <c r="CY1" s="270"/>
      <c r="CZ1" s="270"/>
      <c r="DA1" s="270"/>
      <c r="DB1" s="271"/>
      <c r="DC1" s="269" t="s">
        <v>55</v>
      </c>
      <c r="DD1" s="270"/>
      <c r="DE1" s="270"/>
      <c r="DF1" s="270"/>
      <c r="DG1" s="270"/>
      <c r="DH1" s="270"/>
      <c r="DI1" s="271"/>
      <c r="DJ1" s="269" t="s">
        <v>56</v>
      </c>
      <c r="DK1" s="270"/>
      <c r="DL1" s="270"/>
      <c r="DM1" s="270"/>
      <c r="DN1" s="270"/>
      <c r="DO1" s="270"/>
      <c r="DP1" s="271"/>
      <c r="DQ1" s="269" t="s">
        <v>57</v>
      </c>
      <c r="DR1" s="270"/>
      <c r="DS1" s="270"/>
      <c r="DT1" s="270"/>
      <c r="DU1" s="270"/>
      <c r="DV1" s="270"/>
      <c r="DW1" s="271"/>
      <c r="DX1" s="269" t="s">
        <v>58</v>
      </c>
      <c r="DY1" s="270"/>
      <c r="DZ1" s="270"/>
      <c r="EA1" s="270"/>
      <c r="EB1" s="270"/>
      <c r="EC1" s="270"/>
      <c r="ED1" s="271"/>
      <c r="EE1" s="269" t="s">
        <v>59</v>
      </c>
      <c r="EF1" s="270"/>
      <c r="EG1" s="270"/>
      <c r="EH1" s="270"/>
      <c r="EI1" s="270"/>
      <c r="EJ1" s="270"/>
      <c r="EK1" s="271"/>
      <c r="EL1" s="269" t="s">
        <v>60</v>
      </c>
      <c r="EM1" s="270"/>
      <c r="EN1" s="270"/>
      <c r="EO1" s="270"/>
      <c r="EP1" s="270"/>
      <c r="EQ1" s="270"/>
      <c r="ER1" s="271"/>
      <c r="ES1" s="269" t="s">
        <v>61</v>
      </c>
      <c r="ET1" s="270"/>
      <c r="EU1" s="270"/>
      <c r="EV1" s="270"/>
      <c r="EW1" s="270"/>
      <c r="EX1" s="270"/>
      <c r="EY1" s="271"/>
      <c r="EZ1" s="269" t="s">
        <v>62</v>
      </c>
      <c r="FA1" s="270"/>
      <c r="FB1" s="270"/>
      <c r="FC1" s="270"/>
      <c r="FD1" s="270"/>
      <c r="FE1" s="270"/>
      <c r="FF1" s="271"/>
      <c r="FG1" s="269" t="s">
        <v>63</v>
      </c>
      <c r="FH1" s="270"/>
      <c r="FI1" s="270"/>
      <c r="FJ1" s="270"/>
      <c r="FK1" s="270"/>
      <c r="FL1" s="270"/>
      <c r="FM1" s="271"/>
      <c r="FN1" s="269" t="s">
        <v>64</v>
      </c>
      <c r="FO1" s="270"/>
      <c r="FP1" s="270"/>
      <c r="FQ1" s="270"/>
      <c r="FR1" s="270"/>
      <c r="FS1" s="270"/>
      <c r="FT1" s="271"/>
      <c r="FU1" s="269" t="s">
        <v>65</v>
      </c>
      <c r="FV1" s="270"/>
      <c r="FW1" s="270"/>
      <c r="FX1" s="270"/>
      <c r="FY1" s="270"/>
      <c r="FZ1" s="270"/>
      <c r="GA1" s="271"/>
      <c r="GB1" s="269" t="s">
        <v>66</v>
      </c>
      <c r="GC1" s="270"/>
      <c r="GD1" s="270"/>
      <c r="GE1" s="270"/>
      <c r="GF1" s="270"/>
      <c r="GG1" s="270"/>
      <c r="GH1" s="271"/>
      <c r="GI1" s="269" t="s">
        <v>67</v>
      </c>
      <c r="GJ1" s="270"/>
      <c r="GK1" s="270"/>
      <c r="GL1" s="270"/>
      <c r="GM1" s="270"/>
      <c r="GN1" s="270"/>
      <c r="GO1" s="271"/>
      <c r="GP1" s="269" t="s">
        <v>68</v>
      </c>
      <c r="GQ1" s="270"/>
      <c r="GR1" s="270"/>
      <c r="GS1" s="270"/>
      <c r="GT1" s="270"/>
      <c r="GU1" s="270"/>
      <c r="GV1" s="271"/>
      <c r="GW1" s="269" t="s">
        <v>69</v>
      </c>
      <c r="GX1" s="270"/>
      <c r="GY1" s="270"/>
      <c r="GZ1" s="270"/>
      <c r="HA1" s="270"/>
      <c r="HB1" s="270"/>
      <c r="HC1" s="271"/>
      <c r="HD1" s="269" t="s">
        <v>70</v>
      </c>
      <c r="HE1" s="270"/>
      <c r="HF1" s="270"/>
      <c r="HG1" s="270"/>
      <c r="HH1" s="270"/>
      <c r="HI1" s="270"/>
      <c r="HJ1" s="271"/>
      <c r="HK1" s="269" t="s">
        <v>71</v>
      </c>
      <c r="HL1" s="270"/>
      <c r="HM1" s="270"/>
      <c r="HN1" s="270"/>
      <c r="HO1" s="270"/>
      <c r="HP1" s="270"/>
      <c r="HQ1" s="271"/>
      <c r="HR1" s="269" t="s">
        <v>72</v>
      </c>
      <c r="HS1" s="270"/>
      <c r="HT1" s="270"/>
      <c r="HU1" s="270"/>
      <c r="HV1" s="270"/>
      <c r="HW1" s="270"/>
      <c r="HX1" s="271"/>
      <c r="HY1" s="269" t="s">
        <v>73</v>
      </c>
      <c r="HZ1" s="270"/>
      <c r="IA1" s="270"/>
      <c r="IB1" s="270"/>
      <c r="IC1" s="270"/>
      <c r="ID1" s="270"/>
      <c r="IE1" s="271"/>
      <c r="IF1" s="269" t="s">
        <v>74</v>
      </c>
      <c r="IG1" s="270"/>
      <c r="IH1" s="270"/>
      <c r="II1" s="270"/>
      <c r="IJ1" s="270"/>
      <c r="IK1" s="270"/>
      <c r="IL1" s="271"/>
      <c r="IM1" s="269" t="s">
        <v>75</v>
      </c>
      <c r="IN1" s="270"/>
      <c r="IO1" s="270"/>
      <c r="IP1" s="270"/>
      <c r="IQ1" s="270"/>
      <c r="IR1" s="270"/>
      <c r="IS1" s="271"/>
      <c r="IT1" s="269" t="s">
        <v>76</v>
      </c>
      <c r="IU1" s="270"/>
      <c r="IV1" s="270"/>
      <c r="IW1" s="270"/>
      <c r="IX1" s="270"/>
      <c r="IY1" s="270"/>
      <c r="IZ1" s="271"/>
      <c r="JA1" s="269" t="s">
        <v>77</v>
      </c>
      <c r="JB1" s="270"/>
      <c r="JC1" s="270"/>
      <c r="JD1" s="270"/>
      <c r="JE1" s="270"/>
      <c r="JF1" s="270"/>
      <c r="JG1" s="271"/>
      <c r="JH1" s="269" t="s">
        <v>78</v>
      </c>
      <c r="JI1" s="270"/>
      <c r="JJ1" s="270"/>
      <c r="JK1" s="270"/>
      <c r="JL1" s="270"/>
      <c r="JM1" s="270"/>
      <c r="JN1" s="271"/>
      <c r="JO1" s="269" t="s">
        <v>79</v>
      </c>
      <c r="JP1" s="270"/>
      <c r="JQ1" s="270"/>
      <c r="JR1" s="270"/>
      <c r="JS1" s="270"/>
      <c r="JT1" s="270"/>
      <c r="JU1" s="271"/>
      <c r="JV1" s="269" t="s">
        <v>80</v>
      </c>
      <c r="JW1" s="270"/>
      <c r="JX1" s="270"/>
      <c r="JY1" s="270"/>
      <c r="JZ1" s="270"/>
      <c r="KA1" s="270"/>
      <c r="KB1" s="271"/>
      <c r="KC1" s="269" t="s">
        <v>81</v>
      </c>
      <c r="KD1" s="270"/>
      <c r="KE1" s="270"/>
      <c r="KF1" s="270"/>
      <c r="KG1" s="270"/>
      <c r="KH1" s="270"/>
      <c r="KI1" s="271"/>
      <c r="KJ1" s="269" t="s">
        <v>82</v>
      </c>
      <c r="KK1" s="270"/>
      <c r="KL1" s="270"/>
      <c r="KM1" s="270"/>
      <c r="KN1" s="270"/>
      <c r="KO1" s="270"/>
      <c r="KP1" s="271"/>
      <c r="KQ1" s="269" t="s">
        <v>83</v>
      </c>
      <c r="KR1" s="270"/>
      <c r="KS1" s="270"/>
      <c r="KT1" s="270"/>
      <c r="KU1" s="270"/>
      <c r="KV1" s="270"/>
      <c r="KW1" s="271"/>
      <c r="KX1" s="269" t="s">
        <v>84</v>
      </c>
      <c r="KY1" s="270"/>
      <c r="KZ1" s="270"/>
      <c r="LA1" s="270"/>
      <c r="LB1" s="270"/>
      <c r="LC1" s="270"/>
      <c r="LD1" s="271"/>
      <c r="LE1" s="269" t="s">
        <v>85</v>
      </c>
      <c r="LF1" s="270"/>
      <c r="LG1" s="270"/>
      <c r="LH1" s="270"/>
      <c r="LI1" s="270"/>
      <c r="LJ1" s="270"/>
      <c r="LK1" s="271"/>
      <c r="LL1" s="269" t="s">
        <v>86</v>
      </c>
      <c r="LM1" s="270"/>
      <c r="LN1" s="270"/>
      <c r="LO1" s="270"/>
      <c r="LP1" s="270"/>
      <c r="LQ1" s="270"/>
      <c r="LR1" s="271"/>
      <c r="LS1" s="269" t="s">
        <v>87</v>
      </c>
      <c r="LT1" s="270"/>
      <c r="LU1" s="270"/>
      <c r="LV1" s="270"/>
      <c r="LW1" s="270"/>
      <c r="LX1" s="270"/>
      <c r="LY1" s="271"/>
      <c r="LZ1" s="269" t="s">
        <v>88</v>
      </c>
      <c r="MA1" s="270"/>
      <c r="MB1" s="270"/>
      <c r="MC1" s="270"/>
      <c r="MD1" s="270"/>
      <c r="ME1" s="270"/>
      <c r="MF1" s="271"/>
      <c r="MG1" s="269" t="s">
        <v>89</v>
      </c>
      <c r="MH1" s="270"/>
      <c r="MI1" s="270"/>
      <c r="MJ1" s="270"/>
      <c r="MK1" s="270"/>
      <c r="ML1" s="270"/>
      <c r="MM1" s="271"/>
      <c r="MN1" s="269" t="s">
        <v>90</v>
      </c>
      <c r="MO1" s="270"/>
      <c r="MP1" s="270"/>
      <c r="MQ1" s="270"/>
      <c r="MR1" s="270"/>
      <c r="MS1" s="270"/>
      <c r="MT1" s="271"/>
      <c r="MU1" s="269" t="s">
        <v>91</v>
      </c>
      <c r="MV1" s="270"/>
      <c r="MW1" s="270"/>
      <c r="MX1" s="270"/>
      <c r="MY1" s="270"/>
      <c r="MZ1" s="270"/>
      <c r="NA1" s="271"/>
      <c r="NB1" s="269" t="s">
        <v>92</v>
      </c>
      <c r="NC1" s="270"/>
      <c r="ND1" s="270"/>
      <c r="NE1" s="270"/>
      <c r="NF1" s="270"/>
      <c r="NG1" s="270"/>
      <c r="NH1" s="271"/>
      <c r="NI1" s="269" t="s">
        <v>93</v>
      </c>
      <c r="NJ1" s="270"/>
      <c r="NK1" s="270"/>
      <c r="NL1" s="270"/>
      <c r="NM1" s="270"/>
      <c r="NN1" s="270"/>
      <c r="NO1" s="271"/>
      <c r="NP1" s="269" t="s">
        <v>94</v>
      </c>
      <c r="NQ1" s="270"/>
      <c r="NR1" s="270"/>
      <c r="NS1" s="270"/>
      <c r="NT1" s="270"/>
      <c r="NU1" s="270"/>
      <c r="NV1" s="271"/>
      <c r="NW1" s="269" t="s">
        <v>95</v>
      </c>
      <c r="NX1" s="270"/>
      <c r="NY1" s="270"/>
      <c r="NZ1" s="270"/>
      <c r="OA1" s="270"/>
      <c r="OB1" s="270"/>
      <c r="OC1" s="271"/>
      <c r="OD1" s="269" t="s">
        <v>96</v>
      </c>
      <c r="OE1" s="270"/>
      <c r="OF1" s="270"/>
      <c r="OG1" s="270"/>
      <c r="OH1" s="270"/>
      <c r="OI1" s="270"/>
      <c r="OJ1" s="271"/>
      <c r="OK1" s="269" t="s">
        <v>97</v>
      </c>
      <c r="OL1" s="270"/>
      <c r="OM1" s="270"/>
      <c r="ON1" s="270"/>
      <c r="OO1" s="270"/>
      <c r="OP1" s="270"/>
      <c r="OQ1" s="271"/>
      <c r="OR1" s="269" t="s">
        <v>98</v>
      </c>
      <c r="OS1" s="270"/>
      <c r="OT1" s="270"/>
      <c r="OU1" s="270"/>
      <c r="OV1" s="270"/>
      <c r="OW1" s="270"/>
      <c r="OX1" s="271"/>
      <c r="OY1" s="269" t="s">
        <v>99</v>
      </c>
      <c r="OZ1" s="270"/>
      <c r="PA1" s="270"/>
      <c r="PB1" s="270"/>
      <c r="PC1" s="270"/>
      <c r="PD1" s="270"/>
      <c r="PE1" s="271"/>
      <c r="PF1" s="269" t="s">
        <v>100</v>
      </c>
      <c r="PG1" s="270"/>
      <c r="PH1" s="270"/>
      <c r="PI1" s="270"/>
      <c r="PJ1" s="270"/>
      <c r="PK1" s="270"/>
      <c r="PL1" s="271"/>
      <c r="PM1" s="269" t="s">
        <v>101</v>
      </c>
      <c r="PN1" s="270"/>
      <c r="PO1" s="270"/>
      <c r="PP1" s="270"/>
      <c r="PQ1" s="270"/>
      <c r="PR1" s="270"/>
      <c r="PS1" s="271"/>
      <c r="PT1" s="269" t="s">
        <v>102</v>
      </c>
      <c r="PU1" s="270"/>
      <c r="PV1" s="270"/>
      <c r="PW1" s="270"/>
      <c r="PX1" s="270"/>
      <c r="PY1" s="270"/>
      <c r="PZ1" s="271"/>
      <c r="QA1" s="269" t="s">
        <v>103</v>
      </c>
      <c r="QB1" s="270"/>
      <c r="QC1" s="270"/>
      <c r="QD1" s="270"/>
      <c r="QE1" s="270"/>
      <c r="QF1" s="270"/>
      <c r="QG1" s="271"/>
      <c r="QH1" s="269" t="s">
        <v>104</v>
      </c>
      <c r="QI1" s="270"/>
      <c r="QJ1" s="270"/>
      <c r="QK1" s="270"/>
      <c r="QL1" s="270"/>
      <c r="QM1" s="270"/>
      <c r="QN1" s="271"/>
    </row>
    <row r="2" spans="1:456" s="84" customFormat="1" ht="12.75" hidden="1" x14ac:dyDescent="0.2">
      <c r="B2" s="137">
        <v>1</v>
      </c>
      <c r="C2" s="137">
        <v>1</v>
      </c>
      <c r="D2" s="137">
        <v>1</v>
      </c>
      <c r="E2" s="137">
        <v>1</v>
      </c>
      <c r="F2" s="137">
        <v>1</v>
      </c>
      <c r="G2" s="137">
        <v>1</v>
      </c>
      <c r="H2" s="137">
        <v>1</v>
      </c>
      <c r="I2" s="137">
        <f>B2+1</f>
        <v>2</v>
      </c>
      <c r="J2" s="137">
        <f t="shared" ref="J2:BU2" si="0">C2+1</f>
        <v>2</v>
      </c>
      <c r="K2" s="137">
        <f t="shared" si="0"/>
        <v>2</v>
      </c>
      <c r="L2" s="137">
        <f t="shared" si="0"/>
        <v>2</v>
      </c>
      <c r="M2" s="137">
        <f t="shared" si="0"/>
        <v>2</v>
      </c>
      <c r="N2" s="137">
        <f t="shared" si="0"/>
        <v>2</v>
      </c>
      <c r="O2" s="137">
        <f t="shared" si="0"/>
        <v>2</v>
      </c>
      <c r="P2" s="137">
        <f t="shared" si="0"/>
        <v>3</v>
      </c>
      <c r="Q2" s="137">
        <f t="shared" si="0"/>
        <v>3</v>
      </c>
      <c r="R2" s="137">
        <f t="shared" si="0"/>
        <v>3</v>
      </c>
      <c r="S2" s="137">
        <f t="shared" si="0"/>
        <v>3</v>
      </c>
      <c r="T2" s="137">
        <f t="shared" si="0"/>
        <v>3</v>
      </c>
      <c r="U2" s="137">
        <f t="shared" si="0"/>
        <v>3</v>
      </c>
      <c r="V2" s="137">
        <f t="shared" si="0"/>
        <v>3</v>
      </c>
      <c r="W2" s="137">
        <f t="shared" si="0"/>
        <v>4</v>
      </c>
      <c r="X2" s="137">
        <f t="shared" si="0"/>
        <v>4</v>
      </c>
      <c r="Y2" s="137">
        <f t="shared" si="0"/>
        <v>4</v>
      </c>
      <c r="Z2" s="137">
        <f t="shared" si="0"/>
        <v>4</v>
      </c>
      <c r="AA2" s="137">
        <f t="shared" si="0"/>
        <v>4</v>
      </c>
      <c r="AB2" s="137">
        <f t="shared" si="0"/>
        <v>4</v>
      </c>
      <c r="AC2" s="137">
        <f t="shared" si="0"/>
        <v>4</v>
      </c>
      <c r="AD2" s="137">
        <f t="shared" si="0"/>
        <v>5</v>
      </c>
      <c r="AE2" s="137">
        <f t="shared" si="0"/>
        <v>5</v>
      </c>
      <c r="AF2" s="137">
        <f t="shared" si="0"/>
        <v>5</v>
      </c>
      <c r="AG2" s="137">
        <f t="shared" si="0"/>
        <v>5</v>
      </c>
      <c r="AH2" s="137">
        <f t="shared" si="0"/>
        <v>5</v>
      </c>
      <c r="AI2" s="137">
        <f t="shared" si="0"/>
        <v>5</v>
      </c>
      <c r="AJ2" s="137">
        <f t="shared" si="0"/>
        <v>5</v>
      </c>
      <c r="AK2" s="137">
        <f t="shared" si="0"/>
        <v>6</v>
      </c>
      <c r="AL2" s="137">
        <f t="shared" si="0"/>
        <v>6</v>
      </c>
      <c r="AM2" s="137">
        <f t="shared" si="0"/>
        <v>6</v>
      </c>
      <c r="AN2" s="137">
        <f t="shared" si="0"/>
        <v>6</v>
      </c>
      <c r="AO2" s="137">
        <f t="shared" si="0"/>
        <v>6</v>
      </c>
      <c r="AP2" s="137">
        <f t="shared" si="0"/>
        <v>6</v>
      </c>
      <c r="AQ2" s="137">
        <f t="shared" si="0"/>
        <v>6</v>
      </c>
      <c r="AR2" s="137">
        <f t="shared" si="0"/>
        <v>7</v>
      </c>
      <c r="AS2" s="137">
        <f t="shared" si="0"/>
        <v>7</v>
      </c>
      <c r="AT2" s="137">
        <f t="shared" si="0"/>
        <v>7</v>
      </c>
      <c r="AU2" s="137">
        <f t="shared" si="0"/>
        <v>7</v>
      </c>
      <c r="AV2" s="137">
        <f t="shared" si="0"/>
        <v>7</v>
      </c>
      <c r="AW2" s="137">
        <f t="shared" si="0"/>
        <v>7</v>
      </c>
      <c r="AX2" s="137">
        <f t="shared" si="0"/>
        <v>7</v>
      </c>
      <c r="AY2" s="137">
        <f t="shared" si="0"/>
        <v>8</v>
      </c>
      <c r="AZ2" s="137">
        <f t="shared" si="0"/>
        <v>8</v>
      </c>
      <c r="BA2" s="137">
        <f t="shared" si="0"/>
        <v>8</v>
      </c>
      <c r="BB2" s="137">
        <f t="shared" si="0"/>
        <v>8</v>
      </c>
      <c r="BC2" s="137">
        <f t="shared" si="0"/>
        <v>8</v>
      </c>
      <c r="BD2" s="137">
        <f t="shared" si="0"/>
        <v>8</v>
      </c>
      <c r="BE2" s="137">
        <f t="shared" si="0"/>
        <v>8</v>
      </c>
      <c r="BF2" s="137">
        <f t="shared" si="0"/>
        <v>9</v>
      </c>
      <c r="BG2" s="137">
        <f t="shared" si="0"/>
        <v>9</v>
      </c>
      <c r="BH2" s="137">
        <f t="shared" si="0"/>
        <v>9</v>
      </c>
      <c r="BI2" s="137">
        <f t="shared" si="0"/>
        <v>9</v>
      </c>
      <c r="BJ2" s="137">
        <f t="shared" si="0"/>
        <v>9</v>
      </c>
      <c r="BK2" s="137">
        <f t="shared" si="0"/>
        <v>9</v>
      </c>
      <c r="BL2" s="137">
        <f t="shared" si="0"/>
        <v>9</v>
      </c>
      <c r="BM2" s="137">
        <f t="shared" si="0"/>
        <v>10</v>
      </c>
      <c r="BN2" s="137">
        <f t="shared" si="0"/>
        <v>10</v>
      </c>
      <c r="BO2" s="137">
        <f t="shared" si="0"/>
        <v>10</v>
      </c>
      <c r="BP2" s="137">
        <f t="shared" si="0"/>
        <v>10</v>
      </c>
      <c r="BQ2" s="137">
        <f t="shared" si="0"/>
        <v>10</v>
      </c>
      <c r="BR2" s="137">
        <f t="shared" si="0"/>
        <v>10</v>
      </c>
      <c r="BS2" s="137">
        <f t="shared" si="0"/>
        <v>10</v>
      </c>
      <c r="BT2" s="137">
        <f t="shared" si="0"/>
        <v>11</v>
      </c>
      <c r="BU2" s="137">
        <f t="shared" si="0"/>
        <v>11</v>
      </c>
      <c r="BV2" s="137">
        <f t="shared" ref="BV2:EG2" si="1">BO2+1</f>
        <v>11</v>
      </c>
      <c r="BW2" s="137">
        <f t="shared" si="1"/>
        <v>11</v>
      </c>
      <c r="BX2" s="137">
        <f t="shared" si="1"/>
        <v>11</v>
      </c>
      <c r="BY2" s="137">
        <f t="shared" si="1"/>
        <v>11</v>
      </c>
      <c r="BZ2" s="137">
        <f t="shared" si="1"/>
        <v>11</v>
      </c>
      <c r="CA2" s="137">
        <f t="shared" si="1"/>
        <v>12</v>
      </c>
      <c r="CB2" s="137">
        <f t="shared" si="1"/>
        <v>12</v>
      </c>
      <c r="CC2" s="137">
        <f t="shared" si="1"/>
        <v>12</v>
      </c>
      <c r="CD2" s="137">
        <f t="shared" si="1"/>
        <v>12</v>
      </c>
      <c r="CE2" s="137">
        <f t="shared" si="1"/>
        <v>12</v>
      </c>
      <c r="CF2" s="137">
        <f t="shared" si="1"/>
        <v>12</v>
      </c>
      <c r="CG2" s="137">
        <f t="shared" si="1"/>
        <v>12</v>
      </c>
      <c r="CH2" s="137">
        <f t="shared" si="1"/>
        <v>13</v>
      </c>
      <c r="CI2" s="137">
        <f t="shared" si="1"/>
        <v>13</v>
      </c>
      <c r="CJ2" s="137">
        <f t="shared" si="1"/>
        <v>13</v>
      </c>
      <c r="CK2" s="137">
        <f t="shared" si="1"/>
        <v>13</v>
      </c>
      <c r="CL2" s="137">
        <f t="shared" si="1"/>
        <v>13</v>
      </c>
      <c r="CM2" s="137">
        <f t="shared" si="1"/>
        <v>13</v>
      </c>
      <c r="CN2" s="137">
        <f t="shared" si="1"/>
        <v>13</v>
      </c>
      <c r="CO2" s="137">
        <f t="shared" si="1"/>
        <v>14</v>
      </c>
      <c r="CP2" s="137">
        <f t="shared" si="1"/>
        <v>14</v>
      </c>
      <c r="CQ2" s="137">
        <f t="shared" si="1"/>
        <v>14</v>
      </c>
      <c r="CR2" s="137">
        <f t="shared" si="1"/>
        <v>14</v>
      </c>
      <c r="CS2" s="137">
        <f t="shared" si="1"/>
        <v>14</v>
      </c>
      <c r="CT2" s="137">
        <f t="shared" si="1"/>
        <v>14</v>
      </c>
      <c r="CU2" s="137">
        <f t="shared" si="1"/>
        <v>14</v>
      </c>
      <c r="CV2" s="137">
        <f t="shared" si="1"/>
        <v>15</v>
      </c>
      <c r="CW2" s="137">
        <f t="shared" si="1"/>
        <v>15</v>
      </c>
      <c r="CX2" s="137">
        <f t="shared" si="1"/>
        <v>15</v>
      </c>
      <c r="CY2" s="137">
        <f t="shared" si="1"/>
        <v>15</v>
      </c>
      <c r="CZ2" s="137">
        <f t="shared" si="1"/>
        <v>15</v>
      </c>
      <c r="DA2" s="137">
        <f t="shared" si="1"/>
        <v>15</v>
      </c>
      <c r="DB2" s="137">
        <f t="shared" si="1"/>
        <v>15</v>
      </c>
      <c r="DC2" s="137">
        <f t="shared" si="1"/>
        <v>16</v>
      </c>
      <c r="DD2" s="137">
        <f t="shared" si="1"/>
        <v>16</v>
      </c>
      <c r="DE2" s="137">
        <f t="shared" si="1"/>
        <v>16</v>
      </c>
      <c r="DF2" s="137">
        <f t="shared" si="1"/>
        <v>16</v>
      </c>
      <c r="DG2" s="137">
        <f t="shared" si="1"/>
        <v>16</v>
      </c>
      <c r="DH2" s="137">
        <f t="shared" si="1"/>
        <v>16</v>
      </c>
      <c r="DI2" s="137">
        <f t="shared" si="1"/>
        <v>16</v>
      </c>
      <c r="DJ2" s="137">
        <f t="shared" si="1"/>
        <v>17</v>
      </c>
      <c r="DK2" s="137">
        <f t="shared" si="1"/>
        <v>17</v>
      </c>
      <c r="DL2" s="137">
        <f t="shared" si="1"/>
        <v>17</v>
      </c>
      <c r="DM2" s="137">
        <f t="shared" si="1"/>
        <v>17</v>
      </c>
      <c r="DN2" s="137">
        <f t="shared" si="1"/>
        <v>17</v>
      </c>
      <c r="DO2" s="137">
        <f t="shared" si="1"/>
        <v>17</v>
      </c>
      <c r="DP2" s="137">
        <f t="shared" si="1"/>
        <v>17</v>
      </c>
      <c r="DQ2" s="137">
        <f t="shared" si="1"/>
        <v>18</v>
      </c>
      <c r="DR2" s="137">
        <f t="shared" si="1"/>
        <v>18</v>
      </c>
      <c r="DS2" s="137">
        <f t="shared" si="1"/>
        <v>18</v>
      </c>
      <c r="DT2" s="137">
        <f t="shared" si="1"/>
        <v>18</v>
      </c>
      <c r="DU2" s="137">
        <f t="shared" si="1"/>
        <v>18</v>
      </c>
      <c r="DV2" s="137">
        <f t="shared" si="1"/>
        <v>18</v>
      </c>
      <c r="DW2" s="137">
        <f t="shared" si="1"/>
        <v>18</v>
      </c>
      <c r="DX2" s="137">
        <f t="shared" si="1"/>
        <v>19</v>
      </c>
      <c r="DY2" s="137">
        <f t="shared" si="1"/>
        <v>19</v>
      </c>
      <c r="DZ2" s="137">
        <f t="shared" si="1"/>
        <v>19</v>
      </c>
      <c r="EA2" s="137">
        <f t="shared" si="1"/>
        <v>19</v>
      </c>
      <c r="EB2" s="137">
        <f t="shared" si="1"/>
        <v>19</v>
      </c>
      <c r="EC2" s="137">
        <f t="shared" si="1"/>
        <v>19</v>
      </c>
      <c r="ED2" s="137">
        <f t="shared" si="1"/>
        <v>19</v>
      </c>
      <c r="EE2" s="137">
        <f t="shared" si="1"/>
        <v>20</v>
      </c>
      <c r="EF2" s="137">
        <f t="shared" si="1"/>
        <v>20</v>
      </c>
      <c r="EG2" s="137">
        <f t="shared" si="1"/>
        <v>20</v>
      </c>
      <c r="EH2" s="137">
        <f t="shared" ref="EH2:GS2" si="2">EA2+1</f>
        <v>20</v>
      </c>
      <c r="EI2" s="137">
        <f t="shared" si="2"/>
        <v>20</v>
      </c>
      <c r="EJ2" s="137">
        <f t="shared" si="2"/>
        <v>20</v>
      </c>
      <c r="EK2" s="137">
        <f t="shared" si="2"/>
        <v>20</v>
      </c>
      <c r="EL2" s="137">
        <f t="shared" si="2"/>
        <v>21</v>
      </c>
      <c r="EM2" s="137">
        <f t="shared" si="2"/>
        <v>21</v>
      </c>
      <c r="EN2" s="137">
        <f t="shared" si="2"/>
        <v>21</v>
      </c>
      <c r="EO2" s="137">
        <f t="shared" si="2"/>
        <v>21</v>
      </c>
      <c r="EP2" s="137">
        <f t="shared" si="2"/>
        <v>21</v>
      </c>
      <c r="EQ2" s="137">
        <f t="shared" si="2"/>
        <v>21</v>
      </c>
      <c r="ER2" s="137">
        <f t="shared" si="2"/>
        <v>21</v>
      </c>
      <c r="ES2" s="137">
        <f t="shared" si="2"/>
        <v>22</v>
      </c>
      <c r="ET2" s="137">
        <f t="shared" si="2"/>
        <v>22</v>
      </c>
      <c r="EU2" s="137">
        <f t="shared" si="2"/>
        <v>22</v>
      </c>
      <c r="EV2" s="137">
        <f t="shared" si="2"/>
        <v>22</v>
      </c>
      <c r="EW2" s="137">
        <f t="shared" si="2"/>
        <v>22</v>
      </c>
      <c r="EX2" s="137">
        <f t="shared" si="2"/>
        <v>22</v>
      </c>
      <c r="EY2" s="137">
        <f t="shared" si="2"/>
        <v>22</v>
      </c>
      <c r="EZ2" s="137">
        <f t="shared" si="2"/>
        <v>23</v>
      </c>
      <c r="FA2" s="137">
        <f t="shared" si="2"/>
        <v>23</v>
      </c>
      <c r="FB2" s="137">
        <f t="shared" si="2"/>
        <v>23</v>
      </c>
      <c r="FC2" s="137">
        <f t="shared" si="2"/>
        <v>23</v>
      </c>
      <c r="FD2" s="137">
        <f t="shared" si="2"/>
        <v>23</v>
      </c>
      <c r="FE2" s="137">
        <f t="shared" si="2"/>
        <v>23</v>
      </c>
      <c r="FF2" s="137">
        <f t="shared" si="2"/>
        <v>23</v>
      </c>
      <c r="FG2" s="137">
        <f t="shared" si="2"/>
        <v>24</v>
      </c>
      <c r="FH2" s="137">
        <f t="shared" si="2"/>
        <v>24</v>
      </c>
      <c r="FI2" s="137">
        <f t="shared" si="2"/>
        <v>24</v>
      </c>
      <c r="FJ2" s="137">
        <f t="shared" si="2"/>
        <v>24</v>
      </c>
      <c r="FK2" s="137">
        <f t="shared" si="2"/>
        <v>24</v>
      </c>
      <c r="FL2" s="137">
        <f t="shared" si="2"/>
        <v>24</v>
      </c>
      <c r="FM2" s="137">
        <f t="shared" si="2"/>
        <v>24</v>
      </c>
      <c r="FN2" s="137">
        <f t="shared" si="2"/>
        <v>25</v>
      </c>
      <c r="FO2" s="137">
        <f t="shared" si="2"/>
        <v>25</v>
      </c>
      <c r="FP2" s="137">
        <f t="shared" si="2"/>
        <v>25</v>
      </c>
      <c r="FQ2" s="137">
        <f t="shared" si="2"/>
        <v>25</v>
      </c>
      <c r="FR2" s="137">
        <f t="shared" si="2"/>
        <v>25</v>
      </c>
      <c r="FS2" s="137">
        <f t="shared" si="2"/>
        <v>25</v>
      </c>
      <c r="FT2" s="137">
        <f t="shared" si="2"/>
        <v>25</v>
      </c>
      <c r="FU2" s="137">
        <f t="shared" si="2"/>
        <v>26</v>
      </c>
      <c r="FV2" s="137">
        <f t="shared" si="2"/>
        <v>26</v>
      </c>
      <c r="FW2" s="137">
        <f t="shared" si="2"/>
        <v>26</v>
      </c>
      <c r="FX2" s="137">
        <f t="shared" si="2"/>
        <v>26</v>
      </c>
      <c r="FY2" s="137">
        <f t="shared" si="2"/>
        <v>26</v>
      </c>
      <c r="FZ2" s="137">
        <f t="shared" si="2"/>
        <v>26</v>
      </c>
      <c r="GA2" s="137">
        <f t="shared" si="2"/>
        <v>26</v>
      </c>
      <c r="GB2" s="137">
        <f t="shared" si="2"/>
        <v>27</v>
      </c>
      <c r="GC2" s="137">
        <f t="shared" si="2"/>
        <v>27</v>
      </c>
      <c r="GD2" s="137">
        <f t="shared" si="2"/>
        <v>27</v>
      </c>
      <c r="GE2" s="137">
        <f t="shared" si="2"/>
        <v>27</v>
      </c>
      <c r="GF2" s="137">
        <f t="shared" si="2"/>
        <v>27</v>
      </c>
      <c r="GG2" s="137">
        <f t="shared" si="2"/>
        <v>27</v>
      </c>
      <c r="GH2" s="137">
        <f t="shared" si="2"/>
        <v>27</v>
      </c>
      <c r="GI2" s="137">
        <f t="shared" si="2"/>
        <v>28</v>
      </c>
      <c r="GJ2" s="137">
        <f t="shared" si="2"/>
        <v>28</v>
      </c>
      <c r="GK2" s="137">
        <f t="shared" si="2"/>
        <v>28</v>
      </c>
      <c r="GL2" s="137">
        <f t="shared" si="2"/>
        <v>28</v>
      </c>
      <c r="GM2" s="137">
        <f t="shared" si="2"/>
        <v>28</v>
      </c>
      <c r="GN2" s="137">
        <f t="shared" si="2"/>
        <v>28</v>
      </c>
      <c r="GO2" s="137">
        <f t="shared" si="2"/>
        <v>28</v>
      </c>
      <c r="GP2" s="137">
        <f t="shared" si="2"/>
        <v>29</v>
      </c>
      <c r="GQ2" s="137">
        <f t="shared" si="2"/>
        <v>29</v>
      </c>
      <c r="GR2" s="137">
        <f t="shared" si="2"/>
        <v>29</v>
      </c>
      <c r="GS2" s="137">
        <f t="shared" si="2"/>
        <v>29</v>
      </c>
      <c r="GT2" s="137">
        <f t="shared" ref="GT2:JE2" si="3">GM2+1</f>
        <v>29</v>
      </c>
      <c r="GU2" s="137">
        <f t="shared" si="3"/>
        <v>29</v>
      </c>
      <c r="GV2" s="137">
        <f t="shared" si="3"/>
        <v>29</v>
      </c>
      <c r="GW2" s="137">
        <f t="shared" si="3"/>
        <v>30</v>
      </c>
      <c r="GX2" s="137">
        <f t="shared" si="3"/>
        <v>30</v>
      </c>
      <c r="GY2" s="137">
        <f t="shared" si="3"/>
        <v>30</v>
      </c>
      <c r="GZ2" s="137">
        <f t="shared" si="3"/>
        <v>30</v>
      </c>
      <c r="HA2" s="137">
        <f t="shared" si="3"/>
        <v>30</v>
      </c>
      <c r="HB2" s="137">
        <f t="shared" si="3"/>
        <v>30</v>
      </c>
      <c r="HC2" s="137">
        <f t="shared" si="3"/>
        <v>30</v>
      </c>
      <c r="HD2" s="137">
        <f t="shared" si="3"/>
        <v>31</v>
      </c>
      <c r="HE2" s="137">
        <f t="shared" si="3"/>
        <v>31</v>
      </c>
      <c r="HF2" s="137">
        <f t="shared" si="3"/>
        <v>31</v>
      </c>
      <c r="HG2" s="137">
        <f t="shared" si="3"/>
        <v>31</v>
      </c>
      <c r="HH2" s="137">
        <f t="shared" si="3"/>
        <v>31</v>
      </c>
      <c r="HI2" s="137">
        <f t="shared" si="3"/>
        <v>31</v>
      </c>
      <c r="HJ2" s="137">
        <f t="shared" si="3"/>
        <v>31</v>
      </c>
      <c r="HK2" s="137">
        <f t="shared" si="3"/>
        <v>32</v>
      </c>
      <c r="HL2" s="137">
        <f t="shared" si="3"/>
        <v>32</v>
      </c>
      <c r="HM2" s="137">
        <f t="shared" si="3"/>
        <v>32</v>
      </c>
      <c r="HN2" s="137">
        <f t="shared" si="3"/>
        <v>32</v>
      </c>
      <c r="HO2" s="137">
        <f t="shared" si="3"/>
        <v>32</v>
      </c>
      <c r="HP2" s="137">
        <f t="shared" si="3"/>
        <v>32</v>
      </c>
      <c r="HQ2" s="137">
        <f t="shared" si="3"/>
        <v>32</v>
      </c>
      <c r="HR2" s="137">
        <f t="shared" si="3"/>
        <v>33</v>
      </c>
      <c r="HS2" s="137">
        <f t="shared" si="3"/>
        <v>33</v>
      </c>
      <c r="HT2" s="137">
        <f t="shared" si="3"/>
        <v>33</v>
      </c>
      <c r="HU2" s="137">
        <f t="shared" si="3"/>
        <v>33</v>
      </c>
      <c r="HV2" s="137">
        <f t="shared" si="3"/>
        <v>33</v>
      </c>
      <c r="HW2" s="137">
        <f t="shared" si="3"/>
        <v>33</v>
      </c>
      <c r="HX2" s="137">
        <f t="shared" si="3"/>
        <v>33</v>
      </c>
      <c r="HY2" s="137">
        <f t="shared" si="3"/>
        <v>34</v>
      </c>
      <c r="HZ2" s="137">
        <f t="shared" si="3"/>
        <v>34</v>
      </c>
      <c r="IA2" s="137">
        <f t="shared" si="3"/>
        <v>34</v>
      </c>
      <c r="IB2" s="137">
        <f t="shared" si="3"/>
        <v>34</v>
      </c>
      <c r="IC2" s="137">
        <f t="shared" si="3"/>
        <v>34</v>
      </c>
      <c r="ID2" s="137">
        <f t="shared" si="3"/>
        <v>34</v>
      </c>
      <c r="IE2" s="137">
        <f t="shared" si="3"/>
        <v>34</v>
      </c>
      <c r="IF2" s="137">
        <f t="shared" si="3"/>
        <v>35</v>
      </c>
      <c r="IG2" s="137">
        <f t="shared" si="3"/>
        <v>35</v>
      </c>
      <c r="IH2" s="137">
        <f t="shared" si="3"/>
        <v>35</v>
      </c>
      <c r="II2" s="137">
        <f t="shared" si="3"/>
        <v>35</v>
      </c>
      <c r="IJ2" s="137">
        <f t="shared" si="3"/>
        <v>35</v>
      </c>
      <c r="IK2" s="137">
        <f t="shared" si="3"/>
        <v>35</v>
      </c>
      <c r="IL2" s="137">
        <f t="shared" si="3"/>
        <v>35</v>
      </c>
      <c r="IM2" s="137">
        <f t="shared" si="3"/>
        <v>36</v>
      </c>
      <c r="IN2" s="137">
        <f t="shared" si="3"/>
        <v>36</v>
      </c>
      <c r="IO2" s="137">
        <f t="shared" si="3"/>
        <v>36</v>
      </c>
      <c r="IP2" s="137">
        <f t="shared" si="3"/>
        <v>36</v>
      </c>
      <c r="IQ2" s="137">
        <f t="shared" si="3"/>
        <v>36</v>
      </c>
      <c r="IR2" s="137">
        <f t="shared" si="3"/>
        <v>36</v>
      </c>
      <c r="IS2" s="137">
        <f t="shared" si="3"/>
        <v>36</v>
      </c>
      <c r="IT2" s="137">
        <f t="shared" si="3"/>
        <v>37</v>
      </c>
      <c r="IU2" s="137">
        <f t="shared" si="3"/>
        <v>37</v>
      </c>
      <c r="IV2" s="137">
        <f t="shared" si="3"/>
        <v>37</v>
      </c>
      <c r="IW2" s="137">
        <f t="shared" si="3"/>
        <v>37</v>
      </c>
      <c r="IX2" s="137">
        <f t="shared" si="3"/>
        <v>37</v>
      </c>
      <c r="IY2" s="137">
        <f t="shared" si="3"/>
        <v>37</v>
      </c>
      <c r="IZ2" s="137">
        <f t="shared" si="3"/>
        <v>37</v>
      </c>
      <c r="JA2" s="137">
        <f t="shared" si="3"/>
        <v>38</v>
      </c>
      <c r="JB2" s="137">
        <f t="shared" si="3"/>
        <v>38</v>
      </c>
      <c r="JC2" s="137">
        <f t="shared" si="3"/>
        <v>38</v>
      </c>
      <c r="JD2" s="137">
        <f t="shared" si="3"/>
        <v>38</v>
      </c>
      <c r="JE2" s="137">
        <f t="shared" si="3"/>
        <v>38</v>
      </c>
      <c r="JF2" s="137">
        <f t="shared" ref="JF2:LQ2" si="4">IY2+1</f>
        <v>38</v>
      </c>
      <c r="JG2" s="137">
        <f t="shared" si="4"/>
        <v>38</v>
      </c>
      <c r="JH2" s="137">
        <f t="shared" si="4"/>
        <v>39</v>
      </c>
      <c r="JI2" s="137">
        <f t="shared" si="4"/>
        <v>39</v>
      </c>
      <c r="JJ2" s="137">
        <f t="shared" si="4"/>
        <v>39</v>
      </c>
      <c r="JK2" s="137">
        <f t="shared" si="4"/>
        <v>39</v>
      </c>
      <c r="JL2" s="137">
        <f t="shared" si="4"/>
        <v>39</v>
      </c>
      <c r="JM2" s="137">
        <f t="shared" si="4"/>
        <v>39</v>
      </c>
      <c r="JN2" s="137">
        <f t="shared" si="4"/>
        <v>39</v>
      </c>
      <c r="JO2" s="137">
        <f t="shared" si="4"/>
        <v>40</v>
      </c>
      <c r="JP2" s="137">
        <f t="shared" si="4"/>
        <v>40</v>
      </c>
      <c r="JQ2" s="137">
        <f t="shared" si="4"/>
        <v>40</v>
      </c>
      <c r="JR2" s="137">
        <f t="shared" si="4"/>
        <v>40</v>
      </c>
      <c r="JS2" s="137">
        <f t="shared" si="4"/>
        <v>40</v>
      </c>
      <c r="JT2" s="137">
        <f t="shared" si="4"/>
        <v>40</v>
      </c>
      <c r="JU2" s="137">
        <f t="shared" si="4"/>
        <v>40</v>
      </c>
      <c r="JV2" s="137">
        <f t="shared" si="4"/>
        <v>41</v>
      </c>
      <c r="JW2" s="137">
        <f t="shared" si="4"/>
        <v>41</v>
      </c>
      <c r="JX2" s="137">
        <f t="shared" si="4"/>
        <v>41</v>
      </c>
      <c r="JY2" s="137">
        <f t="shared" si="4"/>
        <v>41</v>
      </c>
      <c r="JZ2" s="137">
        <f t="shared" si="4"/>
        <v>41</v>
      </c>
      <c r="KA2" s="137">
        <f t="shared" si="4"/>
        <v>41</v>
      </c>
      <c r="KB2" s="137">
        <f t="shared" si="4"/>
        <v>41</v>
      </c>
      <c r="KC2" s="137">
        <f t="shared" si="4"/>
        <v>42</v>
      </c>
      <c r="KD2" s="137">
        <f t="shared" si="4"/>
        <v>42</v>
      </c>
      <c r="KE2" s="137">
        <f t="shared" si="4"/>
        <v>42</v>
      </c>
      <c r="KF2" s="137">
        <f t="shared" si="4"/>
        <v>42</v>
      </c>
      <c r="KG2" s="137">
        <f t="shared" si="4"/>
        <v>42</v>
      </c>
      <c r="KH2" s="137">
        <f t="shared" si="4"/>
        <v>42</v>
      </c>
      <c r="KI2" s="137">
        <f t="shared" si="4"/>
        <v>42</v>
      </c>
      <c r="KJ2" s="137">
        <f t="shared" si="4"/>
        <v>43</v>
      </c>
      <c r="KK2" s="137">
        <f t="shared" si="4"/>
        <v>43</v>
      </c>
      <c r="KL2" s="137">
        <f t="shared" si="4"/>
        <v>43</v>
      </c>
      <c r="KM2" s="137">
        <f t="shared" si="4"/>
        <v>43</v>
      </c>
      <c r="KN2" s="137">
        <f t="shared" si="4"/>
        <v>43</v>
      </c>
      <c r="KO2" s="137">
        <f t="shared" si="4"/>
        <v>43</v>
      </c>
      <c r="KP2" s="137">
        <f t="shared" si="4"/>
        <v>43</v>
      </c>
      <c r="KQ2" s="137">
        <f t="shared" si="4"/>
        <v>44</v>
      </c>
      <c r="KR2" s="137">
        <f t="shared" si="4"/>
        <v>44</v>
      </c>
      <c r="KS2" s="137">
        <f t="shared" si="4"/>
        <v>44</v>
      </c>
      <c r="KT2" s="137">
        <f t="shared" si="4"/>
        <v>44</v>
      </c>
      <c r="KU2" s="137">
        <f t="shared" si="4"/>
        <v>44</v>
      </c>
      <c r="KV2" s="137">
        <f t="shared" si="4"/>
        <v>44</v>
      </c>
      <c r="KW2" s="137">
        <f t="shared" si="4"/>
        <v>44</v>
      </c>
      <c r="KX2" s="137">
        <f t="shared" si="4"/>
        <v>45</v>
      </c>
      <c r="KY2" s="137">
        <f t="shared" si="4"/>
        <v>45</v>
      </c>
      <c r="KZ2" s="137">
        <f t="shared" si="4"/>
        <v>45</v>
      </c>
      <c r="LA2" s="137">
        <f t="shared" si="4"/>
        <v>45</v>
      </c>
      <c r="LB2" s="137">
        <f t="shared" si="4"/>
        <v>45</v>
      </c>
      <c r="LC2" s="137">
        <f t="shared" si="4"/>
        <v>45</v>
      </c>
      <c r="LD2" s="137">
        <f t="shared" si="4"/>
        <v>45</v>
      </c>
      <c r="LE2" s="137">
        <f t="shared" si="4"/>
        <v>46</v>
      </c>
      <c r="LF2" s="137">
        <f t="shared" si="4"/>
        <v>46</v>
      </c>
      <c r="LG2" s="137">
        <f t="shared" si="4"/>
        <v>46</v>
      </c>
      <c r="LH2" s="137">
        <f t="shared" si="4"/>
        <v>46</v>
      </c>
      <c r="LI2" s="137">
        <f t="shared" si="4"/>
        <v>46</v>
      </c>
      <c r="LJ2" s="137">
        <f t="shared" si="4"/>
        <v>46</v>
      </c>
      <c r="LK2" s="137">
        <f t="shared" si="4"/>
        <v>46</v>
      </c>
      <c r="LL2" s="137">
        <f t="shared" si="4"/>
        <v>47</v>
      </c>
      <c r="LM2" s="137">
        <f t="shared" si="4"/>
        <v>47</v>
      </c>
      <c r="LN2" s="137">
        <f t="shared" si="4"/>
        <v>47</v>
      </c>
      <c r="LO2" s="137">
        <f t="shared" si="4"/>
        <v>47</v>
      </c>
      <c r="LP2" s="137">
        <f t="shared" si="4"/>
        <v>47</v>
      </c>
      <c r="LQ2" s="137">
        <f t="shared" si="4"/>
        <v>47</v>
      </c>
      <c r="LR2" s="137">
        <f t="shared" ref="LR2:OC2" si="5">LK2+1</f>
        <v>47</v>
      </c>
      <c r="LS2" s="137">
        <f t="shared" si="5"/>
        <v>48</v>
      </c>
      <c r="LT2" s="137">
        <f t="shared" si="5"/>
        <v>48</v>
      </c>
      <c r="LU2" s="137">
        <f t="shared" si="5"/>
        <v>48</v>
      </c>
      <c r="LV2" s="137">
        <f t="shared" si="5"/>
        <v>48</v>
      </c>
      <c r="LW2" s="137">
        <f t="shared" si="5"/>
        <v>48</v>
      </c>
      <c r="LX2" s="137">
        <f t="shared" si="5"/>
        <v>48</v>
      </c>
      <c r="LY2" s="137">
        <f t="shared" si="5"/>
        <v>48</v>
      </c>
      <c r="LZ2" s="137">
        <f t="shared" si="5"/>
        <v>49</v>
      </c>
      <c r="MA2" s="137">
        <f t="shared" si="5"/>
        <v>49</v>
      </c>
      <c r="MB2" s="137">
        <f t="shared" si="5"/>
        <v>49</v>
      </c>
      <c r="MC2" s="137">
        <f t="shared" si="5"/>
        <v>49</v>
      </c>
      <c r="MD2" s="137">
        <f t="shared" si="5"/>
        <v>49</v>
      </c>
      <c r="ME2" s="137">
        <f t="shared" si="5"/>
        <v>49</v>
      </c>
      <c r="MF2" s="137">
        <f t="shared" si="5"/>
        <v>49</v>
      </c>
      <c r="MG2" s="137">
        <f t="shared" si="5"/>
        <v>50</v>
      </c>
      <c r="MH2" s="137">
        <f t="shared" si="5"/>
        <v>50</v>
      </c>
      <c r="MI2" s="137">
        <f t="shared" si="5"/>
        <v>50</v>
      </c>
      <c r="MJ2" s="137">
        <f t="shared" si="5"/>
        <v>50</v>
      </c>
      <c r="MK2" s="137">
        <f t="shared" si="5"/>
        <v>50</v>
      </c>
      <c r="ML2" s="137">
        <f t="shared" si="5"/>
        <v>50</v>
      </c>
      <c r="MM2" s="137">
        <f t="shared" si="5"/>
        <v>50</v>
      </c>
      <c r="MN2" s="137">
        <f t="shared" si="5"/>
        <v>51</v>
      </c>
      <c r="MO2" s="137">
        <f t="shared" si="5"/>
        <v>51</v>
      </c>
      <c r="MP2" s="137">
        <f t="shared" si="5"/>
        <v>51</v>
      </c>
      <c r="MQ2" s="137">
        <f t="shared" si="5"/>
        <v>51</v>
      </c>
      <c r="MR2" s="137">
        <f t="shared" si="5"/>
        <v>51</v>
      </c>
      <c r="MS2" s="137">
        <f t="shared" si="5"/>
        <v>51</v>
      </c>
      <c r="MT2" s="137">
        <f t="shared" si="5"/>
        <v>51</v>
      </c>
      <c r="MU2" s="137">
        <f t="shared" si="5"/>
        <v>52</v>
      </c>
      <c r="MV2" s="137">
        <f t="shared" si="5"/>
        <v>52</v>
      </c>
      <c r="MW2" s="137">
        <f t="shared" si="5"/>
        <v>52</v>
      </c>
      <c r="MX2" s="137">
        <f t="shared" si="5"/>
        <v>52</v>
      </c>
      <c r="MY2" s="137">
        <f t="shared" si="5"/>
        <v>52</v>
      </c>
      <c r="MZ2" s="137">
        <f t="shared" si="5"/>
        <v>52</v>
      </c>
      <c r="NA2" s="137">
        <f t="shared" si="5"/>
        <v>52</v>
      </c>
      <c r="NB2" s="137">
        <f t="shared" si="5"/>
        <v>53</v>
      </c>
      <c r="NC2" s="137">
        <f t="shared" si="5"/>
        <v>53</v>
      </c>
      <c r="ND2" s="137">
        <f t="shared" si="5"/>
        <v>53</v>
      </c>
      <c r="NE2" s="137">
        <f t="shared" si="5"/>
        <v>53</v>
      </c>
      <c r="NF2" s="137">
        <f t="shared" si="5"/>
        <v>53</v>
      </c>
      <c r="NG2" s="137">
        <f t="shared" si="5"/>
        <v>53</v>
      </c>
      <c r="NH2" s="137">
        <f t="shared" si="5"/>
        <v>53</v>
      </c>
      <c r="NI2" s="137">
        <f t="shared" si="5"/>
        <v>54</v>
      </c>
      <c r="NJ2" s="137">
        <f t="shared" si="5"/>
        <v>54</v>
      </c>
      <c r="NK2" s="137">
        <f t="shared" si="5"/>
        <v>54</v>
      </c>
      <c r="NL2" s="137">
        <f t="shared" si="5"/>
        <v>54</v>
      </c>
      <c r="NM2" s="137">
        <f t="shared" si="5"/>
        <v>54</v>
      </c>
      <c r="NN2" s="137">
        <f t="shared" si="5"/>
        <v>54</v>
      </c>
      <c r="NO2" s="137">
        <f t="shared" si="5"/>
        <v>54</v>
      </c>
      <c r="NP2" s="137">
        <f t="shared" si="5"/>
        <v>55</v>
      </c>
      <c r="NQ2" s="137">
        <f t="shared" si="5"/>
        <v>55</v>
      </c>
      <c r="NR2" s="137">
        <f t="shared" si="5"/>
        <v>55</v>
      </c>
      <c r="NS2" s="137">
        <f t="shared" si="5"/>
        <v>55</v>
      </c>
      <c r="NT2" s="137">
        <f t="shared" si="5"/>
        <v>55</v>
      </c>
      <c r="NU2" s="137">
        <f t="shared" si="5"/>
        <v>55</v>
      </c>
      <c r="NV2" s="137">
        <f t="shared" si="5"/>
        <v>55</v>
      </c>
      <c r="NW2" s="137">
        <f t="shared" si="5"/>
        <v>56</v>
      </c>
      <c r="NX2" s="137">
        <f t="shared" si="5"/>
        <v>56</v>
      </c>
      <c r="NY2" s="137">
        <f t="shared" si="5"/>
        <v>56</v>
      </c>
      <c r="NZ2" s="137">
        <f t="shared" si="5"/>
        <v>56</v>
      </c>
      <c r="OA2" s="137">
        <f t="shared" si="5"/>
        <v>56</v>
      </c>
      <c r="OB2" s="137">
        <f t="shared" si="5"/>
        <v>56</v>
      </c>
      <c r="OC2" s="137">
        <f t="shared" si="5"/>
        <v>56</v>
      </c>
      <c r="OD2" s="137">
        <f t="shared" ref="OD2:QN2" si="6">NW2+1</f>
        <v>57</v>
      </c>
      <c r="OE2" s="137">
        <f t="shared" si="6"/>
        <v>57</v>
      </c>
      <c r="OF2" s="137">
        <f t="shared" si="6"/>
        <v>57</v>
      </c>
      <c r="OG2" s="137">
        <f t="shared" si="6"/>
        <v>57</v>
      </c>
      <c r="OH2" s="137">
        <f t="shared" si="6"/>
        <v>57</v>
      </c>
      <c r="OI2" s="137">
        <f t="shared" si="6"/>
        <v>57</v>
      </c>
      <c r="OJ2" s="137">
        <f t="shared" si="6"/>
        <v>57</v>
      </c>
      <c r="OK2" s="137">
        <f t="shared" si="6"/>
        <v>58</v>
      </c>
      <c r="OL2" s="137">
        <f t="shared" si="6"/>
        <v>58</v>
      </c>
      <c r="OM2" s="137">
        <f t="shared" si="6"/>
        <v>58</v>
      </c>
      <c r="ON2" s="137">
        <f t="shared" si="6"/>
        <v>58</v>
      </c>
      <c r="OO2" s="137">
        <f t="shared" si="6"/>
        <v>58</v>
      </c>
      <c r="OP2" s="137">
        <f t="shared" si="6"/>
        <v>58</v>
      </c>
      <c r="OQ2" s="137">
        <f t="shared" si="6"/>
        <v>58</v>
      </c>
      <c r="OR2" s="137">
        <f t="shared" si="6"/>
        <v>59</v>
      </c>
      <c r="OS2" s="137">
        <f t="shared" si="6"/>
        <v>59</v>
      </c>
      <c r="OT2" s="137">
        <f t="shared" si="6"/>
        <v>59</v>
      </c>
      <c r="OU2" s="137">
        <f t="shared" si="6"/>
        <v>59</v>
      </c>
      <c r="OV2" s="137">
        <f t="shared" si="6"/>
        <v>59</v>
      </c>
      <c r="OW2" s="137">
        <f t="shared" si="6"/>
        <v>59</v>
      </c>
      <c r="OX2" s="137">
        <f t="shared" si="6"/>
        <v>59</v>
      </c>
      <c r="OY2" s="137">
        <f t="shared" si="6"/>
        <v>60</v>
      </c>
      <c r="OZ2" s="137">
        <f t="shared" si="6"/>
        <v>60</v>
      </c>
      <c r="PA2" s="137">
        <f t="shared" si="6"/>
        <v>60</v>
      </c>
      <c r="PB2" s="137">
        <f t="shared" si="6"/>
        <v>60</v>
      </c>
      <c r="PC2" s="137">
        <f t="shared" si="6"/>
        <v>60</v>
      </c>
      <c r="PD2" s="137">
        <f t="shared" si="6"/>
        <v>60</v>
      </c>
      <c r="PE2" s="137">
        <f t="shared" si="6"/>
        <v>60</v>
      </c>
      <c r="PF2" s="137">
        <f t="shared" si="6"/>
        <v>61</v>
      </c>
      <c r="PG2" s="137">
        <f t="shared" si="6"/>
        <v>61</v>
      </c>
      <c r="PH2" s="137">
        <f t="shared" si="6"/>
        <v>61</v>
      </c>
      <c r="PI2" s="137">
        <f t="shared" si="6"/>
        <v>61</v>
      </c>
      <c r="PJ2" s="137">
        <f t="shared" si="6"/>
        <v>61</v>
      </c>
      <c r="PK2" s="137">
        <f t="shared" si="6"/>
        <v>61</v>
      </c>
      <c r="PL2" s="137">
        <f t="shared" si="6"/>
        <v>61</v>
      </c>
      <c r="PM2" s="137">
        <f t="shared" si="6"/>
        <v>62</v>
      </c>
      <c r="PN2" s="137">
        <f t="shared" si="6"/>
        <v>62</v>
      </c>
      <c r="PO2" s="137">
        <f t="shared" si="6"/>
        <v>62</v>
      </c>
      <c r="PP2" s="137">
        <f t="shared" si="6"/>
        <v>62</v>
      </c>
      <c r="PQ2" s="137">
        <f t="shared" si="6"/>
        <v>62</v>
      </c>
      <c r="PR2" s="137">
        <f t="shared" si="6"/>
        <v>62</v>
      </c>
      <c r="PS2" s="137">
        <f t="shared" si="6"/>
        <v>62</v>
      </c>
      <c r="PT2" s="137">
        <f t="shared" si="6"/>
        <v>63</v>
      </c>
      <c r="PU2" s="137">
        <f t="shared" si="6"/>
        <v>63</v>
      </c>
      <c r="PV2" s="137">
        <f t="shared" si="6"/>
        <v>63</v>
      </c>
      <c r="PW2" s="137">
        <f t="shared" si="6"/>
        <v>63</v>
      </c>
      <c r="PX2" s="137">
        <f t="shared" si="6"/>
        <v>63</v>
      </c>
      <c r="PY2" s="137">
        <f t="shared" si="6"/>
        <v>63</v>
      </c>
      <c r="PZ2" s="137">
        <f t="shared" si="6"/>
        <v>63</v>
      </c>
      <c r="QA2" s="137">
        <f t="shared" si="6"/>
        <v>64</v>
      </c>
      <c r="QB2" s="137">
        <f t="shared" si="6"/>
        <v>64</v>
      </c>
      <c r="QC2" s="137">
        <f t="shared" si="6"/>
        <v>64</v>
      </c>
      <c r="QD2" s="137">
        <f t="shared" si="6"/>
        <v>64</v>
      </c>
      <c r="QE2" s="137">
        <f t="shared" si="6"/>
        <v>64</v>
      </c>
      <c r="QF2" s="137">
        <f t="shared" si="6"/>
        <v>64</v>
      </c>
      <c r="QG2" s="137">
        <f t="shared" si="6"/>
        <v>64</v>
      </c>
      <c r="QH2" s="137">
        <f t="shared" si="6"/>
        <v>65</v>
      </c>
      <c r="QI2" s="137">
        <f t="shared" si="6"/>
        <v>65</v>
      </c>
      <c r="QJ2" s="137">
        <f t="shared" si="6"/>
        <v>65</v>
      </c>
      <c r="QK2" s="137">
        <f t="shared" si="6"/>
        <v>65</v>
      </c>
      <c r="QL2" s="137">
        <f t="shared" si="6"/>
        <v>65</v>
      </c>
      <c r="QM2" s="137">
        <f t="shared" si="6"/>
        <v>65</v>
      </c>
      <c r="QN2" s="137">
        <f t="shared" si="6"/>
        <v>65</v>
      </c>
    </row>
    <row r="3" spans="1:456" x14ac:dyDescent="0.2">
      <c r="B3" s="8">
        <f>Bande!D9</f>
        <v>42875</v>
      </c>
      <c r="C3" s="9">
        <f>B3+1</f>
        <v>42876</v>
      </c>
      <c r="D3" s="9">
        <f t="shared" ref="D3:BO3" si="7">C3+1</f>
        <v>42877</v>
      </c>
      <c r="E3" s="9">
        <f t="shared" si="7"/>
        <v>42878</v>
      </c>
      <c r="F3" s="9">
        <f t="shared" si="7"/>
        <v>42879</v>
      </c>
      <c r="G3" s="9">
        <f t="shared" si="7"/>
        <v>42880</v>
      </c>
      <c r="H3" s="10">
        <f t="shared" si="7"/>
        <v>42881</v>
      </c>
      <c r="I3" s="8">
        <f t="shared" si="7"/>
        <v>42882</v>
      </c>
      <c r="J3" s="9">
        <f t="shared" si="7"/>
        <v>42883</v>
      </c>
      <c r="K3" s="9">
        <f t="shared" si="7"/>
        <v>42884</v>
      </c>
      <c r="L3" s="9">
        <f t="shared" si="7"/>
        <v>42885</v>
      </c>
      <c r="M3" s="9">
        <f t="shared" si="7"/>
        <v>42886</v>
      </c>
      <c r="N3" s="9">
        <f t="shared" si="7"/>
        <v>42887</v>
      </c>
      <c r="O3" s="10">
        <f t="shared" si="7"/>
        <v>42888</v>
      </c>
      <c r="P3" s="8">
        <f t="shared" si="7"/>
        <v>42889</v>
      </c>
      <c r="Q3" s="9">
        <f t="shared" si="7"/>
        <v>42890</v>
      </c>
      <c r="R3" s="9">
        <f t="shared" si="7"/>
        <v>42891</v>
      </c>
      <c r="S3" s="9">
        <f t="shared" si="7"/>
        <v>42892</v>
      </c>
      <c r="T3" s="9">
        <f t="shared" si="7"/>
        <v>42893</v>
      </c>
      <c r="U3" s="9">
        <f t="shared" si="7"/>
        <v>42894</v>
      </c>
      <c r="V3" s="10">
        <f t="shared" si="7"/>
        <v>42895</v>
      </c>
      <c r="W3" s="8">
        <f t="shared" si="7"/>
        <v>42896</v>
      </c>
      <c r="X3" s="9">
        <f t="shared" si="7"/>
        <v>42897</v>
      </c>
      <c r="Y3" s="9">
        <f t="shared" si="7"/>
        <v>42898</v>
      </c>
      <c r="Z3" s="9">
        <f t="shared" si="7"/>
        <v>42899</v>
      </c>
      <c r="AA3" s="9">
        <f t="shared" si="7"/>
        <v>42900</v>
      </c>
      <c r="AB3" s="9">
        <f t="shared" si="7"/>
        <v>42901</v>
      </c>
      <c r="AC3" s="10">
        <f t="shared" si="7"/>
        <v>42902</v>
      </c>
      <c r="AD3" s="8">
        <f t="shared" si="7"/>
        <v>42903</v>
      </c>
      <c r="AE3" s="9">
        <f t="shared" si="7"/>
        <v>42904</v>
      </c>
      <c r="AF3" s="9">
        <f t="shared" si="7"/>
        <v>42905</v>
      </c>
      <c r="AG3" s="9">
        <f t="shared" si="7"/>
        <v>42906</v>
      </c>
      <c r="AH3" s="9">
        <f t="shared" si="7"/>
        <v>42907</v>
      </c>
      <c r="AI3" s="9">
        <f t="shared" si="7"/>
        <v>42908</v>
      </c>
      <c r="AJ3" s="10">
        <f t="shared" si="7"/>
        <v>42909</v>
      </c>
      <c r="AK3" s="8">
        <f t="shared" si="7"/>
        <v>42910</v>
      </c>
      <c r="AL3" s="9">
        <f t="shared" si="7"/>
        <v>42911</v>
      </c>
      <c r="AM3" s="9">
        <f t="shared" si="7"/>
        <v>42912</v>
      </c>
      <c r="AN3" s="9">
        <f t="shared" si="7"/>
        <v>42913</v>
      </c>
      <c r="AO3" s="9">
        <f t="shared" si="7"/>
        <v>42914</v>
      </c>
      <c r="AP3" s="9">
        <f t="shared" si="7"/>
        <v>42915</v>
      </c>
      <c r="AQ3" s="10">
        <f t="shared" si="7"/>
        <v>42916</v>
      </c>
      <c r="AR3" s="8">
        <f t="shared" si="7"/>
        <v>42917</v>
      </c>
      <c r="AS3" s="9">
        <f t="shared" si="7"/>
        <v>42918</v>
      </c>
      <c r="AT3" s="9">
        <f t="shared" si="7"/>
        <v>42919</v>
      </c>
      <c r="AU3" s="9">
        <f t="shared" si="7"/>
        <v>42920</v>
      </c>
      <c r="AV3" s="9">
        <f t="shared" si="7"/>
        <v>42921</v>
      </c>
      <c r="AW3" s="9">
        <f t="shared" si="7"/>
        <v>42922</v>
      </c>
      <c r="AX3" s="10">
        <f t="shared" si="7"/>
        <v>42923</v>
      </c>
      <c r="AY3" s="8">
        <f t="shared" si="7"/>
        <v>42924</v>
      </c>
      <c r="AZ3" s="9">
        <f t="shared" si="7"/>
        <v>42925</v>
      </c>
      <c r="BA3" s="9">
        <f t="shared" si="7"/>
        <v>42926</v>
      </c>
      <c r="BB3" s="9">
        <f t="shared" si="7"/>
        <v>42927</v>
      </c>
      <c r="BC3" s="9">
        <f t="shared" si="7"/>
        <v>42928</v>
      </c>
      <c r="BD3" s="9">
        <f t="shared" si="7"/>
        <v>42929</v>
      </c>
      <c r="BE3" s="10">
        <f t="shared" si="7"/>
        <v>42930</v>
      </c>
      <c r="BF3" s="8">
        <f t="shared" si="7"/>
        <v>42931</v>
      </c>
      <c r="BG3" s="9">
        <f t="shared" si="7"/>
        <v>42932</v>
      </c>
      <c r="BH3" s="9">
        <f t="shared" si="7"/>
        <v>42933</v>
      </c>
      <c r="BI3" s="9">
        <f t="shared" si="7"/>
        <v>42934</v>
      </c>
      <c r="BJ3" s="9">
        <f t="shared" si="7"/>
        <v>42935</v>
      </c>
      <c r="BK3" s="9">
        <f t="shared" si="7"/>
        <v>42936</v>
      </c>
      <c r="BL3" s="10">
        <f t="shared" si="7"/>
        <v>42937</v>
      </c>
      <c r="BM3" s="8">
        <f t="shared" si="7"/>
        <v>42938</v>
      </c>
      <c r="BN3" s="9">
        <f t="shared" si="7"/>
        <v>42939</v>
      </c>
      <c r="BO3" s="9">
        <f t="shared" si="7"/>
        <v>42940</v>
      </c>
      <c r="BP3" s="9">
        <f t="shared" ref="BP3:EA3" si="8">BO3+1</f>
        <v>42941</v>
      </c>
      <c r="BQ3" s="9">
        <f t="shared" si="8"/>
        <v>42942</v>
      </c>
      <c r="BR3" s="9">
        <f t="shared" si="8"/>
        <v>42943</v>
      </c>
      <c r="BS3" s="10">
        <f t="shared" si="8"/>
        <v>42944</v>
      </c>
      <c r="BT3" s="8">
        <f t="shared" si="8"/>
        <v>42945</v>
      </c>
      <c r="BU3" s="9">
        <f t="shared" si="8"/>
        <v>42946</v>
      </c>
      <c r="BV3" s="9">
        <f t="shared" si="8"/>
        <v>42947</v>
      </c>
      <c r="BW3" s="9">
        <f t="shared" si="8"/>
        <v>42948</v>
      </c>
      <c r="BX3" s="9">
        <f t="shared" si="8"/>
        <v>42949</v>
      </c>
      <c r="BY3" s="9">
        <f t="shared" si="8"/>
        <v>42950</v>
      </c>
      <c r="BZ3" s="10">
        <f t="shared" si="8"/>
        <v>42951</v>
      </c>
      <c r="CA3" s="8">
        <f t="shared" si="8"/>
        <v>42952</v>
      </c>
      <c r="CB3" s="9">
        <f t="shared" si="8"/>
        <v>42953</v>
      </c>
      <c r="CC3" s="9">
        <f t="shared" si="8"/>
        <v>42954</v>
      </c>
      <c r="CD3" s="9">
        <f t="shared" si="8"/>
        <v>42955</v>
      </c>
      <c r="CE3" s="9">
        <f t="shared" si="8"/>
        <v>42956</v>
      </c>
      <c r="CF3" s="9">
        <f t="shared" si="8"/>
        <v>42957</v>
      </c>
      <c r="CG3" s="10">
        <f t="shared" si="8"/>
        <v>42958</v>
      </c>
      <c r="CH3" s="8">
        <f t="shared" si="8"/>
        <v>42959</v>
      </c>
      <c r="CI3" s="9">
        <f t="shared" si="8"/>
        <v>42960</v>
      </c>
      <c r="CJ3" s="9">
        <f t="shared" si="8"/>
        <v>42961</v>
      </c>
      <c r="CK3" s="9">
        <f t="shared" si="8"/>
        <v>42962</v>
      </c>
      <c r="CL3" s="9">
        <f t="shared" si="8"/>
        <v>42963</v>
      </c>
      <c r="CM3" s="9">
        <f t="shared" si="8"/>
        <v>42964</v>
      </c>
      <c r="CN3" s="10">
        <f t="shared" si="8"/>
        <v>42965</v>
      </c>
      <c r="CO3" s="8">
        <f t="shared" si="8"/>
        <v>42966</v>
      </c>
      <c r="CP3" s="9">
        <f t="shared" si="8"/>
        <v>42967</v>
      </c>
      <c r="CQ3" s="9">
        <f t="shared" si="8"/>
        <v>42968</v>
      </c>
      <c r="CR3" s="9">
        <f t="shared" si="8"/>
        <v>42969</v>
      </c>
      <c r="CS3" s="9">
        <f t="shared" si="8"/>
        <v>42970</v>
      </c>
      <c r="CT3" s="9">
        <f t="shared" si="8"/>
        <v>42971</v>
      </c>
      <c r="CU3" s="10">
        <f t="shared" si="8"/>
        <v>42972</v>
      </c>
      <c r="CV3" s="8">
        <f t="shared" si="8"/>
        <v>42973</v>
      </c>
      <c r="CW3" s="9">
        <f t="shared" si="8"/>
        <v>42974</v>
      </c>
      <c r="CX3" s="9">
        <f t="shared" si="8"/>
        <v>42975</v>
      </c>
      <c r="CY3" s="9">
        <f t="shared" si="8"/>
        <v>42976</v>
      </c>
      <c r="CZ3" s="9">
        <f t="shared" si="8"/>
        <v>42977</v>
      </c>
      <c r="DA3" s="9">
        <f t="shared" si="8"/>
        <v>42978</v>
      </c>
      <c r="DB3" s="10">
        <f t="shared" si="8"/>
        <v>42979</v>
      </c>
      <c r="DC3" s="8">
        <f t="shared" si="8"/>
        <v>42980</v>
      </c>
      <c r="DD3" s="9">
        <f t="shared" si="8"/>
        <v>42981</v>
      </c>
      <c r="DE3" s="9">
        <f t="shared" si="8"/>
        <v>42982</v>
      </c>
      <c r="DF3" s="9">
        <f t="shared" si="8"/>
        <v>42983</v>
      </c>
      <c r="DG3" s="9">
        <f t="shared" si="8"/>
        <v>42984</v>
      </c>
      <c r="DH3" s="9">
        <f t="shared" si="8"/>
        <v>42985</v>
      </c>
      <c r="DI3" s="10">
        <f t="shared" si="8"/>
        <v>42986</v>
      </c>
      <c r="DJ3" s="8">
        <f t="shared" si="8"/>
        <v>42987</v>
      </c>
      <c r="DK3" s="9">
        <f t="shared" si="8"/>
        <v>42988</v>
      </c>
      <c r="DL3" s="9">
        <f t="shared" si="8"/>
        <v>42989</v>
      </c>
      <c r="DM3" s="9">
        <f t="shared" si="8"/>
        <v>42990</v>
      </c>
      <c r="DN3" s="9">
        <f t="shared" si="8"/>
        <v>42991</v>
      </c>
      <c r="DO3" s="9">
        <f t="shared" si="8"/>
        <v>42992</v>
      </c>
      <c r="DP3" s="10">
        <f t="shared" si="8"/>
        <v>42993</v>
      </c>
      <c r="DQ3" s="8">
        <f t="shared" si="8"/>
        <v>42994</v>
      </c>
      <c r="DR3" s="9">
        <f t="shared" si="8"/>
        <v>42995</v>
      </c>
      <c r="DS3" s="9">
        <f t="shared" si="8"/>
        <v>42996</v>
      </c>
      <c r="DT3" s="9">
        <f t="shared" si="8"/>
        <v>42997</v>
      </c>
      <c r="DU3" s="9">
        <f t="shared" si="8"/>
        <v>42998</v>
      </c>
      <c r="DV3" s="9">
        <f t="shared" si="8"/>
        <v>42999</v>
      </c>
      <c r="DW3" s="10">
        <f t="shared" si="8"/>
        <v>43000</v>
      </c>
      <c r="DX3" s="8">
        <f t="shared" si="8"/>
        <v>43001</v>
      </c>
      <c r="DY3" s="9">
        <f t="shared" si="8"/>
        <v>43002</v>
      </c>
      <c r="DZ3" s="9">
        <f t="shared" si="8"/>
        <v>43003</v>
      </c>
      <c r="EA3" s="9">
        <f t="shared" si="8"/>
        <v>43004</v>
      </c>
      <c r="EB3" s="9">
        <f t="shared" ref="EB3:GM3" si="9">EA3+1</f>
        <v>43005</v>
      </c>
      <c r="EC3" s="9">
        <f t="shared" si="9"/>
        <v>43006</v>
      </c>
      <c r="ED3" s="10">
        <f t="shared" si="9"/>
        <v>43007</v>
      </c>
      <c r="EE3" s="8">
        <f t="shared" si="9"/>
        <v>43008</v>
      </c>
      <c r="EF3" s="9">
        <f t="shared" si="9"/>
        <v>43009</v>
      </c>
      <c r="EG3" s="9">
        <f t="shared" si="9"/>
        <v>43010</v>
      </c>
      <c r="EH3" s="9">
        <f t="shared" si="9"/>
        <v>43011</v>
      </c>
      <c r="EI3" s="9">
        <f t="shared" si="9"/>
        <v>43012</v>
      </c>
      <c r="EJ3" s="9">
        <f t="shared" si="9"/>
        <v>43013</v>
      </c>
      <c r="EK3" s="10">
        <f t="shared" si="9"/>
        <v>43014</v>
      </c>
      <c r="EL3" s="8">
        <f t="shared" si="9"/>
        <v>43015</v>
      </c>
      <c r="EM3" s="9">
        <f t="shared" si="9"/>
        <v>43016</v>
      </c>
      <c r="EN3" s="9">
        <f t="shared" si="9"/>
        <v>43017</v>
      </c>
      <c r="EO3" s="9">
        <f t="shared" si="9"/>
        <v>43018</v>
      </c>
      <c r="EP3" s="9">
        <f t="shared" si="9"/>
        <v>43019</v>
      </c>
      <c r="EQ3" s="9">
        <f t="shared" si="9"/>
        <v>43020</v>
      </c>
      <c r="ER3" s="10">
        <f t="shared" si="9"/>
        <v>43021</v>
      </c>
      <c r="ES3" s="8">
        <f t="shared" si="9"/>
        <v>43022</v>
      </c>
      <c r="ET3" s="9">
        <f t="shared" si="9"/>
        <v>43023</v>
      </c>
      <c r="EU3" s="9">
        <f t="shared" si="9"/>
        <v>43024</v>
      </c>
      <c r="EV3" s="9">
        <f t="shared" si="9"/>
        <v>43025</v>
      </c>
      <c r="EW3" s="9">
        <f t="shared" si="9"/>
        <v>43026</v>
      </c>
      <c r="EX3" s="9">
        <f t="shared" si="9"/>
        <v>43027</v>
      </c>
      <c r="EY3" s="10">
        <f t="shared" si="9"/>
        <v>43028</v>
      </c>
      <c r="EZ3" s="8">
        <f t="shared" si="9"/>
        <v>43029</v>
      </c>
      <c r="FA3" s="9">
        <f t="shared" si="9"/>
        <v>43030</v>
      </c>
      <c r="FB3" s="9">
        <f t="shared" si="9"/>
        <v>43031</v>
      </c>
      <c r="FC3" s="9">
        <f t="shared" si="9"/>
        <v>43032</v>
      </c>
      <c r="FD3" s="9">
        <f t="shared" si="9"/>
        <v>43033</v>
      </c>
      <c r="FE3" s="9">
        <f t="shared" si="9"/>
        <v>43034</v>
      </c>
      <c r="FF3" s="10">
        <f t="shared" si="9"/>
        <v>43035</v>
      </c>
      <c r="FG3" s="8">
        <f t="shared" si="9"/>
        <v>43036</v>
      </c>
      <c r="FH3" s="9">
        <f t="shared" si="9"/>
        <v>43037</v>
      </c>
      <c r="FI3" s="9">
        <f t="shared" si="9"/>
        <v>43038</v>
      </c>
      <c r="FJ3" s="9">
        <f t="shared" si="9"/>
        <v>43039</v>
      </c>
      <c r="FK3" s="9">
        <f t="shared" si="9"/>
        <v>43040</v>
      </c>
      <c r="FL3" s="9">
        <f t="shared" si="9"/>
        <v>43041</v>
      </c>
      <c r="FM3" s="10">
        <f t="shared" si="9"/>
        <v>43042</v>
      </c>
      <c r="FN3" s="8">
        <f t="shared" si="9"/>
        <v>43043</v>
      </c>
      <c r="FO3" s="9">
        <f t="shared" si="9"/>
        <v>43044</v>
      </c>
      <c r="FP3" s="9">
        <f t="shared" si="9"/>
        <v>43045</v>
      </c>
      <c r="FQ3" s="9">
        <f t="shared" si="9"/>
        <v>43046</v>
      </c>
      <c r="FR3" s="9">
        <f t="shared" si="9"/>
        <v>43047</v>
      </c>
      <c r="FS3" s="9">
        <f t="shared" si="9"/>
        <v>43048</v>
      </c>
      <c r="FT3" s="10">
        <f t="shared" si="9"/>
        <v>43049</v>
      </c>
      <c r="FU3" s="8">
        <f t="shared" si="9"/>
        <v>43050</v>
      </c>
      <c r="FV3" s="9">
        <f t="shared" si="9"/>
        <v>43051</v>
      </c>
      <c r="FW3" s="9">
        <f t="shared" si="9"/>
        <v>43052</v>
      </c>
      <c r="FX3" s="9">
        <f t="shared" si="9"/>
        <v>43053</v>
      </c>
      <c r="FY3" s="9">
        <f t="shared" si="9"/>
        <v>43054</v>
      </c>
      <c r="FZ3" s="9">
        <f t="shared" si="9"/>
        <v>43055</v>
      </c>
      <c r="GA3" s="10">
        <f t="shared" si="9"/>
        <v>43056</v>
      </c>
      <c r="GB3" s="8">
        <f t="shared" si="9"/>
        <v>43057</v>
      </c>
      <c r="GC3" s="9">
        <f t="shared" si="9"/>
        <v>43058</v>
      </c>
      <c r="GD3" s="9">
        <f t="shared" si="9"/>
        <v>43059</v>
      </c>
      <c r="GE3" s="9">
        <f t="shared" si="9"/>
        <v>43060</v>
      </c>
      <c r="GF3" s="9">
        <f t="shared" si="9"/>
        <v>43061</v>
      </c>
      <c r="GG3" s="9">
        <f t="shared" si="9"/>
        <v>43062</v>
      </c>
      <c r="GH3" s="10">
        <f t="shared" si="9"/>
        <v>43063</v>
      </c>
      <c r="GI3" s="8">
        <f t="shared" si="9"/>
        <v>43064</v>
      </c>
      <c r="GJ3" s="9">
        <f t="shared" si="9"/>
        <v>43065</v>
      </c>
      <c r="GK3" s="9">
        <f t="shared" si="9"/>
        <v>43066</v>
      </c>
      <c r="GL3" s="9">
        <f t="shared" si="9"/>
        <v>43067</v>
      </c>
      <c r="GM3" s="9">
        <f t="shared" si="9"/>
        <v>43068</v>
      </c>
      <c r="GN3" s="9">
        <f t="shared" ref="GN3:IY3" si="10">GM3+1</f>
        <v>43069</v>
      </c>
      <c r="GO3" s="10">
        <f t="shared" si="10"/>
        <v>43070</v>
      </c>
      <c r="GP3" s="8">
        <f t="shared" si="10"/>
        <v>43071</v>
      </c>
      <c r="GQ3" s="9">
        <f t="shared" si="10"/>
        <v>43072</v>
      </c>
      <c r="GR3" s="9">
        <f t="shared" si="10"/>
        <v>43073</v>
      </c>
      <c r="GS3" s="9">
        <f t="shared" si="10"/>
        <v>43074</v>
      </c>
      <c r="GT3" s="9">
        <f t="shared" si="10"/>
        <v>43075</v>
      </c>
      <c r="GU3" s="9">
        <f t="shared" si="10"/>
        <v>43076</v>
      </c>
      <c r="GV3" s="10">
        <f t="shared" si="10"/>
        <v>43077</v>
      </c>
      <c r="GW3" s="8">
        <f t="shared" si="10"/>
        <v>43078</v>
      </c>
      <c r="GX3" s="9">
        <f t="shared" si="10"/>
        <v>43079</v>
      </c>
      <c r="GY3" s="9">
        <f t="shared" si="10"/>
        <v>43080</v>
      </c>
      <c r="GZ3" s="9">
        <f t="shared" si="10"/>
        <v>43081</v>
      </c>
      <c r="HA3" s="9">
        <f t="shared" si="10"/>
        <v>43082</v>
      </c>
      <c r="HB3" s="9">
        <f t="shared" si="10"/>
        <v>43083</v>
      </c>
      <c r="HC3" s="10">
        <f t="shared" si="10"/>
        <v>43084</v>
      </c>
      <c r="HD3" s="8">
        <f t="shared" si="10"/>
        <v>43085</v>
      </c>
      <c r="HE3" s="9">
        <f t="shared" si="10"/>
        <v>43086</v>
      </c>
      <c r="HF3" s="9">
        <f t="shared" si="10"/>
        <v>43087</v>
      </c>
      <c r="HG3" s="9">
        <f t="shared" si="10"/>
        <v>43088</v>
      </c>
      <c r="HH3" s="9">
        <f t="shared" si="10"/>
        <v>43089</v>
      </c>
      <c r="HI3" s="9">
        <f t="shared" si="10"/>
        <v>43090</v>
      </c>
      <c r="HJ3" s="10">
        <f t="shared" si="10"/>
        <v>43091</v>
      </c>
      <c r="HK3" s="8">
        <f t="shared" si="10"/>
        <v>43092</v>
      </c>
      <c r="HL3" s="9">
        <f t="shared" si="10"/>
        <v>43093</v>
      </c>
      <c r="HM3" s="9">
        <f t="shared" si="10"/>
        <v>43094</v>
      </c>
      <c r="HN3" s="9">
        <f t="shared" si="10"/>
        <v>43095</v>
      </c>
      <c r="HO3" s="9">
        <f t="shared" si="10"/>
        <v>43096</v>
      </c>
      <c r="HP3" s="9">
        <f t="shared" si="10"/>
        <v>43097</v>
      </c>
      <c r="HQ3" s="10">
        <f t="shared" si="10"/>
        <v>43098</v>
      </c>
      <c r="HR3" s="8">
        <f t="shared" si="10"/>
        <v>43099</v>
      </c>
      <c r="HS3" s="9">
        <f t="shared" si="10"/>
        <v>43100</v>
      </c>
      <c r="HT3" s="9">
        <f t="shared" si="10"/>
        <v>43101</v>
      </c>
      <c r="HU3" s="9">
        <f t="shared" si="10"/>
        <v>43102</v>
      </c>
      <c r="HV3" s="9">
        <f t="shared" si="10"/>
        <v>43103</v>
      </c>
      <c r="HW3" s="9">
        <f t="shared" si="10"/>
        <v>43104</v>
      </c>
      <c r="HX3" s="10">
        <f t="shared" si="10"/>
        <v>43105</v>
      </c>
      <c r="HY3" s="8">
        <f t="shared" si="10"/>
        <v>43106</v>
      </c>
      <c r="HZ3" s="9">
        <f t="shared" si="10"/>
        <v>43107</v>
      </c>
      <c r="IA3" s="9">
        <f t="shared" si="10"/>
        <v>43108</v>
      </c>
      <c r="IB3" s="9">
        <f t="shared" si="10"/>
        <v>43109</v>
      </c>
      <c r="IC3" s="9">
        <f t="shared" si="10"/>
        <v>43110</v>
      </c>
      <c r="ID3" s="9">
        <f t="shared" si="10"/>
        <v>43111</v>
      </c>
      <c r="IE3" s="10">
        <f t="shared" si="10"/>
        <v>43112</v>
      </c>
      <c r="IF3" s="8">
        <f t="shared" si="10"/>
        <v>43113</v>
      </c>
      <c r="IG3" s="9">
        <f t="shared" si="10"/>
        <v>43114</v>
      </c>
      <c r="IH3" s="9">
        <f t="shared" si="10"/>
        <v>43115</v>
      </c>
      <c r="II3" s="9">
        <f t="shared" si="10"/>
        <v>43116</v>
      </c>
      <c r="IJ3" s="9">
        <f t="shared" si="10"/>
        <v>43117</v>
      </c>
      <c r="IK3" s="9">
        <f t="shared" si="10"/>
        <v>43118</v>
      </c>
      <c r="IL3" s="10">
        <f t="shared" si="10"/>
        <v>43119</v>
      </c>
      <c r="IM3" s="8">
        <f t="shared" si="10"/>
        <v>43120</v>
      </c>
      <c r="IN3" s="9">
        <f t="shared" si="10"/>
        <v>43121</v>
      </c>
      <c r="IO3" s="9">
        <f t="shared" si="10"/>
        <v>43122</v>
      </c>
      <c r="IP3" s="9">
        <f t="shared" si="10"/>
        <v>43123</v>
      </c>
      <c r="IQ3" s="9">
        <f t="shared" si="10"/>
        <v>43124</v>
      </c>
      <c r="IR3" s="9">
        <f t="shared" si="10"/>
        <v>43125</v>
      </c>
      <c r="IS3" s="10">
        <f t="shared" si="10"/>
        <v>43126</v>
      </c>
      <c r="IT3" s="8">
        <f t="shared" si="10"/>
        <v>43127</v>
      </c>
      <c r="IU3" s="9">
        <f t="shared" si="10"/>
        <v>43128</v>
      </c>
      <c r="IV3" s="9">
        <f t="shared" si="10"/>
        <v>43129</v>
      </c>
      <c r="IW3" s="9">
        <f t="shared" si="10"/>
        <v>43130</v>
      </c>
      <c r="IX3" s="9">
        <f t="shared" si="10"/>
        <v>43131</v>
      </c>
      <c r="IY3" s="9">
        <f t="shared" si="10"/>
        <v>43132</v>
      </c>
      <c r="IZ3" s="10">
        <f t="shared" ref="IZ3:LK3" si="11">IY3+1</f>
        <v>43133</v>
      </c>
      <c r="JA3" s="8">
        <f t="shared" si="11"/>
        <v>43134</v>
      </c>
      <c r="JB3" s="9">
        <f t="shared" si="11"/>
        <v>43135</v>
      </c>
      <c r="JC3" s="9">
        <f t="shared" si="11"/>
        <v>43136</v>
      </c>
      <c r="JD3" s="9">
        <f t="shared" si="11"/>
        <v>43137</v>
      </c>
      <c r="JE3" s="9">
        <f t="shared" si="11"/>
        <v>43138</v>
      </c>
      <c r="JF3" s="9">
        <f t="shared" si="11"/>
        <v>43139</v>
      </c>
      <c r="JG3" s="10">
        <f t="shared" si="11"/>
        <v>43140</v>
      </c>
      <c r="JH3" s="8">
        <f t="shared" si="11"/>
        <v>43141</v>
      </c>
      <c r="JI3" s="9">
        <f t="shared" si="11"/>
        <v>43142</v>
      </c>
      <c r="JJ3" s="9">
        <f t="shared" si="11"/>
        <v>43143</v>
      </c>
      <c r="JK3" s="9">
        <f t="shared" si="11"/>
        <v>43144</v>
      </c>
      <c r="JL3" s="9">
        <f t="shared" si="11"/>
        <v>43145</v>
      </c>
      <c r="JM3" s="9">
        <f t="shared" si="11"/>
        <v>43146</v>
      </c>
      <c r="JN3" s="10">
        <f t="shared" si="11"/>
        <v>43147</v>
      </c>
      <c r="JO3" s="8">
        <f t="shared" si="11"/>
        <v>43148</v>
      </c>
      <c r="JP3" s="9">
        <f t="shared" si="11"/>
        <v>43149</v>
      </c>
      <c r="JQ3" s="9">
        <f t="shared" si="11"/>
        <v>43150</v>
      </c>
      <c r="JR3" s="9">
        <f t="shared" si="11"/>
        <v>43151</v>
      </c>
      <c r="JS3" s="9">
        <f t="shared" si="11"/>
        <v>43152</v>
      </c>
      <c r="JT3" s="9">
        <f t="shared" si="11"/>
        <v>43153</v>
      </c>
      <c r="JU3" s="10">
        <f t="shared" si="11"/>
        <v>43154</v>
      </c>
      <c r="JV3" s="8">
        <f t="shared" si="11"/>
        <v>43155</v>
      </c>
      <c r="JW3" s="9">
        <f t="shared" si="11"/>
        <v>43156</v>
      </c>
      <c r="JX3" s="9">
        <f t="shared" si="11"/>
        <v>43157</v>
      </c>
      <c r="JY3" s="9">
        <f t="shared" si="11"/>
        <v>43158</v>
      </c>
      <c r="JZ3" s="9">
        <f t="shared" si="11"/>
        <v>43159</v>
      </c>
      <c r="KA3" s="9">
        <f t="shared" si="11"/>
        <v>43160</v>
      </c>
      <c r="KB3" s="10">
        <f t="shared" si="11"/>
        <v>43161</v>
      </c>
      <c r="KC3" s="8">
        <f t="shared" si="11"/>
        <v>43162</v>
      </c>
      <c r="KD3" s="9">
        <f t="shared" si="11"/>
        <v>43163</v>
      </c>
      <c r="KE3" s="9">
        <f t="shared" si="11"/>
        <v>43164</v>
      </c>
      <c r="KF3" s="9">
        <f t="shared" si="11"/>
        <v>43165</v>
      </c>
      <c r="KG3" s="9">
        <f t="shared" si="11"/>
        <v>43166</v>
      </c>
      <c r="KH3" s="9">
        <f t="shared" si="11"/>
        <v>43167</v>
      </c>
      <c r="KI3" s="10">
        <f t="shared" si="11"/>
        <v>43168</v>
      </c>
      <c r="KJ3" s="8">
        <f t="shared" si="11"/>
        <v>43169</v>
      </c>
      <c r="KK3" s="9">
        <f t="shared" si="11"/>
        <v>43170</v>
      </c>
      <c r="KL3" s="9">
        <f t="shared" si="11"/>
        <v>43171</v>
      </c>
      <c r="KM3" s="9">
        <f t="shared" si="11"/>
        <v>43172</v>
      </c>
      <c r="KN3" s="9">
        <f t="shared" si="11"/>
        <v>43173</v>
      </c>
      <c r="KO3" s="9">
        <f t="shared" si="11"/>
        <v>43174</v>
      </c>
      <c r="KP3" s="10">
        <f t="shared" si="11"/>
        <v>43175</v>
      </c>
      <c r="KQ3" s="8">
        <f t="shared" si="11"/>
        <v>43176</v>
      </c>
      <c r="KR3" s="9">
        <f t="shared" si="11"/>
        <v>43177</v>
      </c>
      <c r="KS3" s="9">
        <f t="shared" si="11"/>
        <v>43178</v>
      </c>
      <c r="KT3" s="9">
        <f t="shared" si="11"/>
        <v>43179</v>
      </c>
      <c r="KU3" s="9">
        <f t="shared" si="11"/>
        <v>43180</v>
      </c>
      <c r="KV3" s="9">
        <f t="shared" si="11"/>
        <v>43181</v>
      </c>
      <c r="KW3" s="10">
        <f t="shared" si="11"/>
        <v>43182</v>
      </c>
      <c r="KX3" s="8">
        <f t="shared" si="11"/>
        <v>43183</v>
      </c>
      <c r="KY3" s="9">
        <f t="shared" si="11"/>
        <v>43184</v>
      </c>
      <c r="KZ3" s="9">
        <f t="shared" si="11"/>
        <v>43185</v>
      </c>
      <c r="LA3" s="9">
        <f t="shared" si="11"/>
        <v>43186</v>
      </c>
      <c r="LB3" s="9">
        <f t="shared" si="11"/>
        <v>43187</v>
      </c>
      <c r="LC3" s="9">
        <f t="shared" si="11"/>
        <v>43188</v>
      </c>
      <c r="LD3" s="10">
        <f t="shared" si="11"/>
        <v>43189</v>
      </c>
      <c r="LE3" s="8">
        <f t="shared" si="11"/>
        <v>43190</v>
      </c>
      <c r="LF3" s="9">
        <f t="shared" si="11"/>
        <v>43191</v>
      </c>
      <c r="LG3" s="9">
        <f t="shared" si="11"/>
        <v>43192</v>
      </c>
      <c r="LH3" s="9">
        <f t="shared" si="11"/>
        <v>43193</v>
      </c>
      <c r="LI3" s="9">
        <f t="shared" si="11"/>
        <v>43194</v>
      </c>
      <c r="LJ3" s="9">
        <f t="shared" si="11"/>
        <v>43195</v>
      </c>
      <c r="LK3" s="10">
        <f t="shared" si="11"/>
        <v>43196</v>
      </c>
      <c r="LL3" s="8">
        <f t="shared" ref="LL3:NW3" si="12">LK3+1</f>
        <v>43197</v>
      </c>
      <c r="LM3" s="9">
        <f t="shared" si="12"/>
        <v>43198</v>
      </c>
      <c r="LN3" s="9">
        <f t="shared" si="12"/>
        <v>43199</v>
      </c>
      <c r="LO3" s="9">
        <f t="shared" si="12"/>
        <v>43200</v>
      </c>
      <c r="LP3" s="9">
        <f t="shared" si="12"/>
        <v>43201</v>
      </c>
      <c r="LQ3" s="9">
        <f t="shared" si="12"/>
        <v>43202</v>
      </c>
      <c r="LR3" s="10">
        <f t="shared" si="12"/>
        <v>43203</v>
      </c>
      <c r="LS3" s="8">
        <f t="shared" si="12"/>
        <v>43204</v>
      </c>
      <c r="LT3" s="9">
        <f t="shared" si="12"/>
        <v>43205</v>
      </c>
      <c r="LU3" s="9">
        <f t="shared" si="12"/>
        <v>43206</v>
      </c>
      <c r="LV3" s="9">
        <f t="shared" si="12"/>
        <v>43207</v>
      </c>
      <c r="LW3" s="9">
        <f t="shared" si="12"/>
        <v>43208</v>
      </c>
      <c r="LX3" s="9">
        <f t="shared" si="12"/>
        <v>43209</v>
      </c>
      <c r="LY3" s="10">
        <f t="shared" si="12"/>
        <v>43210</v>
      </c>
      <c r="LZ3" s="8">
        <f t="shared" si="12"/>
        <v>43211</v>
      </c>
      <c r="MA3" s="9">
        <f t="shared" si="12"/>
        <v>43212</v>
      </c>
      <c r="MB3" s="9">
        <f t="shared" si="12"/>
        <v>43213</v>
      </c>
      <c r="MC3" s="9">
        <f t="shared" si="12"/>
        <v>43214</v>
      </c>
      <c r="MD3" s="9">
        <f t="shared" si="12"/>
        <v>43215</v>
      </c>
      <c r="ME3" s="9">
        <f t="shared" si="12"/>
        <v>43216</v>
      </c>
      <c r="MF3" s="10">
        <f t="shared" si="12"/>
        <v>43217</v>
      </c>
      <c r="MG3" s="8">
        <f t="shared" si="12"/>
        <v>43218</v>
      </c>
      <c r="MH3" s="9">
        <f t="shared" si="12"/>
        <v>43219</v>
      </c>
      <c r="MI3" s="9">
        <f t="shared" si="12"/>
        <v>43220</v>
      </c>
      <c r="MJ3" s="9">
        <f t="shared" si="12"/>
        <v>43221</v>
      </c>
      <c r="MK3" s="9">
        <f t="shared" si="12"/>
        <v>43222</v>
      </c>
      <c r="ML3" s="9">
        <f t="shared" si="12"/>
        <v>43223</v>
      </c>
      <c r="MM3" s="10">
        <f t="shared" si="12"/>
        <v>43224</v>
      </c>
      <c r="MN3" s="8">
        <f t="shared" si="12"/>
        <v>43225</v>
      </c>
      <c r="MO3" s="9">
        <f t="shared" si="12"/>
        <v>43226</v>
      </c>
      <c r="MP3" s="9">
        <f t="shared" si="12"/>
        <v>43227</v>
      </c>
      <c r="MQ3" s="9">
        <f t="shared" si="12"/>
        <v>43228</v>
      </c>
      <c r="MR3" s="9">
        <f t="shared" si="12"/>
        <v>43229</v>
      </c>
      <c r="MS3" s="9">
        <f t="shared" si="12"/>
        <v>43230</v>
      </c>
      <c r="MT3" s="10">
        <f t="shared" si="12"/>
        <v>43231</v>
      </c>
      <c r="MU3" s="8">
        <f t="shared" si="12"/>
        <v>43232</v>
      </c>
      <c r="MV3" s="9">
        <f t="shared" si="12"/>
        <v>43233</v>
      </c>
      <c r="MW3" s="9">
        <f t="shared" si="12"/>
        <v>43234</v>
      </c>
      <c r="MX3" s="9">
        <f t="shared" si="12"/>
        <v>43235</v>
      </c>
      <c r="MY3" s="9">
        <f t="shared" si="12"/>
        <v>43236</v>
      </c>
      <c r="MZ3" s="9">
        <f t="shared" si="12"/>
        <v>43237</v>
      </c>
      <c r="NA3" s="10">
        <f t="shared" si="12"/>
        <v>43238</v>
      </c>
      <c r="NB3" s="8">
        <f t="shared" si="12"/>
        <v>43239</v>
      </c>
      <c r="NC3" s="9">
        <f t="shared" si="12"/>
        <v>43240</v>
      </c>
      <c r="ND3" s="9">
        <f t="shared" si="12"/>
        <v>43241</v>
      </c>
      <c r="NE3" s="9">
        <f t="shared" si="12"/>
        <v>43242</v>
      </c>
      <c r="NF3" s="9">
        <f t="shared" si="12"/>
        <v>43243</v>
      </c>
      <c r="NG3" s="9">
        <f t="shared" si="12"/>
        <v>43244</v>
      </c>
      <c r="NH3" s="10">
        <f t="shared" si="12"/>
        <v>43245</v>
      </c>
      <c r="NI3" s="8">
        <f t="shared" si="12"/>
        <v>43246</v>
      </c>
      <c r="NJ3" s="9">
        <f t="shared" si="12"/>
        <v>43247</v>
      </c>
      <c r="NK3" s="9">
        <f t="shared" si="12"/>
        <v>43248</v>
      </c>
      <c r="NL3" s="9">
        <f t="shared" si="12"/>
        <v>43249</v>
      </c>
      <c r="NM3" s="9">
        <f t="shared" si="12"/>
        <v>43250</v>
      </c>
      <c r="NN3" s="9">
        <f t="shared" si="12"/>
        <v>43251</v>
      </c>
      <c r="NO3" s="10">
        <f t="shared" si="12"/>
        <v>43252</v>
      </c>
      <c r="NP3" s="8">
        <f t="shared" si="12"/>
        <v>43253</v>
      </c>
      <c r="NQ3" s="9">
        <f t="shared" si="12"/>
        <v>43254</v>
      </c>
      <c r="NR3" s="9">
        <f t="shared" si="12"/>
        <v>43255</v>
      </c>
      <c r="NS3" s="9">
        <f t="shared" si="12"/>
        <v>43256</v>
      </c>
      <c r="NT3" s="9">
        <f t="shared" si="12"/>
        <v>43257</v>
      </c>
      <c r="NU3" s="9">
        <f t="shared" si="12"/>
        <v>43258</v>
      </c>
      <c r="NV3" s="10">
        <f t="shared" si="12"/>
        <v>43259</v>
      </c>
      <c r="NW3" s="8">
        <f t="shared" si="12"/>
        <v>43260</v>
      </c>
      <c r="NX3" s="9">
        <f t="shared" ref="NX3:QI3" si="13">NW3+1</f>
        <v>43261</v>
      </c>
      <c r="NY3" s="9">
        <f t="shared" si="13"/>
        <v>43262</v>
      </c>
      <c r="NZ3" s="9">
        <f t="shared" si="13"/>
        <v>43263</v>
      </c>
      <c r="OA3" s="9">
        <f t="shared" si="13"/>
        <v>43264</v>
      </c>
      <c r="OB3" s="9">
        <f t="shared" si="13"/>
        <v>43265</v>
      </c>
      <c r="OC3" s="10">
        <f t="shared" si="13"/>
        <v>43266</v>
      </c>
      <c r="OD3" s="8">
        <f t="shared" si="13"/>
        <v>43267</v>
      </c>
      <c r="OE3" s="9">
        <f t="shared" si="13"/>
        <v>43268</v>
      </c>
      <c r="OF3" s="9">
        <f t="shared" si="13"/>
        <v>43269</v>
      </c>
      <c r="OG3" s="9">
        <f t="shared" si="13"/>
        <v>43270</v>
      </c>
      <c r="OH3" s="9">
        <f t="shared" si="13"/>
        <v>43271</v>
      </c>
      <c r="OI3" s="9">
        <f t="shared" si="13"/>
        <v>43272</v>
      </c>
      <c r="OJ3" s="10">
        <f t="shared" si="13"/>
        <v>43273</v>
      </c>
      <c r="OK3" s="8">
        <f t="shared" si="13"/>
        <v>43274</v>
      </c>
      <c r="OL3" s="9">
        <f t="shared" si="13"/>
        <v>43275</v>
      </c>
      <c r="OM3" s="9">
        <f t="shared" si="13"/>
        <v>43276</v>
      </c>
      <c r="ON3" s="9">
        <f t="shared" si="13"/>
        <v>43277</v>
      </c>
      <c r="OO3" s="9">
        <f t="shared" si="13"/>
        <v>43278</v>
      </c>
      <c r="OP3" s="9">
        <f t="shared" si="13"/>
        <v>43279</v>
      </c>
      <c r="OQ3" s="10">
        <f t="shared" si="13"/>
        <v>43280</v>
      </c>
      <c r="OR3" s="8">
        <f t="shared" si="13"/>
        <v>43281</v>
      </c>
      <c r="OS3" s="9">
        <f t="shared" si="13"/>
        <v>43282</v>
      </c>
      <c r="OT3" s="9">
        <f t="shared" si="13"/>
        <v>43283</v>
      </c>
      <c r="OU3" s="9">
        <f t="shared" si="13"/>
        <v>43284</v>
      </c>
      <c r="OV3" s="9">
        <f t="shared" si="13"/>
        <v>43285</v>
      </c>
      <c r="OW3" s="9">
        <f t="shared" si="13"/>
        <v>43286</v>
      </c>
      <c r="OX3" s="10">
        <f t="shared" si="13"/>
        <v>43287</v>
      </c>
      <c r="OY3" s="8">
        <f t="shared" si="13"/>
        <v>43288</v>
      </c>
      <c r="OZ3" s="9">
        <f t="shared" si="13"/>
        <v>43289</v>
      </c>
      <c r="PA3" s="9">
        <f t="shared" si="13"/>
        <v>43290</v>
      </c>
      <c r="PB3" s="9">
        <f t="shared" si="13"/>
        <v>43291</v>
      </c>
      <c r="PC3" s="9">
        <f t="shared" si="13"/>
        <v>43292</v>
      </c>
      <c r="PD3" s="9">
        <f t="shared" si="13"/>
        <v>43293</v>
      </c>
      <c r="PE3" s="10">
        <f t="shared" si="13"/>
        <v>43294</v>
      </c>
      <c r="PF3" s="8">
        <f t="shared" si="13"/>
        <v>43295</v>
      </c>
      <c r="PG3" s="9">
        <f t="shared" si="13"/>
        <v>43296</v>
      </c>
      <c r="PH3" s="9">
        <f t="shared" si="13"/>
        <v>43297</v>
      </c>
      <c r="PI3" s="9">
        <f t="shared" si="13"/>
        <v>43298</v>
      </c>
      <c r="PJ3" s="9">
        <f t="shared" si="13"/>
        <v>43299</v>
      </c>
      <c r="PK3" s="9">
        <f t="shared" si="13"/>
        <v>43300</v>
      </c>
      <c r="PL3" s="10">
        <f t="shared" si="13"/>
        <v>43301</v>
      </c>
      <c r="PM3" s="8">
        <f t="shared" si="13"/>
        <v>43302</v>
      </c>
      <c r="PN3" s="9">
        <f t="shared" si="13"/>
        <v>43303</v>
      </c>
      <c r="PO3" s="9">
        <f t="shared" si="13"/>
        <v>43304</v>
      </c>
      <c r="PP3" s="9">
        <f t="shared" si="13"/>
        <v>43305</v>
      </c>
      <c r="PQ3" s="9">
        <f t="shared" si="13"/>
        <v>43306</v>
      </c>
      <c r="PR3" s="9">
        <f t="shared" si="13"/>
        <v>43307</v>
      </c>
      <c r="PS3" s="10">
        <f t="shared" si="13"/>
        <v>43308</v>
      </c>
      <c r="PT3" s="8">
        <f t="shared" si="13"/>
        <v>43309</v>
      </c>
      <c r="PU3" s="9">
        <f t="shared" si="13"/>
        <v>43310</v>
      </c>
      <c r="PV3" s="9">
        <f t="shared" si="13"/>
        <v>43311</v>
      </c>
      <c r="PW3" s="9">
        <f t="shared" si="13"/>
        <v>43312</v>
      </c>
      <c r="PX3" s="9">
        <f t="shared" si="13"/>
        <v>43313</v>
      </c>
      <c r="PY3" s="9">
        <f t="shared" si="13"/>
        <v>43314</v>
      </c>
      <c r="PZ3" s="10">
        <f t="shared" si="13"/>
        <v>43315</v>
      </c>
      <c r="QA3" s="8">
        <f t="shared" si="13"/>
        <v>43316</v>
      </c>
      <c r="QB3" s="9">
        <f t="shared" si="13"/>
        <v>43317</v>
      </c>
      <c r="QC3" s="9">
        <f t="shared" si="13"/>
        <v>43318</v>
      </c>
      <c r="QD3" s="9">
        <f t="shared" si="13"/>
        <v>43319</v>
      </c>
      <c r="QE3" s="9">
        <f t="shared" si="13"/>
        <v>43320</v>
      </c>
      <c r="QF3" s="9">
        <f t="shared" si="13"/>
        <v>43321</v>
      </c>
      <c r="QG3" s="10">
        <f t="shared" si="13"/>
        <v>43322</v>
      </c>
      <c r="QH3" s="8">
        <f t="shared" si="13"/>
        <v>43323</v>
      </c>
      <c r="QI3" s="9">
        <f t="shared" si="13"/>
        <v>43324</v>
      </c>
      <c r="QJ3" s="9">
        <f t="shared" ref="QJ3:QN3" si="14">QI3+1</f>
        <v>43325</v>
      </c>
      <c r="QK3" s="9">
        <f t="shared" si="14"/>
        <v>43326</v>
      </c>
      <c r="QL3" s="9">
        <f t="shared" si="14"/>
        <v>43327</v>
      </c>
      <c r="QM3" s="9">
        <f t="shared" si="14"/>
        <v>43328</v>
      </c>
      <c r="QN3" s="10">
        <f t="shared" si="14"/>
        <v>43329</v>
      </c>
    </row>
    <row r="4" spans="1:456" s="15" customFormat="1" x14ac:dyDescent="0.2">
      <c r="A4" s="11" t="s">
        <v>18</v>
      </c>
      <c r="B4" s="12">
        <f>Bande!D20</f>
        <v>23000</v>
      </c>
      <c r="C4" s="13">
        <f>B9</f>
        <v>22941</v>
      </c>
      <c r="D4" s="13">
        <f t="shared" ref="D4:BO4" si="15">C9</f>
        <v>22882</v>
      </c>
      <c r="E4" s="13">
        <f t="shared" si="15"/>
        <v>22763</v>
      </c>
      <c r="F4" s="13">
        <f t="shared" si="15"/>
        <v>22693</v>
      </c>
      <c r="G4" s="13">
        <f t="shared" si="15"/>
        <v>22646</v>
      </c>
      <c r="H4" s="14">
        <f t="shared" si="15"/>
        <v>22612</v>
      </c>
      <c r="I4" s="12">
        <f t="shared" si="15"/>
        <v>22599</v>
      </c>
      <c r="J4" s="13">
        <f t="shared" si="15"/>
        <v>22583</v>
      </c>
      <c r="K4" s="13">
        <f t="shared" si="15"/>
        <v>22576</v>
      </c>
      <c r="L4" s="13">
        <f t="shared" si="15"/>
        <v>22564</v>
      </c>
      <c r="M4" s="13">
        <f t="shared" si="15"/>
        <v>22557</v>
      </c>
      <c r="N4" s="13">
        <f t="shared" si="15"/>
        <v>22550</v>
      </c>
      <c r="O4" s="14">
        <f t="shared" si="15"/>
        <v>22538</v>
      </c>
      <c r="P4" s="12">
        <f t="shared" si="15"/>
        <v>22526</v>
      </c>
      <c r="Q4" s="13">
        <f t="shared" si="15"/>
        <v>22519</v>
      </c>
      <c r="R4" s="13">
        <f t="shared" si="15"/>
        <v>22511</v>
      </c>
      <c r="S4" s="13">
        <f t="shared" si="15"/>
        <v>22506</v>
      </c>
      <c r="T4" s="13">
        <f t="shared" si="15"/>
        <v>22495</v>
      </c>
      <c r="U4" s="13">
        <f t="shared" si="15"/>
        <v>22489</v>
      </c>
      <c r="V4" s="14">
        <f t="shared" si="15"/>
        <v>22486</v>
      </c>
      <c r="W4" s="12">
        <f t="shared" si="15"/>
        <v>22484</v>
      </c>
      <c r="X4" s="13">
        <f t="shared" si="15"/>
        <v>22481</v>
      </c>
      <c r="Y4" s="13">
        <f t="shared" si="15"/>
        <v>22478</v>
      </c>
      <c r="Z4" s="13">
        <f t="shared" si="15"/>
        <v>22474</v>
      </c>
      <c r="AA4" s="13">
        <f t="shared" si="15"/>
        <v>22468</v>
      </c>
      <c r="AB4" s="13">
        <f t="shared" si="15"/>
        <v>22465</v>
      </c>
      <c r="AC4" s="14">
        <f t="shared" si="15"/>
        <v>22452</v>
      </c>
      <c r="AD4" s="12">
        <f t="shared" si="15"/>
        <v>22451</v>
      </c>
      <c r="AE4" s="13">
        <f t="shared" si="15"/>
        <v>22444</v>
      </c>
      <c r="AF4" s="13">
        <f t="shared" si="15"/>
        <v>22435</v>
      </c>
      <c r="AG4" s="13">
        <f t="shared" si="15"/>
        <v>22434</v>
      </c>
      <c r="AH4" s="13">
        <f t="shared" si="15"/>
        <v>22432</v>
      </c>
      <c r="AI4" s="13">
        <f t="shared" si="15"/>
        <v>22429</v>
      </c>
      <c r="AJ4" s="14">
        <f t="shared" si="15"/>
        <v>22425</v>
      </c>
      <c r="AK4" s="12">
        <f t="shared" si="15"/>
        <v>22420</v>
      </c>
      <c r="AL4" s="13">
        <f t="shared" si="15"/>
        <v>22417</v>
      </c>
      <c r="AM4" s="13">
        <f t="shared" si="15"/>
        <v>22412</v>
      </c>
      <c r="AN4" s="13">
        <f t="shared" si="15"/>
        <v>22408</v>
      </c>
      <c r="AO4" s="13">
        <f t="shared" si="15"/>
        <v>22405</v>
      </c>
      <c r="AP4" s="13">
        <f t="shared" si="15"/>
        <v>22400</v>
      </c>
      <c r="AQ4" s="14">
        <f t="shared" si="15"/>
        <v>22397</v>
      </c>
      <c r="AR4" s="12">
        <f t="shared" si="15"/>
        <v>22394</v>
      </c>
      <c r="AS4" s="13">
        <f t="shared" si="15"/>
        <v>22391</v>
      </c>
      <c r="AT4" s="13">
        <f t="shared" si="15"/>
        <v>22388</v>
      </c>
      <c r="AU4" s="13">
        <f t="shared" si="15"/>
        <v>22385</v>
      </c>
      <c r="AV4" s="13">
        <f t="shared" si="15"/>
        <v>22382</v>
      </c>
      <c r="AW4" s="13">
        <f t="shared" si="15"/>
        <v>22378</v>
      </c>
      <c r="AX4" s="14">
        <f t="shared" si="15"/>
        <v>22375</v>
      </c>
      <c r="AY4" s="12">
        <f t="shared" si="15"/>
        <v>22372</v>
      </c>
      <c r="AZ4" s="13">
        <f t="shared" si="15"/>
        <v>22369</v>
      </c>
      <c r="BA4" s="13">
        <f t="shared" si="15"/>
        <v>22366</v>
      </c>
      <c r="BB4" s="13">
        <f t="shared" si="15"/>
        <v>22363</v>
      </c>
      <c r="BC4" s="13">
        <f t="shared" si="15"/>
        <v>22362</v>
      </c>
      <c r="BD4" s="13">
        <f t="shared" si="15"/>
        <v>22358</v>
      </c>
      <c r="BE4" s="14">
        <f t="shared" si="15"/>
        <v>22356</v>
      </c>
      <c r="BF4" s="12">
        <f t="shared" si="15"/>
        <v>22353</v>
      </c>
      <c r="BG4" s="13">
        <f t="shared" si="15"/>
        <v>22347</v>
      </c>
      <c r="BH4" s="13">
        <f t="shared" si="15"/>
        <v>22344</v>
      </c>
      <c r="BI4" s="13">
        <f t="shared" si="15"/>
        <v>22338</v>
      </c>
      <c r="BJ4" s="13">
        <f t="shared" si="15"/>
        <v>22335</v>
      </c>
      <c r="BK4" s="13">
        <f t="shared" si="15"/>
        <v>22328</v>
      </c>
      <c r="BL4" s="14">
        <f t="shared" si="15"/>
        <v>22323</v>
      </c>
      <c r="BM4" s="12">
        <f t="shared" si="15"/>
        <v>22317</v>
      </c>
      <c r="BN4" s="13">
        <f t="shared" si="15"/>
        <v>22313</v>
      </c>
      <c r="BO4" s="13">
        <f t="shared" si="15"/>
        <v>22309</v>
      </c>
      <c r="BP4" s="13">
        <f t="shared" ref="BP4:EA4" si="16">BO9</f>
        <v>22306</v>
      </c>
      <c r="BQ4" s="13">
        <f t="shared" si="16"/>
        <v>22305</v>
      </c>
      <c r="BR4" s="13">
        <f t="shared" si="16"/>
        <v>22302</v>
      </c>
      <c r="BS4" s="14">
        <f t="shared" si="16"/>
        <v>22299</v>
      </c>
      <c r="BT4" s="12">
        <f t="shared" si="16"/>
        <v>22297</v>
      </c>
      <c r="BU4" s="13">
        <f t="shared" si="16"/>
        <v>22291</v>
      </c>
      <c r="BV4" s="13">
        <f t="shared" si="16"/>
        <v>22286</v>
      </c>
      <c r="BW4" s="13">
        <f t="shared" si="16"/>
        <v>22284</v>
      </c>
      <c r="BX4" s="13">
        <f t="shared" si="16"/>
        <v>22282</v>
      </c>
      <c r="BY4" s="13">
        <f t="shared" si="16"/>
        <v>22276</v>
      </c>
      <c r="BZ4" s="14">
        <f t="shared" si="16"/>
        <v>22270</v>
      </c>
      <c r="CA4" s="12">
        <f t="shared" si="16"/>
        <v>22267</v>
      </c>
      <c r="CB4" s="13">
        <f t="shared" si="16"/>
        <v>22256</v>
      </c>
      <c r="CC4" s="13">
        <f t="shared" si="16"/>
        <v>22246</v>
      </c>
      <c r="CD4" s="13">
        <f t="shared" si="16"/>
        <v>22236</v>
      </c>
      <c r="CE4" s="13">
        <f t="shared" si="16"/>
        <v>22228</v>
      </c>
      <c r="CF4" s="13">
        <f t="shared" si="16"/>
        <v>22225</v>
      </c>
      <c r="CG4" s="14">
        <f t="shared" si="16"/>
        <v>22213</v>
      </c>
      <c r="CH4" s="12">
        <f t="shared" si="16"/>
        <v>22205</v>
      </c>
      <c r="CI4" s="13">
        <f t="shared" si="16"/>
        <v>22196</v>
      </c>
      <c r="CJ4" s="13">
        <f t="shared" si="16"/>
        <v>22191</v>
      </c>
      <c r="CK4" s="13">
        <f t="shared" si="16"/>
        <v>22187</v>
      </c>
      <c r="CL4" s="13">
        <f t="shared" si="16"/>
        <v>22185</v>
      </c>
      <c r="CM4" s="13">
        <f t="shared" si="16"/>
        <v>22168</v>
      </c>
      <c r="CN4" s="14">
        <f t="shared" si="16"/>
        <v>22147</v>
      </c>
      <c r="CO4" s="12">
        <f t="shared" si="16"/>
        <v>22128</v>
      </c>
      <c r="CP4" s="13">
        <f t="shared" si="16"/>
        <v>22108</v>
      </c>
      <c r="CQ4" s="13">
        <f t="shared" si="16"/>
        <v>22103</v>
      </c>
      <c r="CR4" s="13">
        <f t="shared" si="16"/>
        <v>22099</v>
      </c>
      <c r="CS4" s="13">
        <f t="shared" si="16"/>
        <v>22093</v>
      </c>
      <c r="CT4" s="13">
        <f t="shared" si="16"/>
        <v>22087</v>
      </c>
      <c r="CU4" s="14">
        <f t="shared" si="16"/>
        <v>22084</v>
      </c>
      <c r="CV4" s="12">
        <f t="shared" si="16"/>
        <v>22082</v>
      </c>
      <c r="CW4" s="13">
        <f t="shared" si="16"/>
        <v>22077</v>
      </c>
      <c r="CX4" s="13">
        <f t="shared" si="16"/>
        <v>22068</v>
      </c>
      <c r="CY4" s="13">
        <f t="shared" si="16"/>
        <v>22062</v>
      </c>
      <c r="CZ4" s="13">
        <f t="shared" si="16"/>
        <v>22059</v>
      </c>
      <c r="DA4" s="13">
        <f t="shared" si="16"/>
        <v>22056</v>
      </c>
      <c r="DB4" s="14">
        <f t="shared" si="16"/>
        <v>22050</v>
      </c>
      <c r="DC4" s="12">
        <f t="shared" si="16"/>
        <v>22050</v>
      </c>
      <c r="DD4" s="13">
        <f t="shared" si="16"/>
        <v>22047</v>
      </c>
      <c r="DE4" s="13">
        <f t="shared" si="16"/>
        <v>22045</v>
      </c>
      <c r="DF4" s="13">
        <f t="shared" si="16"/>
        <v>22042</v>
      </c>
      <c r="DG4" s="13">
        <f t="shared" si="16"/>
        <v>22042</v>
      </c>
      <c r="DH4" s="13">
        <f t="shared" si="16"/>
        <v>22039</v>
      </c>
      <c r="DI4" s="14">
        <f t="shared" si="16"/>
        <v>22031</v>
      </c>
      <c r="DJ4" s="12">
        <f t="shared" si="16"/>
        <v>22026</v>
      </c>
      <c r="DK4" s="13">
        <f t="shared" si="16"/>
        <v>22021</v>
      </c>
      <c r="DL4" s="13">
        <f t="shared" si="16"/>
        <v>22017</v>
      </c>
      <c r="DM4" s="13">
        <f t="shared" si="16"/>
        <v>22012</v>
      </c>
      <c r="DN4" s="13">
        <f t="shared" si="16"/>
        <v>22012</v>
      </c>
      <c r="DO4" s="13">
        <f t="shared" si="16"/>
        <v>22006</v>
      </c>
      <c r="DP4" s="14">
        <f t="shared" si="16"/>
        <v>22002</v>
      </c>
      <c r="DQ4" s="12">
        <f t="shared" si="16"/>
        <v>22000</v>
      </c>
      <c r="DR4" s="13">
        <f t="shared" si="16"/>
        <v>21998</v>
      </c>
      <c r="DS4" s="13">
        <f t="shared" si="16"/>
        <v>21996</v>
      </c>
      <c r="DT4" s="13">
        <f t="shared" si="16"/>
        <v>21992</v>
      </c>
      <c r="DU4" s="13">
        <f t="shared" si="16"/>
        <v>21990</v>
      </c>
      <c r="DV4" s="13">
        <f t="shared" si="16"/>
        <v>21987</v>
      </c>
      <c r="DW4" s="14">
        <f t="shared" si="16"/>
        <v>21984</v>
      </c>
      <c r="DX4" s="12">
        <f t="shared" si="16"/>
        <v>21981</v>
      </c>
      <c r="DY4" s="13">
        <f t="shared" si="16"/>
        <v>21977</v>
      </c>
      <c r="DZ4" s="13">
        <f t="shared" si="16"/>
        <v>21976</v>
      </c>
      <c r="EA4" s="13">
        <f t="shared" si="16"/>
        <v>21974</v>
      </c>
      <c r="EB4" s="13">
        <f t="shared" ref="EB4:GM4" si="17">EA9</f>
        <v>21972</v>
      </c>
      <c r="EC4" s="13">
        <f t="shared" si="17"/>
        <v>21971</v>
      </c>
      <c r="ED4" s="14">
        <f t="shared" si="17"/>
        <v>21970</v>
      </c>
      <c r="EE4" s="12">
        <f t="shared" si="17"/>
        <v>21967</v>
      </c>
      <c r="EF4" s="13">
        <f t="shared" si="17"/>
        <v>21966</v>
      </c>
      <c r="EG4" s="13">
        <f t="shared" si="17"/>
        <v>21961</v>
      </c>
      <c r="EH4" s="13">
        <f t="shared" si="17"/>
        <v>21960</v>
      </c>
      <c r="EI4" s="13">
        <f t="shared" si="17"/>
        <v>21959</v>
      </c>
      <c r="EJ4" s="13">
        <f t="shared" si="17"/>
        <v>21955</v>
      </c>
      <c r="EK4" s="14">
        <f t="shared" si="17"/>
        <v>21948</v>
      </c>
      <c r="EL4" s="12">
        <f t="shared" si="17"/>
        <v>21946</v>
      </c>
      <c r="EM4" s="13">
        <f t="shared" si="17"/>
        <v>21943</v>
      </c>
      <c r="EN4" s="13">
        <f t="shared" si="17"/>
        <v>21936</v>
      </c>
      <c r="EO4" s="13">
        <f t="shared" si="17"/>
        <v>21931</v>
      </c>
      <c r="EP4" s="13">
        <f t="shared" si="17"/>
        <v>21929</v>
      </c>
      <c r="EQ4" s="13">
        <f t="shared" si="17"/>
        <v>21924</v>
      </c>
      <c r="ER4" s="14">
        <f t="shared" si="17"/>
        <v>21918</v>
      </c>
      <c r="ES4" s="12">
        <f t="shared" si="17"/>
        <v>21570</v>
      </c>
      <c r="ET4" s="13">
        <f t="shared" si="17"/>
        <v>21566</v>
      </c>
      <c r="EU4" s="13">
        <f t="shared" si="17"/>
        <v>21564</v>
      </c>
      <c r="EV4" s="13">
        <f t="shared" si="17"/>
        <v>21563</v>
      </c>
      <c r="EW4" s="13">
        <f t="shared" si="17"/>
        <v>21560</v>
      </c>
      <c r="EX4" s="13">
        <f t="shared" si="17"/>
        <v>21557</v>
      </c>
      <c r="EY4" s="14">
        <f t="shared" si="17"/>
        <v>21553</v>
      </c>
      <c r="EZ4" s="12">
        <f t="shared" si="17"/>
        <v>21547</v>
      </c>
      <c r="FA4" s="13">
        <f t="shared" si="17"/>
        <v>21544</v>
      </c>
      <c r="FB4" s="13">
        <f t="shared" si="17"/>
        <v>21538</v>
      </c>
      <c r="FC4" s="13">
        <f t="shared" si="17"/>
        <v>21536</v>
      </c>
      <c r="FD4" s="13">
        <f t="shared" si="17"/>
        <v>21532</v>
      </c>
      <c r="FE4" s="13">
        <f t="shared" si="17"/>
        <v>21530</v>
      </c>
      <c r="FF4" s="14">
        <f t="shared" si="17"/>
        <v>21529</v>
      </c>
      <c r="FG4" s="12">
        <f t="shared" si="17"/>
        <v>21525</v>
      </c>
      <c r="FH4" s="13">
        <f t="shared" si="17"/>
        <v>21520</v>
      </c>
      <c r="FI4" s="13">
        <f t="shared" si="17"/>
        <v>21516</v>
      </c>
      <c r="FJ4" s="13">
        <f t="shared" si="17"/>
        <v>21512</v>
      </c>
      <c r="FK4" s="13">
        <f t="shared" si="17"/>
        <v>21511</v>
      </c>
      <c r="FL4" s="13">
        <f t="shared" si="17"/>
        <v>21508</v>
      </c>
      <c r="FM4" s="14">
        <f t="shared" si="17"/>
        <v>21508</v>
      </c>
      <c r="FN4" s="12">
        <f t="shared" si="17"/>
        <v>21507</v>
      </c>
      <c r="FO4" s="13">
        <f t="shared" si="17"/>
        <v>21506</v>
      </c>
      <c r="FP4" s="13">
        <f t="shared" si="17"/>
        <v>21503</v>
      </c>
      <c r="FQ4" s="13">
        <f t="shared" si="17"/>
        <v>21501</v>
      </c>
      <c r="FR4" s="13">
        <f t="shared" si="17"/>
        <v>21500</v>
      </c>
      <c r="FS4" s="13">
        <f t="shared" si="17"/>
        <v>21500</v>
      </c>
      <c r="FT4" s="14">
        <f t="shared" si="17"/>
        <v>21498</v>
      </c>
      <c r="FU4" s="12">
        <f t="shared" si="17"/>
        <v>21497</v>
      </c>
      <c r="FV4" s="13">
        <f t="shared" si="17"/>
        <v>21496</v>
      </c>
      <c r="FW4" s="13">
        <f t="shared" si="17"/>
        <v>21490</v>
      </c>
      <c r="FX4" s="13">
        <f t="shared" si="17"/>
        <v>21489</v>
      </c>
      <c r="FY4" s="13">
        <f t="shared" si="17"/>
        <v>21485</v>
      </c>
      <c r="FZ4" s="13">
        <f t="shared" si="17"/>
        <v>21480</v>
      </c>
      <c r="GA4" s="14">
        <f t="shared" si="17"/>
        <v>21477</v>
      </c>
      <c r="GB4" s="12">
        <f t="shared" si="17"/>
        <v>21474</v>
      </c>
      <c r="GC4" s="13">
        <f t="shared" si="17"/>
        <v>21473</v>
      </c>
      <c r="GD4" s="13">
        <f t="shared" si="17"/>
        <v>21472</v>
      </c>
      <c r="GE4" s="13">
        <f t="shared" si="17"/>
        <v>21469</v>
      </c>
      <c r="GF4" s="13">
        <f t="shared" si="17"/>
        <v>21465</v>
      </c>
      <c r="GG4" s="13">
        <f t="shared" si="17"/>
        <v>21460</v>
      </c>
      <c r="GH4" s="14">
        <f t="shared" si="17"/>
        <v>21454</v>
      </c>
      <c r="GI4" s="12">
        <f t="shared" si="17"/>
        <v>21449</v>
      </c>
      <c r="GJ4" s="13">
        <f t="shared" si="17"/>
        <v>21445</v>
      </c>
      <c r="GK4" s="13">
        <f t="shared" si="17"/>
        <v>21437</v>
      </c>
      <c r="GL4" s="13">
        <f t="shared" si="17"/>
        <v>21434</v>
      </c>
      <c r="GM4" s="13">
        <f t="shared" si="17"/>
        <v>21430</v>
      </c>
      <c r="GN4" s="13">
        <f t="shared" ref="GN4:IY4" si="18">GM9</f>
        <v>21424</v>
      </c>
      <c r="GO4" s="14">
        <f t="shared" si="18"/>
        <v>21420</v>
      </c>
      <c r="GP4" s="12">
        <f t="shared" si="18"/>
        <v>21412</v>
      </c>
      <c r="GQ4" s="13">
        <f t="shared" si="18"/>
        <v>21406</v>
      </c>
      <c r="GR4" s="13">
        <f t="shared" si="18"/>
        <v>21400</v>
      </c>
      <c r="GS4" s="13">
        <f t="shared" si="18"/>
        <v>21398</v>
      </c>
      <c r="GT4" s="13">
        <f t="shared" si="18"/>
        <v>21395</v>
      </c>
      <c r="GU4" s="13">
        <f t="shared" si="18"/>
        <v>21391</v>
      </c>
      <c r="GV4" s="14">
        <f t="shared" si="18"/>
        <v>21385</v>
      </c>
      <c r="GW4" s="12">
        <f t="shared" si="18"/>
        <v>21384</v>
      </c>
      <c r="GX4" s="13">
        <f t="shared" si="18"/>
        <v>21376</v>
      </c>
      <c r="GY4" s="13">
        <f t="shared" si="18"/>
        <v>21368</v>
      </c>
      <c r="GZ4" s="13">
        <f t="shared" si="18"/>
        <v>21363</v>
      </c>
      <c r="HA4" s="13">
        <f t="shared" si="18"/>
        <v>21360</v>
      </c>
      <c r="HB4" s="13">
        <f t="shared" si="18"/>
        <v>21359</v>
      </c>
      <c r="HC4" s="14">
        <f t="shared" si="18"/>
        <v>21357</v>
      </c>
      <c r="HD4" s="12">
        <f t="shared" si="18"/>
        <v>21355</v>
      </c>
      <c r="HE4" s="13">
        <f t="shared" si="18"/>
        <v>21352</v>
      </c>
      <c r="HF4" s="13">
        <f t="shared" si="18"/>
        <v>21348</v>
      </c>
      <c r="HG4" s="13">
        <f t="shared" si="18"/>
        <v>21343</v>
      </c>
      <c r="HH4" s="13">
        <f t="shared" si="18"/>
        <v>21338</v>
      </c>
      <c r="HI4" s="13">
        <f t="shared" si="18"/>
        <v>21336</v>
      </c>
      <c r="HJ4" s="14">
        <f t="shared" si="18"/>
        <v>21333</v>
      </c>
      <c r="HK4" s="12">
        <f t="shared" si="18"/>
        <v>21330</v>
      </c>
      <c r="HL4" s="13">
        <f t="shared" si="18"/>
        <v>21330</v>
      </c>
      <c r="HM4" s="13">
        <f t="shared" si="18"/>
        <v>21326</v>
      </c>
      <c r="HN4" s="13">
        <f t="shared" si="18"/>
        <v>21322</v>
      </c>
      <c r="HO4" s="13">
        <f t="shared" si="18"/>
        <v>21317</v>
      </c>
      <c r="HP4" s="13">
        <f t="shared" si="18"/>
        <v>21311</v>
      </c>
      <c r="HQ4" s="14">
        <f t="shared" si="18"/>
        <v>21300</v>
      </c>
      <c r="HR4" s="12">
        <f t="shared" si="18"/>
        <v>21295</v>
      </c>
      <c r="HS4" s="13">
        <f t="shared" si="18"/>
        <v>21294</v>
      </c>
      <c r="HT4" s="13">
        <f t="shared" si="18"/>
        <v>21292</v>
      </c>
      <c r="HU4" s="13">
        <f t="shared" si="18"/>
        <v>21287</v>
      </c>
      <c r="HV4" s="13">
        <f t="shared" si="18"/>
        <v>21282</v>
      </c>
      <c r="HW4" s="13">
        <f t="shared" si="18"/>
        <v>21277</v>
      </c>
      <c r="HX4" s="14">
        <f t="shared" si="18"/>
        <v>21270</v>
      </c>
      <c r="HY4" s="12">
        <f t="shared" si="18"/>
        <v>21266</v>
      </c>
      <c r="HZ4" s="13">
        <f t="shared" si="18"/>
        <v>21261</v>
      </c>
      <c r="IA4" s="13">
        <f t="shared" si="18"/>
        <v>21251</v>
      </c>
      <c r="IB4" s="13">
        <f t="shared" si="18"/>
        <v>21250</v>
      </c>
      <c r="IC4" s="13">
        <f t="shared" si="18"/>
        <v>21246</v>
      </c>
      <c r="ID4" s="13">
        <f t="shared" si="18"/>
        <v>21241</v>
      </c>
      <c r="IE4" s="14">
        <f t="shared" si="18"/>
        <v>21233</v>
      </c>
      <c r="IF4" s="12">
        <f t="shared" si="18"/>
        <v>21228</v>
      </c>
      <c r="IG4" s="13">
        <f t="shared" si="18"/>
        <v>21223</v>
      </c>
      <c r="IH4" s="13">
        <f t="shared" si="18"/>
        <v>21217</v>
      </c>
      <c r="II4" s="13">
        <f t="shared" si="18"/>
        <v>21215</v>
      </c>
      <c r="IJ4" s="13">
        <f t="shared" si="18"/>
        <v>21209</v>
      </c>
      <c r="IK4" s="13">
        <f t="shared" si="18"/>
        <v>21204</v>
      </c>
      <c r="IL4" s="14">
        <f t="shared" si="18"/>
        <v>21201</v>
      </c>
      <c r="IM4" s="12">
        <f t="shared" si="18"/>
        <v>21194</v>
      </c>
      <c r="IN4" s="13">
        <f t="shared" si="18"/>
        <v>21193</v>
      </c>
      <c r="IO4" s="13">
        <f t="shared" si="18"/>
        <v>21186</v>
      </c>
      <c r="IP4" s="13">
        <f t="shared" si="18"/>
        <v>21182</v>
      </c>
      <c r="IQ4" s="13">
        <f t="shared" si="18"/>
        <v>21179</v>
      </c>
      <c r="IR4" s="13">
        <f t="shared" si="18"/>
        <v>21174</v>
      </c>
      <c r="IS4" s="14">
        <f t="shared" si="18"/>
        <v>21172</v>
      </c>
      <c r="IT4" s="12">
        <f t="shared" si="18"/>
        <v>21165</v>
      </c>
      <c r="IU4" s="13">
        <f t="shared" si="18"/>
        <v>21161</v>
      </c>
      <c r="IV4" s="13">
        <f t="shared" si="18"/>
        <v>21155</v>
      </c>
      <c r="IW4" s="13">
        <f t="shared" si="18"/>
        <v>21147</v>
      </c>
      <c r="IX4" s="13">
        <f t="shared" si="18"/>
        <v>21145</v>
      </c>
      <c r="IY4" s="13">
        <f t="shared" si="18"/>
        <v>21140</v>
      </c>
      <c r="IZ4" s="14">
        <f t="shared" ref="IZ4:LK4" si="19">IY9</f>
        <v>21133</v>
      </c>
      <c r="JA4" s="12">
        <f t="shared" si="19"/>
        <v>21129</v>
      </c>
      <c r="JB4" s="13">
        <f t="shared" si="19"/>
        <v>21124</v>
      </c>
      <c r="JC4" s="13">
        <f t="shared" si="19"/>
        <v>21117</v>
      </c>
      <c r="JD4" s="13">
        <f t="shared" si="19"/>
        <v>21113</v>
      </c>
      <c r="JE4" s="13">
        <f t="shared" si="19"/>
        <v>21107</v>
      </c>
      <c r="JF4" s="13">
        <f t="shared" si="19"/>
        <v>21102</v>
      </c>
      <c r="JG4" s="14">
        <f t="shared" si="19"/>
        <v>21095</v>
      </c>
      <c r="JH4" s="12">
        <f t="shared" si="19"/>
        <v>21093</v>
      </c>
      <c r="JI4" s="13">
        <f t="shared" si="19"/>
        <v>21083</v>
      </c>
      <c r="JJ4" s="13">
        <f t="shared" si="19"/>
        <v>21077</v>
      </c>
      <c r="JK4" s="13">
        <f t="shared" si="19"/>
        <v>21068</v>
      </c>
      <c r="JL4" s="13">
        <f t="shared" si="19"/>
        <v>21064</v>
      </c>
      <c r="JM4" s="13">
        <f t="shared" si="19"/>
        <v>21058</v>
      </c>
      <c r="JN4" s="14">
        <f t="shared" si="19"/>
        <v>21054</v>
      </c>
      <c r="JO4" s="12">
        <f t="shared" si="19"/>
        <v>21051</v>
      </c>
      <c r="JP4" s="13">
        <f t="shared" si="19"/>
        <v>21048</v>
      </c>
      <c r="JQ4" s="13">
        <f t="shared" si="19"/>
        <v>21037</v>
      </c>
      <c r="JR4" s="13">
        <f t="shared" si="19"/>
        <v>21031</v>
      </c>
      <c r="JS4" s="13">
        <f t="shared" si="19"/>
        <v>21027</v>
      </c>
      <c r="JT4" s="13">
        <f t="shared" si="19"/>
        <v>21021</v>
      </c>
      <c r="JU4" s="14">
        <f t="shared" si="19"/>
        <v>21017</v>
      </c>
      <c r="JV4" s="12">
        <f t="shared" si="19"/>
        <v>21014</v>
      </c>
      <c r="JW4" s="13">
        <f t="shared" si="19"/>
        <v>21008</v>
      </c>
      <c r="JX4" s="13">
        <f t="shared" si="19"/>
        <v>21004</v>
      </c>
      <c r="JY4" s="13">
        <f t="shared" si="19"/>
        <v>21000</v>
      </c>
      <c r="JZ4" s="13">
        <f t="shared" si="19"/>
        <v>20997</v>
      </c>
      <c r="KA4" s="13">
        <f t="shared" si="19"/>
        <v>20992</v>
      </c>
      <c r="KB4" s="14">
        <f t="shared" si="19"/>
        <v>20986</v>
      </c>
      <c r="KC4" s="12">
        <f t="shared" si="19"/>
        <v>20982</v>
      </c>
      <c r="KD4" s="13">
        <f t="shared" si="19"/>
        <v>20976</v>
      </c>
      <c r="KE4" s="13">
        <f t="shared" si="19"/>
        <v>20969</v>
      </c>
      <c r="KF4" s="13">
        <f t="shared" si="19"/>
        <v>20962</v>
      </c>
      <c r="KG4" s="13">
        <f t="shared" si="19"/>
        <v>20960</v>
      </c>
      <c r="KH4" s="13">
        <f t="shared" si="19"/>
        <v>20955</v>
      </c>
      <c r="KI4" s="14">
        <f t="shared" si="19"/>
        <v>20950</v>
      </c>
      <c r="KJ4" s="12">
        <f t="shared" si="19"/>
        <v>20946</v>
      </c>
      <c r="KK4" s="13">
        <f t="shared" si="19"/>
        <v>20943</v>
      </c>
      <c r="KL4" s="13">
        <f t="shared" si="19"/>
        <v>20936</v>
      </c>
      <c r="KM4" s="13">
        <f t="shared" si="19"/>
        <v>20932</v>
      </c>
      <c r="KN4" s="13">
        <f t="shared" si="19"/>
        <v>20930</v>
      </c>
      <c r="KO4" s="13">
        <f t="shared" si="19"/>
        <v>20926</v>
      </c>
      <c r="KP4" s="14">
        <f t="shared" si="19"/>
        <v>20921</v>
      </c>
      <c r="KQ4" s="12">
        <f t="shared" si="19"/>
        <v>20920</v>
      </c>
      <c r="KR4" s="13">
        <f t="shared" si="19"/>
        <v>20914</v>
      </c>
      <c r="KS4" s="13">
        <f t="shared" si="19"/>
        <v>20910</v>
      </c>
      <c r="KT4" s="13">
        <f t="shared" si="19"/>
        <v>20906</v>
      </c>
      <c r="KU4" s="13">
        <f t="shared" si="19"/>
        <v>20899</v>
      </c>
      <c r="KV4" s="13">
        <f t="shared" si="19"/>
        <v>20893</v>
      </c>
      <c r="KW4" s="14">
        <f t="shared" si="19"/>
        <v>20887</v>
      </c>
      <c r="KX4" s="12">
        <f t="shared" si="19"/>
        <v>20881</v>
      </c>
      <c r="KY4" s="13">
        <f t="shared" si="19"/>
        <v>20873</v>
      </c>
      <c r="KZ4" s="13">
        <f t="shared" si="19"/>
        <v>20867</v>
      </c>
      <c r="LA4" s="13">
        <f t="shared" si="19"/>
        <v>20860</v>
      </c>
      <c r="LB4" s="13">
        <f t="shared" si="19"/>
        <v>20854</v>
      </c>
      <c r="LC4" s="13">
        <f t="shared" si="19"/>
        <v>20850</v>
      </c>
      <c r="LD4" s="14">
        <f t="shared" si="19"/>
        <v>20845</v>
      </c>
      <c r="LE4" s="12">
        <f t="shared" si="19"/>
        <v>20837</v>
      </c>
      <c r="LF4" s="13">
        <f t="shared" si="19"/>
        <v>20833</v>
      </c>
      <c r="LG4" s="13">
        <f t="shared" si="19"/>
        <v>20826</v>
      </c>
      <c r="LH4" s="13">
        <f t="shared" si="19"/>
        <v>20820</v>
      </c>
      <c r="LI4" s="13">
        <f t="shared" si="19"/>
        <v>20813</v>
      </c>
      <c r="LJ4" s="13">
        <f t="shared" si="19"/>
        <v>20809</v>
      </c>
      <c r="LK4" s="14">
        <f t="shared" si="19"/>
        <v>20807</v>
      </c>
      <c r="LL4" s="12">
        <f t="shared" ref="LL4:NW4" si="20">LK9</f>
        <v>20804</v>
      </c>
      <c r="LM4" s="13">
        <f t="shared" si="20"/>
        <v>20804</v>
      </c>
      <c r="LN4" s="13">
        <f t="shared" si="20"/>
        <v>20804</v>
      </c>
      <c r="LO4" s="13">
        <f t="shared" si="20"/>
        <v>20804</v>
      </c>
      <c r="LP4" s="13">
        <f t="shared" si="20"/>
        <v>20804</v>
      </c>
      <c r="LQ4" s="13">
        <f t="shared" si="20"/>
        <v>20804</v>
      </c>
      <c r="LR4" s="14">
        <f t="shared" si="20"/>
        <v>20804</v>
      </c>
      <c r="LS4" s="12">
        <f t="shared" si="20"/>
        <v>20804</v>
      </c>
      <c r="LT4" s="13">
        <f t="shared" si="20"/>
        <v>20804</v>
      </c>
      <c r="LU4" s="13">
        <f t="shared" si="20"/>
        <v>20804</v>
      </c>
      <c r="LV4" s="13">
        <f t="shared" si="20"/>
        <v>20804</v>
      </c>
      <c r="LW4" s="13">
        <f t="shared" si="20"/>
        <v>20804</v>
      </c>
      <c r="LX4" s="13">
        <f t="shared" si="20"/>
        <v>20804</v>
      </c>
      <c r="LY4" s="14">
        <f t="shared" si="20"/>
        <v>20804</v>
      </c>
      <c r="LZ4" s="12">
        <f t="shared" si="20"/>
        <v>20804</v>
      </c>
      <c r="MA4" s="13">
        <f t="shared" si="20"/>
        <v>20804</v>
      </c>
      <c r="MB4" s="13">
        <f t="shared" si="20"/>
        <v>20804</v>
      </c>
      <c r="MC4" s="13">
        <f t="shared" si="20"/>
        <v>20804</v>
      </c>
      <c r="MD4" s="13">
        <f t="shared" si="20"/>
        <v>20804</v>
      </c>
      <c r="ME4" s="13">
        <f t="shared" si="20"/>
        <v>20804</v>
      </c>
      <c r="MF4" s="14">
        <f t="shared" si="20"/>
        <v>20804</v>
      </c>
      <c r="MG4" s="12">
        <f t="shared" si="20"/>
        <v>20804</v>
      </c>
      <c r="MH4" s="13">
        <f t="shared" si="20"/>
        <v>20804</v>
      </c>
      <c r="MI4" s="13">
        <f t="shared" si="20"/>
        <v>20804</v>
      </c>
      <c r="MJ4" s="13">
        <f t="shared" si="20"/>
        <v>20804</v>
      </c>
      <c r="MK4" s="13">
        <f t="shared" si="20"/>
        <v>20804</v>
      </c>
      <c r="ML4" s="13">
        <f t="shared" si="20"/>
        <v>20804</v>
      </c>
      <c r="MM4" s="14">
        <f t="shared" si="20"/>
        <v>20804</v>
      </c>
      <c r="MN4" s="12">
        <f t="shared" si="20"/>
        <v>20804</v>
      </c>
      <c r="MO4" s="13">
        <f t="shared" si="20"/>
        <v>20804</v>
      </c>
      <c r="MP4" s="13">
        <f t="shared" si="20"/>
        <v>20804</v>
      </c>
      <c r="MQ4" s="13">
        <f t="shared" si="20"/>
        <v>20804</v>
      </c>
      <c r="MR4" s="13">
        <f t="shared" si="20"/>
        <v>20804</v>
      </c>
      <c r="MS4" s="13">
        <f t="shared" si="20"/>
        <v>20804</v>
      </c>
      <c r="MT4" s="14">
        <f t="shared" si="20"/>
        <v>20804</v>
      </c>
      <c r="MU4" s="12">
        <f t="shared" si="20"/>
        <v>20804</v>
      </c>
      <c r="MV4" s="13">
        <f t="shared" si="20"/>
        <v>20804</v>
      </c>
      <c r="MW4" s="13">
        <f t="shared" si="20"/>
        <v>20804</v>
      </c>
      <c r="MX4" s="13">
        <f t="shared" si="20"/>
        <v>20804</v>
      </c>
      <c r="MY4" s="13">
        <f t="shared" si="20"/>
        <v>20804</v>
      </c>
      <c r="MZ4" s="13">
        <f t="shared" si="20"/>
        <v>20804</v>
      </c>
      <c r="NA4" s="14">
        <f t="shared" si="20"/>
        <v>20804</v>
      </c>
      <c r="NB4" s="12">
        <f t="shared" si="20"/>
        <v>20804</v>
      </c>
      <c r="NC4" s="13">
        <f t="shared" si="20"/>
        <v>20804</v>
      </c>
      <c r="ND4" s="13">
        <f t="shared" si="20"/>
        <v>20804</v>
      </c>
      <c r="NE4" s="13">
        <f t="shared" si="20"/>
        <v>20804</v>
      </c>
      <c r="NF4" s="13">
        <f t="shared" si="20"/>
        <v>20804</v>
      </c>
      <c r="NG4" s="13">
        <f t="shared" si="20"/>
        <v>20804</v>
      </c>
      <c r="NH4" s="14">
        <f t="shared" si="20"/>
        <v>20804</v>
      </c>
      <c r="NI4" s="12">
        <f t="shared" si="20"/>
        <v>20804</v>
      </c>
      <c r="NJ4" s="13">
        <f t="shared" si="20"/>
        <v>20804</v>
      </c>
      <c r="NK4" s="13">
        <f t="shared" si="20"/>
        <v>20804</v>
      </c>
      <c r="NL4" s="13">
        <f t="shared" si="20"/>
        <v>20804</v>
      </c>
      <c r="NM4" s="13">
        <f t="shared" si="20"/>
        <v>20804</v>
      </c>
      <c r="NN4" s="13">
        <f t="shared" si="20"/>
        <v>20804</v>
      </c>
      <c r="NO4" s="14">
        <f t="shared" si="20"/>
        <v>20804</v>
      </c>
      <c r="NP4" s="12">
        <f t="shared" si="20"/>
        <v>20804</v>
      </c>
      <c r="NQ4" s="13">
        <f t="shared" si="20"/>
        <v>20804</v>
      </c>
      <c r="NR4" s="13">
        <f t="shared" si="20"/>
        <v>20804</v>
      </c>
      <c r="NS4" s="13">
        <f t="shared" si="20"/>
        <v>20804</v>
      </c>
      <c r="NT4" s="13">
        <f t="shared" si="20"/>
        <v>20804</v>
      </c>
      <c r="NU4" s="13">
        <f t="shared" si="20"/>
        <v>20804</v>
      </c>
      <c r="NV4" s="14">
        <f t="shared" si="20"/>
        <v>20804</v>
      </c>
      <c r="NW4" s="12">
        <f t="shared" si="20"/>
        <v>20804</v>
      </c>
      <c r="NX4" s="13">
        <f t="shared" ref="NX4:QI4" si="21">NW9</f>
        <v>20804</v>
      </c>
      <c r="NY4" s="13">
        <f t="shared" si="21"/>
        <v>20804</v>
      </c>
      <c r="NZ4" s="13">
        <f t="shared" si="21"/>
        <v>20804</v>
      </c>
      <c r="OA4" s="13">
        <f t="shared" si="21"/>
        <v>20804</v>
      </c>
      <c r="OB4" s="13">
        <f t="shared" si="21"/>
        <v>20804</v>
      </c>
      <c r="OC4" s="14">
        <f t="shared" si="21"/>
        <v>20804</v>
      </c>
      <c r="OD4" s="12">
        <f t="shared" si="21"/>
        <v>20804</v>
      </c>
      <c r="OE4" s="13">
        <f t="shared" si="21"/>
        <v>20804</v>
      </c>
      <c r="OF4" s="13">
        <f t="shared" si="21"/>
        <v>20804</v>
      </c>
      <c r="OG4" s="13">
        <f t="shared" si="21"/>
        <v>20804</v>
      </c>
      <c r="OH4" s="13">
        <f t="shared" si="21"/>
        <v>20804</v>
      </c>
      <c r="OI4" s="13">
        <f t="shared" si="21"/>
        <v>20804</v>
      </c>
      <c r="OJ4" s="14">
        <f t="shared" si="21"/>
        <v>20804</v>
      </c>
      <c r="OK4" s="12">
        <f t="shared" si="21"/>
        <v>20804</v>
      </c>
      <c r="OL4" s="13">
        <f t="shared" si="21"/>
        <v>20804</v>
      </c>
      <c r="OM4" s="13">
        <f t="shared" si="21"/>
        <v>20804</v>
      </c>
      <c r="ON4" s="13">
        <f t="shared" si="21"/>
        <v>20804</v>
      </c>
      <c r="OO4" s="13">
        <f t="shared" si="21"/>
        <v>20804</v>
      </c>
      <c r="OP4" s="13">
        <f t="shared" si="21"/>
        <v>20804</v>
      </c>
      <c r="OQ4" s="14">
        <f t="shared" si="21"/>
        <v>20804</v>
      </c>
      <c r="OR4" s="12">
        <f t="shared" si="21"/>
        <v>20804</v>
      </c>
      <c r="OS4" s="13">
        <f t="shared" si="21"/>
        <v>20804</v>
      </c>
      <c r="OT4" s="13">
        <f t="shared" si="21"/>
        <v>20804</v>
      </c>
      <c r="OU4" s="13">
        <f t="shared" si="21"/>
        <v>20804</v>
      </c>
      <c r="OV4" s="13">
        <f t="shared" si="21"/>
        <v>20804</v>
      </c>
      <c r="OW4" s="13">
        <f t="shared" si="21"/>
        <v>20804</v>
      </c>
      <c r="OX4" s="14">
        <f t="shared" si="21"/>
        <v>20804</v>
      </c>
      <c r="OY4" s="12">
        <f t="shared" si="21"/>
        <v>20804</v>
      </c>
      <c r="OZ4" s="13">
        <f t="shared" si="21"/>
        <v>20804</v>
      </c>
      <c r="PA4" s="13">
        <f t="shared" si="21"/>
        <v>20804</v>
      </c>
      <c r="PB4" s="13">
        <f t="shared" si="21"/>
        <v>20804</v>
      </c>
      <c r="PC4" s="13">
        <f t="shared" si="21"/>
        <v>20804</v>
      </c>
      <c r="PD4" s="13">
        <f t="shared" si="21"/>
        <v>20804</v>
      </c>
      <c r="PE4" s="14">
        <f t="shared" si="21"/>
        <v>20804</v>
      </c>
      <c r="PF4" s="12">
        <f t="shared" si="21"/>
        <v>20804</v>
      </c>
      <c r="PG4" s="13">
        <f t="shared" si="21"/>
        <v>20804</v>
      </c>
      <c r="PH4" s="13">
        <f t="shared" si="21"/>
        <v>20804</v>
      </c>
      <c r="PI4" s="13">
        <f t="shared" si="21"/>
        <v>20804</v>
      </c>
      <c r="PJ4" s="13">
        <f t="shared" si="21"/>
        <v>20804</v>
      </c>
      <c r="PK4" s="13">
        <f t="shared" si="21"/>
        <v>20804</v>
      </c>
      <c r="PL4" s="14">
        <f t="shared" si="21"/>
        <v>20804</v>
      </c>
      <c r="PM4" s="12">
        <f t="shared" si="21"/>
        <v>20804</v>
      </c>
      <c r="PN4" s="13">
        <f t="shared" si="21"/>
        <v>20804</v>
      </c>
      <c r="PO4" s="13">
        <f t="shared" si="21"/>
        <v>20804</v>
      </c>
      <c r="PP4" s="13">
        <f t="shared" si="21"/>
        <v>20804</v>
      </c>
      <c r="PQ4" s="13">
        <f t="shared" si="21"/>
        <v>20804</v>
      </c>
      <c r="PR4" s="13">
        <f t="shared" si="21"/>
        <v>20804</v>
      </c>
      <c r="PS4" s="14">
        <f t="shared" si="21"/>
        <v>20804</v>
      </c>
      <c r="PT4" s="12">
        <f t="shared" si="21"/>
        <v>20804</v>
      </c>
      <c r="PU4" s="13">
        <f t="shared" si="21"/>
        <v>20804</v>
      </c>
      <c r="PV4" s="13">
        <f t="shared" si="21"/>
        <v>20804</v>
      </c>
      <c r="PW4" s="13">
        <f t="shared" si="21"/>
        <v>20804</v>
      </c>
      <c r="PX4" s="13">
        <f t="shared" si="21"/>
        <v>20804</v>
      </c>
      <c r="PY4" s="13">
        <f t="shared" si="21"/>
        <v>20804</v>
      </c>
      <c r="PZ4" s="14">
        <f t="shared" si="21"/>
        <v>20804</v>
      </c>
      <c r="QA4" s="12">
        <f t="shared" si="21"/>
        <v>20804</v>
      </c>
      <c r="QB4" s="13">
        <f t="shared" si="21"/>
        <v>20804</v>
      </c>
      <c r="QC4" s="13">
        <f t="shared" si="21"/>
        <v>20804</v>
      </c>
      <c r="QD4" s="13">
        <f t="shared" si="21"/>
        <v>20804</v>
      </c>
      <c r="QE4" s="13">
        <f t="shared" si="21"/>
        <v>20804</v>
      </c>
      <c r="QF4" s="13">
        <f t="shared" si="21"/>
        <v>20804</v>
      </c>
      <c r="QG4" s="14">
        <f t="shared" si="21"/>
        <v>20804</v>
      </c>
      <c r="QH4" s="12">
        <f t="shared" si="21"/>
        <v>20804</v>
      </c>
      <c r="QI4" s="13">
        <f t="shared" si="21"/>
        <v>20804</v>
      </c>
      <c r="QJ4" s="13">
        <f t="shared" ref="QJ4:QN4" si="22">QI9</f>
        <v>20804</v>
      </c>
      <c r="QK4" s="13">
        <f t="shared" si="22"/>
        <v>20804</v>
      </c>
      <c r="QL4" s="13">
        <f t="shared" si="22"/>
        <v>20804</v>
      </c>
      <c r="QM4" s="13">
        <f t="shared" si="22"/>
        <v>20804</v>
      </c>
      <c r="QN4" s="14">
        <f t="shared" si="22"/>
        <v>20804</v>
      </c>
    </row>
    <row r="5" spans="1:456" s="20" customFormat="1" x14ac:dyDescent="0.2">
      <c r="A5" s="16" t="s">
        <v>19</v>
      </c>
      <c r="B5" s="17">
        <v>59</v>
      </c>
      <c r="C5" s="18">
        <v>59</v>
      </c>
      <c r="D5" s="18">
        <v>119</v>
      </c>
      <c r="E5" s="18">
        <v>70</v>
      </c>
      <c r="F5" s="18">
        <v>47</v>
      </c>
      <c r="G5" s="18">
        <v>34</v>
      </c>
      <c r="H5" s="19">
        <v>13</v>
      </c>
      <c r="I5" s="17">
        <v>16</v>
      </c>
      <c r="J5" s="18">
        <v>7</v>
      </c>
      <c r="K5" s="18">
        <v>12</v>
      </c>
      <c r="L5" s="18">
        <v>7</v>
      </c>
      <c r="M5" s="18">
        <v>7</v>
      </c>
      <c r="N5" s="18">
        <v>12</v>
      </c>
      <c r="O5" s="19">
        <v>12</v>
      </c>
      <c r="P5" s="17">
        <v>7</v>
      </c>
      <c r="Q5" s="18">
        <v>8</v>
      </c>
      <c r="R5" s="18">
        <v>5</v>
      </c>
      <c r="S5" s="18">
        <v>11</v>
      </c>
      <c r="T5" s="18">
        <v>6</v>
      </c>
      <c r="U5" s="18">
        <v>3</v>
      </c>
      <c r="V5" s="19">
        <v>2</v>
      </c>
      <c r="W5" s="17">
        <v>3</v>
      </c>
      <c r="X5" s="18">
        <v>3</v>
      </c>
      <c r="Y5" s="18">
        <v>4</v>
      </c>
      <c r="Z5" s="18">
        <v>6</v>
      </c>
      <c r="AA5" s="18">
        <v>3</v>
      </c>
      <c r="AB5" s="18">
        <v>13</v>
      </c>
      <c r="AC5" s="19">
        <v>1</v>
      </c>
      <c r="AD5" s="17">
        <v>7</v>
      </c>
      <c r="AE5" s="18">
        <v>9</v>
      </c>
      <c r="AF5" s="18">
        <v>1</v>
      </c>
      <c r="AG5" s="18">
        <v>2</v>
      </c>
      <c r="AH5" s="18">
        <v>3</v>
      </c>
      <c r="AI5" s="18">
        <v>4</v>
      </c>
      <c r="AJ5" s="19">
        <v>5</v>
      </c>
      <c r="AK5" s="17">
        <v>3</v>
      </c>
      <c r="AL5" s="18">
        <v>5</v>
      </c>
      <c r="AM5" s="18">
        <v>4</v>
      </c>
      <c r="AN5" s="18">
        <v>3</v>
      </c>
      <c r="AO5" s="18">
        <v>5</v>
      </c>
      <c r="AP5" s="18">
        <v>3</v>
      </c>
      <c r="AQ5" s="19">
        <v>3</v>
      </c>
      <c r="AR5" s="17">
        <v>3</v>
      </c>
      <c r="AS5" s="18">
        <v>3</v>
      </c>
      <c r="AT5" s="18">
        <v>3</v>
      </c>
      <c r="AU5" s="18">
        <v>3</v>
      </c>
      <c r="AV5" s="18">
        <v>4</v>
      </c>
      <c r="AW5" s="18">
        <v>3</v>
      </c>
      <c r="AX5" s="19">
        <v>3</v>
      </c>
      <c r="AY5" s="17">
        <v>3</v>
      </c>
      <c r="AZ5" s="18">
        <v>3</v>
      </c>
      <c r="BA5" s="18">
        <v>3</v>
      </c>
      <c r="BB5" s="18">
        <v>1</v>
      </c>
      <c r="BC5" s="18">
        <v>4</v>
      </c>
      <c r="BD5" s="18">
        <v>2</v>
      </c>
      <c r="BE5" s="19">
        <v>3</v>
      </c>
      <c r="BF5" s="17">
        <v>6</v>
      </c>
      <c r="BG5" s="18">
        <v>3</v>
      </c>
      <c r="BH5" s="18">
        <v>6</v>
      </c>
      <c r="BI5" s="18">
        <v>3</v>
      </c>
      <c r="BJ5" s="18">
        <v>7</v>
      </c>
      <c r="BK5" s="18">
        <v>5</v>
      </c>
      <c r="BL5" s="19">
        <v>6</v>
      </c>
      <c r="BM5" s="17">
        <v>4</v>
      </c>
      <c r="BN5" s="18">
        <v>4</v>
      </c>
      <c r="BO5" s="18">
        <v>3</v>
      </c>
      <c r="BP5" s="18">
        <v>1</v>
      </c>
      <c r="BQ5" s="18">
        <v>3</v>
      </c>
      <c r="BR5" s="18">
        <v>3</v>
      </c>
      <c r="BS5" s="19">
        <v>2</v>
      </c>
      <c r="BT5" s="17">
        <v>6</v>
      </c>
      <c r="BU5" s="18">
        <v>5</v>
      </c>
      <c r="BV5" s="18">
        <v>2</v>
      </c>
      <c r="BW5" s="18">
        <v>2</v>
      </c>
      <c r="BX5" s="18">
        <v>6</v>
      </c>
      <c r="BY5" s="18">
        <v>6</v>
      </c>
      <c r="BZ5" s="19">
        <v>3</v>
      </c>
      <c r="CA5" s="17">
        <v>11</v>
      </c>
      <c r="CB5" s="18">
        <v>10</v>
      </c>
      <c r="CC5" s="18">
        <v>10</v>
      </c>
      <c r="CD5" s="18">
        <v>8</v>
      </c>
      <c r="CE5" s="18">
        <v>3</v>
      </c>
      <c r="CF5" s="18">
        <v>12</v>
      </c>
      <c r="CG5" s="19">
        <v>8</v>
      </c>
      <c r="CH5" s="17">
        <v>9</v>
      </c>
      <c r="CI5" s="18">
        <v>5</v>
      </c>
      <c r="CJ5" s="18">
        <v>4</v>
      </c>
      <c r="CK5" s="18">
        <v>2</v>
      </c>
      <c r="CL5" s="18">
        <v>17</v>
      </c>
      <c r="CM5" s="18">
        <v>21</v>
      </c>
      <c r="CN5" s="19">
        <v>19</v>
      </c>
      <c r="CO5" s="17">
        <v>20</v>
      </c>
      <c r="CP5" s="18">
        <v>5</v>
      </c>
      <c r="CQ5" s="18">
        <v>4</v>
      </c>
      <c r="CR5" s="18">
        <v>6</v>
      </c>
      <c r="CS5" s="18">
        <v>6</v>
      </c>
      <c r="CT5" s="18">
        <v>3</v>
      </c>
      <c r="CU5" s="19">
        <v>2</v>
      </c>
      <c r="CV5" s="17">
        <v>5</v>
      </c>
      <c r="CW5" s="18">
        <v>9</v>
      </c>
      <c r="CX5" s="18">
        <v>6</v>
      </c>
      <c r="CY5" s="18">
        <v>3</v>
      </c>
      <c r="CZ5" s="18">
        <v>3</v>
      </c>
      <c r="DA5" s="18">
        <v>6</v>
      </c>
      <c r="DB5" s="19">
        <v>0</v>
      </c>
      <c r="DC5" s="17">
        <v>3</v>
      </c>
      <c r="DD5" s="18">
        <v>2</v>
      </c>
      <c r="DE5" s="18">
        <v>3</v>
      </c>
      <c r="DF5" s="18">
        <v>0</v>
      </c>
      <c r="DG5" s="18">
        <v>3</v>
      </c>
      <c r="DH5" s="18">
        <v>8</v>
      </c>
      <c r="DI5" s="19">
        <v>5</v>
      </c>
      <c r="DJ5" s="17">
        <v>5</v>
      </c>
      <c r="DK5" s="18">
        <v>4</v>
      </c>
      <c r="DL5" s="18">
        <v>5</v>
      </c>
      <c r="DM5" s="18">
        <v>0</v>
      </c>
      <c r="DN5" s="18">
        <v>6</v>
      </c>
      <c r="DO5" s="18">
        <v>4</v>
      </c>
      <c r="DP5" s="19">
        <v>2</v>
      </c>
      <c r="DQ5" s="17">
        <v>2</v>
      </c>
      <c r="DR5" s="18">
        <v>2</v>
      </c>
      <c r="DS5" s="18">
        <v>4</v>
      </c>
      <c r="DT5" s="18">
        <v>2</v>
      </c>
      <c r="DU5" s="18">
        <v>3</v>
      </c>
      <c r="DV5" s="18">
        <v>3</v>
      </c>
      <c r="DW5" s="19">
        <v>3</v>
      </c>
      <c r="DX5" s="17">
        <v>4</v>
      </c>
      <c r="DY5" s="18">
        <v>1</v>
      </c>
      <c r="DZ5" s="18">
        <v>2</v>
      </c>
      <c r="EA5" s="18">
        <v>2</v>
      </c>
      <c r="EB5" s="18">
        <v>1</v>
      </c>
      <c r="EC5" s="18">
        <v>1</v>
      </c>
      <c r="ED5" s="19">
        <v>3</v>
      </c>
      <c r="EE5" s="17">
        <v>1</v>
      </c>
      <c r="EF5" s="18">
        <v>5</v>
      </c>
      <c r="EG5" s="18">
        <v>1</v>
      </c>
      <c r="EH5" s="18">
        <v>1</v>
      </c>
      <c r="EI5" s="18">
        <v>4</v>
      </c>
      <c r="EJ5" s="18">
        <v>7</v>
      </c>
      <c r="EK5" s="19">
        <v>2</v>
      </c>
      <c r="EL5" s="17">
        <v>3</v>
      </c>
      <c r="EM5" s="18">
        <v>7</v>
      </c>
      <c r="EN5" s="18">
        <v>5</v>
      </c>
      <c r="EO5" s="18">
        <v>2</v>
      </c>
      <c r="EP5" s="18">
        <v>5</v>
      </c>
      <c r="EQ5" s="18">
        <v>6</v>
      </c>
      <c r="ER5" s="19">
        <v>4</v>
      </c>
      <c r="ES5" s="17">
        <v>4</v>
      </c>
      <c r="ET5" s="18">
        <v>2</v>
      </c>
      <c r="EU5" s="18">
        <v>1</v>
      </c>
      <c r="EV5" s="18">
        <v>3</v>
      </c>
      <c r="EW5" s="18">
        <v>3</v>
      </c>
      <c r="EX5" s="18">
        <v>4</v>
      </c>
      <c r="EY5" s="19">
        <v>6</v>
      </c>
      <c r="EZ5" s="17">
        <v>3</v>
      </c>
      <c r="FA5" s="18">
        <v>6</v>
      </c>
      <c r="FB5" s="18">
        <v>2</v>
      </c>
      <c r="FC5" s="18">
        <v>4</v>
      </c>
      <c r="FD5" s="18">
        <v>2</v>
      </c>
      <c r="FE5" s="18">
        <v>1</v>
      </c>
      <c r="FF5" s="19">
        <v>4</v>
      </c>
      <c r="FG5" s="17">
        <v>5</v>
      </c>
      <c r="FH5" s="18">
        <v>4</v>
      </c>
      <c r="FI5" s="18">
        <v>4</v>
      </c>
      <c r="FJ5" s="18">
        <v>1</v>
      </c>
      <c r="FK5" s="18">
        <v>3</v>
      </c>
      <c r="FL5" s="18">
        <v>0</v>
      </c>
      <c r="FM5" s="19">
        <v>1</v>
      </c>
      <c r="FN5" s="17">
        <v>1</v>
      </c>
      <c r="FO5" s="18">
        <v>3</v>
      </c>
      <c r="FP5" s="18">
        <v>2</v>
      </c>
      <c r="FQ5" s="18">
        <v>1</v>
      </c>
      <c r="FR5" s="18">
        <v>0</v>
      </c>
      <c r="FS5" s="18">
        <v>2</v>
      </c>
      <c r="FT5" s="19">
        <v>1</v>
      </c>
      <c r="FU5" s="17">
        <v>1</v>
      </c>
      <c r="FV5" s="18">
        <v>6</v>
      </c>
      <c r="FW5" s="18">
        <v>1</v>
      </c>
      <c r="FX5" s="18">
        <v>4</v>
      </c>
      <c r="FY5" s="18">
        <v>5</v>
      </c>
      <c r="FZ5" s="18">
        <v>3</v>
      </c>
      <c r="GA5" s="19">
        <v>3</v>
      </c>
      <c r="GB5" s="17">
        <v>1</v>
      </c>
      <c r="GC5" s="18">
        <v>1</v>
      </c>
      <c r="GD5" s="18">
        <v>3</v>
      </c>
      <c r="GE5" s="18">
        <v>4</v>
      </c>
      <c r="GF5" s="18">
        <v>5</v>
      </c>
      <c r="GG5" s="18">
        <v>6</v>
      </c>
      <c r="GH5" s="19">
        <v>5</v>
      </c>
      <c r="GI5" s="17">
        <v>4</v>
      </c>
      <c r="GJ5" s="18">
        <v>8</v>
      </c>
      <c r="GK5" s="18">
        <v>3</v>
      </c>
      <c r="GL5" s="18">
        <v>4</v>
      </c>
      <c r="GM5" s="18">
        <v>6</v>
      </c>
      <c r="GN5" s="18">
        <v>4</v>
      </c>
      <c r="GO5" s="19">
        <v>8</v>
      </c>
      <c r="GP5" s="17">
        <v>6</v>
      </c>
      <c r="GQ5" s="18">
        <v>6</v>
      </c>
      <c r="GR5" s="18">
        <v>2</v>
      </c>
      <c r="GS5" s="18">
        <v>3</v>
      </c>
      <c r="GT5" s="18">
        <v>4</v>
      </c>
      <c r="GU5" s="18">
        <v>6</v>
      </c>
      <c r="GV5" s="19">
        <v>1</v>
      </c>
      <c r="GW5" s="17">
        <v>8</v>
      </c>
      <c r="GX5" s="18">
        <v>8</v>
      </c>
      <c r="GY5" s="18">
        <v>5</v>
      </c>
      <c r="GZ5" s="18">
        <v>3</v>
      </c>
      <c r="HA5" s="18">
        <v>1</v>
      </c>
      <c r="HB5" s="18">
        <v>2</v>
      </c>
      <c r="HC5" s="19">
        <v>2</v>
      </c>
      <c r="HD5" s="17">
        <v>3</v>
      </c>
      <c r="HE5" s="18">
        <v>4</v>
      </c>
      <c r="HF5" s="18">
        <v>5</v>
      </c>
      <c r="HG5" s="18">
        <v>5</v>
      </c>
      <c r="HH5" s="18">
        <v>2</v>
      </c>
      <c r="HI5" s="18">
        <v>3</v>
      </c>
      <c r="HJ5" s="19">
        <v>3</v>
      </c>
      <c r="HK5" s="17">
        <v>0</v>
      </c>
      <c r="HL5" s="18">
        <v>4</v>
      </c>
      <c r="HM5" s="18">
        <v>4</v>
      </c>
      <c r="HN5" s="18">
        <v>5</v>
      </c>
      <c r="HO5" s="18">
        <v>6</v>
      </c>
      <c r="HP5" s="18">
        <v>11</v>
      </c>
      <c r="HQ5" s="19">
        <v>5</v>
      </c>
      <c r="HR5" s="17">
        <v>1</v>
      </c>
      <c r="HS5" s="18">
        <v>2</v>
      </c>
      <c r="HT5" s="18">
        <v>5</v>
      </c>
      <c r="HU5" s="18">
        <v>5</v>
      </c>
      <c r="HV5" s="18">
        <v>5</v>
      </c>
      <c r="HW5" s="18">
        <v>7</v>
      </c>
      <c r="HX5" s="19">
        <v>4</v>
      </c>
      <c r="HY5" s="17">
        <v>5</v>
      </c>
      <c r="HZ5" s="18">
        <v>10</v>
      </c>
      <c r="IA5" s="18">
        <v>1</v>
      </c>
      <c r="IB5" s="18">
        <v>4</v>
      </c>
      <c r="IC5" s="18">
        <v>5</v>
      </c>
      <c r="ID5" s="18">
        <v>8</v>
      </c>
      <c r="IE5" s="19">
        <v>5</v>
      </c>
      <c r="IF5" s="17">
        <v>5</v>
      </c>
      <c r="IG5" s="18">
        <v>6</v>
      </c>
      <c r="IH5" s="18">
        <v>2</v>
      </c>
      <c r="II5" s="18">
        <v>6</v>
      </c>
      <c r="IJ5" s="18">
        <v>5</v>
      </c>
      <c r="IK5" s="18">
        <v>3</v>
      </c>
      <c r="IL5" s="19">
        <v>7</v>
      </c>
      <c r="IM5" s="17">
        <v>1</v>
      </c>
      <c r="IN5" s="18">
        <v>7</v>
      </c>
      <c r="IO5" s="18">
        <v>4</v>
      </c>
      <c r="IP5" s="18">
        <v>3</v>
      </c>
      <c r="IQ5" s="18">
        <v>5</v>
      </c>
      <c r="IR5" s="18">
        <v>2</v>
      </c>
      <c r="IS5" s="19">
        <v>7</v>
      </c>
      <c r="IT5" s="17">
        <v>4</v>
      </c>
      <c r="IU5" s="18">
        <v>6</v>
      </c>
      <c r="IV5" s="18">
        <v>8</v>
      </c>
      <c r="IW5" s="18">
        <v>2</v>
      </c>
      <c r="IX5" s="18">
        <v>5</v>
      </c>
      <c r="IY5" s="18">
        <v>7</v>
      </c>
      <c r="IZ5" s="19">
        <v>4</v>
      </c>
      <c r="JA5" s="17">
        <v>5</v>
      </c>
      <c r="JB5" s="18">
        <v>7</v>
      </c>
      <c r="JC5" s="18">
        <v>4</v>
      </c>
      <c r="JD5" s="18">
        <v>6</v>
      </c>
      <c r="JE5" s="18">
        <v>5</v>
      </c>
      <c r="JF5" s="18">
        <v>7</v>
      </c>
      <c r="JG5" s="19">
        <v>2</v>
      </c>
      <c r="JH5" s="17">
        <v>10</v>
      </c>
      <c r="JI5" s="18">
        <v>6</v>
      </c>
      <c r="JJ5" s="18">
        <v>9</v>
      </c>
      <c r="JK5" s="18">
        <v>4</v>
      </c>
      <c r="JL5" s="18">
        <v>6</v>
      </c>
      <c r="JM5" s="18">
        <v>4</v>
      </c>
      <c r="JN5" s="19">
        <v>3</v>
      </c>
      <c r="JO5" s="17">
        <v>3</v>
      </c>
      <c r="JP5" s="18">
        <v>11</v>
      </c>
      <c r="JQ5" s="18">
        <v>6</v>
      </c>
      <c r="JR5" s="18">
        <v>4</v>
      </c>
      <c r="JS5" s="18">
        <v>6</v>
      </c>
      <c r="JT5" s="18">
        <v>4</v>
      </c>
      <c r="JU5" s="19">
        <v>3</v>
      </c>
      <c r="JV5" s="17">
        <v>6</v>
      </c>
      <c r="JW5" s="18">
        <v>4</v>
      </c>
      <c r="JX5" s="18">
        <v>4</v>
      </c>
      <c r="JY5" s="18">
        <v>3</v>
      </c>
      <c r="JZ5" s="18">
        <v>5</v>
      </c>
      <c r="KA5" s="18">
        <v>6</v>
      </c>
      <c r="KB5" s="19">
        <v>4</v>
      </c>
      <c r="KC5" s="17">
        <v>6</v>
      </c>
      <c r="KD5" s="18">
        <v>7</v>
      </c>
      <c r="KE5" s="18">
        <v>7</v>
      </c>
      <c r="KF5" s="18">
        <v>2</v>
      </c>
      <c r="KG5" s="18">
        <v>5</v>
      </c>
      <c r="KH5" s="18">
        <v>5</v>
      </c>
      <c r="KI5" s="19">
        <v>4</v>
      </c>
      <c r="KJ5" s="17">
        <v>3</v>
      </c>
      <c r="KK5" s="18">
        <v>7</v>
      </c>
      <c r="KL5" s="18">
        <v>4</v>
      </c>
      <c r="KM5" s="18">
        <v>2</v>
      </c>
      <c r="KN5" s="18">
        <v>4</v>
      </c>
      <c r="KO5" s="18">
        <v>5</v>
      </c>
      <c r="KP5" s="19">
        <v>1</v>
      </c>
      <c r="KQ5" s="17">
        <v>6</v>
      </c>
      <c r="KR5" s="18">
        <v>4</v>
      </c>
      <c r="KS5" s="18">
        <v>4</v>
      </c>
      <c r="KT5" s="18">
        <v>7</v>
      </c>
      <c r="KU5" s="18">
        <v>6</v>
      </c>
      <c r="KV5" s="18">
        <v>6</v>
      </c>
      <c r="KW5" s="19">
        <v>6</v>
      </c>
      <c r="KX5" s="17">
        <v>8</v>
      </c>
      <c r="KY5" s="18">
        <v>6</v>
      </c>
      <c r="KZ5" s="18">
        <v>7</v>
      </c>
      <c r="LA5" s="18">
        <v>6</v>
      </c>
      <c r="LB5" s="18">
        <v>4</v>
      </c>
      <c r="LC5" s="18">
        <v>5</v>
      </c>
      <c r="LD5" s="19">
        <v>8</v>
      </c>
      <c r="LE5" s="17">
        <v>4</v>
      </c>
      <c r="LF5" s="18">
        <v>7</v>
      </c>
      <c r="LG5" s="18">
        <v>6</v>
      </c>
      <c r="LH5" s="18">
        <v>7</v>
      </c>
      <c r="LI5" s="18">
        <v>4</v>
      </c>
      <c r="LJ5" s="18">
        <v>2</v>
      </c>
      <c r="LK5" s="19">
        <v>3</v>
      </c>
      <c r="LL5" s="17"/>
      <c r="LM5" s="18"/>
      <c r="LN5" s="18"/>
      <c r="LO5" s="18"/>
      <c r="LP5" s="18"/>
      <c r="LQ5" s="18"/>
      <c r="LR5" s="19"/>
      <c r="LS5" s="17"/>
      <c r="LT5" s="18"/>
      <c r="LU5" s="18"/>
      <c r="LV5" s="18"/>
      <c r="LW5" s="18"/>
      <c r="LX5" s="18"/>
      <c r="LY5" s="19"/>
      <c r="LZ5" s="17"/>
      <c r="MA5" s="18"/>
      <c r="MB5" s="18"/>
      <c r="MC5" s="18"/>
      <c r="MD5" s="18"/>
      <c r="ME5" s="18"/>
      <c r="MF5" s="19"/>
      <c r="MG5" s="17"/>
      <c r="MH5" s="18"/>
      <c r="MI5" s="18"/>
      <c r="MJ5" s="18"/>
      <c r="MK5" s="18"/>
      <c r="ML5" s="18"/>
      <c r="MM5" s="19"/>
      <c r="MN5" s="17"/>
      <c r="MO5" s="18"/>
      <c r="MP5" s="18"/>
      <c r="MQ5" s="18"/>
      <c r="MR5" s="18"/>
      <c r="MS5" s="18"/>
      <c r="MT5" s="19"/>
      <c r="MU5" s="17"/>
      <c r="MV5" s="18"/>
      <c r="MW5" s="18"/>
      <c r="MX5" s="18"/>
      <c r="MY5" s="18"/>
      <c r="MZ5" s="18"/>
      <c r="NA5" s="19"/>
      <c r="NB5" s="17"/>
      <c r="NC5" s="18"/>
      <c r="ND5" s="18"/>
      <c r="NE5" s="18"/>
      <c r="NF5" s="18"/>
      <c r="NG5" s="18"/>
      <c r="NH5" s="19"/>
      <c r="NI5" s="17"/>
      <c r="NJ5" s="18"/>
      <c r="NK5" s="18"/>
      <c r="NL5" s="18"/>
      <c r="NM5" s="18"/>
      <c r="NN5" s="18"/>
      <c r="NO5" s="19"/>
      <c r="NP5" s="17"/>
      <c r="NQ5" s="18"/>
      <c r="NR5" s="18"/>
      <c r="NS5" s="18"/>
      <c r="NT5" s="18"/>
      <c r="NU5" s="18"/>
      <c r="NV5" s="19"/>
      <c r="NW5" s="17"/>
      <c r="NX5" s="18"/>
      <c r="NY5" s="18"/>
      <c r="NZ5" s="18"/>
      <c r="OA5" s="18"/>
      <c r="OB5" s="18"/>
      <c r="OC5" s="19"/>
      <c r="OD5" s="17"/>
      <c r="OE5" s="18"/>
      <c r="OF5" s="18"/>
      <c r="OG5" s="18"/>
      <c r="OH5" s="18"/>
      <c r="OI5" s="18"/>
      <c r="OJ5" s="19"/>
      <c r="OK5" s="17"/>
      <c r="OL5" s="18"/>
      <c r="OM5" s="18"/>
      <c r="ON5" s="18"/>
      <c r="OO5" s="18"/>
      <c r="OP5" s="18"/>
      <c r="OQ5" s="19"/>
      <c r="OR5" s="17"/>
      <c r="OS5" s="18"/>
      <c r="OT5" s="18"/>
      <c r="OU5" s="18"/>
      <c r="OV5" s="18"/>
      <c r="OW5" s="18"/>
      <c r="OX5" s="19"/>
      <c r="OY5" s="17"/>
      <c r="OZ5" s="18"/>
      <c r="PA5" s="18"/>
      <c r="PB5" s="18"/>
      <c r="PC5" s="18"/>
      <c r="PD5" s="18"/>
      <c r="PE5" s="19"/>
      <c r="PF5" s="17"/>
      <c r="PG5" s="18"/>
      <c r="PH5" s="18"/>
      <c r="PI5" s="18"/>
      <c r="PJ5" s="18"/>
      <c r="PK5" s="18"/>
      <c r="PL5" s="19"/>
      <c r="PM5" s="17"/>
      <c r="PN5" s="18"/>
      <c r="PO5" s="18"/>
      <c r="PP5" s="18"/>
      <c r="PQ5" s="18"/>
      <c r="PR5" s="18"/>
      <c r="PS5" s="19"/>
      <c r="PT5" s="17"/>
      <c r="PU5" s="18"/>
      <c r="PV5" s="18"/>
      <c r="PW5" s="18"/>
      <c r="PX5" s="18"/>
      <c r="PY5" s="18"/>
      <c r="PZ5" s="19"/>
      <c r="QA5" s="17"/>
      <c r="QB5" s="18"/>
      <c r="QC5" s="18"/>
      <c r="QD5" s="18"/>
      <c r="QE5" s="18"/>
      <c r="QF5" s="18"/>
      <c r="QG5" s="19"/>
      <c r="QH5" s="17"/>
      <c r="QI5" s="18"/>
      <c r="QJ5" s="18"/>
      <c r="QK5" s="18"/>
      <c r="QL5" s="18"/>
      <c r="QM5" s="18"/>
      <c r="QN5" s="19"/>
    </row>
    <row r="6" spans="1:456" s="15" customFormat="1" x14ac:dyDescent="0.2">
      <c r="A6" s="39" t="s">
        <v>20</v>
      </c>
      <c r="B6" s="40"/>
      <c r="C6" s="41"/>
      <c r="D6" s="41"/>
      <c r="E6" s="41"/>
      <c r="F6" s="41"/>
      <c r="G6" s="41"/>
      <c r="H6" s="42"/>
      <c r="I6" s="40"/>
      <c r="J6" s="41"/>
      <c r="K6" s="41"/>
      <c r="L6" s="41"/>
      <c r="M6" s="41"/>
      <c r="N6" s="41"/>
      <c r="O6" s="42"/>
      <c r="P6" s="40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2"/>
      <c r="AD6" s="40"/>
      <c r="AE6" s="41"/>
      <c r="AF6" s="41"/>
      <c r="AG6" s="41"/>
      <c r="AH6" s="41"/>
      <c r="AI6" s="41"/>
      <c r="AJ6" s="42"/>
      <c r="AK6" s="40"/>
      <c r="AL6" s="41"/>
      <c r="AM6" s="41"/>
      <c r="AN6" s="41"/>
      <c r="AO6" s="41"/>
      <c r="AP6" s="41"/>
      <c r="AQ6" s="42"/>
      <c r="AR6" s="40"/>
      <c r="AS6" s="41"/>
      <c r="AT6" s="41"/>
      <c r="AU6" s="41"/>
      <c r="AV6" s="41"/>
      <c r="AW6" s="41"/>
      <c r="AX6" s="42"/>
      <c r="AY6" s="40"/>
      <c r="AZ6" s="41"/>
      <c r="BA6" s="41"/>
      <c r="BB6" s="41"/>
      <c r="BC6" s="41"/>
      <c r="BD6" s="41"/>
      <c r="BE6" s="42"/>
      <c r="BF6" s="40"/>
      <c r="BG6" s="41"/>
      <c r="BH6" s="41"/>
      <c r="BI6" s="41"/>
      <c r="BJ6" s="41"/>
      <c r="BK6" s="41"/>
      <c r="BL6" s="42"/>
      <c r="BM6" s="40"/>
      <c r="BN6" s="41"/>
      <c r="BO6" s="41"/>
      <c r="BP6" s="41"/>
      <c r="BQ6" s="41"/>
      <c r="BR6" s="41"/>
      <c r="BS6" s="42"/>
      <c r="BT6" s="40"/>
      <c r="BU6" s="41"/>
      <c r="BV6" s="41"/>
      <c r="BW6" s="41"/>
      <c r="BX6" s="41"/>
      <c r="BY6" s="41"/>
      <c r="BZ6" s="42"/>
      <c r="CA6" s="40"/>
      <c r="CB6" s="41"/>
      <c r="CC6" s="41"/>
      <c r="CD6" s="41"/>
      <c r="CE6" s="41"/>
      <c r="CF6" s="41"/>
      <c r="CG6" s="42"/>
      <c r="CH6" s="40"/>
      <c r="CI6" s="41"/>
      <c r="CJ6" s="41"/>
      <c r="CK6" s="41"/>
      <c r="CL6" s="41"/>
      <c r="CM6" s="41"/>
      <c r="CN6" s="42"/>
      <c r="CO6" s="40"/>
      <c r="CP6" s="41"/>
      <c r="CQ6" s="41"/>
      <c r="CR6" s="41"/>
      <c r="CS6" s="41"/>
      <c r="CT6" s="41"/>
      <c r="CU6" s="42"/>
      <c r="CV6" s="40"/>
      <c r="CW6" s="41"/>
      <c r="CX6" s="41"/>
      <c r="CY6" s="41"/>
      <c r="CZ6" s="41"/>
      <c r="DA6" s="41"/>
      <c r="DB6" s="42"/>
      <c r="DC6" s="40"/>
      <c r="DD6" s="41"/>
      <c r="DE6" s="41"/>
      <c r="DF6" s="41"/>
      <c r="DG6" s="41"/>
      <c r="DH6" s="41"/>
      <c r="DI6" s="42"/>
      <c r="DJ6" s="40"/>
      <c r="DK6" s="41"/>
      <c r="DL6" s="41"/>
      <c r="DM6" s="41"/>
      <c r="DN6" s="41"/>
      <c r="DO6" s="41"/>
      <c r="DP6" s="42"/>
      <c r="DQ6" s="40"/>
      <c r="DR6" s="41"/>
      <c r="DS6" s="41"/>
      <c r="DT6" s="41"/>
      <c r="DU6" s="41"/>
      <c r="DV6" s="41"/>
      <c r="DW6" s="42"/>
      <c r="DX6" s="40"/>
      <c r="DY6" s="41"/>
      <c r="DZ6" s="41"/>
      <c r="EA6" s="41"/>
      <c r="EB6" s="41"/>
      <c r="EC6" s="41"/>
      <c r="ED6" s="42"/>
      <c r="EE6" s="40"/>
      <c r="EF6" s="41"/>
      <c r="EG6" s="41"/>
      <c r="EH6" s="41"/>
      <c r="EI6" s="41"/>
      <c r="EJ6" s="41"/>
      <c r="EK6" s="42"/>
      <c r="EL6" s="40"/>
      <c r="EM6" s="41"/>
      <c r="EN6" s="41"/>
      <c r="EO6" s="41"/>
      <c r="EP6" s="41"/>
      <c r="EQ6" s="41"/>
      <c r="ER6" s="42"/>
      <c r="ES6" s="40"/>
      <c r="ET6" s="41"/>
      <c r="EU6" s="41"/>
      <c r="EV6" s="41"/>
      <c r="EW6" s="41"/>
      <c r="EX6" s="41"/>
      <c r="EY6" s="42"/>
      <c r="EZ6" s="40"/>
      <c r="FA6" s="41"/>
      <c r="FB6" s="41"/>
      <c r="FC6" s="41"/>
      <c r="FD6" s="41"/>
      <c r="FE6" s="41"/>
      <c r="FF6" s="42"/>
      <c r="FG6" s="40"/>
      <c r="FH6" s="41"/>
      <c r="FI6" s="41"/>
      <c r="FJ6" s="41"/>
      <c r="FK6" s="41"/>
      <c r="FL6" s="41"/>
      <c r="FM6" s="42"/>
      <c r="FN6" s="40"/>
      <c r="FO6" s="41"/>
      <c r="FP6" s="41"/>
      <c r="FQ6" s="41"/>
      <c r="FR6" s="41"/>
      <c r="FS6" s="41"/>
      <c r="FT6" s="42"/>
      <c r="FU6" s="40"/>
      <c r="FV6" s="41"/>
      <c r="FW6" s="41"/>
      <c r="FX6" s="41"/>
      <c r="FY6" s="41"/>
      <c r="FZ6" s="41"/>
      <c r="GA6" s="42"/>
      <c r="GB6" s="40"/>
      <c r="GC6" s="41"/>
      <c r="GD6" s="41"/>
      <c r="GE6" s="41"/>
      <c r="GF6" s="41"/>
      <c r="GG6" s="41"/>
      <c r="GH6" s="42"/>
      <c r="GI6" s="40"/>
      <c r="GJ6" s="41"/>
      <c r="GK6" s="41"/>
      <c r="GL6" s="41"/>
      <c r="GM6" s="41"/>
      <c r="GN6" s="41"/>
      <c r="GO6" s="42"/>
      <c r="GP6" s="40"/>
      <c r="GQ6" s="41"/>
      <c r="GR6" s="41"/>
      <c r="GS6" s="41"/>
      <c r="GT6" s="41"/>
      <c r="GU6" s="41"/>
      <c r="GV6" s="42"/>
      <c r="GW6" s="40"/>
      <c r="GX6" s="41"/>
      <c r="GY6" s="41"/>
      <c r="GZ6" s="41"/>
      <c r="HA6" s="41"/>
      <c r="HB6" s="41"/>
      <c r="HC6" s="42"/>
      <c r="HD6" s="40"/>
      <c r="HE6" s="41"/>
      <c r="HF6" s="41"/>
      <c r="HG6" s="41"/>
      <c r="HH6" s="41"/>
      <c r="HI6" s="41"/>
      <c r="HJ6" s="42"/>
      <c r="HK6" s="40"/>
      <c r="HL6" s="41"/>
      <c r="HM6" s="41"/>
      <c r="HN6" s="41"/>
      <c r="HO6" s="41"/>
      <c r="HP6" s="41"/>
      <c r="HQ6" s="42"/>
      <c r="HR6" s="40"/>
      <c r="HS6" s="41"/>
      <c r="HT6" s="41"/>
      <c r="HU6" s="41"/>
      <c r="HV6" s="41"/>
      <c r="HW6" s="41"/>
      <c r="HX6" s="42"/>
      <c r="HY6" s="40"/>
      <c r="HZ6" s="41"/>
      <c r="IA6" s="41"/>
      <c r="IB6" s="41"/>
      <c r="IC6" s="41"/>
      <c r="ID6" s="41"/>
      <c r="IE6" s="42"/>
      <c r="IF6" s="40"/>
      <c r="IG6" s="41"/>
      <c r="IH6" s="41"/>
      <c r="II6" s="41"/>
      <c r="IJ6" s="41"/>
      <c r="IK6" s="41"/>
      <c r="IL6" s="42"/>
      <c r="IM6" s="40"/>
      <c r="IN6" s="41"/>
      <c r="IO6" s="41"/>
      <c r="IP6" s="41"/>
      <c r="IQ6" s="41"/>
      <c r="IR6" s="41"/>
      <c r="IS6" s="42"/>
      <c r="IT6" s="40"/>
      <c r="IU6" s="41"/>
      <c r="IV6" s="41"/>
      <c r="IW6" s="41"/>
      <c r="IX6" s="41"/>
      <c r="IY6" s="41"/>
      <c r="IZ6" s="42"/>
      <c r="JA6" s="40"/>
      <c r="JB6" s="41"/>
      <c r="JC6" s="41"/>
      <c r="JD6" s="41"/>
      <c r="JE6" s="41"/>
      <c r="JF6" s="41"/>
      <c r="JG6" s="42"/>
      <c r="JH6" s="40"/>
      <c r="JI6" s="41"/>
      <c r="JJ6" s="41"/>
      <c r="JK6" s="41"/>
      <c r="JL6" s="41"/>
      <c r="JM6" s="41"/>
      <c r="JN6" s="42"/>
      <c r="JO6" s="40"/>
      <c r="JP6" s="41"/>
      <c r="JQ6" s="41"/>
      <c r="JR6" s="41"/>
      <c r="JS6" s="41"/>
      <c r="JT6" s="41"/>
      <c r="JU6" s="42"/>
      <c r="JV6" s="40"/>
      <c r="JW6" s="41"/>
      <c r="JX6" s="41"/>
      <c r="JY6" s="41"/>
      <c r="JZ6" s="41"/>
      <c r="KA6" s="41"/>
      <c r="KB6" s="42"/>
      <c r="KC6" s="40"/>
      <c r="KD6" s="41"/>
      <c r="KE6" s="41"/>
      <c r="KF6" s="41"/>
      <c r="KG6" s="41"/>
      <c r="KH6" s="41"/>
      <c r="KI6" s="42"/>
      <c r="KJ6" s="40"/>
      <c r="KK6" s="41"/>
      <c r="KL6" s="41"/>
      <c r="KM6" s="41"/>
      <c r="KN6" s="41"/>
      <c r="KO6" s="41"/>
      <c r="KP6" s="42"/>
      <c r="KQ6" s="40"/>
      <c r="KR6" s="41"/>
      <c r="KS6" s="41"/>
      <c r="KT6" s="41"/>
      <c r="KU6" s="41"/>
      <c r="KV6" s="41"/>
      <c r="KW6" s="42"/>
      <c r="KX6" s="40"/>
      <c r="KY6" s="41"/>
      <c r="KZ6" s="41"/>
      <c r="LA6" s="41"/>
      <c r="LB6" s="41"/>
      <c r="LC6" s="41"/>
      <c r="LD6" s="42"/>
      <c r="LE6" s="40"/>
      <c r="LF6" s="41"/>
      <c r="LG6" s="41"/>
      <c r="LH6" s="41"/>
      <c r="LI6" s="41"/>
      <c r="LJ6" s="41"/>
      <c r="LK6" s="42"/>
      <c r="LL6" s="40"/>
      <c r="LM6" s="41"/>
      <c r="LN6" s="41"/>
      <c r="LO6" s="41"/>
      <c r="LP6" s="41"/>
      <c r="LQ6" s="41"/>
      <c r="LR6" s="42"/>
      <c r="LS6" s="40"/>
      <c r="LT6" s="41"/>
      <c r="LU6" s="41"/>
      <c r="LV6" s="41"/>
      <c r="LW6" s="41"/>
      <c r="LX6" s="41"/>
      <c r="LY6" s="42"/>
      <c r="LZ6" s="40"/>
      <c r="MA6" s="41"/>
      <c r="MB6" s="41"/>
      <c r="MC6" s="41"/>
      <c r="MD6" s="41"/>
      <c r="ME6" s="41"/>
      <c r="MF6" s="42"/>
      <c r="MG6" s="40"/>
      <c r="MH6" s="41"/>
      <c r="MI6" s="41"/>
      <c r="MJ6" s="41"/>
      <c r="MK6" s="41"/>
      <c r="ML6" s="41"/>
      <c r="MM6" s="42"/>
      <c r="MN6" s="40"/>
      <c r="MO6" s="41"/>
      <c r="MP6" s="41"/>
      <c r="MQ6" s="41"/>
      <c r="MR6" s="41"/>
      <c r="MS6" s="41"/>
      <c r="MT6" s="42"/>
      <c r="MU6" s="40"/>
      <c r="MV6" s="41"/>
      <c r="MW6" s="41"/>
      <c r="MX6" s="41"/>
      <c r="MY6" s="41"/>
      <c r="MZ6" s="41"/>
      <c r="NA6" s="42"/>
      <c r="NB6" s="40"/>
      <c r="NC6" s="41"/>
      <c r="ND6" s="41"/>
      <c r="NE6" s="41"/>
      <c r="NF6" s="41"/>
      <c r="NG6" s="41"/>
      <c r="NH6" s="42"/>
      <c r="NI6" s="40"/>
      <c r="NJ6" s="41"/>
      <c r="NK6" s="41"/>
      <c r="NL6" s="41"/>
      <c r="NM6" s="41"/>
      <c r="NN6" s="41"/>
      <c r="NO6" s="42"/>
      <c r="NP6" s="40"/>
      <c r="NQ6" s="41"/>
      <c r="NR6" s="41"/>
      <c r="NS6" s="41"/>
      <c r="NT6" s="41"/>
      <c r="NU6" s="41"/>
      <c r="NV6" s="42"/>
      <c r="NW6" s="40"/>
      <c r="NX6" s="41"/>
      <c r="NY6" s="41"/>
      <c r="NZ6" s="41"/>
      <c r="OA6" s="41"/>
      <c r="OB6" s="41"/>
      <c r="OC6" s="42"/>
      <c r="OD6" s="40"/>
      <c r="OE6" s="41"/>
      <c r="OF6" s="41"/>
      <c r="OG6" s="41"/>
      <c r="OH6" s="41"/>
      <c r="OI6" s="41"/>
      <c r="OJ6" s="42"/>
      <c r="OK6" s="40"/>
      <c r="OL6" s="41"/>
      <c r="OM6" s="41"/>
      <c r="ON6" s="41"/>
      <c r="OO6" s="41"/>
      <c r="OP6" s="41"/>
      <c r="OQ6" s="42"/>
      <c r="OR6" s="40"/>
      <c r="OS6" s="41"/>
      <c r="OT6" s="41"/>
      <c r="OU6" s="41"/>
      <c r="OV6" s="41"/>
      <c r="OW6" s="41"/>
      <c r="OX6" s="42"/>
      <c r="OY6" s="40"/>
      <c r="OZ6" s="41"/>
      <c r="PA6" s="41"/>
      <c r="PB6" s="41"/>
      <c r="PC6" s="41"/>
      <c r="PD6" s="41"/>
      <c r="PE6" s="42"/>
      <c r="PF6" s="40"/>
      <c r="PG6" s="41"/>
      <c r="PH6" s="41"/>
      <c r="PI6" s="41"/>
      <c r="PJ6" s="41"/>
      <c r="PK6" s="41"/>
      <c r="PL6" s="42"/>
      <c r="PM6" s="40"/>
      <c r="PN6" s="41"/>
      <c r="PO6" s="41"/>
      <c r="PP6" s="41"/>
      <c r="PQ6" s="41"/>
      <c r="PR6" s="41"/>
      <c r="PS6" s="42"/>
      <c r="PT6" s="40"/>
      <c r="PU6" s="41"/>
      <c r="PV6" s="41"/>
      <c r="PW6" s="41"/>
      <c r="PX6" s="41"/>
      <c r="PY6" s="41"/>
      <c r="PZ6" s="42"/>
      <c r="QA6" s="40"/>
      <c r="QB6" s="41"/>
      <c r="QC6" s="41"/>
      <c r="QD6" s="41"/>
      <c r="QE6" s="41"/>
      <c r="QF6" s="41"/>
      <c r="QG6" s="42"/>
      <c r="QH6" s="40"/>
      <c r="QI6" s="41"/>
      <c r="QJ6" s="41"/>
      <c r="QK6" s="41"/>
      <c r="QL6" s="41"/>
      <c r="QM6" s="41"/>
      <c r="QN6" s="42"/>
    </row>
    <row r="7" spans="1:456" s="15" customFormat="1" x14ac:dyDescent="0.2">
      <c r="A7" s="39" t="s">
        <v>21</v>
      </c>
      <c r="B7" s="40"/>
      <c r="C7" s="41"/>
      <c r="D7" s="41"/>
      <c r="E7" s="41"/>
      <c r="F7" s="41"/>
      <c r="G7" s="41"/>
      <c r="H7" s="42"/>
      <c r="I7" s="40"/>
      <c r="J7" s="41"/>
      <c r="K7" s="41"/>
      <c r="L7" s="41"/>
      <c r="M7" s="41"/>
      <c r="N7" s="41"/>
      <c r="O7" s="42"/>
      <c r="P7" s="40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2"/>
      <c r="AD7" s="40"/>
      <c r="AE7" s="41"/>
      <c r="AF7" s="41"/>
      <c r="AG7" s="41"/>
      <c r="AH7" s="41"/>
      <c r="AI7" s="41"/>
      <c r="AJ7" s="42"/>
      <c r="AK7" s="40"/>
      <c r="AL7" s="41"/>
      <c r="AM7" s="41"/>
      <c r="AN7" s="41"/>
      <c r="AO7" s="41"/>
      <c r="AP7" s="41"/>
      <c r="AQ7" s="42"/>
      <c r="AR7" s="40"/>
      <c r="AS7" s="41"/>
      <c r="AT7" s="41"/>
      <c r="AU7" s="41"/>
      <c r="AV7" s="41"/>
      <c r="AW7" s="41"/>
      <c r="AX7" s="42"/>
      <c r="AY7" s="40"/>
      <c r="AZ7" s="41"/>
      <c r="BA7" s="41"/>
      <c r="BB7" s="41"/>
      <c r="BC7" s="41"/>
      <c r="BD7" s="41"/>
      <c r="BE7" s="42"/>
      <c r="BF7" s="40"/>
      <c r="BG7" s="41"/>
      <c r="BH7" s="41"/>
      <c r="BI7" s="41"/>
      <c r="BJ7" s="41"/>
      <c r="BK7" s="41"/>
      <c r="BL7" s="42"/>
      <c r="BM7" s="40"/>
      <c r="BN7" s="41"/>
      <c r="BO7" s="41"/>
      <c r="BP7" s="41"/>
      <c r="BQ7" s="41"/>
      <c r="BR7" s="41"/>
      <c r="BS7" s="42"/>
      <c r="BT7" s="40"/>
      <c r="BU7" s="41"/>
      <c r="BV7" s="41"/>
      <c r="BW7" s="41"/>
      <c r="BX7" s="41"/>
      <c r="BY7" s="41"/>
      <c r="BZ7" s="42"/>
      <c r="CA7" s="40"/>
      <c r="CB7" s="41"/>
      <c r="CC7" s="41"/>
      <c r="CD7" s="41"/>
      <c r="CE7" s="41"/>
      <c r="CF7" s="41"/>
      <c r="CG7" s="42"/>
      <c r="CH7" s="40"/>
      <c r="CI7" s="41"/>
      <c r="CJ7" s="41"/>
      <c r="CK7" s="41"/>
      <c r="CL7" s="41"/>
      <c r="CM7" s="41"/>
      <c r="CN7" s="42"/>
      <c r="CO7" s="40"/>
      <c r="CP7" s="41"/>
      <c r="CQ7" s="41"/>
      <c r="CR7" s="41"/>
      <c r="CS7" s="41"/>
      <c r="CT7" s="41"/>
      <c r="CU7" s="42"/>
      <c r="CV7" s="40"/>
      <c r="CW7" s="41"/>
      <c r="CX7" s="41"/>
      <c r="CY7" s="41"/>
      <c r="CZ7" s="41"/>
      <c r="DA7" s="41"/>
      <c r="DB7" s="42"/>
      <c r="DC7" s="40"/>
      <c r="DD7" s="41"/>
      <c r="DE7" s="41"/>
      <c r="DF7" s="41"/>
      <c r="DG7" s="41"/>
      <c r="DH7" s="41"/>
      <c r="DI7" s="42"/>
      <c r="DJ7" s="40"/>
      <c r="DK7" s="41"/>
      <c r="DL7" s="41"/>
      <c r="DM7" s="41"/>
      <c r="DN7" s="41"/>
      <c r="DO7" s="41"/>
      <c r="DP7" s="42"/>
      <c r="DQ7" s="40"/>
      <c r="DR7" s="41"/>
      <c r="DS7" s="41"/>
      <c r="DT7" s="41"/>
      <c r="DU7" s="41"/>
      <c r="DV7" s="41"/>
      <c r="DW7" s="42"/>
      <c r="DX7" s="40"/>
      <c r="DY7" s="41"/>
      <c r="DZ7" s="41"/>
      <c r="EA7" s="41"/>
      <c r="EB7" s="41"/>
      <c r="EC7" s="41"/>
      <c r="ED7" s="42"/>
      <c r="EE7" s="40"/>
      <c r="EF7" s="41"/>
      <c r="EG7" s="41"/>
      <c r="EH7" s="41"/>
      <c r="EI7" s="41"/>
      <c r="EJ7" s="41"/>
      <c r="EK7" s="42"/>
      <c r="EL7" s="40"/>
      <c r="EM7" s="41"/>
      <c r="EN7" s="41"/>
      <c r="EO7" s="41"/>
      <c r="EP7" s="41"/>
      <c r="EQ7" s="41"/>
      <c r="ER7" s="42">
        <v>344</v>
      </c>
      <c r="ES7" s="40"/>
      <c r="ET7" s="41"/>
      <c r="EU7" s="41"/>
      <c r="EV7" s="41"/>
      <c r="EW7" s="41"/>
      <c r="EX7" s="41"/>
      <c r="EY7" s="42"/>
      <c r="EZ7" s="40"/>
      <c r="FA7" s="41"/>
      <c r="FB7" s="41"/>
      <c r="FC7" s="41"/>
      <c r="FD7" s="41"/>
      <c r="FE7" s="41"/>
      <c r="FF7" s="42"/>
      <c r="FG7" s="40"/>
      <c r="FH7" s="41"/>
      <c r="FI7" s="41"/>
      <c r="FJ7" s="41"/>
      <c r="FK7" s="41"/>
      <c r="FL7" s="41"/>
      <c r="FM7" s="42"/>
      <c r="FN7" s="40"/>
      <c r="FO7" s="41"/>
      <c r="FP7" s="41"/>
      <c r="FQ7" s="41"/>
      <c r="FR7" s="41"/>
      <c r="FS7" s="41"/>
      <c r="FT7" s="42"/>
      <c r="FU7" s="40"/>
      <c r="FV7" s="41"/>
      <c r="FW7" s="41"/>
      <c r="FX7" s="41"/>
      <c r="FY7" s="41"/>
      <c r="FZ7" s="41"/>
      <c r="GA7" s="42"/>
      <c r="GB7" s="40"/>
      <c r="GC7" s="41"/>
      <c r="GD7" s="41"/>
      <c r="GE7" s="41"/>
      <c r="GF7" s="41"/>
      <c r="GG7" s="41"/>
      <c r="GH7" s="42"/>
      <c r="GI7" s="40"/>
      <c r="GJ7" s="41"/>
      <c r="GK7" s="41"/>
      <c r="GL7" s="41"/>
      <c r="GM7" s="41"/>
      <c r="GN7" s="41"/>
      <c r="GO7" s="42"/>
      <c r="GP7" s="40"/>
      <c r="GQ7" s="41"/>
      <c r="GR7" s="41"/>
      <c r="GS7" s="41"/>
      <c r="GT7" s="41"/>
      <c r="GU7" s="41"/>
      <c r="GV7" s="42"/>
      <c r="GW7" s="40"/>
      <c r="GX7" s="41"/>
      <c r="GY7" s="41"/>
      <c r="GZ7" s="41"/>
      <c r="HA7" s="41"/>
      <c r="HB7" s="41"/>
      <c r="HC7" s="42"/>
      <c r="HD7" s="40"/>
      <c r="HE7" s="41"/>
      <c r="HF7" s="41"/>
      <c r="HG7" s="41"/>
      <c r="HH7" s="41"/>
      <c r="HI7" s="41"/>
      <c r="HJ7" s="42"/>
      <c r="HK7" s="40"/>
      <c r="HL7" s="41"/>
      <c r="HM7" s="41"/>
      <c r="HN7" s="41"/>
      <c r="HO7" s="41"/>
      <c r="HP7" s="41"/>
      <c r="HQ7" s="42"/>
      <c r="HR7" s="40"/>
      <c r="HS7" s="41"/>
      <c r="HT7" s="41"/>
      <c r="HU7" s="41"/>
      <c r="HV7" s="41"/>
      <c r="HW7" s="41"/>
      <c r="HX7" s="42"/>
      <c r="HY7" s="40"/>
      <c r="HZ7" s="41"/>
      <c r="IA7" s="41"/>
      <c r="IB7" s="41"/>
      <c r="IC7" s="41"/>
      <c r="ID7" s="41"/>
      <c r="IE7" s="42"/>
      <c r="IF7" s="40"/>
      <c r="IG7" s="41"/>
      <c r="IH7" s="41"/>
      <c r="II7" s="41"/>
      <c r="IJ7" s="41"/>
      <c r="IK7" s="41"/>
      <c r="IL7" s="42"/>
      <c r="IM7" s="40"/>
      <c r="IN7" s="41"/>
      <c r="IO7" s="41"/>
      <c r="IP7" s="41"/>
      <c r="IQ7" s="41"/>
      <c r="IR7" s="41"/>
      <c r="IS7" s="42"/>
      <c r="IT7" s="40"/>
      <c r="IU7" s="41"/>
      <c r="IV7" s="41"/>
      <c r="IW7" s="41"/>
      <c r="IX7" s="41"/>
      <c r="IY7" s="41"/>
      <c r="IZ7" s="42"/>
      <c r="JA7" s="40"/>
      <c r="JB7" s="41"/>
      <c r="JC7" s="41"/>
      <c r="JD7" s="41"/>
      <c r="JE7" s="41"/>
      <c r="JF7" s="41"/>
      <c r="JG7" s="42"/>
      <c r="JH7" s="40"/>
      <c r="JI7" s="41"/>
      <c r="JJ7" s="41"/>
      <c r="JK7" s="41"/>
      <c r="JL7" s="41"/>
      <c r="JM7" s="41"/>
      <c r="JN7" s="42"/>
      <c r="JO7" s="40"/>
      <c r="JP7" s="41"/>
      <c r="JQ7" s="41"/>
      <c r="JR7" s="41"/>
      <c r="JS7" s="41"/>
      <c r="JT7" s="41"/>
      <c r="JU7" s="42"/>
      <c r="JV7" s="40"/>
      <c r="JW7" s="41"/>
      <c r="JX7" s="41"/>
      <c r="JY7" s="41"/>
      <c r="JZ7" s="41"/>
      <c r="KA7" s="41"/>
      <c r="KB7" s="42"/>
      <c r="KC7" s="40"/>
      <c r="KD7" s="41"/>
      <c r="KE7" s="41"/>
      <c r="KF7" s="41"/>
      <c r="KG7" s="41"/>
      <c r="KH7" s="41"/>
      <c r="KI7" s="42"/>
      <c r="KJ7" s="40"/>
      <c r="KK7" s="41"/>
      <c r="KL7" s="41"/>
      <c r="KM7" s="41"/>
      <c r="KN7" s="41"/>
      <c r="KO7" s="41"/>
      <c r="KP7" s="42"/>
      <c r="KQ7" s="40"/>
      <c r="KR7" s="41"/>
      <c r="KS7" s="41"/>
      <c r="KT7" s="41"/>
      <c r="KU7" s="41"/>
      <c r="KV7" s="41"/>
      <c r="KW7" s="42"/>
      <c r="KX7" s="40"/>
      <c r="KY7" s="41"/>
      <c r="KZ7" s="41"/>
      <c r="LA7" s="41"/>
      <c r="LB7" s="41"/>
      <c r="LC7" s="41"/>
      <c r="LD7" s="42"/>
      <c r="LE7" s="40"/>
      <c r="LF7" s="41"/>
      <c r="LG7" s="41"/>
      <c r="LH7" s="41"/>
      <c r="LI7" s="41"/>
      <c r="LJ7" s="41"/>
      <c r="LK7" s="42"/>
      <c r="LL7" s="40"/>
      <c r="LM7" s="41"/>
      <c r="LN7" s="41"/>
      <c r="LO7" s="41"/>
      <c r="LP7" s="41"/>
      <c r="LQ7" s="41"/>
      <c r="LR7" s="42"/>
      <c r="LS7" s="40"/>
      <c r="LT7" s="41"/>
      <c r="LU7" s="41"/>
      <c r="LV7" s="41"/>
      <c r="LW7" s="41"/>
      <c r="LX7" s="41"/>
      <c r="LY7" s="42"/>
      <c r="LZ7" s="40"/>
      <c r="MA7" s="41"/>
      <c r="MB7" s="41"/>
      <c r="MC7" s="41"/>
      <c r="MD7" s="41"/>
      <c r="ME7" s="41"/>
      <c r="MF7" s="42"/>
      <c r="MG7" s="40"/>
      <c r="MH7" s="41"/>
      <c r="MI7" s="41"/>
      <c r="MJ7" s="41"/>
      <c r="MK7" s="41"/>
      <c r="ML7" s="41"/>
      <c r="MM7" s="42"/>
      <c r="MN7" s="40"/>
      <c r="MO7" s="41"/>
      <c r="MP7" s="41"/>
      <c r="MQ7" s="41"/>
      <c r="MR7" s="41"/>
      <c r="MS7" s="41"/>
      <c r="MT7" s="42"/>
      <c r="MU7" s="40"/>
      <c r="MV7" s="41"/>
      <c r="MW7" s="41"/>
      <c r="MX7" s="41"/>
      <c r="MY7" s="41"/>
      <c r="MZ7" s="41"/>
      <c r="NA7" s="42"/>
      <c r="NB7" s="40"/>
      <c r="NC7" s="41"/>
      <c r="ND7" s="41"/>
      <c r="NE7" s="41"/>
      <c r="NF7" s="41"/>
      <c r="NG7" s="41"/>
      <c r="NH7" s="42"/>
      <c r="NI7" s="40"/>
      <c r="NJ7" s="41"/>
      <c r="NK7" s="41"/>
      <c r="NL7" s="41"/>
      <c r="NM7" s="41"/>
      <c r="NN7" s="41"/>
      <c r="NO7" s="42"/>
      <c r="NP7" s="40"/>
      <c r="NQ7" s="41"/>
      <c r="NR7" s="41"/>
      <c r="NS7" s="41"/>
      <c r="NT7" s="41"/>
      <c r="NU7" s="41"/>
      <c r="NV7" s="42"/>
      <c r="NW7" s="40"/>
      <c r="NX7" s="41"/>
      <c r="NY7" s="41"/>
      <c r="NZ7" s="41"/>
      <c r="OA7" s="41"/>
      <c r="OB7" s="41"/>
      <c r="OC7" s="42"/>
      <c r="OD7" s="40"/>
      <c r="OE7" s="41"/>
      <c r="OF7" s="41"/>
      <c r="OG7" s="41"/>
      <c r="OH7" s="41"/>
      <c r="OI7" s="41"/>
      <c r="OJ7" s="42"/>
      <c r="OK7" s="40"/>
      <c r="OL7" s="41"/>
      <c r="OM7" s="41"/>
      <c r="ON7" s="41"/>
      <c r="OO7" s="41"/>
      <c r="OP7" s="41"/>
      <c r="OQ7" s="42"/>
      <c r="OR7" s="40"/>
      <c r="OS7" s="41"/>
      <c r="OT7" s="41"/>
      <c r="OU7" s="41"/>
      <c r="OV7" s="41"/>
      <c r="OW7" s="41"/>
      <c r="OX7" s="42"/>
      <c r="OY7" s="40"/>
      <c r="OZ7" s="41"/>
      <c r="PA7" s="41"/>
      <c r="PB7" s="41"/>
      <c r="PC7" s="41"/>
      <c r="PD7" s="41"/>
      <c r="PE7" s="42"/>
      <c r="PF7" s="40"/>
      <c r="PG7" s="41"/>
      <c r="PH7" s="41"/>
      <c r="PI7" s="41"/>
      <c r="PJ7" s="41"/>
      <c r="PK7" s="41"/>
      <c r="PL7" s="42"/>
      <c r="PM7" s="40"/>
      <c r="PN7" s="41"/>
      <c r="PO7" s="41"/>
      <c r="PP7" s="41"/>
      <c r="PQ7" s="41"/>
      <c r="PR7" s="41"/>
      <c r="PS7" s="42"/>
      <c r="PT7" s="40"/>
      <c r="PU7" s="41"/>
      <c r="PV7" s="41"/>
      <c r="PW7" s="41"/>
      <c r="PX7" s="41"/>
      <c r="PY7" s="41"/>
      <c r="PZ7" s="42"/>
      <c r="QA7" s="40"/>
      <c r="QB7" s="41"/>
      <c r="QC7" s="41"/>
      <c r="QD7" s="41"/>
      <c r="QE7" s="41"/>
      <c r="QF7" s="41"/>
      <c r="QG7" s="42"/>
      <c r="QH7" s="40"/>
      <c r="QI7" s="41"/>
      <c r="QJ7" s="41"/>
      <c r="QK7" s="41"/>
      <c r="QL7" s="41"/>
      <c r="QM7" s="41"/>
      <c r="QN7" s="42"/>
    </row>
    <row r="8" spans="1:456" s="15" customFormat="1" x14ac:dyDescent="0.2">
      <c r="A8" s="39" t="s">
        <v>22</v>
      </c>
      <c r="B8" s="40"/>
      <c r="C8" s="41"/>
      <c r="D8" s="41"/>
      <c r="E8" s="41"/>
      <c r="F8" s="41"/>
      <c r="G8" s="41"/>
      <c r="H8" s="42"/>
      <c r="I8" s="40"/>
      <c r="J8" s="41"/>
      <c r="K8" s="41"/>
      <c r="L8" s="41"/>
      <c r="M8" s="41"/>
      <c r="N8" s="41"/>
      <c r="O8" s="42"/>
      <c r="P8" s="40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2"/>
      <c r="AD8" s="40"/>
      <c r="AE8" s="41"/>
      <c r="AF8" s="41"/>
      <c r="AG8" s="41"/>
      <c r="AH8" s="41"/>
      <c r="AI8" s="41"/>
      <c r="AJ8" s="42"/>
      <c r="AK8" s="40"/>
      <c r="AL8" s="41"/>
      <c r="AM8" s="41"/>
      <c r="AN8" s="41"/>
      <c r="AO8" s="41"/>
      <c r="AP8" s="41"/>
      <c r="AQ8" s="42"/>
      <c r="AR8" s="40"/>
      <c r="AS8" s="41"/>
      <c r="AT8" s="41"/>
      <c r="AU8" s="41"/>
      <c r="AV8" s="41"/>
      <c r="AW8" s="41"/>
      <c r="AX8" s="42"/>
      <c r="AY8" s="40"/>
      <c r="AZ8" s="41"/>
      <c r="BA8" s="41"/>
      <c r="BB8" s="41"/>
      <c r="BC8" s="41"/>
      <c r="BD8" s="41"/>
      <c r="BE8" s="42"/>
      <c r="BF8" s="40"/>
      <c r="BG8" s="41"/>
      <c r="BH8" s="41"/>
      <c r="BI8" s="41"/>
      <c r="BJ8" s="41"/>
      <c r="BK8" s="41"/>
      <c r="BL8" s="42"/>
      <c r="BM8" s="40"/>
      <c r="BN8" s="41"/>
      <c r="BO8" s="41"/>
      <c r="BP8" s="41"/>
      <c r="BQ8" s="41"/>
      <c r="BR8" s="41"/>
      <c r="BS8" s="42"/>
      <c r="BT8" s="40"/>
      <c r="BU8" s="41"/>
      <c r="BV8" s="41"/>
      <c r="BW8" s="41"/>
      <c r="BX8" s="41"/>
      <c r="BY8" s="41"/>
      <c r="BZ8" s="42"/>
      <c r="CA8" s="40"/>
      <c r="CB8" s="41"/>
      <c r="CC8" s="41"/>
      <c r="CD8" s="41"/>
      <c r="CE8" s="41"/>
      <c r="CF8" s="41"/>
      <c r="CG8" s="42"/>
      <c r="CH8" s="40"/>
      <c r="CI8" s="41"/>
      <c r="CJ8" s="41"/>
      <c r="CK8" s="41"/>
      <c r="CL8" s="41"/>
      <c r="CM8" s="41"/>
      <c r="CN8" s="42"/>
      <c r="CO8" s="40"/>
      <c r="CP8" s="41"/>
      <c r="CQ8" s="41"/>
      <c r="CR8" s="41"/>
      <c r="CS8" s="41"/>
      <c r="CT8" s="41"/>
      <c r="CU8" s="42"/>
      <c r="CV8" s="40"/>
      <c r="CW8" s="41"/>
      <c r="CX8" s="41"/>
      <c r="CY8" s="41"/>
      <c r="CZ8" s="41"/>
      <c r="DA8" s="41"/>
      <c r="DB8" s="42"/>
      <c r="DC8" s="40"/>
      <c r="DD8" s="41"/>
      <c r="DE8" s="41"/>
      <c r="DF8" s="41"/>
      <c r="DG8" s="41"/>
      <c r="DH8" s="41"/>
      <c r="DI8" s="42"/>
      <c r="DJ8" s="40"/>
      <c r="DK8" s="41"/>
      <c r="DL8" s="41"/>
      <c r="DM8" s="41"/>
      <c r="DN8" s="41"/>
      <c r="DO8" s="41"/>
      <c r="DP8" s="42"/>
      <c r="DQ8" s="40"/>
      <c r="DR8" s="41"/>
      <c r="DS8" s="41"/>
      <c r="DT8" s="41"/>
      <c r="DU8" s="41"/>
      <c r="DV8" s="41"/>
      <c r="DW8" s="42"/>
      <c r="DX8" s="40"/>
      <c r="DY8" s="41"/>
      <c r="DZ8" s="41"/>
      <c r="EA8" s="41"/>
      <c r="EB8" s="41"/>
      <c r="EC8" s="41"/>
      <c r="ED8" s="42"/>
      <c r="EE8" s="40"/>
      <c r="EF8" s="41"/>
      <c r="EG8" s="41"/>
      <c r="EH8" s="41"/>
      <c r="EI8" s="41"/>
      <c r="EJ8" s="41"/>
      <c r="EK8" s="42"/>
      <c r="EL8" s="40"/>
      <c r="EM8" s="41"/>
      <c r="EN8" s="41"/>
      <c r="EO8" s="41"/>
      <c r="EP8" s="41"/>
      <c r="EQ8" s="41"/>
      <c r="ER8" s="42"/>
      <c r="ES8" s="40"/>
      <c r="ET8" s="41"/>
      <c r="EU8" s="41"/>
      <c r="EV8" s="41"/>
      <c r="EW8" s="41"/>
      <c r="EX8" s="41"/>
      <c r="EY8" s="42"/>
      <c r="EZ8" s="40"/>
      <c r="FA8" s="41"/>
      <c r="FB8" s="41"/>
      <c r="FC8" s="41"/>
      <c r="FD8" s="41"/>
      <c r="FE8" s="41"/>
      <c r="FF8" s="42"/>
      <c r="FG8" s="40"/>
      <c r="FH8" s="41"/>
      <c r="FI8" s="41"/>
      <c r="FJ8" s="41"/>
      <c r="FK8" s="41"/>
      <c r="FL8" s="41"/>
      <c r="FM8" s="42"/>
      <c r="FN8" s="40"/>
      <c r="FO8" s="41"/>
      <c r="FP8" s="41"/>
      <c r="FQ8" s="41"/>
      <c r="FR8" s="41"/>
      <c r="FS8" s="41"/>
      <c r="FT8" s="42"/>
      <c r="FU8" s="40"/>
      <c r="FV8" s="41"/>
      <c r="FW8" s="41"/>
      <c r="FX8" s="41"/>
      <c r="FY8" s="41"/>
      <c r="FZ8" s="41"/>
      <c r="GA8" s="42"/>
      <c r="GB8" s="40"/>
      <c r="GC8" s="41"/>
      <c r="GD8" s="41"/>
      <c r="GE8" s="41"/>
      <c r="GF8" s="41"/>
      <c r="GG8" s="41"/>
      <c r="GH8" s="42"/>
      <c r="GI8" s="40"/>
      <c r="GJ8" s="41"/>
      <c r="GK8" s="41"/>
      <c r="GL8" s="41"/>
      <c r="GM8" s="41"/>
      <c r="GN8" s="41"/>
      <c r="GO8" s="42"/>
      <c r="GP8" s="40"/>
      <c r="GQ8" s="41"/>
      <c r="GR8" s="41"/>
      <c r="GS8" s="41"/>
      <c r="GT8" s="41"/>
      <c r="GU8" s="41"/>
      <c r="GV8" s="42"/>
      <c r="GW8" s="40"/>
      <c r="GX8" s="41"/>
      <c r="GY8" s="41"/>
      <c r="GZ8" s="41"/>
      <c r="HA8" s="41"/>
      <c r="HB8" s="41"/>
      <c r="HC8" s="42"/>
      <c r="HD8" s="40"/>
      <c r="HE8" s="41"/>
      <c r="HF8" s="41"/>
      <c r="HG8" s="41"/>
      <c r="HH8" s="41"/>
      <c r="HI8" s="41"/>
      <c r="HJ8" s="42"/>
      <c r="HK8" s="40"/>
      <c r="HL8" s="41"/>
      <c r="HM8" s="41"/>
      <c r="HN8" s="41"/>
      <c r="HO8" s="41"/>
      <c r="HP8" s="41"/>
      <c r="HQ8" s="42"/>
      <c r="HR8" s="40"/>
      <c r="HS8" s="41"/>
      <c r="HT8" s="41"/>
      <c r="HU8" s="41"/>
      <c r="HV8" s="41"/>
      <c r="HW8" s="41"/>
      <c r="HX8" s="42"/>
      <c r="HY8" s="40"/>
      <c r="HZ8" s="41"/>
      <c r="IA8" s="41"/>
      <c r="IB8" s="41"/>
      <c r="IC8" s="41"/>
      <c r="ID8" s="41"/>
      <c r="IE8" s="42"/>
      <c r="IF8" s="40"/>
      <c r="IG8" s="41"/>
      <c r="IH8" s="41"/>
      <c r="II8" s="41"/>
      <c r="IJ8" s="41"/>
      <c r="IK8" s="41"/>
      <c r="IL8" s="42"/>
      <c r="IM8" s="40"/>
      <c r="IN8" s="41"/>
      <c r="IO8" s="41"/>
      <c r="IP8" s="41"/>
      <c r="IQ8" s="41"/>
      <c r="IR8" s="41"/>
      <c r="IS8" s="42"/>
      <c r="IT8" s="40"/>
      <c r="IU8" s="41"/>
      <c r="IV8" s="41"/>
      <c r="IW8" s="41"/>
      <c r="IX8" s="41"/>
      <c r="IY8" s="41"/>
      <c r="IZ8" s="42"/>
      <c r="JA8" s="40"/>
      <c r="JB8" s="41"/>
      <c r="JC8" s="41"/>
      <c r="JD8" s="41"/>
      <c r="JE8" s="41"/>
      <c r="JF8" s="41"/>
      <c r="JG8" s="42"/>
      <c r="JH8" s="40"/>
      <c r="JI8" s="41"/>
      <c r="JJ8" s="41"/>
      <c r="JK8" s="41"/>
      <c r="JL8" s="41"/>
      <c r="JM8" s="41"/>
      <c r="JN8" s="42"/>
      <c r="JO8" s="40"/>
      <c r="JP8" s="41"/>
      <c r="JQ8" s="41"/>
      <c r="JR8" s="41"/>
      <c r="JS8" s="41"/>
      <c r="JT8" s="41"/>
      <c r="JU8" s="42"/>
      <c r="JV8" s="40"/>
      <c r="JW8" s="41"/>
      <c r="JX8" s="41"/>
      <c r="JY8" s="41"/>
      <c r="JZ8" s="41"/>
      <c r="KA8" s="41"/>
      <c r="KB8" s="42"/>
      <c r="KC8" s="40"/>
      <c r="KD8" s="41"/>
      <c r="KE8" s="41"/>
      <c r="KF8" s="41"/>
      <c r="KG8" s="41"/>
      <c r="KH8" s="41"/>
      <c r="KI8" s="42"/>
      <c r="KJ8" s="40"/>
      <c r="KK8" s="41"/>
      <c r="KL8" s="41"/>
      <c r="KM8" s="41"/>
      <c r="KN8" s="41"/>
      <c r="KO8" s="41"/>
      <c r="KP8" s="42"/>
      <c r="KQ8" s="40"/>
      <c r="KR8" s="41"/>
      <c r="KS8" s="41"/>
      <c r="KT8" s="41"/>
      <c r="KU8" s="41"/>
      <c r="KV8" s="41"/>
      <c r="KW8" s="42"/>
      <c r="KX8" s="40"/>
      <c r="KY8" s="41"/>
      <c r="KZ8" s="41"/>
      <c r="LA8" s="41"/>
      <c r="LB8" s="41"/>
      <c r="LC8" s="41"/>
      <c r="LD8" s="42"/>
      <c r="LE8" s="40"/>
      <c r="LF8" s="41"/>
      <c r="LG8" s="41"/>
      <c r="LH8" s="41"/>
      <c r="LI8" s="41"/>
      <c r="LJ8" s="41"/>
      <c r="LK8" s="42"/>
      <c r="LL8" s="40"/>
      <c r="LM8" s="41"/>
      <c r="LN8" s="41"/>
      <c r="LO8" s="41"/>
      <c r="LP8" s="41"/>
      <c r="LQ8" s="41"/>
      <c r="LR8" s="42"/>
      <c r="LS8" s="40"/>
      <c r="LT8" s="41"/>
      <c r="LU8" s="41"/>
      <c r="LV8" s="41"/>
      <c r="LW8" s="41"/>
      <c r="LX8" s="41"/>
      <c r="LY8" s="42"/>
      <c r="LZ8" s="40"/>
      <c r="MA8" s="41"/>
      <c r="MB8" s="41"/>
      <c r="MC8" s="41"/>
      <c r="MD8" s="41"/>
      <c r="ME8" s="41"/>
      <c r="MF8" s="42"/>
      <c r="MG8" s="40"/>
      <c r="MH8" s="41"/>
      <c r="MI8" s="41"/>
      <c r="MJ8" s="41"/>
      <c r="MK8" s="41"/>
      <c r="ML8" s="41"/>
      <c r="MM8" s="42"/>
      <c r="MN8" s="40"/>
      <c r="MO8" s="41"/>
      <c r="MP8" s="41"/>
      <c r="MQ8" s="41"/>
      <c r="MR8" s="41"/>
      <c r="MS8" s="41"/>
      <c r="MT8" s="42"/>
      <c r="MU8" s="40"/>
      <c r="MV8" s="41"/>
      <c r="MW8" s="41"/>
      <c r="MX8" s="41"/>
      <c r="MY8" s="41"/>
      <c r="MZ8" s="41"/>
      <c r="NA8" s="42"/>
      <c r="NB8" s="40"/>
      <c r="NC8" s="41"/>
      <c r="ND8" s="41"/>
      <c r="NE8" s="41"/>
      <c r="NF8" s="41"/>
      <c r="NG8" s="41"/>
      <c r="NH8" s="42"/>
      <c r="NI8" s="40"/>
      <c r="NJ8" s="41"/>
      <c r="NK8" s="41"/>
      <c r="NL8" s="41"/>
      <c r="NM8" s="41"/>
      <c r="NN8" s="41"/>
      <c r="NO8" s="42"/>
      <c r="NP8" s="40"/>
      <c r="NQ8" s="41"/>
      <c r="NR8" s="41"/>
      <c r="NS8" s="41"/>
      <c r="NT8" s="41"/>
      <c r="NU8" s="41"/>
      <c r="NV8" s="42"/>
      <c r="NW8" s="40"/>
      <c r="NX8" s="41"/>
      <c r="NY8" s="41"/>
      <c r="NZ8" s="41"/>
      <c r="OA8" s="41"/>
      <c r="OB8" s="41"/>
      <c r="OC8" s="42"/>
      <c r="OD8" s="40"/>
      <c r="OE8" s="41"/>
      <c r="OF8" s="41"/>
      <c r="OG8" s="41"/>
      <c r="OH8" s="41"/>
      <c r="OI8" s="41"/>
      <c r="OJ8" s="42"/>
      <c r="OK8" s="40"/>
      <c r="OL8" s="41"/>
      <c r="OM8" s="41"/>
      <c r="ON8" s="41"/>
      <c r="OO8" s="41"/>
      <c r="OP8" s="41"/>
      <c r="OQ8" s="42"/>
      <c r="OR8" s="40"/>
      <c r="OS8" s="41"/>
      <c r="OT8" s="41"/>
      <c r="OU8" s="41"/>
      <c r="OV8" s="41"/>
      <c r="OW8" s="41"/>
      <c r="OX8" s="42"/>
      <c r="OY8" s="40"/>
      <c r="OZ8" s="41"/>
      <c r="PA8" s="41"/>
      <c r="PB8" s="41"/>
      <c r="PC8" s="41"/>
      <c r="PD8" s="41"/>
      <c r="PE8" s="42"/>
      <c r="PF8" s="40"/>
      <c r="PG8" s="41"/>
      <c r="PH8" s="41"/>
      <c r="PI8" s="41"/>
      <c r="PJ8" s="41"/>
      <c r="PK8" s="41"/>
      <c r="PL8" s="42"/>
      <c r="PM8" s="40"/>
      <c r="PN8" s="41"/>
      <c r="PO8" s="41"/>
      <c r="PP8" s="41"/>
      <c r="PQ8" s="41"/>
      <c r="PR8" s="41"/>
      <c r="PS8" s="42"/>
      <c r="PT8" s="40"/>
      <c r="PU8" s="41"/>
      <c r="PV8" s="41"/>
      <c r="PW8" s="41"/>
      <c r="PX8" s="41"/>
      <c r="PY8" s="41"/>
      <c r="PZ8" s="42"/>
      <c r="QA8" s="40"/>
      <c r="QB8" s="41"/>
      <c r="QC8" s="41"/>
      <c r="QD8" s="41"/>
      <c r="QE8" s="41"/>
      <c r="QF8" s="41"/>
      <c r="QG8" s="42"/>
      <c r="QH8" s="40"/>
      <c r="QI8" s="41"/>
      <c r="QJ8" s="41"/>
      <c r="QK8" s="41"/>
      <c r="QL8" s="41"/>
      <c r="QM8" s="41"/>
      <c r="QN8" s="42"/>
    </row>
    <row r="9" spans="1:456" s="25" customFormat="1" x14ac:dyDescent="0.2">
      <c r="A9" s="21" t="s">
        <v>23</v>
      </c>
      <c r="B9" s="22">
        <f>B4-B5+B6-B7-B8</f>
        <v>22941</v>
      </c>
      <c r="C9" s="23">
        <f>C4-C5+C6-C7-C8</f>
        <v>22882</v>
      </c>
      <c r="D9" s="23">
        <f t="shared" ref="D9:BO9" si="23">D4-D5+D6-D7-D8</f>
        <v>22763</v>
      </c>
      <c r="E9" s="23">
        <f t="shared" si="23"/>
        <v>22693</v>
      </c>
      <c r="F9" s="23">
        <f t="shared" si="23"/>
        <v>22646</v>
      </c>
      <c r="G9" s="23">
        <f t="shared" si="23"/>
        <v>22612</v>
      </c>
      <c r="H9" s="24">
        <f t="shared" si="23"/>
        <v>22599</v>
      </c>
      <c r="I9" s="22">
        <f t="shared" si="23"/>
        <v>22583</v>
      </c>
      <c r="J9" s="23">
        <f t="shared" si="23"/>
        <v>22576</v>
      </c>
      <c r="K9" s="23">
        <f t="shared" si="23"/>
        <v>22564</v>
      </c>
      <c r="L9" s="23">
        <f t="shared" si="23"/>
        <v>22557</v>
      </c>
      <c r="M9" s="23">
        <f t="shared" si="23"/>
        <v>22550</v>
      </c>
      <c r="N9" s="23">
        <f t="shared" si="23"/>
        <v>22538</v>
      </c>
      <c r="O9" s="24">
        <f t="shared" si="23"/>
        <v>22526</v>
      </c>
      <c r="P9" s="22">
        <f t="shared" si="23"/>
        <v>22519</v>
      </c>
      <c r="Q9" s="23">
        <f t="shared" si="23"/>
        <v>22511</v>
      </c>
      <c r="R9" s="23">
        <f t="shared" si="23"/>
        <v>22506</v>
      </c>
      <c r="S9" s="23">
        <f t="shared" si="23"/>
        <v>22495</v>
      </c>
      <c r="T9" s="23">
        <f t="shared" si="23"/>
        <v>22489</v>
      </c>
      <c r="U9" s="23">
        <f t="shared" si="23"/>
        <v>22486</v>
      </c>
      <c r="V9" s="24">
        <f t="shared" si="23"/>
        <v>22484</v>
      </c>
      <c r="W9" s="22">
        <f t="shared" si="23"/>
        <v>22481</v>
      </c>
      <c r="X9" s="23">
        <f t="shared" si="23"/>
        <v>22478</v>
      </c>
      <c r="Y9" s="23">
        <f t="shared" si="23"/>
        <v>22474</v>
      </c>
      <c r="Z9" s="23">
        <f t="shared" si="23"/>
        <v>22468</v>
      </c>
      <c r="AA9" s="23">
        <f t="shared" si="23"/>
        <v>22465</v>
      </c>
      <c r="AB9" s="23">
        <f t="shared" si="23"/>
        <v>22452</v>
      </c>
      <c r="AC9" s="24">
        <f t="shared" si="23"/>
        <v>22451</v>
      </c>
      <c r="AD9" s="22">
        <f t="shared" si="23"/>
        <v>22444</v>
      </c>
      <c r="AE9" s="23">
        <f t="shared" si="23"/>
        <v>22435</v>
      </c>
      <c r="AF9" s="23">
        <f t="shared" si="23"/>
        <v>22434</v>
      </c>
      <c r="AG9" s="23">
        <f t="shared" si="23"/>
        <v>22432</v>
      </c>
      <c r="AH9" s="23">
        <f t="shared" si="23"/>
        <v>22429</v>
      </c>
      <c r="AI9" s="23">
        <f t="shared" si="23"/>
        <v>22425</v>
      </c>
      <c r="AJ9" s="24">
        <f t="shared" si="23"/>
        <v>22420</v>
      </c>
      <c r="AK9" s="22">
        <f t="shared" si="23"/>
        <v>22417</v>
      </c>
      <c r="AL9" s="23">
        <f t="shared" si="23"/>
        <v>22412</v>
      </c>
      <c r="AM9" s="23">
        <f t="shared" si="23"/>
        <v>22408</v>
      </c>
      <c r="AN9" s="23">
        <f t="shared" si="23"/>
        <v>22405</v>
      </c>
      <c r="AO9" s="23">
        <f t="shared" si="23"/>
        <v>22400</v>
      </c>
      <c r="AP9" s="23">
        <f t="shared" si="23"/>
        <v>22397</v>
      </c>
      <c r="AQ9" s="24">
        <f t="shared" si="23"/>
        <v>22394</v>
      </c>
      <c r="AR9" s="22">
        <f t="shared" si="23"/>
        <v>22391</v>
      </c>
      <c r="AS9" s="23">
        <f t="shared" si="23"/>
        <v>22388</v>
      </c>
      <c r="AT9" s="23">
        <f t="shared" si="23"/>
        <v>22385</v>
      </c>
      <c r="AU9" s="23">
        <f t="shared" si="23"/>
        <v>22382</v>
      </c>
      <c r="AV9" s="23">
        <f t="shared" si="23"/>
        <v>22378</v>
      </c>
      <c r="AW9" s="23">
        <f t="shared" si="23"/>
        <v>22375</v>
      </c>
      <c r="AX9" s="24">
        <f t="shared" si="23"/>
        <v>22372</v>
      </c>
      <c r="AY9" s="22">
        <f t="shared" si="23"/>
        <v>22369</v>
      </c>
      <c r="AZ9" s="23">
        <f t="shared" si="23"/>
        <v>22366</v>
      </c>
      <c r="BA9" s="23">
        <f t="shared" si="23"/>
        <v>22363</v>
      </c>
      <c r="BB9" s="23">
        <f t="shared" si="23"/>
        <v>22362</v>
      </c>
      <c r="BC9" s="23">
        <f t="shared" si="23"/>
        <v>22358</v>
      </c>
      <c r="BD9" s="23">
        <f t="shared" si="23"/>
        <v>22356</v>
      </c>
      <c r="BE9" s="24">
        <f t="shared" si="23"/>
        <v>22353</v>
      </c>
      <c r="BF9" s="22">
        <f t="shared" si="23"/>
        <v>22347</v>
      </c>
      <c r="BG9" s="23">
        <f t="shared" si="23"/>
        <v>22344</v>
      </c>
      <c r="BH9" s="23">
        <f t="shared" si="23"/>
        <v>22338</v>
      </c>
      <c r="BI9" s="23">
        <f t="shared" si="23"/>
        <v>22335</v>
      </c>
      <c r="BJ9" s="23">
        <f t="shared" si="23"/>
        <v>22328</v>
      </c>
      <c r="BK9" s="23">
        <f t="shared" si="23"/>
        <v>22323</v>
      </c>
      <c r="BL9" s="24">
        <f t="shared" si="23"/>
        <v>22317</v>
      </c>
      <c r="BM9" s="22">
        <f t="shared" si="23"/>
        <v>22313</v>
      </c>
      <c r="BN9" s="23">
        <f t="shared" si="23"/>
        <v>22309</v>
      </c>
      <c r="BO9" s="23">
        <f t="shared" si="23"/>
        <v>22306</v>
      </c>
      <c r="BP9" s="23">
        <f t="shared" ref="BP9:EA9" si="24">BP4-BP5+BP6-BP7-BP8</f>
        <v>22305</v>
      </c>
      <c r="BQ9" s="23">
        <f t="shared" si="24"/>
        <v>22302</v>
      </c>
      <c r="BR9" s="23">
        <f t="shared" si="24"/>
        <v>22299</v>
      </c>
      <c r="BS9" s="24">
        <f t="shared" si="24"/>
        <v>22297</v>
      </c>
      <c r="BT9" s="22">
        <f t="shared" si="24"/>
        <v>22291</v>
      </c>
      <c r="BU9" s="23">
        <f t="shared" si="24"/>
        <v>22286</v>
      </c>
      <c r="BV9" s="23">
        <f t="shared" si="24"/>
        <v>22284</v>
      </c>
      <c r="BW9" s="23">
        <f t="shared" si="24"/>
        <v>22282</v>
      </c>
      <c r="BX9" s="23">
        <f t="shared" si="24"/>
        <v>22276</v>
      </c>
      <c r="BY9" s="23">
        <f t="shared" si="24"/>
        <v>22270</v>
      </c>
      <c r="BZ9" s="24">
        <f t="shared" si="24"/>
        <v>22267</v>
      </c>
      <c r="CA9" s="22">
        <f t="shared" si="24"/>
        <v>22256</v>
      </c>
      <c r="CB9" s="23">
        <f t="shared" si="24"/>
        <v>22246</v>
      </c>
      <c r="CC9" s="23">
        <f t="shared" si="24"/>
        <v>22236</v>
      </c>
      <c r="CD9" s="23">
        <f t="shared" si="24"/>
        <v>22228</v>
      </c>
      <c r="CE9" s="23">
        <f t="shared" si="24"/>
        <v>22225</v>
      </c>
      <c r="CF9" s="23">
        <f t="shared" si="24"/>
        <v>22213</v>
      </c>
      <c r="CG9" s="24">
        <f t="shared" si="24"/>
        <v>22205</v>
      </c>
      <c r="CH9" s="22">
        <f t="shared" si="24"/>
        <v>22196</v>
      </c>
      <c r="CI9" s="23">
        <f t="shared" si="24"/>
        <v>22191</v>
      </c>
      <c r="CJ9" s="23">
        <f t="shared" si="24"/>
        <v>22187</v>
      </c>
      <c r="CK9" s="23">
        <f t="shared" si="24"/>
        <v>22185</v>
      </c>
      <c r="CL9" s="23">
        <f t="shared" si="24"/>
        <v>22168</v>
      </c>
      <c r="CM9" s="23">
        <f t="shared" si="24"/>
        <v>22147</v>
      </c>
      <c r="CN9" s="24">
        <f t="shared" si="24"/>
        <v>22128</v>
      </c>
      <c r="CO9" s="22">
        <f t="shared" si="24"/>
        <v>22108</v>
      </c>
      <c r="CP9" s="23">
        <f t="shared" si="24"/>
        <v>22103</v>
      </c>
      <c r="CQ9" s="23">
        <f t="shared" si="24"/>
        <v>22099</v>
      </c>
      <c r="CR9" s="23">
        <f t="shared" si="24"/>
        <v>22093</v>
      </c>
      <c r="CS9" s="23">
        <f t="shared" si="24"/>
        <v>22087</v>
      </c>
      <c r="CT9" s="23">
        <f t="shared" si="24"/>
        <v>22084</v>
      </c>
      <c r="CU9" s="24">
        <f t="shared" si="24"/>
        <v>22082</v>
      </c>
      <c r="CV9" s="22">
        <f t="shared" si="24"/>
        <v>22077</v>
      </c>
      <c r="CW9" s="23">
        <f t="shared" si="24"/>
        <v>22068</v>
      </c>
      <c r="CX9" s="23">
        <f t="shared" si="24"/>
        <v>22062</v>
      </c>
      <c r="CY9" s="23">
        <f t="shared" si="24"/>
        <v>22059</v>
      </c>
      <c r="CZ9" s="23">
        <f t="shared" si="24"/>
        <v>22056</v>
      </c>
      <c r="DA9" s="23">
        <f t="shared" si="24"/>
        <v>22050</v>
      </c>
      <c r="DB9" s="24">
        <f t="shared" si="24"/>
        <v>22050</v>
      </c>
      <c r="DC9" s="22">
        <f t="shared" si="24"/>
        <v>22047</v>
      </c>
      <c r="DD9" s="23">
        <f t="shared" si="24"/>
        <v>22045</v>
      </c>
      <c r="DE9" s="23">
        <f t="shared" si="24"/>
        <v>22042</v>
      </c>
      <c r="DF9" s="23">
        <f t="shared" si="24"/>
        <v>22042</v>
      </c>
      <c r="DG9" s="23">
        <f t="shared" si="24"/>
        <v>22039</v>
      </c>
      <c r="DH9" s="23">
        <f t="shared" si="24"/>
        <v>22031</v>
      </c>
      <c r="DI9" s="24">
        <f t="shared" si="24"/>
        <v>22026</v>
      </c>
      <c r="DJ9" s="22">
        <f t="shared" si="24"/>
        <v>22021</v>
      </c>
      <c r="DK9" s="23">
        <f t="shared" si="24"/>
        <v>22017</v>
      </c>
      <c r="DL9" s="23">
        <f t="shared" si="24"/>
        <v>22012</v>
      </c>
      <c r="DM9" s="23">
        <f t="shared" si="24"/>
        <v>22012</v>
      </c>
      <c r="DN9" s="23">
        <f t="shared" si="24"/>
        <v>22006</v>
      </c>
      <c r="DO9" s="23">
        <f t="shared" si="24"/>
        <v>22002</v>
      </c>
      <c r="DP9" s="24">
        <f t="shared" si="24"/>
        <v>22000</v>
      </c>
      <c r="DQ9" s="22">
        <f t="shared" si="24"/>
        <v>21998</v>
      </c>
      <c r="DR9" s="23">
        <f t="shared" si="24"/>
        <v>21996</v>
      </c>
      <c r="DS9" s="23">
        <f t="shared" si="24"/>
        <v>21992</v>
      </c>
      <c r="DT9" s="23">
        <f t="shared" si="24"/>
        <v>21990</v>
      </c>
      <c r="DU9" s="23">
        <f t="shared" si="24"/>
        <v>21987</v>
      </c>
      <c r="DV9" s="23">
        <f t="shared" si="24"/>
        <v>21984</v>
      </c>
      <c r="DW9" s="24">
        <f t="shared" si="24"/>
        <v>21981</v>
      </c>
      <c r="DX9" s="22">
        <f t="shared" si="24"/>
        <v>21977</v>
      </c>
      <c r="DY9" s="23">
        <f t="shared" si="24"/>
        <v>21976</v>
      </c>
      <c r="DZ9" s="23">
        <f t="shared" si="24"/>
        <v>21974</v>
      </c>
      <c r="EA9" s="23">
        <f t="shared" si="24"/>
        <v>21972</v>
      </c>
      <c r="EB9" s="23">
        <f t="shared" ref="EB9:GM9" si="25">EB4-EB5+EB6-EB7-EB8</f>
        <v>21971</v>
      </c>
      <c r="EC9" s="23">
        <f t="shared" si="25"/>
        <v>21970</v>
      </c>
      <c r="ED9" s="24">
        <f t="shared" si="25"/>
        <v>21967</v>
      </c>
      <c r="EE9" s="22">
        <f t="shared" si="25"/>
        <v>21966</v>
      </c>
      <c r="EF9" s="23">
        <f t="shared" si="25"/>
        <v>21961</v>
      </c>
      <c r="EG9" s="23">
        <f t="shared" si="25"/>
        <v>21960</v>
      </c>
      <c r="EH9" s="23">
        <f t="shared" si="25"/>
        <v>21959</v>
      </c>
      <c r="EI9" s="23">
        <f t="shared" si="25"/>
        <v>21955</v>
      </c>
      <c r="EJ9" s="23">
        <f t="shared" si="25"/>
        <v>21948</v>
      </c>
      <c r="EK9" s="24">
        <f t="shared" si="25"/>
        <v>21946</v>
      </c>
      <c r="EL9" s="22">
        <f t="shared" si="25"/>
        <v>21943</v>
      </c>
      <c r="EM9" s="23">
        <f t="shared" si="25"/>
        <v>21936</v>
      </c>
      <c r="EN9" s="23">
        <f t="shared" si="25"/>
        <v>21931</v>
      </c>
      <c r="EO9" s="23">
        <f t="shared" si="25"/>
        <v>21929</v>
      </c>
      <c r="EP9" s="23">
        <f t="shared" si="25"/>
        <v>21924</v>
      </c>
      <c r="EQ9" s="23">
        <f t="shared" si="25"/>
        <v>21918</v>
      </c>
      <c r="ER9" s="24">
        <f t="shared" si="25"/>
        <v>21570</v>
      </c>
      <c r="ES9" s="22">
        <f t="shared" si="25"/>
        <v>21566</v>
      </c>
      <c r="ET9" s="23">
        <f t="shared" si="25"/>
        <v>21564</v>
      </c>
      <c r="EU9" s="23">
        <f t="shared" si="25"/>
        <v>21563</v>
      </c>
      <c r="EV9" s="23">
        <f t="shared" si="25"/>
        <v>21560</v>
      </c>
      <c r="EW9" s="23">
        <f t="shared" si="25"/>
        <v>21557</v>
      </c>
      <c r="EX9" s="23">
        <f t="shared" si="25"/>
        <v>21553</v>
      </c>
      <c r="EY9" s="24">
        <f t="shared" si="25"/>
        <v>21547</v>
      </c>
      <c r="EZ9" s="22">
        <f t="shared" si="25"/>
        <v>21544</v>
      </c>
      <c r="FA9" s="23">
        <f t="shared" si="25"/>
        <v>21538</v>
      </c>
      <c r="FB9" s="23">
        <f t="shared" si="25"/>
        <v>21536</v>
      </c>
      <c r="FC9" s="23">
        <f t="shared" si="25"/>
        <v>21532</v>
      </c>
      <c r="FD9" s="23">
        <f t="shared" si="25"/>
        <v>21530</v>
      </c>
      <c r="FE9" s="23">
        <f t="shared" si="25"/>
        <v>21529</v>
      </c>
      <c r="FF9" s="24">
        <f t="shared" si="25"/>
        <v>21525</v>
      </c>
      <c r="FG9" s="22">
        <f t="shared" si="25"/>
        <v>21520</v>
      </c>
      <c r="FH9" s="23">
        <f t="shared" si="25"/>
        <v>21516</v>
      </c>
      <c r="FI9" s="23">
        <f t="shared" si="25"/>
        <v>21512</v>
      </c>
      <c r="FJ9" s="23">
        <f t="shared" si="25"/>
        <v>21511</v>
      </c>
      <c r="FK9" s="23">
        <f t="shared" si="25"/>
        <v>21508</v>
      </c>
      <c r="FL9" s="23">
        <f t="shared" si="25"/>
        <v>21508</v>
      </c>
      <c r="FM9" s="24">
        <f t="shared" si="25"/>
        <v>21507</v>
      </c>
      <c r="FN9" s="22">
        <f t="shared" si="25"/>
        <v>21506</v>
      </c>
      <c r="FO9" s="23">
        <f t="shared" si="25"/>
        <v>21503</v>
      </c>
      <c r="FP9" s="23">
        <f t="shared" si="25"/>
        <v>21501</v>
      </c>
      <c r="FQ9" s="23">
        <f t="shared" si="25"/>
        <v>21500</v>
      </c>
      <c r="FR9" s="23">
        <f t="shared" si="25"/>
        <v>21500</v>
      </c>
      <c r="FS9" s="23">
        <f t="shared" si="25"/>
        <v>21498</v>
      </c>
      <c r="FT9" s="24">
        <f t="shared" si="25"/>
        <v>21497</v>
      </c>
      <c r="FU9" s="22">
        <f t="shared" si="25"/>
        <v>21496</v>
      </c>
      <c r="FV9" s="23">
        <f t="shared" si="25"/>
        <v>21490</v>
      </c>
      <c r="FW9" s="23">
        <f t="shared" si="25"/>
        <v>21489</v>
      </c>
      <c r="FX9" s="23">
        <f t="shared" si="25"/>
        <v>21485</v>
      </c>
      <c r="FY9" s="23">
        <f t="shared" si="25"/>
        <v>21480</v>
      </c>
      <c r="FZ9" s="23">
        <f t="shared" si="25"/>
        <v>21477</v>
      </c>
      <c r="GA9" s="24">
        <f t="shared" si="25"/>
        <v>21474</v>
      </c>
      <c r="GB9" s="22">
        <f t="shared" si="25"/>
        <v>21473</v>
      </c>
      <c r="GC9" s="23">
        <f t="shared" si="25"/>
        <v>21472</v>
      </c>
      <c r="GD9" s="23">
        <f t="shared" si="25"/>
        <v>21469</v>
      </c>
      <c r="GE9" s="23">
        <f t="shared" si="25"/>
        <v>21465</v>
      </c>
      <c r="GF9" s="23">
        <f t="shared" si="25"/>
        <v>21460</v>
      </c>
      <c r="GG9" s="23">
        <f t="shared" si="25"/>
        <v>21454</v>
      </c>
      <c r="GH9" s="24">
        <f t="shared" si="25"/>
        <v>21449</v>
      </c>
      <c r="GI9" s="22">
        <f t="shared" si="25"/>
        <v>21445</v>
      </c>
      <c r="GJ9" s="23">
        <f t="shared" si="25"/>
        <v>21437</v>
      </c>
      <c r="GK9" s="23">
        <f t="shared" si="25"/>
        <v>21434</v>
      </c>
      <c r="GL9" s="23">
        <f t="shared" si="25"/>
        <v>21430</v>
      </c>
      <c r="GM9" s="23">
        <f t="shared" si="25"/>
        <v>21424</v>
      </c>
      <c r="GN9" s="23">
        <f t="shared" ref="GN9:IY9" si="26">GN4-GN5+GN6-GN7-GN8</f>
        <v>21420</v>
      </c>
      <c r="GO9" s="24">
        <f t="shared" si="26"/>
        <v>21412</v>
      </c>
      <c r="GP9" s="22">
        <f t="shared" si="26"/>
        <v>21406</v>
      </c>
      <c r="GQ9" s="23">
        <f t="shared" si="26"/>
        <v>21400</v>
      </c>
      <c r="GR9" s="23">
        <f t="shared" si="26"/>
        <v>21398</v>
      </c>
      <c r="GS9" s="23">
        <f t="shared" si="26"/>
        <v>21395</v>
      </c>
      <c r="GT9" s="23">
        <f t="shared" si="26"/>
        <v>21391</v>
      </c>
      <c r="GU9" s="23">
        <f t="shared" si="26"/>
        <v>21385</v>
      </c>
      <c r="GV9" s="24">
        <f t="shared" si="26"/>
        <v>21384</v>
      </c>
      <c r="GW9" s="22">
        <f t="shared" si="26"/>
        <v>21376</v>
      </c>
      <c r="GX9" s="23">
        <f t="shared" si="26"/>
        <v>21368</v>
      </c>
      <c r="GY9" s="23">
        <f t="shared" si="26"/>
        <v>21363</v>
      </c>
      <c r="GZ9" s="23">
        <f t="shared" si="26"/>
        <v>21360</v>
      </c>
      <c r="HA9" s="23">
        <f t="shared" si="26"/>
        <v>21359</v>
      </c>
      <c r="HB9" s="23">
        <f t="shared" si="26"/>
        <v>21357</v>
      </c>
      <c r="HC9" s="24">
        <f t="shared" si="26"/>
        <v>21355</v>
      </c>
      <c r="HD9" s="22">
        <f t="shared" si="26"/>
        <v>21352</v>
      </c>
      <c r="HE9" s="23">
        <f t="shared" si="26"/>
        <v>21348</v>
      </c>
      <c r="HF9" s="23">
        <f t="shared" si="26"/>
        <v>21343</v>
      </c>
      <c r="HG9" s="23">
        <f t="shared" si="26"/>
        <v>21338</v>
      </c>
      <c r="HH9" s="23">
        <f t="shared" si="26"/>
        <v>21336</v>
      </c>
      <c r="HI9" s="23">
        <f t="shared" si="26"/>
        <v>21333</v>
      </c>
      <c r="HJ9" s="24">
        <f t="shared" si="26"/>
        <v>21330</v>
      </c>
      <c r="HK9" s="22">
        <f t="shared" si="26"/>
        <v>21330</v>
      </c>
      <c r="HL9" s="23">
        <f t="shared" si="26"/>
        <v>21326</v>
      </c>
      <c r="HM9" s="23">
        <f t="shared" si="26"/>
        <v>21322</v>
      </c>
      <c r="HN9" s="23">
        <f t="shared" si="26"/>
        <v>21317</v>
      </c>
      <c r="HO9" s="23">
        <f t="shared" si="26"/>
        <v>21311</v>
      </c>
      <c r="HP9" s="23">
        <f t="shared" si="26"/>
        <v>21300</v>
      </c>
      <c r="HQ9" s="24">
        <f t="shared" si="26"/>
        <v>21295</v>
      </c>
      <c r="HR9" s="22">
        <f t="shared" si="26"/>
        <v>21294</v>
      </c>
      <c r="HS9" s="23">
        <f t="shared" si="26"/>
        <v>21292</v>
      </c>
      <c r="HT9" s="23">
        <f t="shared" si="26"/>
        <v>21287</v>
      </c>
      <c r="HU9" s="23">
        <f t="shared" si="26"/>
        <v>21282</v>
      </c>
      <c r="HV9" s="23">
        <f t="shared" si="26"/>
        <v>21277</v>
      </c>
      <c r="HW9" s="23">
        <f t="shared" si="26"/>
        <v>21270</v>
      </c>
      <c r="HX9" s="24">
        <f t="shared" si="26"/>
        <v>21266</v>
      </c>
      <c r="HY9" s="22">
        <f t="shared" si="26"/>
        <v>21261</v>
      </c>
      <c r="HZ9" s="23">
        <f t="shared" si="26"/>
        <v>21251</v>
      </c>
      <c r="IA9" s="23">
        <f t="shared" si="26"/>
        <v>21250</v>
      </c>
      <c r="IB9" s="23">
        <f t="shared" si="26"/>
        <v>21246</v>
      </c>
      <c r="IC9" s="23">
        <f t="shared" si="26"/>
        <v>21241</v>
      </c>
      <c r="ID9" s="23">
        <f t="shared" si="26"/>
        <v>21233</v>
      </c>
      <c r="IE9" s="24">
        <f t="shared" si="26"/>
        <v>21228</v>
      </c>
      <c r="IF9" s="22">
        <f t="shared" si="26"/>
        <v>21223</v>
      </c>
      <c r="IG9" s="23">
        <f t="shared" si="26"/>
        <v>21217</v>
      </c>
      <c r="IH9" s="23">
        <f t="shared" si="26"/>
        <v>21215</v>
      </c>
      <c r="II9" s="23">
        <f t="shared" si="26"/>
        <v>21209</v>
      </c>
      <c r="IJ9" s="23">
        <f t="shared" si="26"/>
        <v>21204</v>
      </c>
      <c r="IK9" s="23">
        <f t="shared" si="26"/>
        <v>21201</v>
      </c>
      <c r="IL9" s="24">
        <f t="shared" si="26"/>
        <v>21194</v>
      </c>
      <c r="IM9" s="22">
        <f t="shared" si="26"/>
        <v>21193</v>
      </c>
      <c r="IN9" s="23">
        <f t="shared" si="26"/>
        <v>21186</v>
      </c>
      <c r="IO9" s="23">
        <f t="shared" si="26"/>
        <v>21182</v>
      </c>
      <c r="IP9" s="23">
        <f t="shared" si="26"/>
        <v>21179</v>
      </c>
      <c r="IQ9" s="23">
        <f t="shared" si="26"/>
        <v>21174</v>
      </c>
      <c r="IR9" s="23">
        <f t="shared" si="26"/>
        <v>21172</v>
      </c>
      <c r="IS9" s="24">
        <f t="shared" si="26"/>
        <v>21165</v>
      </c>
      <c r="IT9" s="22">
        <f t="shared" si="26"/>
        <v>21161</v>
      </c>
      <c r="IU9" s="23">
        <f t="shared" si="26"/>
        <v>21155</v>
      </c>
      <c r="IV9" s="23">
        <f t="shared" si="26"/>
        <v>21147</v>
      </c>
      <c r="IW9" s="23">
        <f t="shared" si="26"/>
        <v>21145</v>
      </c>
      <c r="IX9" s="23">
        <f t="shared" si="26"/>
        <v>21140</v>
      </c>
      <c r="IY9" s="23">
        <f t="shared" si="26"/>
        <v>21133</v>
      </c>
      <c r="IZ9" s="24">
        <f t="shared" ref="IZ9:LK9" si="27">IZ4-IZ5+IZ6-IZ7-IZ8</f>
        <v>21129</v>
      </c>
      <c r="JA9" s="22">
        <f t="shared" si="27"/>
        <v>21124</v>
      </c>
      <c r="JB9" s="23">
        <f t="shared" si="27"/>
        <v>21117</v>
      </c>
      <c r="JC9" s="23">
        <f t="shared" si="27"/>
        <v>21113</v>
      </c>
      <c r="JD9" s="23">
        <f t="shared" si="27"/>
        <v>21107</v>
      </c>
      <c r="JE9" s="23">
        <f t="shared" si="27"/>
        <v>21102</v>
      </c>
      <c r="JF9" s="23">
        <f t="shared" si="27"/>
        <v>21095</v>
      </c>
      <c r="JG9" s="24">
        <f t="shared" si="27"/>
        <v>21093</v>
      </c>
      <c r="JH9" s="22">
        <f t="shared" si="27"/>
        <v>21083</v>
      </c>
      <c r="JI9" s="23">
        <f t="shared" si="27"/>
        <v>21077</v>
      </c>
      <c r="JJ9" s="23">
        <f t="shared" si="27"/>
        <v>21068</v>
      </c>
      <c r="JK9" s="23">
        <f t="shared" si="27"/>
        <v>21064</v>
      </c>
      <c r="JL9" s="23">
        <f t="shared" si="27"/>
        <v>21058</v>
      </c>
      <c r="JM9" s="23">
        <f t="shared" si="27"/>
        <v>21054</v>
      </c>
      <c r="JN9" s="24">
        <f t="shared" si="27"/>
        <v>21051</v>
      </c>
      <c r="JO9" s="22">
        <f t="shared" si="27"/>
        <v>21048</v>
      </c>
      <c r="JP9" s="23">
        <f t="shared" si="27"/>
        <v>21037</v>
      </c>
      <c r="JQ9" s="23">
        <f t="shared" si="27"/>
        <v>21031</v>
      </c>
      <c r="JR9" s="23">
        <f t="shared" si="27"/>
        <v>21027</v>
      </c>
      <c r="JS9" s="23">
        <f t="shared" si="27"/>
        <v>21021</v>
      </c>
      <c r="JT9" s="23">
        <f t="shared" si="27"/>
        <v>21017</v>
      </c>
      <c r="JU9" s="24">
        <f t="shared" si="27"/>
        <v>21014</v>
      </c>
      <c r="JV9" s="22">
        <f t="shared" si="27"/>
        <v>21008</v>
      </c>
      <c r="JW9" s="23">
        <f t="shared" si="27"/>
        <v>21004</v>
      </c>
      <c r="JX9" s="23">
        <f t="shared" si="27"/>
        <v>21000</v>
      </c>
      <c r="JY9" s="23">
        <f t="shared" si="27"/>
        <v>20997</v>
      </c>
      <c r="JZ9" s="23">
        <f t="shared" si="27"/>
        <v>20992</v>
      </c>
      <c r="KA9" s="23">
        <f t="shared" si="27"/>
        <v>20986</v>
      </c>
      <c r="KB9" s="24">
        <f t="shared" si="27"/>
        <v>20982</v>
      </c>
      <c r="KC9" s="22">
        <f t="shared" si="27"/>
        <v>20976</v>
      </c>
      <c r="KD9" s="23">
        <f t="shared" si="27"/>
        <v>20969</v>
      </c>
      <c r="KE9" s="23">
        <f t="shared" si="27"/>
        <v>20962</v>
      </c>
      <c r="KF9" s="23">
        <f t="shared" si="27"/>
        <v>20960</v>
      </c>
      <c r="KG9" s="23">
        <f t="shared" si="27"/>
        <v>20955</v>
      </c>
      <c r="KH9" s="23">
        <f t="shared" si="27"/>
        <v>20950</v>
      </c>
      <c r="KI9" s="24">
        <f t="shared" si="27"/>
        <v>20946</v>
      </c>
      <c r="KJ9" s="22">
        <f t="shared" si="27"/>
        <v>20943</v>
      </c>
      <c r="KK9" s="23">
        <f t="shared" si="27"/>
        <v>20936</v>
      </c>
      <c r="KL9" s="23">
        <f t="shared" si="27"/>
        <v>20932</v>
      </c>
      <c r="KM9" s="23">
        <f t="shared" si="27"/>
        <v>20930</v>
      </c>
      <c r="KN9" s="23">
        <f t="shared" si="27"/>
        <v>20926</v>
      </c>
      <c r="KO9" s="23">
        <f t="shared" si="27"/>
        <v>20921</v>
      </c>
      <c r="KP9" s="24">
        <f t="shared" si="27"/>
        <v>20920</v>
      </c>
      <c r="KQ9" s="22">
        <f t="shared" si="27"/>
        <v>20914</v>
      </c>
      <c r="KR9" s="23">
        <f t="shared" si="27"/>
        <v>20910</v>
      </c>
      <c r="KS9" s="23">
        <f t="shared" si="27"/>
        <v>20906</v>
      </c>
      <c r="KT9" s="23">
        <f t="shared" si="27"/>
        <v>20899</v>
      </c>
      <c r="KU9" s="23">
        <f t="shared" si="27"/>
        <v>20893</v>
      </c>
      <c r="KV9" s="23">
        <f t="shared" si="27"/>
        <v>20887</v>
      </c>
      <c r="KW9" s="24">
        <f t="shared" si="27"/>
        <v>20881</v>
      </c>
      <c r="KX9" s="22">
        <f t="shared" si="27"/>
        <v>20873</v>
      </c>
      <c r="KY9" s="23">
        <f t="shared" si="27"/>
        <v>20867</v>
      </c>
      <c r="KZ9" s="23">
        <f t="shared" si="27"/>
        <v>20860</v>
      </c>
      <c r="LA9" s="23">
        <f t="shared" si="27"/>
        <v>20854</v>
      </c>
      <c r="LB9" s="23">
        <f t="shared" si="27"/>
        <v>20850</v>
      </c>
      <c r="LC9" s="23">
        <f t="shared" si="27"/>
        <v>20845</v>
      </c>
      <c r="LD9" s="24">
        <f t="shared" si="27"/>
        <v>20837</v>
      </c>
      <c r="LE9" s="22">
        <f t="shared" si="27"/>
        <v>20833</v>
      </c>
      <c r="LF9" s="23">
        <f t="shared" si="27"/>
        <v>20826</v>
      </c>
      <c r="LG9" s="23">
        <f t="shared" si="27"/>
        <v>20820</v>
      </c>
      <c r="LH9" s="23">
        <f t="shared" si="27"/>
        <v>20813</v>
      </c>
      <c r="LI9" s="23">
        <f t="shared" si="27"/>
        <v>20809</v>
      </c>
      <c r="LJ9" s="23">
        <f t="shared" si="27"/>
        <v>20807</v>
      </c>
      <c r="LK9" s="24">
        <f t="shared" si="27"/>
        <v>20804</v>
      </c>
      <c r="LL9" s="22">
        <f t="shared" ref="LL9:NW9" si="28">LL4-LL5+LL6-LL7-LL8</f>
        <v>20804</v>
      </c>
      <c r="LM9" s="23">
        <f t="shared" si="28"/>
        <v>20804</v>
      </c>
      <c r="LN9" s="23">
        <f t="shared" si="28"/>
        <v>20804</v>
      </c>
      <c r="LO9" s="23">
        <f t="shared" si="28"/>
        <v>20804</v>
      </c>
      <c r="LP9" s="23">
        <f t="shared" si="28"/>
        <v>20804</v>
      </c>
      <c r="LQ9" s="23">
        <f t="shared" si="28"/>
        <v>20804</v>
      </c>
      <c r="LR9" s="24">
        <f t="shared" si="28"/>
        <v>20804</v>
      </c>
      <c r="LS9" s="22">
        <f t="shared" si="28"/>
        <v>20804</v>
      </c>
      <c r="LT9" s="23">
        <f t="shared" si="28"/>
        <v>20804</v>
      </c>
      <c r="LU9" s="23">
        <f t="shared" si="28"/>
        <v>20804</v>
      </c>
      <c r="LV9" s="23">
        <f t="shared" si="28"/>
        <v>20804</v>
      </c>
      <c r="LW9" s="23">
        <f t="shared" si="28"/>
        <v>20804</v>
      </c>
      <c r="LX9" s="23">
        <f t="shared" si="28"/>
        <v>20804</v>
      </c>
      <c r="LY9" s="24">
        <f t="shared" si="28"/>
        <v>20804</v>
      </c>
      <c r="LZ9" s="22">
        <f t="shared" si="28"/>
        <v>20804</v>
      </c>
      <c r="MA9" s="23">
        <f t="shared" si="28"/>
        <v>20804</v>
      </c>
      <c r="MB9" s="23">
        <f t="shared" si="28"/>
        <v>20804</v>
      </c>
      <c r="MC9" s="23">
        <f t="shared" si="28"/>
        <v>20804</v>
      </c>
      <c r="MD9" s="23">
        <f t="shared" si="28"/>
        <v>20804</v>
      </c>
      <c r="ME9" s="23">
        <f t="shared" si="28"/>
        <v>20804</v>
      </c>
      <c r="MF9" s="24">
        <f t="shared" si="28"/>
        <v>20804</v>
      </c>
      <c r="MG9" s="22">
        <f t="shared" si="28"/>
        <v>20804</v>
      </c>
      <c r="MH9" s="23">
        <f t="shared" si="28"/>
        <v>20804</v>
      </c>
      <c r="MI9" s="23">
        <f t="shared" si="28"/>
        <v>20804</v>
      </c>
      <c r="MJ9" s="23">
        <f t="shared" si="28"/>
        <v>20804</v>
      </c>
      <c r="MK9" s="23">
        <f t="shared" si="28"/>
        <v>20804</v>
      </c>
      <c r="ML9" s="23">
        <f t="shared" si="28"/>
        <v>20804</v>
      </c>
      <c r="MM9" s="24">
        <f t="shared" si="28"/>
        <v>20804</v>
      </c>
      <c r="MN9" s="22">
        <f t="shared" si="28"/>
        <v>20804</v>
      </c>
      <c r="MO9" s="23">
        <f t="shared" si="28"/>
        <v>20804</v>
      </c>
      <c r="MP9" s="23">
        <f t="shared" si="28"/>
        <v>20804</v>
      </c>
      <c r="MQ9" s="23">
        <f t="shared" si="28"/>
        <v>20804</v>
      </c>
      <c r="MR9" s="23">
        <f t="shared" si="28"/>
        <v>20804</v>
      </c>
      <c r="MS9" s="23">
        <f t="shared" si="28"/>
        <v>20804</v>
      </c>
      <c r="MT9" s="24">
        <f t="shared" si="28"/>
        <v>20804</v>
      </c>
      <c r="MU9" s="22">
        <f t="shared" si="28"/>
        <v>20804</v>
      </c>
      <c r="MV9" s="23">
        <f t="shared" si="28"/>
        <v>20804</v>
      </c>
      <c r="MW9" s="23">
        <f t="shared" si="28"/>
        <v>20804</v>
      </c>
      <c r="MX9" s="23">
        <f t="shared" si="28"/>
        <v>20804</v>
      </c>
      <c r="MY9" s="23">
        <f t="shared" si="28"/>
        <v>20804</v>
      </c>
      <c r="MZ9" s="23">
        <f t="shared" si="28"/>
        <v>20804</v>
      </c>
      <c r="NA9" s="24">
        <f t="shared" si="28"/>
        <v>20804</v>
      </c>
      <c r="NB9" s="22">
        <f t="shared" si="28"/>
        <v>20804</v>
      </c>
      <c r="NC9" s="23">
        <f t="shared" si="28"/>
        <v>20804</v>
      </c>
      <c r="ND9" s="23">
        <f t="shared" si="28"/>
        <v>20804</v>
      </c>
      <c r="NE9" s="23">
        <f t="shared" si="28"/>
        <v>20804</v>
      </c>
      <c r="NF9" s="23">
        <f t="shared" si="28"/>
        <v>20804</v>
      </c>
      <c r="NG9" s="23">
        <f t="shared" si="28"/>
        <v>20804</v>
      </c>
      <c r="NH9" s="24">
        <f t="shared" si="28"/>
        <v>20804</v>
      </c>
      <c r="NI9" s="22">
        <f t="shared" si="28"/>
        <v>20804</v>
      </c>
      <c r="NJ9" s="23">
        <f t="shared" si="28"/>
        <v>20804</v>
      </c>
      <c r="NK9" s="23">
        <f t="shared" si="28"/>
        <v>20804</v>
      </c>
      <c r="NL9" s="23">
        <f t="shared" si="28"/>
        <v>20804</v>
      </c>
      <c r="NM9" s="23">
        <f t="shared" si="28"/>
        <v>20804</v>
      </c>
      <c r="NN9" s="23">
        <f t="shared" si="28"/>
        <v>20804</v>
      </c>
      <c r="NO9" s="24">
        <f t="shared" si="28"/>
        <v>20804</v>
      </c>
      <c r="NP9" s="22">
        <f t="shared" si="28"/>
        <v>20804</v>
      </c>
      <c r="NQ9" s="23">
        <f t="shared" si="28"/>
        <v>20804</v>
      </c>
      <c r="NR9" s="23">
        <f t="shared" si="28"/>
        <v>20804</v>
      </c>
      <c r="NS9" s="23">
        <f t="shared" si="28"/>
        <v>20804</v>
      </c>
      <c r="NT9" s="23">
        <f t="shared" si="28"/>
        <v>20804</v>
      </c>
      <c r="NU9" s="23">
        <f t="shared" si="28"/>
        <v>20804</v>
      </c>
      <c r="NV9" s="24">
        <f t="shared" si="28"/>
        <v>20804</v>
      </c>
      <c r="NW9" s="22">
        <f t="shared" si="28"/>
        <v>20804</v>
      </c>
      <c r="NX9" s="23">
        <f t="shared" ref="NX9:QI9" si="29">NX4-NX5+NX6-NX7-NX8</f>
        <v>20804</v>
      </c>
      <c r="NY9" s="23">
        <f t="shared" si="29"/>
        <v>20804</v>
      </c>
      <c r="NZ9" s="23">
        <f t="shared" si="29"/>
        <v>20804</v>
      </c>
      <c r="OA9" s="23">
        <f t="shared" si="29"/>
        <v>20804</v>
      </c>
      <c r="OB9" s="23">
        <f t="shared" si="29"/>
        <v>20804</v>
      </c>
      <c r="OC9" s="24">
        <f t="shared" si="29"/>
        <v>20804</v>
      </c>
      <c r="OD9" s="22">
        <f t="shared" si="29"/>
        <v>20804</v>
      </c>
      <c r="OE9" s="23">
        <f t="shared" si="29"/>
        <v>20804</v>
      </c>
      <c r="OF9" s="23">
        <f t="shared" si="29"/>
        <v>20804</v>
      </c>
      <c r="OG9" s="23">
        <f t="shared" si="29"/>
        <v>20804</v>
      </c>
      <c r="OH9" s="23">
        <f t="shared" si="29"/>
        <v>20804</v>
      </c>
      <c r="OI9" s="23">
        <f t="shared" si="29"/>
        <v>20804</v>
      </c>
      <c r="OJ9" s="24">
        <f t="shared" si="29"/>
        <v>20804</v>
      </c>
      <c r="OK9" s="22">
        <f t="shared" si="29"/>
        <v>20804</v>
      </c>
      <c r="OL9" s="23">
        <f t="shared" si="29"/>
        <v>20804</v>
      </c>
      <c r="OM9" s="23">
        <f t="shared" si="29"/>
        <v>20804</v>
      </c>
      <c r="ON9" s="23">
        <f t="shared" si="29"/>
        <v>20804</v>
      </c>
      <c r="OO9" s="23">
        <f t="shared" si="29"/>
        <v>20804</v>
      </c>
      <c r="OP9" s="23">
        <f t="shared" si="29"/>
        <v>20804</v>
      </c>
      <c r="OQ9" s="24">
        <f t="shared" si="29"/>
        <v>20804</v>
      </c>
      <c r="OR9" s="22">
        <f t="shared" si="29"/>
        <v>20804</v>
      </c>
      <c r="OS9" s="23">
        <f t="shared" si="29"/>
        <v>20804</v>
      </c>
      <c r="OT9" s="23">
        <f t="shared" si="29"/>
        <v>20804</v>
      </c>
      <c r="OU9" s="23">
        <f t="shared" si="29"/>
        <v>20804</v>
      </c>
      <c r="OV9" s="23">
        <f t="shared" si="29"/>
        <v>20804</v>
      </c>
      <c r="OW9" s="23">
        <f t="shared" si="29"/>
        <v>20804</v>
      </c>
      <c r="OX9" s="24">
        <f t="shared" si="29"/>
        <v>20804</v>
      </c>
      <c r="OY9" s="22">
        <f t="shared" si="29"/>
        <v>20804</v>
      </c>
      <c r="OZ9" s="23">
        <f t="shared" si="29"/>
        <v>20804</v>
      </c>
      <c r="PA9" s="23">
        <f t="shared" si="29"/>
        <v>20804</v>
      </c>
      <c r="PB9" s="23">
        <f t="shared" si="29"/>
        <v>20804</v>
      </c>
      <c r="PC9" s="23">
        <f t="shared" si="29"/>
        <v>20804</v>
      </c>
      <c r="PD9" s="23">
        <f t="shared" si="29"/>
        <v>20804</v>
      </c>
      <c r="PE9" s="24">
        <f t="shared" si="29"/>
        <v>20804</v>
      </c>
      <c r="PF9" s="22">
        <f t="shared" si="29"/>
        <v>20804</v>
      </c>
      <c r="PG9" s="23">
        <f t="shared" si="29"/>
        <v>20804</v>
      </c>
      <c r="PH9" s="23">
        <f t="shared" si="29"/>
        <v>20804</v>
      </c>
      <c r="PI9" s="23">
        <f t="shared" si="29"/>
        <v>20804</v>
      </c>
      <c r="PJ9" s="23">
        <f t="shared" si="29"/>
        <v>20804</v>
      </c>
      <c r="PK9" s="23">
        <f t="shared" si="29"/>
        <v>20804</v>
      </c>
      <c r="PL9" s="24">
        <f t="shared" si="29"/>
        <v>20804</v>
      </c>
      <c r="PM9" s="22">
        <f t="shared" si="29"/>
        <v>20804</v>
      </c>
      <c r="PN9" s="23">
        <f t="shared" si="29"/>
        <v>20804</v>
      </c>
      <c r="PO9" s="23">
        <f t="shared" si="29"/>
        <v>20804</v>
      </c>
      <c r="PP9" s="23">
        <f t="shared" si="29"/>
        <v>20804</v>
      </c>
      <c r="PQ9" s="23">
        <f t="shared" si="29"/>
        <v>20804</v>
      </c>
      <c r="PR9" s="23">
        <f t="shared" si="29"/>
        <v>20804</v>
      </c>
      <c r="PS9" s="24">
        <f t="shared" si="29"/>
        <v>20804</v>
      </c>
      <c r="PT9" s="22">
        <f t="shared" si="29"/>
        <v>20804</v>
      </c>
      <c r="PU9" s="23">
        <f t="shared" si="29"/>
        <v>20804</v>
      </c>
      <c r="PV9" s="23">
        <f t="shared" si="29"/>
        <v>20804</v>
      </c>
      <c r="PW9" s="23">
        <f t="shared" si="29"/>
        <v>20804</v>
      </c>
      <c r="PX9" s="23">
        <f t="shared" si="29"/>
        <v>20804</v>
      </c>
      <c r="PY9" s="23">
        <f t="shared" si="29"/>
        <v>20804</v>
      </c>
      <c r="PZ9" s="24">
        <f t="shared" si="29"/>
        <v>20804</v>
      </c>
      <c r="QA9" s="22">
        <f t="shared" si="29"/>
        <v>20804</v>
      </c>
      <c r="QB9" s="23">
        <f t="shared" si="29"/>
        <v>20804</v>
      </c>
      <c r="QC9" s="23">
        <f t="shared" si="29"/>
        <v>20804</v>
      </c>
      <c r="QD9" s="23">
        <f t="shared" si="29"/>
        <v>20804</v>
      </c>
      <c r="QE9" s="23">
        <f t="shared" si="29"/>
        <v>20804</v>
      </c>
      <c r="QF9" s="23">
        <f t="shared" si="29"/>
        <v>20804</v>
      </c>
      <c r="QG9" s="24">
        <f t="shared" si="29"/>
        <v>20804</v>
      </c>
      <c r="QH9" s="22">
        <f t="shared" si="29"/>
        <v>20804</v>
      </c>
      <c r="QI9" s="23">
        <f t="shared" si="29"/>
        <v>20804</v>
      </c>
      <c r="QJ9" s="23">
        <f t="shared" ref="QJ9:QN9" si="30">QJ4-QJ5+QJ6-QJ7-QJ8</f>
        <v>20804</v>
      </c>
      <c r="QK9" s="23">
        <f t="shared" si="30"/>
        <v>20804</v>
      </c>
      <c r="QL9" s="23">
        <f t="shared" si="30"/>
        <v>20804</v>
      </c>
      <c r="QM9" s="23">
        <f t="shared" si="30"/>
        <v>20804</v>
      </c>
      <c r="QN9" s="24">
        <f t="shared" si="30"/>
        <v>20804</v>
      </c>
    </row>
    <row r="10" spans="1:456" s="15" customFormat="1" x14ac:dyDescent="0.2">
      <c r="A10" s="26" t="s">
        <v>24</v>
      </c>
      <c r="B10" s="27">
        <f>Bande!H20</f>
        <v>3450</v>
      </c>
      <c r="C10" s="28">
        <f>B15</f>
        <v>3433</v>
      </c>
      <c r="D10" s="28">
        <f t="shared" ref="D10:BO10" si="31">C15</f>
        <v>3428</v>
      </c>
      <c r="E10" s="28">
        <f t="shared" si="31"/>
        <v>3419</v>
      </c>
      <c r="F10" s="28">
        <f t="shared" si="31"/>
        <v>3415</v>
      </c>
      <c r="G10" s="28">
        <f t="shared" si="31"/>
        <v>3412</v>
      </c>
      <c r="H10" s="29">
        <f t="shared" si="31"/>
        <v>3409</v>
      </c>
      <c r="I10" s="27">
        <f t="shared" si="31"/>
        <v>3405</v>
      </c>
      <c r="J10" s="28">
        <f t="shared" si="31"/>
        <v>3402</v>
      </c>
      <c r="K10" s="28">
        <f t="shared" si="31"/>
        <v>3400</v>
      </c>
      <c r="L10" s="28">
        <f t="shared" si="31"/>
        <v>3399</v>
      </c>
      <c r="M10" s="28">
        <f t="shared" si="31"/>
        <v>3396</v>
      </c>
      <c r="N10" s="28">
        <f t="shared" si="31"/>
        <v>3394</v>
      </c>
      <c r="O10" s="29">
        <f t="shared" si="31"/>
        <v>3390</v>
      </c>
      <c r="P10" s="27">
        <f t="shared" si="31"/>
        <v>3387</v>
      </c>
      <c r="Q10" s="28">
        <f t="shared" si="31"/>
        <v>3386</v>
      </c>
      <c r="R10" s="28">
        <f t="shared" si="31"/>
        <v>3382</v>
      </c>
      <c r="S10" s="28">
        <f t="shared" si="31"/>
        <v>3381</v>
      </c>
      <c r="T10" s="28">
        <f t="shared" si="31"/>
        <v>3378</v>
      </c>
      <c r="U10" s="28">
        <f t="shared" si="31"/>
        <v>3377</v>
      </c>
      <c r="V10" s="29">
        <f t="shared" si="31"/>
        <v>3376</v>
      </c>
      <c r="W10" s="27">
        <f t="shared" si="31"/>
        <v>3374</v>
      </c>
      <c r="X10" s="28">
        <f t="shared" si="31"/>
        <v>3374</v>
      </c>
      <c r="Y10" s="28">
        <f t="shared" si="31"/>
        <v>3373</v>
      </c>
      <c r="Z10" s="28">
        <f t="shared" si="31"/>
        <v>3372</v>
      </c>
      <c r="AA10" s="28">
        <f t="shared" si="31"/>
        <v>3371</v>
      </c>
      <c r="AB10" s="28">
        <f t="shared" si="31"/>
        <v>3370</v>
      </c>
      <c r="AC10" s="29">
        <f t="shared" si="31"/>
        <v>3368</v>
      </c>
      <c r="AD10" s="27">
        <f t="shared" si="31"/>
        <v>3368</v>
      </c>
      <c r="AE10" s="28">
        <f t="shared" si="31"/>
        <v>3366</v>
      </c>
      <c r="AF10" s="28">
        <f t="shared" si="31"/>
        <v>3364</v>
      </c>
      <c r="AG10" s="28">
        <f t="shared" si="31"/>
        <v>3364</v>
      </c>
      <c r="AH10" s="28">
        <f t="shared" si="31"/>
        <v>3363</v>
      </c>
      <c r="AI10" s="28">
        <f t="shared" si="31"/>
        <v>3362</v>
      </c>
      <c r="AJ10" s="29">
        <f t="shared" si="31"/>
        <v>3361</v>
      </c>
      <c r="AK10" s="27">
        <f t="shared" si="31"/>
        <v>3359</v>
      </c>
      <c r="AL10" s="28">
        <f t="shared" si="31"/>
        <v>3358</v>
      </c>
      <c r="AM10" s="28">
        <f t="shared" si="31"/>
        <v>3356</v>
      </c>
      <c r="AN10" s="28">
        <f t="shared" si="31"/>
        <v>3355</v>
      </c>
      <c r="AO10" s="28">
        <f t="shared" si="31"/>
        <v>3354</v>
      </c>
      <c r="AP10" s="28">
        <f t="shared" si="31"/>
        <v>3353</v>
      </c>
      <c r="AQ10" s="29">
        <f t="shared" si="31"/>
        <v>3353</v>
      </c>
      <c r="AR10" s="27">
        <f t="shared" si="31"/>
        <v>3352</v>
      </c>
      <c r="AS10" s="28">
        <f t="shared" si="31"/>
        <v>3351</v>
      </c>
      <c r="AT10" s="28">
        <f t="shared" si="31"/>
        <v>3350</v>
      </c>
      <c r="AU10" s="28">
        <f t="shared" si="31"/>
        <v>3350</v>
      </c>
      <c r="AV10" s="28">
        <f t="shared" si="31"/>
        <v>3349</v>
      </c>
      <c r="AW10" s="28">
        <f t="shared" si="31"/>
        <v>3348</v>
      </c>
      <c r="AX10" s="29">
        <f t="shared" si="31"/>
        <v>3347</v>
      </c>
      <c r="AY10" s="27">
        <f t="shared" si="31"/>
        <v>3346</v>
      </c>
      <c r="AZ10" s="28">
        <f t="shared" si="31"/>
        <v>3345</v>
      </c>
      <c r="BA10" s="28">
        <f t="shared" si="31"/>
        <v>3344</v>
      </c>
      <c r="BB10" s="28">
        <f t="shared" si="31"/>
        <v>3344</v>
      </c>
      <c r="BC10" s="28">
        <f t="shared" si="31"/>
        <v>3342</v>
      </c>
      <c r="BD10" s="28">
        <f t="shared" si="31"/>
        <v>3341</v>
      </c>
      <c r="BE10" s="29">
        <f t="shared" si="31"/>
        <v>3339</v>
      </c>
      <c r="BF10" s="27">
        <f t="shared" si="31"/>
        <v>3337</v>
      </c>
      <c r="BG10" s="28">
        <f t="shared" si="31"/>
        <v>3336</v>
      </c>
      <c r="BH10" s="28">
        <f t="shared" si="31"/>
        <v>3335</v>
      </c>
      <c r="BI10" s="28">
        <f t="shared" si="31"/>
        <v>3334</v>
      </c>
      <c r="BJ10" s="28">
        <f t="shared" si="31"/>
        <v>3334</v>
      </c>
      <c r="BK10" s="28">
        <f t="shared" si="31"/>
        <v>3333</v>
      </c>
      <c r="BL10" s="29">
        <f t="shared" si="31"/>
        <v>3332</v>
      </c>
      <c r="BM10" s="27">
        <f t="shared" si="31"/>
        <v>3330</v>
      </c>
      <c r="BN10" s="28">
        <f t="shared" si="31"/>
        <v>3327</v>
      </c>
      <c r="BO10" s="28">
        <f t="shared" si="31"/>
        <v>3326</v>
      </c>
      <c r="BP10" s="28">
        <f t="shared" ref="BP10:EA10" si="32">BO15</f>
        <v>3323</v>
      </c>
      <c r="BQ10" s="28">
        <f t="shared" si="32"/>
        <v>3323</v>
      </c>
      <c r="BR10" s="28">
        <f t="shared" si="32"/>
        <v>3322</v>
      </c>
      <c r="BS10" s="29">
        <f t="shared" si="32"/>
        <v>3322</v>
      </c>
      <c r="BT10" s="27">
        <f t="shared" si="32"/>
        <v>3322</v>
      </c>
      <c r="BU10" s="28">
        <f t="shared" si="32"/>
        <v>3321</v>
      </c>
      <c r="BV10" s="28">
        <f t="shared" si="32"/>
        <v>3320</v>
      </c>
      <c r="BW10" s="28">
        <f t="shared" si="32"/>
        <v>3319</v>
      </c>
      <c r="BX10" s="28">
        <f t="shared" si="32"/>
        <v>3319</v>
      </c>
      <c r="BY10" s="28">
        <f t="shared" si="32"/>
        <v>3318</v>
      </c>
      <c r="BZ10" s="29">
        <f t="shared" si="32"/>
        <v>3317</v>
      </c>
      <c r="CA10" s="27">
        <f t="shared" si="32"/>
        <v>3316</v>
      </c>
      <c r="CB10" s="28">
        <f t="shared" si="32"/>
        <v>3316</v>
      </c>
      <c r="CC10" s="28">
        <f t="shared" si="32"/>
        <v>3316</v>
      </c>
      <c r="CD10" s="28">
        <f t="shared" si="32"/>
        <v>3315</v>
      </c>
      <c r="CE10" s="28">
        <f t="shared" si="32"/>
        <v>3314</v>
      </c>
      <c r="CF10" s="28">
        <f t="shared" si="32"/>
        <v>3313</v>
      </c>
      <c r="CG10" s="29">
        <f t="shared" si="32"/>
        <v>3312</v>
      </c>
      <c r="CH10" s="27">
        <f t="shared" si="32"/>
        <v>3310</v>
      </c>
      <c r="CI10" s="28">
        <f t="shared" si="32"/>
        <v>3309</v>
      </c>
      <c r="CJ10" s="28">
        <f t="shared" si="32"/>
        <v>3308</v>
      </c>
      <c r="CK10" s="28">
        <f t="shared" si="32"/>
        <v>3307</v>
      </c>
      <c r="CL10" s="28">
        <f t="shared" si="32"/>
        <v>3305</v>
      </c>
      <c r="CM10" s="28">
        <f t="shared" si="32"/>
        <v>3303</v>
      </c>
      <c r="CN10" s="29">
        <f t="shared" si="32"/>
        <v>3302</v>
      </c>
      <c r="CO10" s="27">
        <f t="shared" si="32"/>
        <v>3302</v>
      </c>
      <c r="CP10" s="28">
        <f t="shared" si="32"/>
        <v>3300</v>
      </c>
      <c r="CQ10" s="28">
        <f t="shared" si="32"/>
        <v>3300</v>
      </c>
      <c r="CR10" s="28">
        <f t="shared" si="32"/>
        <v>3299</v>
      </c>
      <c r="CS10" s="28">
        <f t="shared" si="32"/>
        <v>3299</v>
      </c>
      <c r="CT10" s="28">
        <f t="shared" si="32"/>
        <v>3298</v>
      </c>
      <c r="CU10" s="29">
        <f t="shared" si="32"/>
        <v>3297</v>
      </c>
      <c r="CV10" s="27">
        <f t="shared" si="32"/>
        <v>3294</v>
      </c>
      <c r="CW10" s="28">
        <f t="shared" si="32"/>
        <v>3293</v>
      </c>
      <c r="CX10" s="28">
        <f t="shared" si="32"/>
        <v>3292</v>
      </c>
      <c r="CY10" s="28">
        <f t="shared" si="32"/>
        <v>3291</v>
      </c>
      <c r="CZ10" s="28">
        <f t="shared" si="32"/>
        <v>3290</v>
      </c>
      <c r="DA10" s="28">
        <f t="shared" si="32"/>
        <v>3290</v>
      </c>
      <c r="DB10" s="29">
        <f t="shared" si="32"/>
        <v>3290</v>
      </c>
      <c r="DC10" s="27">
        <f t="shared" si="32"/>
        <v>3289</v>
      </c>
      <c r="DD10" s="28">
        <f t="shared" si="32"/>
        <v>3288</v>
      </c>
      <c r="DE10" s="28">
        <f t="shared" si="32"/>
        <v>3288</v>
      </c>
      <c r="DF10" s="28">
        <f t="shared" si="32"/>
        <v>3287</v>
      </c>
      <c r="DG10" s="28">
        <f t="shared" si="32"/>
        <v>3286</v>
      </c>
      <c r="DH10" s="28">
        <f t="shared" si="32"/>
        <v>3285</v>
      </c>
      <c r="DI10" s="29">
        <f t="shared" si="32"/>
        <v>3284</v>
      </c>
      <c r="DJ10" s="27">
        <f t="shared" si="32"/>
        <v>3284</v>
      </c>
      <c r="DK10" s="28">
        <f t="shared" si="32"/>
        <v>3283</v>
      </c>
      <c r="DL10" s="28">
        <f t="shared" si="32"/>
        <v>3283</v>
      </c>
      <c r="DM10" s="28">
        <f t="shared" si="32"/>
        <v>3280</v>
      </c>
      <c r="DN10" s="28">
        <f t="shared" si="32"/>
        <v>3277</v>
      </c>
      <c r="DO10" s="28">
        <f t="shared" si="32"/>
        <v>3277</v>
      </c>
      <c r="DP10" s="29">
        <f t="shared" si="32"/>
        <v>3276</v>
      </c>
      <c r="DQ10" s="27">
        <f t="shared" si="32"/>
        <v>3275</v>
      </c>
      <c r="DR10" s="28">
        <f t="shared" si="32"/>
        <v>3274</v>
      </c>
      <c r="DS10" s="28">
        <f t="shared" si="32"/>
        <v>3273</v>
      </c>
      <c r="DT10" s="28">
        <f t="shared" si="32"/>
        <v>3271</v>
      </c>
      <c r="DU10" s="28">
        <f t="shared" si="32"/>
        <v>3270</v>
      </c>
      <c r="DV10" s="28">
        <f t="shared" si="32"/>
        <v>3269</v>
      </c>
      <c r="DW10" s="29">
        <f t="shared" si="32"/>
        <v>3269</v>
      </c>
      <c r="DX10" s="27">
        <f t="shared" si="32"/>
        <v>3268</v>
      </c>
      <c r="DY10" s="28">
        <f t="shared" si="32"/>
        <v>3268</v>
      </c>
      <c r="DZ10" s="28">
        <f t="shared" si="32"/>
        <v>3268</v>
      </c>
      <c r="EA10" s="28">
        <f t="shared" si="32"/>
        <v>3268</v>
      </c>
      <c r="EB10" s="28">
        <f t="shared" ref="EB10:GM10" si="33">EA15</f>
        <v>3268</v>
      </c>
      <c r="EC10" s="28">
        <f t="shared" si="33"/>
        <v>3267</v>
      </c>
      <c r="ED10" s="29">
        <f t="shared" si="33"/>
        <v>3265</v>
      </c>
      <c r="EE10" s="27">
        <f t="shared" si="33"/>
        <v>3262</v>
      </c>
      <c r="EF10" s="28">
        <f t="shared" si="33"/>
        <v>3262</v>
      </c>
      <c r="EG10" s="28">
        <f t="shared" si="33"/>
        <v>3261</v>
      </c>
      <c r="EH10" s="28">
        <f t="shared" si="33"/>
        <v>3261</v>
      </c>
      <c r="EI10" s="28">
        <f t="shared" si="33"/>
        <v>3261</v>
      </c>
      <c r="EJ10" s="28">
        <f t="shared" si="33"/>
        <v>3260</v>
      </c>
      <c r="EK10" s="29">
        <f t="shared" si="33"/>
        <v>3258</v>
      </c>
      <c r="EL10" s="27">
        <f t="shared" si="33"/>
        <v>3258</v>
      </c>
      <c r="EM10" s="28">
        <f t="shared" si="33"/>
        <v>3257</v>
      </c>
      <c r="EN10" s="28">
        <f t="shared" si="33"/>
        <v>3256</v>
      </c>
      <c r="EO10" s="28">
        <f t="shared" si="33"/>
        <v>3256</v>
      </c>
      <c r="EP10" s="28">
        <f t="shared" si="33"/>
        <v>3256</v>
      </c>
      <c r="EQ10" s="28">
        <f t="shared" si="33"/>
        <v>3255</v>
      </c>
      <c r="ER10" s="29">
        <f t="shared" si="33"/>
        <v>3254</v>
      </c>
      <c r="ES10" s="27">
        <f t="shared" si="33"/>
        <v>3253</v>
      </c>
      <c r="ET10" s="28">
        <f t="shared" si="33"/>
        <v>3253</v>
      </c>
      <c r="EU10" s="28">
        <f t="shared" si="33"/>
        <v>3252</v>
      </c>
      <c r="EV10" s="28">
        <f t="shared" si="33"/>
        <v>3251</v>
      </c>
      <c r="EW10" s="28">
        <f t="shared" si="33"/>
        <v>3247</v>
      </c>
      <c r="EX10" s="28">
        <f t="shared" si="33"/>
        <v>3244</v>
      </c>
      <c r="EY10" s="29">
        <f t="shared" si="33"/>
        <v>3242</v>
      </c>
      <c r="EZ10" s="27">
        <f t="shared" si="33"/>
        <v>2990</v>
      </c>
      <c r="FA10" s="28">
        <f t="shared" si="33"/>
        <v>2400</v>
      </c>
      <c r="FB10" s="28">
        <f t="shared" si="33"/>
        <v>2400</v>
      </c>
      <c r="FC10" s="28">
        <f t="shared" si="33"/>
        <v>2400</v>
      </c>
      <c r="FD10" s="28">
        <f t="shared" si="33"/>
        <v>2400</v>
      </c>
      <c r="FE10" s="28">
        <f t="shared" si="33"/>
        <v>2400</v>
      </c>
      <c r="FF10" s="29">
        <f t="shared" si="33"/>
        <v>2400</v>
      </c>
      <c r="FG10" s="27">
        <f t="shared" si="33"/>
        <v>2399</v>
      </c>
      <c r="FH10" s="28">
        <f t="shared" si="33"/>
        <v>2398</v>
      </c>
      <c r="FI10" s="28">
        <f t="shared" si="33"/>
        <v>2398</v>
      </c>
      <c r="FJ10" s="28">
        <f t="shared" si="33"/>
        <v>2398</v>
      </c>
      <c r="FK10" s="28">
        <f t="shared" si="33"/>
        <v>2398</v>
      </c>
      <c r="FL10" s="28">
        <f t="shared" si="33"/>
        <v>2398</v>
      </c>
      <c r="FM10" s="29">
        <f t="shared" si="33"/>
        <v>2397</v>
      </c>
      <c r="FN10" s="27">
        <f t="shared" si="33"/>
        <v>2397</v>
      </c>
      <c r="FO10" s="28">
        <f t="shared" si="33"/>
        <v>2397</v>
      </c>
      <c r="FP10" s="28">
        <f t="shared" si="33"/>
        <v>2397</v>
      </c>
      <c r="FQ10" s="28">
        <f t="shared" si="33"/>
        <v>2396</v>
      </c>
      <c r="FR10" s="28">
        <f t="shared" si="33"/>
        <v>2395</v>
      </c>
      <c r="FS10" s="28">
        <f t="shared" si="33"/>
        <v>2393</v>
      </c>
      <c r="FT10" s="29">
        <f t="shared" si="33"/>
        <v>2391</v>
      </c>
      <c r="FU10" s="27">
        <f t="shared" si="33"/>
        <v>2390</v>
      </c>
      <c r="FV10" s="28">
        <f t="shared" si="33"/>
        <v>2389</v>
      </c>
      <c r="FW10" s="28">
        <f t="shared" si="33"/>
        <v>2387</v>
      </c>
      <c r="FX10" s="28">
        <f t="shared" si="33"/>
        <v>2387</v>
      </c>
      <c r="FY10" s="28">
        <f t="shared" si="33"/>
        <v>2386</v>
      </c>
      <c r="FZ10" s="28">
        <f t="shared" si="33"/>
        <v>2385</v>
      </c>
      <c r="GA10" s="29">
        <f t="shared" si="33"/>
        <v>2385</v>
      </c>
      <c r="GB10" s="27">
        <f t="shared" si="33"/>
        <v>2384</v>
      </c>
      <c r="GC10" s="28">
        <f t="shared" si="33"/>
        <v>2384</v>
      </c>
      <c r="GD10" s="28">
        <f t="shared" si="33"/>
        <v>2384</v>
      </c>
      <c r="GE10" s="28">
        <f t="shared" si="33"/>
        <v>2384</v>
      </c>
      <c r="GF10" s="28">
        <f t="shared" si="33"/>
        <v>2384</v>
      </c>
      <c r="GG10" s="28">
        <f t="shared" si="33"/>
        <v>2383</v>
      </c>
      <c r="GH10" s="29">
        <f t="shared" si="33"/>
        <v>2382</v>
      </c>
      <c r="GI10" s="27">
        <f t="shared" si="33"/>
        <v>2382</v>
      </c>
      <c r="GJ10" s="28">
        <f t="shared" si="33"/>
        <v>2382</v>
      </c>
      <c r="GK10" s="28">
        <f t="shared" si="33"/>
        <v>2381</v>
      </c>
      <c r="GL10" s="28">
        <f t="shared" si="33"/>
        <v>2379</v>
      </c>
      <c r="GM10" s="28">
        <f t="shared" si="33"/>
        <v>2377</v>
      </c>
      <c r="GN10" s="28">
        <f t="shared" ref="GN10:IY10" si="34">GM15</f>
        <v>2375</v>
      </c>
      <c r="GO10" s="29">
        <f t="shared" si="34"/>
        <v>2375</v>
      </c>
      <c r="GP10" s="27">
        <f t="shared" si="34"/>
        <v>2375</v>
      </c>
      <c r="GQ10" s="28">
        <f t="shared" si="34"/>
        <v>2375</v>
      </c>
      <c r="GR10" s="28">
        <f t="shared" si="34"/>
        <v>2373</v>
      </c>
      <c r="GS10" s="28">
        <f t="shared" si="34"/>
        <v>2372</v>
      </c>
      <c r="GT10" s="28">
        <f t="shared" si="34"/>
        <v>2371</v>
      </c>
      <c r="GU10" s="28">
        <f t="shared" si="34"/>
        <v>2370</v>
      </c>
      <c r="GV10" s="29">
        <f t="shared" si="34"/>
        <v>2370</v>
      </c>
      <c r="GW10" s="27">
        <f t="shared" si="34"/>
        <v>2368</v>
      </c>
      <c r="GX10" s="28">
        <f t="shared" si="34"/>
        <v>2364</v>
      </c>
      <c r="GY10" s="28">
        <f t="shared" si="34"/>
        <v>2364</v>
      </c>
      <c r="GZ10" s="28">
        <f t="shared" si="34"/>
        <v>2363</v>
      </c>
      <c r="HA10" s="28">
        <f t="shared" si="34"/>
        <v>2360</v>
      </c>
      <c r="HB10" s="28">
        <f t="shared" si="34"/>
        <v>2358</v>
      </c>
      <c r="HC10" s="29">
        <f t="shared" si="34"/>
        <v>2357</v>
      </c>
      <c r="HD10" s="27">
        <f t="shared" si="34"/>
        <v>2355</v>
      </c>
      <c r="HE10" s="28">
        <f t="shared" si="34"/>
        <v>2355</v>
      </c>
      <c r="HF10" s="28">
        <f t="shared" si="34"/>
        <v>2352</v>
      </c>
      <c r="HG10" s="28">
        <f t="shared" si="34"/>
        <v>2351</v>
      </c>
      <c r="HH10" s="28">
        <f t="shared" si="34"/>
        <v>2349</v>
      </c>
      <c r="HI10" s="28">
        <f t="shared" si="34"/>
        <v>2345</v>
      </c>
      <c r="HJ10" s="29">
        <f t="shared" si="34"/>
        <v>2339</v>
      </c>
      <c r="HK10" s="27">
        <f t="shared" si="34"/>
        <v>2333</v>
      </c>
      <c r="HL10" s="28">
        <f t="shared" si="34"/>
        <v>2328</v>
      </c>
      <c r="HM10" s="28">
        <f t="shared" si="34"/>
        <v>2322</v>
      </c>
      <c r="HN10" s="28">
        <f t="shared" si="34"/>
        <v>2319</v>
      </c>
      <c r="HO10" s="28">
        <f t="shared" si="34"/>
        <v>2316</v>
      </c>
      <c r="HP10" s="28">
        <f t="shared" si="34"/>
        <v>2313</v>
      </c>
      <c r="HQ10" s="29">
        <f t="shared" si="34"/>
        <v>2309</v>
      </c>
      <c r="HR10" s="27">
        <f t="shared" si="34"/>
        <v>2307</v>
      </c>
      <c r="HS10" s="28">
        <f t="shared" si="34"/>
        <v>2304</v>
      </c>
      <c r="HT10" s="28">
        <f t="shared" si="34"/>
        <v>2302</v>
      </c>
      <c r="HU10" s="28">
        <f t="shared" si="34"/>
        <v>2300</v>
      </c>
      <c r="HV10" s="28">
        <f t="shared" si="34"/>
        <v>2296</v>
      </c>
      <c r="HW10" s="28">
        <f t="shared" si="34"/>
        <v>2294</v>
      </c>
      <c r="HX10" s="29">
        <f t="shared" si="34"/>
        <v>2292</v>
      </c>
      <c r="HY10" s="27">
        <f t="shared" si="34"/>
        <v>2291</v>
      </c>
      <c r="HZ10" s="28">
        <f t="shared" si="34"/>
        <v>2290</v>
      </c>
      <c r="IA10" s="28">
        <f t="shared" si="34"/>
        <v>2289</v>
      </c>
      <c r="IB10" s="28">
        <f t="shared" si="34"/>
        <v>2287</v>
      </c>
      <c r="IC10" s="28">
        <f t="shared" si="34"/>
        <v>2286</v>
      </c>
      <c r="ID10" s="28">
        <f t="shared" si="34"/>
        <v>2286</v>
      </c>
      <c r="IE10" s="29">
        <f t="shared" si="34"/>
        <v>2285</v>
      </c>
      <c r="IF10" s="27">
        <f t="shared" si="34"/>
        <v>2283</v>
      </c>
      <c r="IG10" s="28">
        <f t="shared" si="34"/>
        <v>2283</v>
      </c>
      <c r="IH10" s="28">
        <f t="shared" si="34"/>
        <v>2282</v>
      </c>
      <c r="II10" s="28">
        <f t="shared" si="34"/>
        <v>2282</v>
      </c>
      <c r="IJ10" s="28">
        <f t="shared" si="34"/>
        <v>2281</v>
      </c>
      <c r="IK10" s="28">
        <f t="shared" si="34"/>
        <v>2280</v>
      </c>
      <c r="IL10" s="29">
        <f t="shared" si="34"/>
        <v>2279</v>
      </c>
      <c r="IM10" s="27">
        <f t="shared" si="34"/>
        <v>2276</v>
      </c>
      <c r="IN10" s="28">
        <f t="shared" si="34"/>
        <v>2274</v>
      </c>
      <c r="IO10" s="28">
        <f t="shared" si="34"/>
        <v>2273</v>
      </c>
      <c r="IP10" s="28">
        <f t="shared" si="34"/>
        <v>2269</v>
      </c>
      <c r="IQ10" s="28">
        <f t="shared" si="34"/>
        <v>2266</v>
      </c>
      <c r="IR10" s="28">
        <f t="shared" si="34"/>
        <v>2266</v>
      </c>
      <c r="IS10" s="29">
        <f t="shared" si="34"/>
        <v>2265</v>
      </c>
      <c r="IT10" s="27">
        <f t="shared" si="34"/>
        <v>2258</v>
      </c>
      <c r="IU10" s="28">
        <f t="shared" si="34"/>
        <v>2256</v>
      </c>
      <c r="IV10" s="28">
        <f t="shared" si="34"/>
        <v>2256</v>
      </c>
      <c r="IW10" s="28">
        <f t="shared" si="34"/>
        <v>2255</v>
      </c>
      <c r="IX10" s="28">
        <f t="shared" si="34"/>
        <v>2253</v>
      </c>
      <c r="IY10" s="28">
        <f t="shared" si="34"/>
        <v>2253</v>
      </c>
      <c r="IZ10" s="29">
        <f t="shared" ref="IZ10:LK10" si="35">IY15</f>
        <v>2252</v>
      </c>
      <c r="JA10" s="27">
        <f t="shared" si="35"/>
        <v>2249</v>
      </c>
      <c r="JB10" s="28">
        <f t="shared" si="35"/>
        <v>2248</v>
      </c>
      <c r="JC10" s="28">
        <f t="shared" si="35"/>
        <v>2247</v>
      </c>
      <c r="JD10" s="28">
        <f t="shared" si="35"/>
        <v>2244</v>
      </c>
      <c r="JE10" s="28">
        <f t="shared" si="35"/>
        <v>2243</v>
      </c>
      <c r="JF10" s="28">
        <f t="shared" si="35"/>
        <v>2240</v>
      </c>
      <c r="JG10" s="29">
        <f t="shared" si="35"/>
        <v>2237</v>
      </c>
      <c r="JH10" s="27">
        <f t="shared" si="35"/>
        <v>2233</v>
      </c>
      <c r="JI10" s="28">
        <f t="shared" si="35"/>
        <v>2232</v>
      </c>
      <c r="JJ10" s="28">
        <f t="shared" si="35"/>
        <v>2224</v>
      </c>
      <c r="JK10" s="28">
        <f t="shared" si="35"/>
        <v>2224</v>
      </c>
      <c r="JL10" s="28">
        <f t="shared" si="35"/>
        <v>2223</v>
      </c>
      <c r="JM10" s="28">
        <f t="shared" si="35"/>
        <v>2220</v>
      </c>
      <c r="JN10" s="29">
        <f t="shared" si="35"/>
        <v>2217</v>
      </c>
      <c r="JO10" s="27">
        <f t="shared" si="35"/>
        <v>2215</v>
      </c>
      <c r="JP10" s="28">
        <f t="shared" si="35"/>
        <v>2211</v>
      </c>
      <c r="JQ10" s="28">
        <f t="shared" si="35"/>
        <v>2210</v>
      </c>
      <c r="JR10" s="28">
        <f t="shared" si="35"/>
        <v>2210</v>
      </c>
      <c r="JS10" s="28">
        <f t="shared" si="35"/>
        <v>2208</v>
      </c>
      <c r="JT10" s="28">
        <f t="shared" si="35"/>
        <v>2204</v>
      </c>
      <c r="JU10" s="29">
        <f t="shared" si="35"/>
        <v>2202</v>
      </c>
      <c r="JV10" s="27">
        <f t="shared" si="35"/>
        <v>2201</v>
      </c>
      <c r="JW10" s="28">
        <f t="shared" si="35"/>
        <v>2201</v>
      </c>
      <c r="JX10" s="28">
        <f t="shared" si="35"/>
        <v>2201</v>
      </c>
      <c r="JY10" s="28">
        <f t="shared" si="35"/>
        <v>2200</v>
      </c>
      <c r="JZ10" s="28">
        <f t="shared" si="35"/>
        <v>2199</v>
      </c>
      <c r="KA10" s="28">
        <f t="shared" si="35"/>
        <v>2199</v>
      </c>
      <c r="KB10" s="29">
        <f t="shared" si="35"/>
        <v>2198</v>
      </c>
      <c r="KC10" s="27">
        <f t="shared" si="35"/>
        <v>2198</v>
      </c>
      <c r="KD10" s="28">
        <f t="shared" si="35"/>
        <v>2198</v>
      </c>
      <c r="KE10" s="28">
        <f t="shared" si="35"/>
        <v>2198</v>
      </c>
      <c r="KF10" s="28">
        <f t="shared" si="35"/>
        <v>2197</v>
      </c>
      <c r="KG10" s="28">
        <f t="shared" si="35"/>
        <v>2196</v>
      </c>
      <c r="KH10" s="28">
        <f t="shared" si="35"/>
        <v>2195</v>
      </c>
      <c r="KI10" s="29">
        <f t="shared" si="35"/>
        <v>2195</v>
      </c>
      <c r="KJ10" s="27">
        <f t="shared" si="35"/>
        <v>2195</v>
      </c>
      <c r="KK10" s="28">
        <f t="shared" si="35"/>
        <v>2193</v>
      </c>
      <c r="KL10" s="28">
        <f t="shared" si="35"/>
        <v>2193</v>
      </c>
      <c r="KM10" s="28">
        <f t="shared" si="35"/>
        <v>2192</v>
      </c>
      <c r="KN10" s="28">
        <f t="shared" si="35"/>
        <v>2191</v>
      </c>
      <c r="KO10" s="28">
        <f t="shared" si="35"/>
        <v>2189</v>
      </c>
      <c r="KP10" s="29">
        <f t="shared" si="35"/>
        <v>2189</v>
      </c>
      <c r="KQ10" s="27">
        <f t="shared" si="35"/>
        <v>2188</v>
      </c>
      <c r="KR10" s="28">
        <f t="shared" si="35"/>
        <v>2186</v>
      </c>
      <c r="KS10" s="28">
        <f t="shared" si="35"/>
        <v>2184</v>
      </c>
      <c r="KT10" s="28">
        <f t="shared" si="35"/>
        <v>2183</v>
      </c>
      <c r="KU10" s="28">
        <f t="shared" si="35"/>
        <v>2183</v>
      </c>
      <c r="KV10" s="28">
        <f t="shared" si="35"/>
        <v>2180</v>
      </c>
      <c r="KW10" s="29">
        <f t="shared" si="35"/>
        <v>2179</v>
      </c>
      <c r="KX10" s="27">
        <f t="shared" si="35"/>
        <v>2178</v>
      </c>
      <c r="KY10" s="28">
        <f t="shared" si="35"/>
        <v>2178</v>
      </c>
      <c r="KZ10" s="28">
        <f t="shared" si="35"/>
        <v>2178</v>
      </c>
      <c r="LA10" s="28">
        <f t="shared" si="35"/>
        <v>2178</v>
      </c>
      <c r="LB10" s="28">
        <f t="shared" si="35"/>
        <v>2177</v>
      </c>
      <c r="LC10" s="28">
        <f t="shared" si="35"/>
        <v>2176</v>
      </c>
      <c r="LD10" s="29">
        <f t="shared" si="35"/>
        <v>2175</v>
      </c>
      <c r="LE10" s="27">
        <f t="shared" si="35"/>
        <v>2174</v>
      </c>
      <c r="LF10" s="28">
        <f t="shared" si="35"/>
        <v>2170</v>
      </c>
      <c r="LG10" s="28">
        <f t="shared" si="35"/>
        <v>2170</v>
      </c>
      <c r="LH10" s="28">
        <f t="shared" si="35"/>
        <v>2165</v>
      </c>
      <c r="LI10" s="28">
        <f t="shared" si="35"/>
        <v>2165</v>
      </c>
      <c r="LJ10" s="28">
        <f t="shared" si="35"/>
        <v>2164</v>
      </c>
      <c r="LK10" s="29">
        <f t="shared" si="35"/>
        <v>2164</v>
      </c>
      <c r="LL10" s="27">
        <f t="shared" ref="LL10:NW10" si="36">LK15</f>
        <v>2161</v>
      </c>
      <c r="LM10" s="28">
        <f t="shared" si="36"/>
        <v>2161</v>
      </c>
      <c r="LN10" s="28">
        <f t="shared" si="36"/>
        <v>2161</v>
      </c>
      <c r="LO10" s="28">
        <f t="shared" si="36"/>
        <v>2161</v>
      </c>
      <c r="LP10" s="28">
        <f t="shared" si="36"/>
        <v>2161</v>
      </c>
      <c r="LQ10" s="28">
        <f t="shared" si="36"/>
        <v>2161</v>
      </c>
      <c r="LR10" s="29">
        <f t="shared" si="36"/>
        <v>2161</v>
      </c>
      <c r="LS10" s="27">
        <f t="shared" si="36"/>
        <v>2161</v>
      </c>
      <c r="LT10" s="28">
        <f t="shared" si="36"/>
        <v>2161</v>
      </c>
      <c r="LU10" s="28">
        <f t="shared" si="36"/>
        <v>2161</v>
      </c>
      <c r="LV10" s="28">
        <f t="shared" si="36"/>
        <v>2161</v>
      </c>
      <c r="LW10" s="28">
        <f t="shared" si="36"/>
        <v>2161</v>
      </c>
      <c r="LX10" s="28">
        <f t="shared" si="36"/>
        <v>2161</v>
      </c>
      <c r="LY10" s="29">
        <f t="shared" si="36"/>
        <v>2161</v>
      </c>
      <c r="LZ10" s="27">
        <f t="shared" si="36"/>
        <v>2161</v>
      </c>
      <c r="MA10" s="28">
        <f t="shared" si="36"/>
        <v>2161</v>
      </c>
      <c r="MB10" s="28">
        <f t="shared" si="36"/>
        <v>2161</v>
      </c>
      <c r="MC10" s="28">
        <f t="shared" si="36"/>
        <v>2161</v>
      </c>
      <c r="MD10" s="28">
        <f t="shared" si="36"/>
        <v>2161</v>
      </c>
      <c r="ME10" s="28">
        <f t="shared" si="36"/>
        <v>2161</v>
      </c>
      <c r="MF10" s="29">
        <f t="shared" si="36"/>
        <v>2161</v>
      </c>
      <c r="MG10" s="27">
        <f t="shared" si="36"/>
        <v>2161</v>
      </c>
      <c r="MH10" s="28">
        <f t="shared" si="36"/>
        <v>2161</v>
      </c>
      <c r="MI10" s="28">
        <f t="shared" si="36"/>
        <v>2161</v>
      </c>
      <c r="MJ10" s="28">
        <f t="shared" si="36"/>
        <v>2161</v>
      </c>
      <c r="MK10" s="28">
        <f t="shared" si="36"/>
        <v>2161</v>
      </c>
      <c r="ML10" s="28">
        <f t="shared" si="36"/>
        <v>2161</v>
      </c>
      <c r="MM10" s="29">
        <f t="shared" si="36"/>
        <v>2161</v>
      </c>
      <c r="MN10" s="27">
        <f t="shared" si="36"/>
        <v>2161</v>
      </c>
      <c r="MO10" s="28">
        <f t="shared" si="36"/>
        <v>2161</v>
      </c>
      <c r="MP10" s="28">
        <f t="shared" si="36"/>
        <v>2161</v>
      </c>
      <c r="MQ10" s="28">
        <f t="shared" si="36"/>
        <v>2161</v>
      </c>
      <c r="MR10" s="28">
        <f t="shared" si="36"/>
        <v>2161</v>
      </c>
      <c r="MS10" s="28">
        <f t="shared" si="36"/>
        <v>2161</v>
      </c>
      <c r="MT10" s="29">
        <f t="shared" si="36"/>
        <v>2161</v>
      </c>
      <c r="MU10" s="27">
        <f t="shared" si="36"/>
        <v>2161</v>
      </c>
      <c r="MV10" s="28">
        <f t="shared" si="36"/>
        <v>2161</v>
      </c>
      <c r="MW10" s="28">
        <f t="shared" si="36"/>
        <v>2161</v>
      </c>
      <c r="MX10" s="28">
        <f t="shared" si="36"/>
        <v>2161</v>
      </c>
      <c r="MY10" s="28">
        <f t="shared" si="36"/>
        <v>2161</v>
      </c>
      <c r="MZ10" s="28">
        <f t="shared" si="36"/>
        <v>2161</v>
      </c>
      <c r="NA10" s="29">
        <f t="shared" si="36"/>
        <v>2161</v>
      </c>
      <c r="NB10" s="27">
        <f t="shared" si="36"/>
        <v>2161</v>
      </c>
      <c r="NC10" s="28">
        <f t="shared" si="36"/>
        <v>2161</v>
      </c>
      <c r="ND10" s="28">
        <f t="shared" si="36"/>
        <v>2161</v>
      </c>
      <c r="NE10" s="28">
        <f t="shared" si="36"/>
        <v>2161</v>
      </c>
      <c r="NF10" s="28">
        <f t="shared" si="36"/>
        <v>2161</v>
      </c>
      <c r="NG10" s="28">
        <f t="shared" si="36"/>
        <v>2161</v>
      </c>
      <c r="NH10" s="29">
        <f t="shared" si="36"/>
        <v>2161</v>
      </c>
      <c r="NI10" s="27">
        <f t="shared" si="36"/>
        <v>2161</v>
      </c>
      <c r="NJ10" s="28">
        <f t="shared" si="36"/>
        <v>2161</v>
      </c>
      <c r="NK10" s="28">
        <f t="shared" si="36"/>
        <v>2161</v>
      </c>
      <c r="NL10" s="28">
        <f t="shared" si="36"/>
        <v>2161</v>
      </c>
      <c r="NM10" s="28">
        <f t="shared" si="36"/>
        <v>2161</v>
      </c>
      <c r="NN10" s="28">
        <f t="shared" si="36"/>
        <v>2161</v>
      </c>
      <c r="NO10" s="29">
        <f t="shared" si="36"/>
        <v>2161</v>
      </c>
      <c r="NP10" s="27">
        <f t="shared" si="36"/>
        <v>2161</v>
      </c>
      <c r="NQ10" s="28">
        <f t="shared" si="36"/>
        <v>2161</v>
      </c>
      <c r="NR10" s="28">
        <f t="shared" si="36"/>
        <v>2161</v>
      </c>
      <c r="NS10" s="28">
        <f t="shared" si="36"/>
        <v>2161</v>
      </c>
      <c r="NT10" s="28">
        <f t="shared" si="36"/>
        <v>2161</v>
      </c>
      <c r="NU10" s="28">
        <f t="shared" si="36"/>
        <v>2161</v>
      </c>
      <c r="NV10" s="29">
        <f t="shared" si="36"/>
        <v>2161</v>
      </c>
      <c r="NW10" s="27">
        <f t="shared" si="36"/>
        <v>2161</v>
      </c>
      <c r="NX10" s="28">
        <f t="shared" ref="NX10:QI10" si="37">NW15</f>
        <v>2161</v>
      </c>
      <c r="NY10" s="28">
        <f t="shared" si="37"/>
        <v>2161</v>
      </c>
      <c r="NZ10" s="28">
        <f t="shared" si="37"/>
        <v>2161</v>
      </c>
      <c r="OA10" s="28">
        <f t="shared" si="37"/>
        <v>2161</v>
      </c>
      <c r="OB10" s="28">
        <f t="shared" si="37"/>
        <v>2161</v>
      </c>
      <c r="OC10" s="29">
        <f t="shared" si="37"/>
        <v>2161</v>
      </c>
      <c r="OD10" s="27">
        <f t="shared" si="37"/>
        <v>2161</v>
      </c>
      <c r="OE10" s="28">
        <f t="shared" si="37"/>
        <v>2161</v>
      </c>
      <c r="OF10" s="28">
        <f t="shared" si="37"/>
        <v>2161</v>
      </c>
      <c r="OG10" s="28">
        <f t="shared" si="37"/>
        <v>2161</v>
      </c>
      <c r="OH10" s="28">
        <f t="shared" si="37"/>
        <v>2161</v>
      </c>
      <c r="OI10" s="28">
        <f t="shared" si="37"/>
        <v>2161</v>
      </c>
      <c r="OJ10" s="29">
        <f t="shared" si="37"/>
        <v>2161</v>
      </c>
      <c r="OK10" s="27">
        <f t="shared" si="37"/>
        <v>2161</v>
      </c>
      <c r="OL10" s="28">
        <f t="shared" si="37"/>
        <v>2161</v>
      </c>
      <c r="OM10" s="28">
        <f t="shared" si="37"/>
        <v>2161</v>
      </c>
      <c r="ON10" s="28">
        <f t="shared" si="37"/>
        <v>2161</v>
      </c>
      <c r="OO10" s="28">
        <f t="shared" si="37"/>
        <v>2161</v>
      </c>
      <c r="OP10" s="28">
        <f t="shared" si="37"/>
        <v>2161</v>
      </c>
      <c r="OQ10" s="29">
        <f t="shared" si="37"/>
        <v>2161</v>
      </c>
      <c r="OR10" s="27">
        <f t="shared" si="37"/>
        <v>2161</v>
      </c>
      <c r="OS10" s="28">
        <f t="shared" si="37"/>
        <v>2161</v>
      </c>
      <c r="OT10" s="28">
        <f t="shared" si="37"/>
        <v>2161</v>
      </c>
      <c r="OU10" s="28">
        <f t="shared" si="37"/>
        <v>2161</v>
      </c>
      <c r="OV10" s="28">
        <f t="shared" si="37"/>
        <v>2161</v>
      </c>
      <c r="OW10" s="28">
        <f t="shared" si="37"/>
        <v>2161</v>
      </c>
      <c r="OX10" s="29">
        <f t="shared" si="37"/>
        <v>2161</v>
      </c>
      <c r="OY10" s="27">
        <f t="shared" si="37"/>
        <v>2161</v>
      </c>
      <c r="OZ10" s="28">
        <f t="shared" si="37"/>
        <v>2161</v>
      </c>
      <c r="PA10" s="28">
        <f t="shared" si="37"/>
        <v>2161</v>
      </c>
      <c r="PB10" s="28">
        <f t="shared" si="37"/>
        <v>2161</v>
      </c>
      <c r="PC10" s="28">
        <f t="shared" si="37"/>
        <v>2161</v>
      </c>
      <c r="PD10" s="28">
        <f t="shared" si="37"/>
        <v>2161</v>
      </c>
      <c r="PE10" s="29">
        <f t="shared" si="37"/>
        <v>2161</v>
      </c>
      <c r="PF10" s="27">
        <f t="shared" si="37"/>
        <v>2161</v>
      </c>
      <c r="PG10" s="28">
        <f t="shared" si="37"/>
        <v>2161</v>
      </c>
      <c r="PH10" s="28">
        <f t="shared" si="37"/>
        <v>2161</v>
      </c>
      <c r="PI10" s="28">
        <f t="shared" si="37"/>
        <v>2161</v>
      </c>
      <c r="PJ10" s="28">
        <f t="shared" si="37"/>
        <v>2161</v>
      </c>
      <c r="PK10" s="28">
        <f t="shared" si="37"/>
        <v>2161</v>
      </c>
      <c r="PL10" s="29">
        <f t="shared" si="37"/>
        <v>2161</v>
      </c>
      <c r="PM10" s="27">
        <f t="shared" si="37"/>
        <v>2161</v>
      </c>
      <c r="PN10" s="28">
        <f t="shared" si="37"/>
        <v>2161</v>
      </c>
      <c r="PO10" s="28">
        <f t="shared" si="37"/>
        <v>2161</v>
      </c>
      <c r="PP10" s="28">
        <f t="shared" si="37"/>
        <v>2161</v>
      </c>
      <c r="PQ10" s="28">
        <f t="shared" si="37"/>
        <v>2161</v>
      </c>
      <c r="PR10" s="28">
        <f t="shared" si="37"/>
        <v>2161</v>
      </c>
      <c r="PS10" s="29">
        <f t="shared" si="37"/>
        <v>2161</v>
      </c>
      <c r="PT10" s="27">
        <f t="shared" si="37"/>
        <v>2161</v>
      </c>
      <c r="PU10" s="28">
        <f t="shared" si="37"/>
        <v>2161</v>
      </c>
      <c r="PV10" s="28">
        <f t="shared" si="37"/>
        <v>2161</v>
      </c>
      <c r="PW10" s="28">
        <f t="shared" si="37"/>
        <v>2161</v>
      </c>
      <c r="PX10" s="28">
        <f t="shared" si="37"/>
        <v>2161</v>
      </c>
      <c r="PY10" s="28">
        <f t="shared" si="37"/>
        <v>2161</v>
      </c>
      <c r="PZ10" s="29">
        <f t="shared" si="37"/>
        <v>2161</v>
      </c>
      <c r="QA10" s="27">
        <f t="shared" si="37"/>
        <v>2161</v>
      </c>
      <c r="QB10" s="28">
        <f t="shared" si="37"/>
        <v>2161</v>
      </c>
      <c r="QC10" s="28">
        <f t="shared" si="37"/>
        <v>2161</v>
      </c>
      <c r="QD10" s="28">
        <f t="shared" si="37"/>
        <v>2161</v>
      </c>
      <c r="QE10" s="28">
        <f t="shared" si="37"/>
        <v>2161</v>
      </c>
      <c r="QF10" s="28">
        <f t="shared" si="37"/>
        <v>2161</v>
      </c>
      <c r="QG10" s="29">
        <f t="shared" si="37"/>
        <v>2161</v>
      </c>
      <c r="QH10" s="27">
        <f t="shared" si="37"/>
        <v>2161</v>
      </c>
      <c r="QI10" s="28">
        <f t="shared" si="37"/>
        <v>2161</v>
      </c>
      <c r="QJ10" s="28">
        <f t="shared" ref="QJ10:QN10" si="38">QI15</f>
        <v>2161</v>
      </c>
      <c r="QK10" s="28">
        <f t="shared" si="38"/>
        <v>2161</v>
      </c>
      <c r="QL10" s="28">
        <f t="shared" si="38"/>
        <v>2161</v>
      </c>
      <c r="QM10" s="28">
        <f t="shared" si="38"/>
        <v>2161</v>
      </c>
      <c r="QN10" s="29">
        <f t="shared" si="38"/>
        <v>2161</v>
      </c>
    </row>
    <row r="11" spans="1:456" s="20" customFormat="1" x14ac:dyDescent="0.2">
      <c r="A11" s="16" t="s">
        <v>25</v>
      </c>
      <c r="B11" s="17">
        <v>17</v>
      </c>
      <c r="C11" s="18">
        <v>5</v>
      </c>
      <c r="D11" s="18">
        <v>9</v>
      </c>
      <c r="E11" s="18">
        <v>4</v>
      </c>
      <c r="F11" s="18">
        <v>3</v>
      </c>
      <c r="G11" s="18">
        <v>3</v>
      </c>
      <c r="H11" s="19">
        <v>4</v>
      </c>
      <c r="I11" s="17">
        <v>3</v>
      </c>
      <c r="J11" s="18">
        <v>2</v>
      </c>
      <c r="K11" s="18">
        <v>1</v>
      </c>
      <c r="L11" s="18">
        <v>3</v>
      </c>
      <c r="M11" s="18">
        <v>2</v>
      </c>
      <c r="N11" s="18">
        <v>4</v>
      </c>
      <c r="O11" s="19">
        <v>3</v>
      </c>
      <c r="P11" s="17">
        <v>1</v>
      </c>
      <c r="Q11" s="18">
        <v>4</v>
      </c>
      <c r="R11" s="18">
        <v>1</v>
      </c>
      <c r="S11" s="18">
        <v>3</v>
      </c>
      <c r="T11" s="18">
        <v>1</v>
      </c>
      <c r="U11" s="18">
        <v>1</v>
      </c>
      <c r="V11" s="19">
        <v>2</v>
      </c>
      <c r="W11" s="17">
        <v>0</v>
      </c>
      <c r="X11" s="18">
        <v>1</v>
      </c>
      <c r="Y11" s="18">
        <v>1</v>
      </c>
      <c r="Z11" s="18">
        <v>1</v>
      </c>
      <c r="AA11" s="18">
        <v>1</v>
      </c>
      <c r="AB11" s="18">
        <v>2</v>
      </c>
      <c r="AC11" s="19">
        <v>0</v>
      </c>
      <c r="AD11" s="17">
        <v>2</v>
      </c>
      <c r="AE11" s="18">
        <v>2</v>
      </c>
      <c r="AF11" s="18">
        <v>0</v>
      </c>
      <c r="AG11" s="18">
        <v>1</v>
      </c>
      <c r="AH11" s="18">
        <v>1</v>
      </c>
      <c r="AI11" s="18">
        <v>1</v>
      </c>
      <c r="AJ11" s="19">
        <v>2</v>
      </c>
      <c r="AK11" s="17">
        <v>1</v>
      </c>
      <c r="AL11" s="18">
        <v>2</v>
      </c>
      <c r="AM11" s="18">
        <v>1</v>
      </c>
      <c r="AN11" s="18">
        <v>1</v>
      </c>
      <c r="AO11" s="18">
        <v>1</v>
      </c>
      <c r="AP11" s="18">
        <v>0</v>
      </c>
      <c r="AQ11" s="19">
        <v>1</v>
      </c>
      <c r="AR11" s="17">
        <v>1</v>
      </c>
      <c r="AS11" s="18">
        <v>1</v>
      </c>
      <c r="AT11" s="18">
        <v>0</v>
      </c>
      <c r="AU11" s="18">
        <v>1</v>
      </c>
      <c r="AV11" s="18">
        <v>1</v>
      </c>
      <c r="AW11" s="18">
        <v>1</v>
      </c>
      <c r="AX11" s="19">
        <v>1</v>
      </c>
      <c r="AY11" s="17">
        <v>1</v>
      </c>
      <c r="AZ11" s="18">
        <v>1</v>
      </c>
      <c r="BA11" s="18">
        <v>0</v>
      </c>
      <c r="BB11" s="18">
        <v>2</v>
      </c>
      <c r="BC11" s="18">
        <v>1</v>
      </c>
      <c r="BD11" s="18">
        <v>2</v>
      </c>
      <c r="BE11" s="19">
        <v>2</v>
      </c>
      <c r="BF11" s="17">
        <v>1</v>
      </c>
      <c r="BG11" s="18">
        <v>1</v>
      </c>
      <c r="BH11" s="18">
        <v>1</v>
      </c>
      <c r="BI11" s="18">
        <v>0</v>
      </c>
      <c r="BJ11" s="18">
        <v>1</v>
      </c>
      <c r="BK11" s="18">
        <v>1</v>
      </c>
      <c r="BL11" s="19">
        <v>2</v>
      </c>
      <c r="BM11" s="17">
        <v>3</v>
      </c>
      <c r="BN11" s="18">
        <v>1</v>
      </c>
      <c r="BO11" s="18">
        <v>3</v>
      </c>
      <c r="BP11" s="18">
        <v>0</v>
      </c>
      <c r="BQ11" s="18">
        <v>1</v>
      </c>
      <c r="BR11" s="18">
        <v>0</v>
      </c>
      <c r="BS11" s="19">
        <v>0</v>
      </c>
      <c r="BT11" s="17">
        <v>1</v>
      </c>
      <c r="BU11" s="18">
        <v>1</v>
      </c>
      <c r="BV11" s="18">
        <v>1</v>
      </c>
      <c r="BW11" s="18">
        <v>0</v>
      </c>
      <c r="BX11" s="18">
        <v>1</v>
      </c>
      <c r="BY11" s="18">
        <v>1</v>
      </c>
      <c r="BZ11" s="19">
        <v>1</v>
      </c>
      <c r="CA11" s="17">
        <v>0</v>
      </c>
      <c r="CB11" s="18">
        <v>0</v>
      </c>
      <c r="CC11" s="18">
        <v>1</v>
      </c>
      <c r="CD11" s="18">
        <v>1</v>
      </c>
      <c r="CE11" s="18">
        <v>1</v>
      </c>
      <c r="CF11" s="18">
        <v>1</v>
      </c>
      <c r="CG11" s="19">
        <v>2</v>
      </c>
      <c r="CH11" s="17">
        <v>1</v>
      </c>
      <c r="CI11" s="18">
        <v>1</v>
      </c>
      <c r="CJ11" s="18">
        <v>1</v>
      </c>
      <c r="CK11" s="18">
        <v>2</v>
      </c>
      <c r="CL11" s="18">
        <v>2</v>
      </c>
      <c r="CM11" s="18">
        <v>1</v>
      </c>
      <c r="CN11" s="19">
        <v>0</v>
      </c>
      <c r="CO11" s="17">
        <v>2</v>
      </c>
      <c r="CP11" s="18">
        <v>0</v>
      </c>
      <c r="CQ11" s="18">
        <v>1</v>
      </c>
      <c r="CR11" s="18">
        <v>0</v>
      </c>
      <c r="CS11" s="18">
        <v>1</v>
      </c>
      <c r="CT11" s="18">
        <v>1</v>
      </c>
      <c r="CU11" s="19">
        <v>3</v>
      </c>
      <c r="CV11" s="17">
        <v>1</v>
      </c>
      <c r="CW11" s="18">
        <v>1</v>
      </c>
      <c r="CX11" s="18">
        <v>1</v>
      </c>
      <c r="CY11" s="18">
        <v>1</v>
      </c>
      <c r="CZ11" s="18">
        <v>0</v>
      </c>
      <c r="DA11" s="18">
        <v>0</v>
      </c>
      <c r="DB11" s="19">
        <v>1</v>
      </c>
      <c r="DC11" s="17">
        <v>1</v>
      </c>
      <c r="DD11" s="18">
        <v>0</v>
      </c>
      <c r="DE11" s="18">
        <v>1</v>
      </c>
      <c r="DF11" s="18">
        <v>1</v>
      </c>
      <c r="DG11" s="18">
        <v>1</v>
      </c>
      <c r="DH11" s="18">
        <v>1</v>
      </c>
      <c r="DI11" s="19">
        <v>0</v>
      </c>
      <c r="DJ11" s="17">
        <v>1</v>
      </c>
      <c r="DK11" s="18">
        <v>0</v>
      </c>
      <c r="DL11" s="18">
        <v>3</v>
      </c>
      <c r="DM11" s="18">
        <v>3</v>
      </c>
      <c r="DN11" s="18">
        <v>0</v>
      </c>
      <c r="DO11" s="18">
        <v>1</v>
      </c>
      <c r="DP11" s="19">
        <v>1</v>
      </c>
      <c r="DQ11" s="17">
        <v>1</v>
      </c>
      <c r="DR11" s="18">
        <v>1</v>
      </c>
      <c r="DS11" s="18">
        <v>2</v>
      </c>
      <c r="DT11" s="18">
        <v>1</v>
      </c>
      <c r="DU11" s="18">
        <v>1</v>
      </c>
      <c r="DV11" s="18">
        <v>0</v>
      </c>
      <c r="DW11" s="19">
        <v>1</v>
      </c>
      <c r="DX11" s="17">
        <v>0</v>
      </c>
      <c r="DY11" s="18">
        <v>0</v>
      </c>
      <c r="DZ11" s="18">
        <v>0</v>
      </c>
      <c r="EA11" s="18">
        <v>0</v>
      </c>
      <c r="EB11" s="18">
        <v>1</v>
      </c>
      <c r="EC11" s="18">
        <v>2</v>
      </c>
      <c r="ED11" s="19">
        <v>3</v>
      </c>
      <c r="EE11" s="17">
        <v>0</v>
      </c>
      <c r="EF11" s="18">
        <v>1</v>
      </c>
      <c r="EG11" s="18">
        <v>0</v>
      </c>
      <c r="EH11" s="18">
        <v>0</v>
      </c>
      <c r="EI11" s="18">
        <v>1</v>
      </c>
      <c r="EJ11" s="18">
        <v>2</v>
      </c>
      <c r="EK11" s="19">
        <v>0</v>
      </c>
      <c r="EL11" s="17">
        <v>1</v>
      </c>
      <c r="EM11" s="18">
        <v>1</v>
      </c>
      <c r="EN11" s="18">
        <v>0</v>
      </c>
      <c r="EO11" s="18">
        <v>0</v>
      </c>
      <c r="EP11" s="18">
        <v>1</v>
      </c>
      <c r="EQ11" s="18">
        <v>1</v>
      </c>
      <c r="ER11" s="19">
        <v>1</v>
      </c>
      <c r="ES11" s="17">
        <v>0</v>
      </c>
      <c r="ET11" s="18">
        <v>1</v>
      </c>
      <c r="EU11" s="18">
        <v>1</v>
      </c>
      <c r="EV11" s="18">
        <v>4</v>
      </c>
      <c r="EW11" s="18">
        <v>3</v>
      </c>
      <c r="EX11" s="18">
        <v>2</v>
      </c>
      <c r="EY11" s="19">
        <v>2</v>
      </c>
      <c r="EZ11" s="17">
        <v>0</v>
      </c>
      <c r="FA11" s="18">
        <v>0</v>
      </c>
      <c r="FB11" s="18">
        <v>0</v>
      </c>
      <c r="FC11" s="18">
        <v>0</v>
      </c>
      <c r="FD11" s="18">
        <v>0</v>
      </c>
      <c r="FE11" s="18">
        <v>0</v>
      </c>
      <c r="FF11" s="19">
        <v>1</v>
      </c>
      <c r="FG11" s="17">
        <v>1</v>
      </c>
      <c r="FH11" s="18">
        <v>0</v>
      </c>
      <c r="FI11" s="18">
        <v>0</v>
      </c>
      <c r="FJ11" s="18">
        <v>0</v>
      </c>
      <c r="FK11" s="18">
        <v>0</v>
      </c>
      <c r="FL11" s="18">
        <v>1</v>
      </c>
      <c r="FM11" s="19">
        <v>0</v>
      </c>
      <c r="FN11" s="17">
        <v>0</v>
      </c>
      <c r="FO11" s="18">
        <v>0</v>
      </c>
      <c r="FP11" s="18">
        <v>1</v>
      </c>
      <c r="FQ11" s="18">
        <v>1</v>
      </c>
      <c r="FR11" s="18">
        <v>2</v>
      </c>
      <c r="FS11" s="18">
        <v>2</v>
      </c>
      <c r="FT11" s="19">
        <v>1</v>
      </c>
      <c r="FU11" s="17">
        <v>1</v>
      </c>
      <c r="FV11" s="18">
        <v>2</v>
      </c>
      <c r="FW11" s="18">
        <v>0</v>
      </c>
      <c r="FX11" s="18">
        <v>1</v>
      </c>
      <c r="FY11" s="18">
        <v>1</v>
      </c>
      <c r="FZ11" s="18">
        <v>0</v>
      </c>
      <c r="GA11" s="19">
        <v>1</v>
      </c>
      <c r="GB11" s="17">
        <v>0</v>
      </c>
      <c r="GC11" s="18">
        <v>0</v>
      </c>
      <c r="GD11" s="18">
        <v>0</v>
      </c>
      <c r="GE11" s="18">
        <v>0</v>
      </c>
      <c r="GF11" s="18">
        <v>1</v>
      </c>
      <c r="GG11" s="18">
        <v>1</v>
      </c>
      <c r="GH11" s="19">
        <v>0</v>
      </c>
      <c r="GI11" s="17">
        <v>0</v>
      </c>
      <c r="GJ11" s="18">
        <v>1</v>
      </c>
      <c r="GK11" s="18">
        <v>2</v>
      </c>
      <c r="GL11" s="18">
        <v>2</v>
      </c>
      <c r="GM11" s="18">
        <v>2</v>
      </c>
      <c r="GN11" s="18">
        <v>0</v>
      </c>
      <c r="GO11" s="19">
        <v>0</v>
      </c>
      <c r="GP11" s="17">
        <v>0</v>
      </c>
      <c r="GQ11" s="18">
        <v>2</v>
      </c>
      <c r="GR11" s="18">
        <v>1</v>
      </c>
      <c r="GS11" s="18">
        <v>1</v>
      </c>
      <c r="GT11" s="18">
        <v>1</v>
      </c>
      <c r="GU11" s="18">
        <v>0</v>
      </c>
      <c r="GV11" s="19">
        <v>2</v>
      </c>
      <c r="GW11" s="17">
        <v>4</v>
      </c>
      <c r="GX11" s="18">
        <v>0</v>
      </c>
      <c r="GY11" s="18">
        <v>1</v>
      </c>
      <c r="GZ11" s="18">
        <v>3</v>
      </c>
      <c r="HA11" s="18">
        <v>2</v>
      </c>
      <c r="HB11" s="18">
        <v>1</v>
      </c>
      <c r="HC11" s="19">
        <v>2</v>
      </c>
      <c r="HD11" s="17">
        <v>0</v>
      </c>
      <c r="HE11" s="18">
        <v>3</v>
      </c>
      <c r="HF11" s="18">
        <v>1</v>
      </c>
      <c r="HG11" s="18">
        <v>2</v>
      </c>
      <c r="HH11" s="18">
        <v>4</v>
      </c>
      <c r="HI11" s="18">
        <v>6</v>
      </c>
      <c r="HJ11" s="19">
        <v>6</v>
      </c>
      <c r="HK11" s="17">
        <v>5</v>
      </c>
      <c r="HL11" s="18">
        <v>6</v>
      </c>
      <c r="HM11" s="18">
        <v>3</v>
      </c>
      <c r="HN11" s="18">
        <v>3</v>
      </c>
      <c r="HO11" s="18">
        <v>3</v>
      </c>
      <c r="HP11" s="18">
        <v>4</v>
      </c>
      <c r="HQ11" s="19">
        <v>2</v>
      </c>
      <c r="HR11" s="17">
        <v>3</v>
      </c>
      <c r="HS11" s="18">
        <v>2</v>
      </c>
      <c r="HT11" s="18">
        <v>2</v>
      </c>
      <c r="HU11" s="18">
        <v>4</v>
      </c>
      <c r="HV11" s="18">
        <v>2</v>
      </c>
      <c r="HW11" s="18">
        <v>2</v>
      </c>
      <c r="HX11" s="19">
        <v>1</v>
      </c>
      <c r="HY11" s="17">
        <v>1</v>
      </c>
      <c r="HZ11" s="18">
        <v>1</v>
      </c>
      <c r="IA11" s="18">
        <v>2</v>
      </c>
      <c r="IB11" s="18">
        <v>1</v>
      </c>
      <c r="IC11" s="18">
        <v>0</v>
      </c>
      <c r="ID11" s="18">
        <v>1</v>
      </c>
      <c r="IE11" s="19">
        <v>2</v>
      </c>
      <c r="IF11" s="17">
        <v>0</v>
      </c>
      <c r="IG11" s="18">
        <v>1</v>
      </c>
      <c r="IH11" s="18">
        <v>0</v>
      </c>
      <c r="II11" s="18">
        <v>1</v>
      </c>
      <c r="IJ11" s="18">
        <v>1</v>
      </c>
      <c r="IK11" s="18">
        <v>1</v>
      </c>
      <c r="IL11" s="19">
        <v>3</v>
      </c>
      <c r="IM11" s="17">
        <v>2</v>
      </c>
      <c r="IN11" s="18">
        <v>1</v>
      </c>
      <c r="IO11" s="18">
        <v>4</v>
      </c>
      <c r="IP11" s="18">
        <v>3</v>
      </c>
      <c r="IQ11" s="18"/>
      <c r="IR11" s="18">
        <v>1</v>
      </c>
      <c r="IS11" s="19">
        <v>7</v>
      </c>
      <c r="IT11" s="17">
        <v>2</v>
      </c>
      <c r="IU11" s="18"/>
      <c r="IV11" s="18">
        <v>1</v>
      </c>
      <c r="IW11" s="18">
        <v>2</v>
      </c>
      <c r="IX11" s="18"/>
      <c r="IY11" s="18">
        <v>1</v>
      </c>
      <c r="IZ11" s="19">
        <v>3</v>
      </c>
      <c r="JA11" s="17">
        <v>1</v>
      </c>
      <c r="JB11" s="18">
        <v>1</v>
      </c>
      <c r="JC11" s="18">
        <v>3</v>
      </c>
      <c r="JD11" s="18">
        <v>1</v>
      </c>
      <c r="JE11" s="18">
        <v>3</v>
      </c>
      <c r="JF11" s="18">
        <v>3</v>
      </c>
      <c r="JG11" s="19">
        <v>4</v>
      </c>
      <c r="JH11" s="17">
        <v>1</v>
      </c>
      <c r="JI11" s="18">
        <v>8</v>
      </c>
      <c r="JJ11" s="18">
        <v>0</v>
      </c>
      <c r="JK11" s="18">
        <v>1</v>
      </c>
      <c r="JL11" s="18">
        <v>3</v>
      </c>
      <c r="JM11" s="18">
        <v>3</v>
      </c>
      <c r="JN11" s="19">
        <v>2</v>
      </c>
      <c r="JO11" s="17">
        <v>4</v>
      </c>
      <c r="JP11" s="18">
        <v>1</v>
      </c>
      <c r="JQ11" s="18">
        <v>0</v>
      </c>
      <c r="JR11" s="18">
        <v>2</v>
      </c>
      <c r="JS11" s="18">
        <v>4</v>
      </c>
      <c r="JT11" s="18">
        <v>2</v>
      </c>
      <c r="JU11" s="19">
        <v>1</v>
      </c>
      <c r="JV11" s="17">
        <v>0</v>
      </c>
      <c r="JW11" s="18">
        <v>0</v>
      </c>
      <c r="JX11" s="18">
        <v>1</v>
      </c>
      <c r="JY11" s="18">
        <v>1</v>
      </c>
      <c r="JZ11" s="18">
        <v>0</v>
      </c>
      <c r="KA11" s="18">
        <v>1</v>
      </c>
      <c r="KB11" s="19">
        <v>0</v>
      </c>
      <c r="KC11" s="17">
        <v>0</v>
      </c>
      <c r="KD11" s="18">
        <v>0</v>
      </c>
      <c r="KE11" s="18">
        <v>1</v>
      </c>
      <c r="KF11" s="18">
        <v>1</v>
      </c>
      <c r="KG11" s="18">
        <v>1</v>
      </c>
      <c r="KH11" s="18">
        <v>0</v>
      </c>
      <c r="KI11" s="19">
        <v>0</v>
      </c>
      <c r="KJ11" s="17">
        <v>2</v>
      </c>
      <c r="KK11" s="18">
        <v>0</v>
      </c>
      <c r="KL11" s="18">
        <v>1</v>
      </c>
      <c r="KM11" s="18">
        <v>1</v>
      </c>
      <c r="KN11" s="18">
        <v>2</v>
      </c>
      <c r="KO11" s="18">
        <v>0</v>
      </c>
      <c r="KP11" s="19">
        <v>1</v>
      </c>
      <c r="KQ11" s="17">
        <v>2</v>
      </c>
      <c r="KR11" s="18">
        <v>2</v>
      </c>
      <c r="KS11" s="18">
        <v>1</v>
      </c>
      <c r="KT11" s="18">
        <v>0</v>
      </c>
      <c r="KU11" s="18">
        <v>3</v>
      </c>
      <c r="KV11" s="18">
        <v>1</v>
      </c>
      <c r="KW11" s="19">
        <v>1</v>
      </c>
      <c r="KX11" s="17">
        <v>0</v>
      </c>
      <c r="KY11" s="18">
        <v>0</v>
      </c>
      <c r="KZ11" s="18">
        <v>0</v>
      </c>
      <c r="LA11" s="18">
        <v>1</v>
      </c>
      <c r="LB11" s="18">
        <v>1</v>
      </c>
      <c r="LC11" s="18">
        <v>1</v>
      </c>
      <c r="LD11" s="19">
        <v>1</v>
      </c>
      <c r="LE11" s="17">
        <v>4</v>
      </c>
      <c r="LF11" s="18">
        <v>0</v>
      </c>
      <c r="LG11" s="18">
        <v>5</v>
      </c>
      <c r="LH11" s="18">
        <v>0</v>
      </c>
      <c r="LI11" s="18">
        <v>1</v>
      </c>
      <c r="LJ11" s="18">
        <v>0</v>
      </c>
      <c r="LK11" s="19">
        <v>3</v>
      </c>
      <c r="LL11" s="17"/>
      <c r="LM11" s="18"/>
      <c r="LN11" s="18"/>
      <c r="LO11" s="18"/>
      <c r="LP11" s="18"/>
      <c r="LQ11" s="18"/>
      <c r="LR11" s="19"/>
      <c r="LS11" s="17"/>
      <c r="LT11" s="18"/>
      <c r="LU11" s="18"/>
      <c r="LV11" s="18"/>
      <c r="LW11" s="18"/>
      <c r="LX11" s="18"/>
      <c r="LY11" s="19"/>
      <c r="LZ11" s="17"/>
      <c r="MA11" s="18"/>
      <c r="MB11" s="18"/>
      <c r="MC11" s="18"/>
      <c r="MD11" s="18"/>
      <c r="ME11" s="18"/>
      <c r="MF11" s="19"/>
      <c r="MG11" s="17"/>
      <c r="MH11" s="18"/>
      <c r="MI11" s="18"/>
      <c r="MJ11" s="18"/>
      <c r="MK11" s="18"/>
      <c r="ML11" s="18"/>
      <c r="MM11" s="19"/>
      <c r="MN11" s="17"/>
      <c r="MO11" s="18"/>
      <c r="MP11" s="18"/>
      <c r="MQ11" s="18"/>
      <c r="MR11" s="18"/>
      <c r="MS11" s="18"/>
      <c r="MT11" s="19"/>
      <c r="MU11" s="17"/>
      <c r="MV11" s="18"/>
      <c r="MW11" s="18"/>
      <c r="MX11" s="18"/>
      <c r="MY11" s="18"/>
      <c r="MZ11" s="18"/>
      <c r="NA11" s="19"/>
      <c r="NB11" s="17"/>
      <c r="NC11" s="18"/>
      <c r="ND11" s="18"/>
      <c r="NE11" s="18"/>
      <c r="NF11" s="18"/>
      <c r="NG11" s="18"/>
      <c r="NH11" s="19"/>
      <c r="NI11" s="17"/>
      <c r="NJ11" s="18"/>
      <c r="NK11" s="18"/>
      <c r="NL11" s="18"/>
      <c r="NM11" s="18"/>
      <c r="NN11" s="18"/>
      <c r="NO11" s="19"/>
      <c r="NP11" s="17"/>
      <c r="NQ11" s="18"/>
      <c r="NR11" s="18"/>
      <c r="NS11" s="18"/>
      <c r="NT11" s="18"/>
      <c r="NU11" s="18"/>
      <c r="NV11" s="19"/>
      <c r="NW11" s="17"/>
      <c r="NX11" s="18"/>
      <c r="NY11" s="18"/>
      <c r="NZ11" s="18"/>
      <c r="OA11" s="18"/>
      <c r="OB11" s="18"/>
      <c r="OC11" s="19"/>
      <c r="OD11" s="17"/>
      <c r="OE11" s="18"/>
      <c r="OF11" s="18"/>
      <c r="OG11" s="18"/>
      <c r="OH11" s="18"/>
      <c r="OI11" s="18"/>
      <c r="OJ11" s="19"/>
      <c r="OK11" s="17"/>
      <c r="OL11" s="18"/>
      <c r="OM11" s="18"/>
      <c r="ON11" s="18"/>
      <c r="OO11" s="18"/>
      <c r="OP11" s="18"/>
      <c r="OQ11" s="19"/>
      <c r="OR11" s="17"/>
      <c r="OS11" s="18"/>
      <c r="OT11" s="18"/>
      <c r="OU11" s="18"/>
      <c r="OV11" s="18"/>
      <c r="OW11" s="18"/>
      <c r="OX11" s="19"/>
      <c r="OY11" s="17"/>
      <c r="OZ11" s="18"/>
      <c r="PA11" s="18"/>
      <c r="PB11" s="18"/>
      <c r="PC11" s="18"/>
      <c r="PD11" s="18"/>
      <c r="PE11" s="19"/>
      <c r="PF11" s="17"/>
      <c r="PG11" s="18"/>
      <c r="PH11" s="18"/>
      <c r="PI11" s="18"/>
      <c r="PJ11" s="18"/>
      <c r="PK11" s="18"/>
      <c r="PL11" s="19"/>
      <c r="PM11" s="17"/>
      <c r="PN11" s="18"/>
      <c r="PO11" s="18"/>
      <c r="PP11" s="18"/>
      <c r="PQ11" s="18"/>
      <c r="PR11" s="18"/>
      <c r="PS11" s="19"/>
      <c r="PT11" s="17"/>
      <c r="PU11" s="18"/>
      <c r="PV11" s="18"/>
      <c r="PW11" s="18"/>
      <c r="PX11" s="18"/>
      <c r="PY11" s="18"/>
      <c r="PZ11" s="19"/>
      <c r="QA11" s="17"/>
      <c r="QB11" s="18"/>
      <c r="QC11" s="18"/>
      <c r="QD11" s="18"/>
      <c r="QE11" s="18"/>
      <c r="QF11" s="18"/>
      <c r="QG11" s="19"/>
      <c r="QH11" s="17"/>
      <c r="QI11" s="18"/>
      <c r="QJ11" s="18"/>
      <c r="QK11" s="18"/>
      <c r="QL11" s="18"/>
      <c r="QM11" s="18"/>
      <c r="QN11" s="19"/>
    </row>
    <row r="12" spans="1:456" s="15" customFormat="1" x14ac:dyDescent="0.2">
      <c r="A12" s="39" t="s">
        <v>26</v>
      </c>
      <c r="B12" s="40"/>
      <c r="C12" s="41"/>
      <c r="D12" s="41"/>
      <c r="E12" s="41"/>
      <c r="F12" s="41"/>
      <c r="G12" s="41"/>
      <c r="H12" s="42"/>
      <c r="I12" s="40"/>
      <c r="J12" s="41"/>
      <c r="K12" s="41"/>
      <c r="L12" s="41"/>
      <c r="M12" s="41"/>
      <c r="N12" s="41"/>
      <c r="O12" s="42"/>
      <c r="P12" s="40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2"/>
      <c r="AD12" s="40"/>
      <c r="AE12" s="41"/>
      <c r="AF12" s="41"/>
      <c r="AG12" s="41"/>
      <c r="AH12" s="41"/>
      <c r="AI12" s="41"/>
      <c r="AJ12" s="42"/>
      <c r="AK12" s="40"/>
      <c r="AL12" s="41"/>
      <c r="AM12" s="41"/>
      <c r="AN12" s="41"/>
      <c r="AO12" s="41"/>
      <c r="AP12" s="41"/>
      <c r="AQ12" s="42"/>
      <c r="AR12" s="40"/>
      <c r="AS12" s="41"/>
      <c r="AT12" s="41"/>
      <c r="AU12" s="41"/>
      <c r="AV12" s="41"/>
      <c r="AW12" s="41"/>
      <c r="AX12" s="42"/>
      <c r="AY12" s="40"/>
      <c r="AZ12" s="41"/>
      <c r="BA12" s="41"/>
      <c r="BB12" s="41"/>
      <c r="BC12" s="41"/>
      <c r="BD12" s="41"/>
      <c r="BE12" s="42"/>
      <c r="BF12" s="40"/>
      <c r="BG12" s="41"/>
      <c r="BH12" s="41"/>
      <c r="BI12" s="41"/>
      <c r="BJ12" s="41"/>
      <c r="BK12" s="41"/>
      <c r="BL12" s="42"/>
      <c r="BM12" s="40"/>
      <c r="BN12" s="41"/>
      <c r="BO12" s="41"/>
      <c r="BP12" s="41"/>
      <c r="BQ12" s="41"/>
      <c r="BR12" s="41"/>
      <c r="BS12" s="42"/>
      <c r="BT12" s="40"/>
      <c r="BU12" s="41"/>
      <c r="BV12" s="41"/>
      <c r="BW12" s="41"/>
      <c r="BX12" s="41"/>
      <c r="BY12" s="41"/>
      <c r="BZ12" s="42"/>
      <c r="CA12" s="40"/>
      <c r="CB12" s="41"/>
      <c r="CC12" s="41"/>
      <c r="CD12" s="41"/>
      <c r="CE12" s="41"/>
      <c r="CF12" s="41"/>
      <c r="CG12" s="42"/>
      <c r="CH12" s="40"/>
      <c r="CI12" s="41"/>
      <c r="CJ12" s="41"/>
      <c r="CK12" s="41"/>
      <c r="CL12" s="41"/>
      <c r="CM12" s="41"/>
      <c r="CN12" s="42"/>
      <c r="CO12" s="40"/>
      <c r="CP12" s="41"/>
      <c r="CQ12" s="41"/>
      <c r="CR12" s="41"/>
      <c r="CS12" s="41"/>
      <c r="CT12" s="41"/>
      <c r="CU12" s="42"/>
      <c r="CV12" s="40"/>
      <c r="CW12" s="41"/>
      <c r="CX12" s="41"/>
      <c r="CY12" s="41"/>
      <c r="CZ12" s="41"/>
      <c r="DA12" s="41"/>
      <c r="DB12" s="42"/>
      <c r="DC12" s="40"/>
      <c r="DD12" s="41"/>
      <c r="DE12" s="41"/>
      <c r="DF12" s="41"/>
      <c r="DG12" s="41"/>
      <c r="DH12" s="41"/>
      <c r="DI12" s="42"/>
      <c r="DJ12" s="40"/>
      <c r="DK12" s="41"/>
      <c r="DL12" s="41"/>
      <c r="DM12" s="41"/>
      <c r="DN12" s="41"/>
      <c r="DO12" s="41"/>
      <c r="DP12" s="42"/>
      <c r="DQ12" s="40"/>
      <c r="DR12" s="41"/>
      <c r="DS12" s="41"/>
      <c r="DT12" s="41"/>
      <c r="DU12" s="41"/>
      <c r="DV12" s="41"/>
      <c r="DW12" s="42"/>
      <c r="DX12" s="40"/>
      <c r="DY12" s="41"/>
      <c r="DZ12" s="41"/>
      <c r="EA12" s="41"/>
      <c r="EB12" s="41"/>
      <c r="EC12" s="41"/>
      <c r="ED12" s="42"/>
      <c r="EE12" s="40"/>
      <c r="EF12" s="41"/>
      <c r="EG12" s="41"/>
      <c r="EH12" s="41"/>
      <c r="EI12" s="41"/>
      <c r="EJ12" s="41"/>
      <c r="EK12" s="42"/>
      <c r="EL12" s="40"/>
      <c r="EM12" s="41"/>
      <c r="EN12" s="41"/>
      <c r="EO12" s="41"/>
      <c r="EP12" s="41"/>
      <c r="EQ12" s="41"/>
      <c r="ER12" s="42"/>
      <c r="ES12" s="40"/>
      <c r="ET12" s="41"/>
      <c r="EU12" s="41"/>
      <c r="EV12" s="41"/>
      <c r="EW12" s="41"/>
      <c r="EX12" s="41"/>
      <c r="EY12" s="42"/>
      <c r="EZ12" s="40"/>
      <c r="FA12" s="41"/>
      <c r="FB12" s="41"/>
      <c r="FC12" s="41"/>
      <c r="FD12" s="41"/>
      <c r="FE12" s="41"/>
      <c r="FF12" s="42"/>
      <c r="FG12" s="40"/>
      <c r="FH12" s="41"/>
      <c r="FI12" s="41"/>
      <c r="FJ12" s="41"/>
      <c r="FK12" s="41"/>
      <c r="FL12" s="41"/>
      <c r="FM12" s="42"/>
      <c r="FN12" s="40"/>
      <c r="FO12" s="41"/>
      <c r="FP12" s="41"/>
      <c r="FQ12" s="41"/>
      <c r="FR12" s="41"/>
      <c r="FS12" s="41"/>
      <c r="FT12" s="42"/>
      <c r="FU12" s="40"/>
      <c r="FV12" s="41"/>
      <c r="FW12" s="41"/>
      <c r="FX12" s="41"/>
      <c r="FY12" s="41"/>
      <c r="FZ12" s="41"/>
      <c r="GA12" s="42"/>
      <c r="GB12" s="40"/>
      <c r="GC12" s="41"/>
      <c r="GD12" s="41"/>
      <c r="GE12" s="41"/>
      <c r="GF12" s="41"/>
      <c r="GG12" s="41"/>
      <c r="GH12" s="42"/>
      <c r="GI12" s="40"/>
      <c r="GJ12" s="41"/>
      <c r="GK12" s="41"/>
      <c r="GL12" s="41"/>
      <c r="GM12" s="41"/>
      <c r="GN12" s="41"/>
      <c r="GO12" s="42"/>
      <c r="GP12" s="40"/>
      <c r="GQ12" s="41"/>
      <c r="GR12" s="41"/>
      <c r="GS12" s="41"/>
      <c r="GT12" s="41"/>
      <c r="GU12" s="41"/>
      <c r="GV12" s="42"/>
      <c r="GW12" s="40"/>
      <c r="GX12" s="41"/>
      <c r="GY12" s="41"/>
      <c r="GZ12" s="41"/>
      <c r="HA12" s="41"/>
      <c r="HB12" s="41"/>
      <c r="HC12" s="42"/>
      <c r="HD12" s="40"/>
      <c r="HE12" s="41"/>
      <c r="HF12" s="41"/>
      <c r="HG12" s="41"/>
      <c r="HH12" s="41"/>
      <c r="HI12" s="41"/>
      <c r="HJ12" s="42"/>
      <c r="HK12" s="40"/>
      <c r="HL12" s="41"/>
      <c r="HM12" s="41"/>
      <c r="HN12" s="41"/>
      <c r="HO12" s="41"/>
      <c r="HP12" s="41"/>
      <c r="HQ12" s="42"/>
      <c r="HR12" s="40"/>
      <c r="HS12" s="41"/>
      <c r="HT12" s="41"/>
      <c r="HU12" s="41"/>
      <c r="HV12" s="41"/>
      <c r="HW12" s="41"/>
      <c r="HX12" s="42"/>
      <c r="HY12" s="40"/>
      <c r="HZ12" s="41"/>
      <c r="IA12" s="41"/>
      <c r="IB12" s="41"/>
      <c r="IC12" s="41"/>
      <c r="ID12" s="41"/>
      <c r="IE12" s="42"/>
      <c r="IF12" s="40"/>
      <c r="IG12" s="41"/>
      <c r="IH12" s="41"/>
      <c r="II12" s="41"/>
      <c r="IJ12" s="41"/>
      <c r="IK12" s="41"/>
      <c r="IL12" s="42"/>
      <c r="IM12" s="40"/>
      <c r="IN12" s="41"/>
      <c r="IO12" s="41"/>
      <c r="IP12" s="41"/>
      <c r="IQ12" s="41"/>
      <c r="IR12" s="41"/>
      <c r="IS12" s="42"/>
      <c r="IT12" s="40"/>
      <c r="IU12" s="41"/>
      <c r="IV12" s="41"/>
      <c r="IW12" s="41"/>
      <c r="IX12" s="41"/>
      <c r="IY12" s="41"/>
      <c r="IZ12" s="42"/>
      <c r="JA12" s="40"/>
      <c r="JB12" s="41"/>
      <c r="JC12" s="41"/>
      <c r="JD12" s="41"/>
      <c r="JE12" s="41"/>
      <c r="JF12" s="41"/>
      <c r="JG12" s="42"/>
      <c r="JH12" s="40"/>
      <c r="JI12" s="41"/>
      <c r="JJ12" s="41"/>
      <c r="JK12" s="41"/>
      <c r="JL12" s="41"/>
      <c r="JM12" s="41"/>
      <c r="JN12" s="42"/>
      <c r="JO12" s="40"/>
      <c r="JP12" s="41"/>
      <c r="JQ12" s="41"/>
      <c r="JR12" s="41"/>
      <c r="JS12" s="41"/>
      <c r="JT12" s="41"/>
      <c r="JU12" s="42"/>
      <c r="JV12" s="40"/>
      <c r="JW12" s="41"/>
      <c r="JX12" s="41"/>
      <c r="JY12" s="41"/>
      <c r="JZ12" s="41"/>
      <c r="KA12" s="41"/>
      <c r="KB12" s="42"/>
      <c r="KC12" s="40"/>
      <c r="KD12" s="41"/>
      <c r="KE12" s="41"/>
      <c r="KF12" s="41"/>
      <c r="KG12" s="41"/>
      <c r="KH12" s="41"/>
      <c r="KI12" s="42"/>
      <c r="KJ12" s="40"/>
      <c r="KK12" s="41"/>
      <c r="KL12" s="41"/>
      <c r="KM12" s="41"/>
      <c r="KN12" s="41"/>
      <c r="KO12" s="41"/>
      <c r="KP12" s="42"/>
      <c r="KQ12" s="40"/>
      <c r="KR12" s="41"/>
      <c r="KS12" s="41"/>
      <c r="KT12" s="41"/>
      <c r="KU12" s="41"/>
      <c r="KV12" s="41"/>
      <c r="KW12" s="42"/>
      <c r="KX12" s="40"/>
      <c r="KY12" s="41"/>
      <c r="KZ12" s="41"/>
      <c r="LA12" s="41"/>
      <c r="LB12" s="41"/>
      <c r="LC12" s="41"/>
      <c r="LD12" s="42"/>
      <c r="LE12" s="40"/>
      <c r="LF12" s="41"/>
      <c r="LG12" s="41"/>
      <c r="LH12" s="41"/>
      <c r="LI12" s="41"/>
      <c r="LJ12" s="41"/>
      <c r="LK12" s="42"/>
      <c r="LL12" s="40"/>
      <c r="LM12" s="41"/>
      <c r="LN12" s="41"/>
      <c r="LO12" s="41"/>
      <c r="LP12" s="41"/>
      <c r="LQ12" s="41"/>
      <c r="LR12" s="42"/>
      <c r="LS12" s="40"/>
      <c r="LT12" s="41"/>
      <c r="LU12" s="41"/>
      <c r="LV12" s="41"/>
      <c r="LW12" s="41"/>
      <c r="LX12" s="41"/>
      <c r="LY12" s="42"/>
      <c r="LZ12" s="40"/>
      <c r="MA12" s="41"/>
      <c r="MB12" s="41"/>
      <c r="MC12" s="41"/>
      <c r="MD12" s="41"/>
      <c r="ME12" s="41"/>
      <c r="MF12" s="42"/>
      <c r="MG12" s="40"/>
      <c r="MH12" s="41"/>
      <c r="MI12" s="41"/>
      <c r="MJ12" s="41"/>
      <c r="MK12" s="41"/>
      <c r="ML12" s="41"/>
      <c r="MM12" s="42"/>
      <c r="MN12" s="40"/>
      <c r="MO12" s="41"/>
      <c r="MP12" s="41"/>
      <c r="MQ12" s="41"/>
      <c r="MR12" s="41"/>
      <c r="MS12" s="41"/>
      <c r="MT12" s="42"/>
      <c r="MU12" s="40"/>
      <c r="MV12" s="41"/>
      <c r="MW12" s="41"/>
      <c r="MX12" s="41"/>
      <c r="MY12" s="41"/>
      <c r="MZ12" s="41"/>
      <c r="NA12" s="42"/>
      <c r="NB12" s="40"/>
      <c r="NC12" s="41"/>
      <c r="ND12" s="41"/>
      <c r="NE12" s="41"/>
      <c r="NF12" s="41"/>
      <c r="NG12" s="41"/>
      <c r="NH12" s="42"/>
      <c r="NI12" s="40"/>
      <c r="NJ12" s="41"/>
      <c r="NK12" s="41"/>
      <c r="NL12" s="41"/>
      <c r="NM12" s="41"/>
      <c r="NN12" s="41"/>
      <c r="NO12" s="42"/>
      <c r="NP12" s="40"/>
      <c r="NQ12" s="41"/>
      <c r="NR12" s="41"/>
      <c r="NS12" s="41"/>
      <c r="NT12" s="41"/>
      <c r="NU12" s="41"/>
      <c r="NV12" s="42"/>
      <c r="NW12" s="40"/>
      <c r="NX12" s="41"/>
      <c r="NY12" s="41"/>
      <c r="NZ12" s="41"/>
      <c r="OA12" s="41"/>
      <c r="OB12" s="41"/>
      <c r="OC12" s="42"/>
      <c r="OD12" s="40"/>
      <c r="OE12" s="41"/>
      <c r="OF12" s="41"/>
      <c r="OG12" s="41"/>
      <c r="OH12" s="41"/>
      <c r="OI12" s="41"/>
      <c r="OJ12" s="42"/>
      <c r="OK12" s="40"/>
      <c r="OL12" s="41"/>
      <c r="OM12" s="41"/>
      <c r="ON12" s="41"/>
      <c r="OO12" s="41"/>
      <c r="OP12" s="41"/>
      <c r="OQ12" s="42"/>
      <c r="OR12" s="40"/>
      <c r="OS12" s="41"/>
      <c r="OT12" s="41"/>
      <c r="OU12" s="41"/>
      <c r="OV12" s="41"/>
      <c r="OW12" s="41"/>
      <c r="OX12" s="42"/>
      <c r="OY12" s="40"/>
      <c r="OZ12" s="41"/>
      <c r="PA12" s="41"/>
      <c r="PB12" s="41"/>
      <c r="PC12" s="41"/>
      <c r="PD12" s="41"/>
      <c r="PE12" s="42"/>
      <c r="PF12" s="40"/>
      <c r="PG12" s="41"/>
      <c r="PH12" s="41"/>
      <c r="PI12" s="41"/>
      <c r="PJ12" s="41"/>
      <c r="PK12" s="41"/>
      <c r="PL12" s="42"/>
      <c r="PM12" s="40"/>
      <c r="PN12" s="41"/>
      <c r="PO12" s="41"/>
      <c r="PP12" s="41"/>
      <c r="PQ12" s="41"/>
      <c r="PR12" s="41"/>
      <c r="PS12" s="42"/>
      <c r="PT12" s="40"/>
      <c r="PU12" s="41"/>
      <c r="PV12" s="41"/>
      <c r="PW12" s="41"/>
      <c r="PX12" s="41"/>
      <c r="PY12" s="41"/>
      <c r="PZ12" s="42"/>
      <c r="QA12" s="40"/>
      <c r="QB12" s="41"/>
      <c r="QC12" s="41"/>
      <c r="QD12" s="41"/>
      <c r="QE12" s="41"/>
      <c r="QF12" s="41"/>
      <c r="QG12" s="42"/>
      <c r="QH12" s="40"/>
      <c r="QI12" s="41"/>
      <c r="QJ12" s="41"/>
      <c r="QK12" s="41"/>
      <c r="QL12" s="41"/>
      <c r="QM12" s="41"/>
      <c r="QN12" s="42"/>
    </row>
    <row r="13" spans="1:456" s="15" customFormat="1" x14ac:dyDescent="0.2">
      <c r="A13" s="39" t="s">
        <v>27</v>
      </c>
      <c r="B13" s="40"/>
      <c r="C13" s="41"/>
      <c r="D13" s="41"/>
      <c r="E13" s="41"/>
      <c r="F13" s="41"/>
      <c r="G13" s="41"/>
      <c r="H13" s="42"/>
      <c r="I13" s="40"/>
      <c r="J13" s="41"/>
      <c r="K13" s="41"/>
      <c r="L13" s="41"/>
      <c r="M13" s="41"/>
      <c r="N13" s="41"/>
      <c r="O13" s="42"/>
      <c r="P13" s="40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2"/>
      <c r="AD13" s="40"/>
      <c r="AE13" s="41"/>
      <c r="AF13" s="41"/>
      <c r="AG13" s="41"/>
      <c r="AH13" s="41"/>
      <c r="AI13" s="41"/>
      <c r="AJ13" s="42"/>
      <c r="AK13" s="40"/>
      <c r="AL13" s="41"/>
      <c r="AM13" s="41"/>
      <c r="AN13" s="41"/>
      <c r="AO13" s="41"/>
      <c r="AP13" s="41"/>
      <c r="AQ13" s="42"/>
      <c r="AR13" s="40"/>
      <c r="AS13" s="41"/>
      <c r="AT13" s="41"/>
      <c r="AU13" s="41"/>
      <c r="AV13" s="41"/>
      <c r="AW13" s="41"/>
      <c r="AX13" s="42"/>
      <c r="AY13" s="40"/>
      <c r="AZ13" s="41"/>
      <c r="BA13" s="41"/>
      <c r="BB13" s="41"/>
      <c r="BC13" s="41"/>
      <c r="BD13" s="41"/>
      <c r="BE13" s="42"/>
      <c r="BF13" s="40"/>
      <c r="BG13" s="41"/>
      <c r="BH13" s="41"/>
      <c r="BI13" s="41"/>
      <c r="BJ13" s="41"/>
      <c r="BK13" s="41"/>
      <c r="BL13" s="42"/>
      <c r="BM13" s="40"/>
      <c r="BN13" s="41"/>
      <c r="BO13" s="41"/>
      <c r="BP13" s="41"/>
      <c r="BQ13" s="41"/>
      <c r="BR13" s="41"/>
      <c r="BS13" s="42"/>
      <c r="BT13" s="40"/>
      <c r="BU13" s="41"/>
      <c r="BV13" s="41"/>
      <c r="BW13" s="41"/>
      <c r="BX13" s="41"/>
      <c r="BY13" s="41"/>
      <c r="BZ13" s="42"/>
      <c r="CA13" s="40"/>
      <c r="CB13" s="41"/>
      <c r="CC13" s="41"/>
      <c r="CD13" s="41"/>
      <c r="CE13" s="41"/>
      <c r="CF13" s="41"/>
      <c r="CG13" s="42"/>
      <c r="CH13" s="40"/>
      <c r="CI13" s="41"/>
      <c r="CJ13" s="41"/>
      <c r="CK13" s="41"/>
      <c r="CL13" s="41"/>
      <c r="CM13" s="41"/>
      <c r="CN13" s="42"/>
      <c r="CO13" s="40"/>
      <c r="CP13" s="41"/>
      <c r="CQ13" s="41"/>
      <c r="CR13" s="41"/>
      <c r="CS13" s="41"/>
      <c r="CT13" s="41"/>
      <c r="CU13" s="42"/>
      <c r="CV13" s="40"/>
      <c r="CW13" s="41"/>
      <c r="CX13" s="41"/>
      <c r="CY13" s="41"/>
      <c r="CZ13" s="41"/>
      <c r="DA13" s="41"/>
      <c r="DB13" s="42"/>
      <c r="DC13" s="40"/>
      <c r="DD13" s="41"/>
      <c r="DE13" s="41"/>
      <c r="DF13" s="41"/>
      <c r="DG13" s="41"/>
      <c r="DH13" s="41"/>
      <c r="DI13" s="42"/>
      <c r="DJ13" s="40"/>
      <c r="DK13" s="41"/>
      <c r="DL13" s="41"/>
      <c r="DM13" s="41"/>
      <c r="DN13" s="41"/>
      <c r="DO13" s="41"/>
      <c r="DP13" s="42"/>
      <c r="DQ13" s="40"/>
      <c r="DR13" s="41"/>
      <c r="DS13" s="41"/>
      <c r="DT13" s="41"/>
      <c r="DU13" s="41"/>
      <c r="DV13" s="41"/>
      <c r="DW13" s="42"/>
      <c r="DX13" s="40"/>
      <c r="DY13" s="41"/>
      <c r="DZ13" s="41"/>
      <c r="EA13" s="41"/>
      <c r="EB13" s="41"/>
      <c r="EC13" s="41"/>
      <c r="ED13" s="42"/>
      <c r="EE13" s="40"/>
      <c r="EF13" s="41"/>
      <c r="EG13" s="41"/>
      <c r="EH13" s="41"/>
      <c r="EI13" s="41"/>
      <c r="EJ13" s="41"/>
      <c r="EK13" s="42"/>
      <c r="EL13" s="40"/>
      <c r="EM13" s="41"/>
      <c r="EN13" s="41"/>
      <c r="EO13" s="41"/>
      <c r="EP13" s="41"/>
      <c r="EQ13" s="41"/>
      <c r="ER13" s="42"/>
      <c r="ES13" s="40"/>
      <c r="ET13" s="41"/>
      <c r="EU13" s="41"/>
      <c r="EV13" s="41"/>
      <c r="EW13" s="41"/>
      <c r="EX13" s="41"/>
      <c r="EY13" s="42">
        <v>250</v>
      </c>
      <c r="EZ13" s="40">
        <v>590</v>
      </c>
      <c r="FA13" s="41"/>
      <c r="FB13" s="41"/>
      <c r="FC13" s="41"/>
      <c r="FD13" s="41"/>
      <c r="FE13" s="41"/>
      <c r="FF13" s="42"/>
      <c r="FG13" s="40"/>
      <c r="FH13" s="41"/>
      <c r="FI13" s="41"/>
      <c r="FJ13" s="41"/>
      <c r="FK13" s="41"/>
      <c r="FL13" s="41"/>
      <c r="FM13" s="42"/>
      <c r="FN13" s="40"/>
      <c r="FO13" s="41"/>
      <c r="FP13" s="41"/>
      <c r="FQ13" s="41"/>
      <c r="FR13" s="41"/>
      <c r="FS13" s="41"/>
      <c r="FT13" s="42"/>
      <c r="FU13" s="40"/>
      <c r="FV13" s="41"/>
      <c r="FW13" s="41"/>
      <c r="FX13" s="41"/>
      <c r="FY13" s="41"/>
      <c r="FZ13" s="41"/>
      <c r="GA13" s="42"/>
      <c r="GB13" s="40"/>
      <c r="GC13" s="41"/>
      <c r="GD13" s="41"/>
      <c r="GE13" s="41"/>
      <c r="GF13" s="41"/>
      <c r="GG13" s="41"/>
      <c r="GH13" s="42"/>
      <c r="GI13" s="40"/>
      <c r="GJ13" s="41"/>
      <c r="GK13" s="41"/>
      <c r="GL13" s="41"/>
      <c r="GM13" s="41"/>
      <c r="GN13" s="41"/>
      <c r="GO13" s="42"/>
      <c r="GP13" s="40"/>
      <c r="GQ13" s="41"/>
      <c r="GR13" s="41"/>
      <c r="GS13" s="41"/>
      <c r="GT13" s="41"/>
      <c r="GU13" s="41"/>
      <c r="GV13" s="42"/>
      <c r="GW13" s="40"/>
      <c r="GX13" s="41"/>
      <c r="GY13" s="41"/>
      <c r="GZ13" s="41"/>
      <c r="HA13" s="41"/>
      <c r="HB13" s="41"/>
      <c r="HC13" s="42"/>
      <c r="HD13" s="40"/>
      <c r="HE13" s="41"/>
      <c r="HF13" s="41"/>
      <c r="HG13" s="41"/>
      <c r="HH13" s="41"/>
      <c r="HI13" s="41"/>
      <c r="HJ13" s="42"/>
      <c r="HK13" s="40"/>
      <c r="HL13" s="41"/>
      <c r="HM13" s="41"/>
      <c r="HN13" s="41"/>
      <c r="HO13" s="41"/>
      <c r="HP13" s="41"/>
      <c r="HQ13" s="42"/>
      <c r="HR13" s="40"/>
      <c r="HS13" s="41"/>
      <c r="HT13" s="41"/>
      <c r="HU13" s="41"/>
      <c r="HV13" s="41"/>
      <c r="HW13" s="41"/>
      <c r="HX13" s="42"/>
      <c r="HY13" s="40"/>
      <c r="HZ13" s="41"/>
      <c r="IA13" s="41"/>
      <c r="IB13" s="41"/>
      <c r="IC13" s="41"/>
      <c r="ID13" s="41"/>
      <c r="IE13" s="42"/>
      <c r="IF13" s="40"/>
      <c r="IG13" s="41"/>
      <c r="IH13" s="41"/>
      <c r="II13" s="41"/>
      <c r="IJ13" s="41"/>
      <c r="IK13" s="41"/>
      <c r="IL13" s="42"/>
      <c r="IM13" s="40"/>
      <c r="IN13" s="41"/>
      <c r="IO13" s="41"/>
      <c r="IP13" s="41"/>
      <c r="IQ13" s="41"/>
      <c r="IR13" s="41"/>
      <c r="IS13" s="42"/>
      <c r="IT13" s="40"/>
      <c r="IU13" s="41"/>
      <c r="IV13" s="41"/>
      <c r="IW13" s="41"/>
      <c r="IX13" s="41"/>
      <c r="IY13" s="41"/>
      <c r="IZ13" s="42"/>
      <c r="JA13" s="40"/>
      <c r="JB13" s="41"/>
      <c r="JC13" s="41"/>
      <c r="JD13" s="41"/>
      <c r="JE13" s="41"/>
      <c r="JF13" s="41"/>
      <c r="JG13" s="42"/>
      <c r="JH13" s="40"/>
      <c r="JI13" s="41"/>
      <c r="JJ13" s="41"/>
      <c r="JK13" s="41"/>
      <c r="JL13" s="41"/>
      <c r="JM13" s="41"/>
      <c r="JN13" s="42"/>
      <c r="JO13" s="40"/>
      <c r="JP13" s="41"/>
      <c r="JQ13" s="41"/>
      <c r="JR13" s="41"/>
      <c r="JS13" s="41"/>
      <c r="JT13" s="41"/>
      <c r="JU13" s="42"/>
      <c r="JV13" s="40"/>
      <c r="JW13" s="41"/>
      <c r="JX13" s="41"/>
      <c r="JY13" s="41"/>
      <c r="JZ13" s="41"/>
      <c r="KA13" s="41"/>
      <c r="KB13" s="42"/>
      <c r="KC13" s="40"/>
      <c r="KD13" s="41"/>
      <c r="KE13" s="41"/>
      <c r="KF13" s="41"/>
      <c r="KG13" s="41"/>
      <c r="KH13" s="41"/>
      <c r="KI13" s="42"/>
      <c r="KJ13" s="40"/>
      <c r="KK13" s="41"/>
      <c r="KL13" s="41"/>
      <c r="KM13" s="41"/>
      <c r="KN13" s="41"/>
      <c r="KO13" s="41"/>
      <c r="KP13" s="42"/>
      <c r="KQ13" s="40"/>
      <c r="KR13" s="41"/>
      <c r="KS13" s="41"/>
      <c r="KT13" s="41"/>
      <c r="KU13" s="41"/>
      <c r="KV13" s="41"/>
      <c r="KW13" s="42"/>
      <c r="KX13" s="40"/>
      <c r="KY13" s="41"/>
      <c r="KZ13" s="41"/>
      <c r="LA13" s="41"/>
      <c r="LB13" s="41"/>
      <c r="LC13" s="41"/>
      <c r="LD13" s="42"/>
      <c r="LE13" s="40"/>
      <c r="LF13" s="41"/>
      <c r="LG13" s="41"/>
      <c r="LH13" s="41"/>
      <c r="LI13" s="41"/>
      <c r="LJ13" s="41"/>
      <c r="LK13" s="42"/>
      <c r="LL13" s="40"/>
      <c r="LM13" s="41"/>
      <c r="LN13" s="41"/>
      <c r="LO13" s="41"/>
      <c r="LP13" s="41"/>
      <c r="LQ13" s="41"/>
      <c r="LR13" s="42"/>
      <c r="LS13" s="40"/>
      <c r="LT13" s="41"/>
      <c r="LU13" s="41"/>
      <c r="LV13" s="41"/>
      <c r="LW13" s="41"/>
      <c r="LX13" s="41"/>
      <c r="LY13" s="42"/>
      <c r="LZ13" s="40"/>
      <c r="MA13" s="41"/>
      <c r="MB13" s="41"/>
      <c r="MC13" s="41"/>
      <c r="MD13" s="41"/>
      <c r="ME13" s="41"/>
      <c r="MF13" s="42"/>
      <c r="MG13" s="40"/>
      <c r="MH13" s="41"/>
      <c r="MI13" s="41"/>
      <c r="MJ13" s="41"/>
      <c r="MK13" s="41"/>
      <c r="ML13" s="41"/>
      <c r="MM13" s="42"/>
      <c r="MN13" s="40"/>
      <c r="MO13" s="41"/>
      <c r="MP13" s="41"/>
      <c r="MQ13" s="41"/>
      <c r="MR13" s="41"/>
      <c r="MS13" s="41"/>
      <c r="MT13" s="42"/>
      <c r="MU13" s="40"/>
      <c r="MV13" s="41"/>
      <c r="MW13" s="41"/>
      <c r="MX13" s="41"/>
      <c r="MY13" s="41"/>
      <c r="MZ13" s="41"/>
      <c r="NA13" s="42"/>
      <c r="NB13" s="40"/>
      <c r="NC13" s="41"/>
      <c r="ND13" s="41"/>
      <c r="NE13" s="41"/>
      <c r="NF13" s="41"/>
      <c r="NG13" s="41"/>
      <c r="NH13" s="42"/>
      <c r="NI13" s="40"/>
      <c r="NJ13" s="41"/>
      <c r="NK13" s="41"/>
      <c r="NL13" s="41"/>
      <c r="NM13" s="41"/>
      <c r="NN13" s="41"/>
      <c r="NO13" s="42"/>
      <c r="NP13" s="40"/>
      <c r="NQ13" s="41"/>
      <c r="NR13" s="41"/>
      <c r="NS13" s="41"/>
      <c r="NT13" s="41"/>
      <c r="NU13" s="41"/>
      <c r="NV13" s="42"/>
      <c r="NW13" s="40"/>
      <c r="NX13" s="41"/>
      <c r="NY13" s="41"/>
      <c r="NZ13" s="41"/>
      <c r="OA13" s="41"/>
      <c r="OB13" s="41"/>
      <c r="OC13" s="42"/>
      <c r="OD13" s="40"/>
      <c r="OE13" s="41"/>
      <c r="OF13" s="41"/>
      <c r="OG13" s="41"/>
      <c r="OH13" s="41"/>
      <c r="OI13" s="41"/>
      <c r="OJ13" s="42"/>
      <c r="OK13" s="40"/>
      <c r="OL13" s="41"/>
      <c r="OM13" s="41"/>
      <c r="ON13" s="41"/>
      <c r="OO13" s="41"/>
      <c r="OP13" s="41"/>
      <c r="OQ13" s="42"/>
      <c r="OR13" s="40"/>
      <c r="OS13" s="41"/>
      <c r="OT13" s="41"/>
      <c r="OU13" s="41"/>
      <c r="OV13" s="41"/>
      <c r="OW13" s="41"/>
      <c r="OX13" s="42"/>
      <c r="OY13" s="40"/>
      <c r="OZ13" s="41"/>
      <c r="PA13" s="41"/>
      <c r="PB13" s="41"/>
      <c r="PC13" s="41"/>
      <c r="PD13" s="41"/>
      <c r="PE13" s="42"/>
      <c r="PF13" s="40"/>
      <c r="PG13" s="41"/>
      <c r="PH13" s="41"/>
      <c r="PI13" s="41"/>
      <c r="PJ13" s="41"/>
      <c r="PK13" s="41"/>
      <c r="PL13" s="42"/>
      <c r="PM13" s="40"/>
      <c r="PN13" s="41"/>
      <c r="PO13" s="41"/>
      <c r="PP13" s="41"/>
      <c r="PQ13" s="41"/>
      <c r="PR13" s="41"/>
      <c r="PS13" s="42"/>
      <c r="PT13" s="40"/>
      <c r="PU13" s="41"/>
      <c r="PV13" s="41"/>
      <c r="PW13" s="41"/>
      <c r="PX13" s="41"/>
      <c r="PY13" s="41"/>
      <c r="PZ13" s="42"/>
      <c r="QA13" s="40"/>
      <c r="QB13" s="41"/>
      <c r="QC13" s="41"/>
      <c r="QD13" s="41"/>
      <c r="QE13" s="41"/>
      <c r="QF13" s="41"/>
      <c r="QG13" s="42"/>
      <c r="QH13" s="40"/>
      <c r="QI13" s="41"/>
      <c r="QJ13" s="41"/>
      <c r="QK13" s="41"/>
      <c r="QL13" s="41"/>
      <c r="QM13" s="41"/>
      <c r="QN13" s="42"/>
    </row>
    <row r="14" spans="1:456" s="15" customFormat="1" x14ac:dyDescent="0.2">
      <c r="A14" s="39" t="s">
        <v>28</v>
      </c>
      <c r="B14" s="40"/>
      <c r="C14" s="41"/>
      <c r="D14" s="41"/>
      <c r="E14" s="41"/>
      <c r="F14" s="41"/>
      <c r="G14" s="41"/>
      <c r="H14" s="42"/>
      <c r="I14" s="40"/>
      <c r="J14" s="41"/>
      <c r="K14" s="41"/>
      <c r="L14" s="41"/>
      <c r="M14" s="41"/>
      <c r="N14" s="41"/>
      <c r="O14" s="42"/>
      <c r="P14" s="40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2"/>
      <c r="AD14" s="40"/>
      <c r="AE14" s="41"/>
      <c r="AF14" s="41"/>
      <c r="AG14" s="41"/>
      <c r="AH14" s="41"/>
      <c r="AI14" s="41"/>
      <c r="AJ14" s="42"/>
      <c r="AK14" s="40"/>
      <c r="AL14" s="41"/>
      <c r="AM14" s="41"/>
      <c r="AN14" s="41"/>
      <c r="AO14" s="41"/>
      <c r="AP14" s="41"/>
      <c r="AQ14" s="42"/>
      <c r="AR14" s="40"/>
      <c r="AS14" s="41"/>
      <c r="AT14" s="41"/>
      <c r="AU14" s="41"/>
      <c r="AV14" s="41"/>
      <c r="AW14" s="41"/>
      <c r="AX14" s="42"/>
      <c r="AY14" s="40"/>
      <c r="AZ14" s="41"/>
      <c r="BA14" s="41"/>
      <c r="BB14" s="41"/>
      <c r="BC14" s="41"/>
      <c r="BD14" s="41"/>
      <c r="BE14" s="42"/>
      <c r="BF14" s="40"/>
      <c r="BG14" s="41"/>
      <c r="BH14" s="41"/>
      <c r="BI14" s="41"/>
      <c r="BJ14" s="41"/>
      <c r="BK14" s="41"/>
      <c r="BL14" s="42"/>
      <c r="BM14" s="40"/>
      <c r="BN14" s="41"/>
      <c r="BO14" s="41"/>
      <c r="BP14" s="41"/>
      <c r="BQ14" s="41"/>
      <c r="BR14" s="41"/>
      <c r="BS14" s="42"/>
      <c r="BT14" s="40"/>
      <c r="BU14" s="41"/>
      <c r="BV14" s="41"/>
      <c r="BW14" s="41"/>
      <c r="BX14" s="41"/>
      <c r="BY14" s="41"/>
      <c r="BZ14" s="42"/>
      <c r="CA14" s="40"/>
      <c r="CB14" s="41"/>
      <c r="CC14" s="41"/>
      <c r="CD14" s="41"/>
      <c r="CE14" s="41"/>
      <c r="CF14" s="41"/>
      <c r="CG14" s="42"/>
      <c r="CH14" s="40"/>
      <c r="CI14" s="41"/>
      <c r="CJ14" s="41"/>
      <c r="CK14" s="41"/>
      <c r="CL14" s="41"/>
      <c r="CM14" s="41"/>
      <c r="CN14" s="42"/>
      <c r="CO14" s="40"/>
      <c r="CP14" s="41"/>
      <c r="CQ14" s="41"/>
      <c r="CR14" s="41"/>
      <c r="CS14" s="41"/>
      <c r="CT14" s="41"/>
      <c r="CU14" s="42"/>
      <c r="CV14" s="40"/>
      <c r="CW14" s="41"/>
      <c r="CX14" s="41"/>
      <c r="CY14" s="41"/>
      <c r="CZ14" s="41"/>
      <c r="DA14" s="41"/>
      <c r="DB14" s="42"/>
      <c r="DC14" s="40"/>
      <c r="DD14" s="41"/>
      <c r="DE14" s="41"/>
      <c r="DF14" s="41"/>
      <c r="DG14" s="41"/>
      <c r="DH14" s="41"/>
      <c r="DI14" s="42"/>
      <c r="DJ14" s="40"/>
      <c r="DK14" s="41"/>
      <c r="DL14" s="41"/>
      <c r="DM14" s="41"/>
      <c r="DN14" s="41"/>
      <c r="DO14" s="41"/>
      <c r="DP14" s="42"/>
      <c r="DQ14" s="40"/>
      <c r="DR14" s="41"/>
      <c r="DS14" s="41"/>
      <c r="DT14" s="41"/>
      <c r="DU14" s="41"/>
      <c r="DV14" s="41"/>
      <c r="DW14" s="42"/>
      <c r="DX14" s="40"/>
      <c r="DY14" s="41"/>
      <c r="DZ14" s="41"/>
      <c r="EA14" s="41"/>
      <c r="EB14" s="41"/>
      <c r="EC14" s="41"/>
      <c r="ED14" s="42"/>
      <c r="EE14" s="40"/>
      <c r="EF14" s="41"/>
      <c r="EG14" s="41"/>
      <c r="EH14" s="41"/>
      <c r="EI14" s="41"/>
      <c r="EJ14" s="41"/>
      <c r="EK14" s="42"/>
      <c r="EL14" s="40"/>
      <c r="EM14" s="41"/>
      <c r="EN14" s="41"/>
      <c r="EO14" s="41"/>
      <c r="EP14" s="41"/>
      <c r="EQ14" s="41"/>
      <c r="ER14" s="42"/>
      <c r="ES14" s="40"/>
      <c r="ET14" s="41"/>
      <c r="EU14" s="41"/>
      <c r="EV14" s="41"/>
      <c r="EW14" s="41"/>
      <c r="EX14" s="41"/>
      <c r="EY14" s="42"/>
      <c r="EZ14" s="40"/>
      <c r="FA14" s="41"/>
      <c r="FB14" s="41"/>
      <c r="FC14" s="41"/>
      <c r="FD14" s="41"/>
      <c r="FE14" s="41"/>
      <c r="FF14" s="42"/>
      <c r="FG14" s="40"/>
      <c r="FH14" s="41"/>
      <c r="FI14" s="41"/>
      <c r="FJ14" s="41"/>
      <c r="FK14" s="41"/>
      <c r="FL14" s="41"/>
      <c r="FM14" s="42"/>
      <c r="FN14" s="40"/>
      <c r="FO14" s="41"/>
      <c r="FP14" s="41"/>
      <c r="FQ14" s="41"/>
      <c r="FR14" s="41"/>
      <c r="FS14" s="41"/>
      <c r="FT14" s="42"/>
      <c r="FU14" s="40"/>
      <c r="FV14" s="41"/>
      <c r="FW14" s="41"/>
      <c r="FX14" s="41"/>
      <c r="FY14" s="41"/>
      <c r="FZ14" s="41"/>
      <c r="GA14" s="42"/>
      <c r="GB14" s="40"/>
      <c r="GC14" s="41"/>
      <c r="GD14" s="41"/>
      <c r="GE14" s="41"/>
      <c r="GF14" s="41"/>
      <c r="GG14" s="41"/>
      <c r="GH14" s="42"/>
      <c r="GI14" s="40"/>
      <c r="GJ14" s="41"/>
      <c r="GK14" s="41"/>
      <c r="GL14" s="41"/>
      <c r="GM14" s="41"/>
      <c r="GN14" s="41"/>
      <c r="GO14" s="42"/>
      <c r="GP14" s="40"/>
      <c r="GQ14" s="41"/>
      <c r="GR14" s="41"/>
      <c r="GS14" s="41"/>
      <c r="GT14" s="41"/>
      <c r="GU14" s="41"/>
      <c r="GV14" s="42"/>
      <c r="GW14" s="40"/>
      <c r="GX14" s="41"/>
      <c r="GY14" s="41"/>
      <c r="GZ14" s="41"/>
      <c r="HA14" s="41"/>
      <c r="HB14" s="41"/>
      <c r="HC14" s="42"/>
      <c r="HD14" s="40"/>
      <c r="HE14" s="41"/>
      <c r="HF14" s="41"/>
      <c r="HG14" s="41"/>
      <c r="HH14" s="41"/>
      <c r="HI14" s="41"/>
      <c r="HJ14" s="42"/>
      <c r="HK14" s="40"/>
      <c r="HL14" s="41"/>
      <c r="HM14" s="41"/>
      <c r="HN14" s="41"/>
      <c r="HO14" s="41"/>
      <c r="HP14" s="41"/>
      <c r="HQ14" s="42"/>
      <c r="HR14" s="40"/>
      <c r="HS14" s="41"/>
      <c r="HT14" s="41"/>
      <c r="HU14" s="41"/>
      <c r="HV14" s="41"/>
      <c r="HW14" s="41"/>
      <c r="HX14" s="42"/>
      <c r="HY14" s="40"/>
      <c r="HZ14" s="41"/>
      <c r="IA14" s="41"/>
      <c r="IB14" s="41"/>
      <c r="IC14" s="41"/>
      <c r="ID14" s="41"/>
      <c r="IE14" s="42"/>
      <c r="IF14" s="40"/>
      <c r="IG14" s="41"/>
      <c r="IH14" s="41"/>
      <c r="II14" s="41"/>
      <c r="IJ14" s="41"/>
      <c r="IK14" s="41"/>
      <c r="IL14" s="42"/>
      <c r="IM14" s="40"/>
      <c r="IN14" s="41"/>
      <c r="IO14" s="41"/>
      <c r="IP14" s="41"/>
      <c r="IQ14" s="41"/>
      <c r="IR14" s="41"/>
      <c r="IS14" s="42"/>
      <c r="IT14" s="40"/>
      <c r="IU14" s="41"/>
      <c r="IV14" s="41"/>
      <c r="IW14" s="41"/>
      <c r="IX14" s="41"/>
      <c r="IY14" s="41"/>
      <c r="IZ14" s="42"/>
      <c r="JA14" s="40"/>
      <c r="JB14" s="41"/>
      <c r="JC14" s="41"/>
      <c r="JD14" s="41"/>
      <c r="JE14" s="41"/>
      <c r="JF14" s="41"/>
      <c r="JG14" s="42"/>
      <c r="JH14" s="40"/>
      <c r="JI14" s="41"/>
      <c r="JJ14" s="41"/>
      <c r="JK14" s="41"/>
      <c r="JL14" s="41"/>
      <c r="JM14" s="41"/>
      <c r="JN14" s="42"/>
      <c r="JO14" s="40"/>
      <c r="JP14" s="41"/>
      <c r="JQ14" s="41"/>
      <c r="JR14" s="41"/>
      <c r="JS14" s="41"/>
      <c r="JT14" s="41"/>
      <c r="JU14" s="42"/>
      <c r="JV14" s="40"/>
      <c r="JW14" s="41"/>
      <c r="JX14" s="41"/>
      <c r="JY14" s="41"/>
      <c r="JZ14" s="41"/>
      <c r="KA14" s="41"/>
      <c r="KB14" s="42"/>
      <c r="KC14" s="40"/>
      <c r="KD14" s="41"/>
      <c r="KE14" s="41"/>
      <c r="KF14" s="41"/>
      <c r="KG14" s="41"/>
      <c r="KH14" s="41"/>
      <c r="KI14" s="42"/>
      <c r="KJ14" s="40"/>
      <c r="KK14" s="41"/>
      <c r="KL14" s="41"/>
      <c r="KM14" s="41"/>
      <c r="KN14" s="41"/>
      <c r="KO14" s="41"/>
      <c r="KP14" s="42"/>
      <c r="KQ14" s="40"/>
      <c r="KR14" s="41"/>
      <c r="KS14" s="41"/>
      <c r="KT14" s="41"/>
      <c r="KU14" s="41"/>
      <c r="KV14" s="41"/>
      <c r="KW14" s="42"/>
      <c r="KX14" s="40"/>
      <c r="KY14" s="41"/>
      <c r="KZ14" s="41"/>
      <c r="LA14" s="41"/>
      <c r="LB14" s="41"/>
      <c r="LC14" s="41"/>
      <c r="LD14" s="42"/>
      <c r="LE14" s="40"/>
      <c r="LF14" s="41"/>
      <c r="LG14" s="41"/>
      <c r="LH14" s="41"/>
      <c r="LI14" s="41"/>
      <c r="LJ14" s="41"/>
      <c r="LK14" s="42"/>
      <c r="LL14" s="40"/>
      <c r="LM14" s="41"/>
      <c r="LN14" s="41"/>
      <c r="LO14" s="41"/>
      <c r="LP14" s="41"/>
      <c r="LQ14" s="41"/>
      <c r="LR14" s="42"/>
      <c r="LS14" s="40"/>
      <c r="LT14" s="41"/>
      <c r="LU14" s="41"/>
      <c r="LV14" s="41"/>
      <c r="LW14" s="41"/>
      <c r="LX14" s="41"/>
      <c r="LY14" s="42"/>
      <c r="LZ14" s="40"/>
      <c r="MA14" s="41"/>
      <c r="MB14" s="41"/>
      <c r="MC14" s="41"/>
      <c r="MD14" s="41"/>
      <c r="ME14" s="41"/>
      <c r="MF14" s="42"/>
      <c r="MG14" s="40"/>
      <c r="MH14" s="41"/>
      <c r="MI14" s="41"/>
      <c r="MJ14" s="41"/>
      <c r="MK14" s="41"/>
      <c r="ML14" s="41"/>
      <c r="MM14" s="42"/>
      <c r="MN14" s="40"/>
      <c r="MO14" s="41"/>
      <c r="MP14" s="41"/>
      <c r="MQ14" s="41"/>
      <c r="MR14" s="41"/>
      <c r="MS14" s="41"/>
      <c r="MT14" s="42"/>
      <c r="MU14" s="40"/>
      <c r="MV14" s="41"/>
      <c r="MW14" s="41"/>
      <c r="MX14" s="41"/>
      <c r="MY14" s="41"/>
      <c r="MZ14" s="41"/>
      <c r="NA14" s="42"/>
      <c r="NB14" s="40"/>
      <c r="NC14" s="41"/>
      <c r="ND14" s="41"/>
      <c r="NE14" s="41"/>
      <c r="NF14" s="41"/>
      <c r="NG14" s="41"/>
      <c r="NH14" s="42"/>
      <c r="NI14" s="40"/>
      <c r="NJ14" s="41"/>
      <c r="NK14" s="41"/>
      <c r="NL14" s="41"/>
      <c r="NM14" s="41"/>
      <c r="NN14" s="41"/>
      <c r="NO14" s="42"/>
      <c r="NP14" s="40"/>
      <c r="NQ14" s="41"/>
      <c r="NR14" s="41"/>
      <c r="NS14" s="41"/>
      <c r="NT14" s="41"/>
      <c r="NU14" s="41"/>
      <c r="NV14" s="42"/>
      <c r="NW14" s="40"/>
      <c r="NX14" s="41"/>
      <c r="NY14" s="41"/>
      <c r="NZ14" s="41"/>
      <c r="OA14" s="41"/>
      <c r="OB14" s="41"/>
      <c r="OC14" s="42"/>
      <c r="OD14" s="40"/>
      <c r="OE14" s="41"/>
      <c r="OF14" s="41"/>
      <c r="OG14" s="41"/>
      <c r="OH14" s="41"/>
      <c r="OI14" s="41"/>
      <c r="OJ14" s="42"/>
      <c r="OK14" s="40"/>
      <c r="OL14" s="41"/>
      <c r="OM14" s="41"/>
      <c r="ON14" s="41"/>
      <c r="OO14" s="41"/>
      <c r="OP14" s="41"/>
      <c r="OQ14" s="42"/>
      <c r="OR14" s="40"/>
      <c r="OS14" s="41"/>
      <c r="OT14" s="41"/>
      <c r="OU14" s="41"/>
      <c r="OV14" s="41"/>
      <c r="OW14" s="41"/>
      <c r="OX14" s="42"/>
      <c r="OY14" s="40"/>
      <c r="OZ14" s="41"/>
      <c r="PA14" s="41"/>
      <c r="PB14" s="41"/>
      <c r="PC14" s="41"/>
      <c r="PD14" s="41"/>
      <c r="PE14" s="42"/>
      <c r="PF14" s="40"/>
      <c r="PG14" s="41"/>
      <c r="PH14" s="41"/>
      <c r="PI14" s="41"/>
      <c r="PJ14" s="41"/>
      <c r="PK14" s="41"/>
      <c r="PL14" s="42"/>
      <c r="PM14" s="40"/>
      <c r="PN14" s="41"/>
      <c r="PO14" s="41"/>
      <c r="PP14" s="41"/>
      <c r="PQ14" s="41"/>
      <c r="PR14" s="41"/>
      <c r="PS14" s="42"/>
      <c r="PT14" s="40"/>
      <c r="PU14" s="41"/>
      <c r="PV14" s="41"/>
      <c r="PW14" s="41"/>
      <c r="PX14" s="41"/>
      <c r="PY14" s="41"/>
      <c r="PZ14" s="42"/>
      <c r="QA14" s="40"/>
      <c r="QB14" s="41"/>
      <c r="QC14" s="41"/>
      <c r="QD14" s="41"/>
      <c r="QE14" s="41"/>
      <c r="QF14" s="41"/>
      <c r="QG14" s="42"/>
      <c r="QH14" s="40"/>
      <c r="QI14" s="41"/>
      <c r="QJ14" s="41"/>
      <c r="QK14" s="41"/>
      <c r="QL14" s="41"/>
      <c r="QM14" s="41"/>
      <c r="QN14" s="42"/>
    </row>
    <row r="15" spans="1:456" s="25" customFormat="1" x14ac:dyDescent="0.2">
      <c r="A15" s="30" t="s">
        <v>29</v>
      </c>
      <c r="B15" s="31">
        <f>B10-B11+B12-B13-B14</f>
        <v>3433</v>
      </c>
      <c r="C15" s="32">
        <f>C10-C11+C12-C13-C14</f>
        <v>3428</v>
      </c>
      <c r="D15" s="32">
        <f t="shared" ref="D15:BO15" si="39">D10-D11+D12-D13-D14</f>
        <v>3419</v>
      </c>
      <c r="E15" s="32">
        <f t="shared" si="39"/>
        <v>3415</v>
      </c>
      <c r="F15" s="32">
        <f t="shared" si="39"/>
        <v>3412</v>
      </c>
      <c r="G15" s="32">
        <f t="shared" si="39"/>
        <v>3409</v>
      </c>
      <c r="H15" s="33">
        <f t="shared" si="39"/>
        <v>3405</v>
      </c>
      <c r="I15" s="31">
        <f t="shared" si="39"/>
        <v>3402</v>
      </c>
      <c r="J15" s="32">
        <f t="shared" si="39"/>
        <v>3400</v>
      </c>
      <c r="K15" s="32">
        <f t="shared" si="39"/>
        <v>3399</v>
      </c>
      <c r="L15" s="32">
        <f t="shared" si="39"/>
        <v>3396</v>
      </c>
      <c r="M15" s="32">
        <f t="shared" si="39"/>
        <v>3394</v>
      </c>
      <c r="N15" s="32">
        <f t="shared" si="39"/>
        <v>3390</v>
      </c>
      <c r="O15" s="33">
        <f t="shared" si="39"/>
        <v>3387</v>
      </c>
      <c r="P15" s="31">
        <f t="shared" si="39"/>
        <v>3386</v>
      </c>
      <c r="Q15" s="32">
        <f t="shared" si="39"/>
        <v>3382</v>
      </c>
      <c r="R15" s="32">
        <f t="shared" si="39"/>
        <v>3381</v>
      </c>
      <c r="S15" s="32">
        <f t="shared" si="39"/>
        <v>3378</v>
      </c>
      <c r="T15" s="32">
        <f t="shared" si="39"/>
        <v>3377</v>
      </c>
      <c r="U15" s="32">
        <f t="shared" si="39"/>
        <v>3376</v>
      </c>
      <c r="V15" s="33">
        <f t="shared" si="39"/>
        <v>3374</v>
      </c>
      <c r="W15" s="31">
        <f t="shared" si="39"/>
        <v>3374</v>
      </c>
      <c r="X15" s="32">
        <f t="shared" si="39"/>
        <v>3373</v>
      </c>
      <c r="Y15" s="32">
        <f t="shared" si="39"/>
        <v>3372</v>
      </c>
      <c r="Z15" s="32">
        <f t="shared" si="39"/>
        <v>3371</v>
      </c>
      <c r="AA15" s="32">
        <f t="shared" si="39"/>
        <v>3370</v>
      </c>
      <c r="AB15" s="32">
        <f t="shared" si="39"/>
        <v>3368</v>
      </c>
      <c r="AC15" s="33">
        <f t="shared" si="39"/>
        <v>3368</v>
      </c>
      <c r="AD15" s="31">
        <f t="shared" si="39"/>
        <v>3366</v>
      </c>
      <c r="AE15" s="32">
        <f t="shared" si="39"/>
        <v>3364</v>
      </c>
      <c r="AF15" s="32">
        <f t="shared" si="39"/>
        <v>3364</v>
      </c>
      <c r="AG15" s="32">
        <f t="shared" si="39"/>
        <v>3363</v>
      </c>
      <c r="AH15" s="32">
        <f t="shared" si="39"/>
        <v>3362</v>
      </c>
      <c r="AI15" s="32">
        <f t="shared" si="39"/>
        <v>3361</v>
      </c>
      <c r="AJ15" s="33">
        <f t="shared" si="39"/>
        <v>3359</v>
      </c>
      <c r="AK15" s="31">
        <f t="shared" si="39"/>
        <v>3358</v>
      </c>
      <c r="AL15" s="32">
        <f t="shared" si="39"/>
        <v>3356</v>
      </c>
      <c r="AM15" s="32">
        <f t="shared" si="39"/>
        <v>3355</v>
      </c>
      <c r="AN15" s="32">
        <f t="shared" si="39"/>
        <v>3354</v>
      </c>
      <c r="AO15" s="32">
        <f t="shared" si="39"/>
        <v>3353</v>
      </c>
      <c r="AP15" s="32">
        <f t="shared" si="39"/>
        <v>3353</v>
      </c>
      <c r="AQ15" s="33">
        <f t="shared" si="39"/>
        <v>3352</v>
      </c>
      <c r="AR15" s="31">
        <f t="shared" si="39"/>
        <v>3351</v>
      </c>
      <c r="AS15" s="32">
        <f t="shared" si="39"/>
        <v>3350</v>
      </c>
      <c r="AT15" s="32">
        <f t="shared" si="39"/>
        <v>3350</v>
      </c>
      <c r="AU15" s="32">
        <f t="shared" si="39"/>
        <v>3349</v>
      </c>
      <c r="AV15" s="32">
        <f t="shared" si="39"/>
        <v>3348</v>
      </c>
      <c r="AW15" s="32">
        <f t="shared" si="39"/>
        <v>3347</v>
      </c>
      <c r="AX15" s="33">
        <f t="shared" si="39"/>
        <v>3346</v>
      </c>
      <c r="AY15" s="31">
        <f t="shared" si="39"/>
        <v>3345</v>
      </c>
      <c r="AZ15" s="32">
        <f t="shared" si="39"/>
        <v>3344</v>
      </c>
      <c r="BA15" s="32">
        <f t="shared" si="39"/>
        <v>3344</v>
      </c>
      <c r="BB15" s="32">
        <f t="shared" si="39"/>
        <v>3342</v>
      </c>
      <c r="BC15" s="32">
        <f t="shared" si="39"/>
        <v>3341</v>
      </c>
      <c r="BD15" s="32">
        <f t="shared" si="39"/>
        <v>3339</v>
      </c>
      <c r="BE15" s="33">
        <f t="shared" si="39"/>
        <v>3337</v>
      </c>
      <c r="BF15" s="31">
        <f t="shared" si="39"/>
        <v>3336</v>
      </c>
      <c r="BG15" s="32">
        <f t="shared" si="39"/>
        <v>3335</v>
      </c>
      <c r="BH15" s="32">
        <f t="shared" si="39"/>
        <v>3334</v>
      </c>
      <c r="BI15" s="32">
        <f t="shared" si="39"/>
        <v>3334</v>
      </c>
      <c r="BJ15" s="32">
        <f t="shared" si="39"/>
        <v>3333</v>
      </c>
      <c r="BK15" s="32">
        <f t="shared" si="39"/>
        <v>3332</v>
      </c>
      <c r="BL15" s="33">
        <f t="shared" si="39"/>
        <v>3330</v>
      </c>
      <c r="BM15" s="31">
        <f t="shared" si="39"/>
        <v>3327</v>
      </c>
      <c r="BN15" s="32">
        <f t="shared" si="39"/>
        <v>3326</v>
      </c>
      <c r="BO15" s="32">
        <f t="shared" si="39"/>
        <v>3323</v>
      </c>
      <c r="BP15" s="32">
        <f t="shared" ref="BP15:EA15" si="40">BP10-BP11+BP12-BP13-BP14</f>
        <v>3323</v>
      </c>
      <c r="BQ15" s="32">
        <f t="shared" si="40"/>
        <v>3322</v>
      </c>
      <c r="BR15" s="32">
        <f t="shared" si="40"/>
        <v>3322</v>
      </c>
      <c r="BS15" s="33">
        <f t="shared" si="40"/>
        <v>3322</v>
      </c>
      <c r="BT15" s="31">
        <f t="shared" si="40"/>
        <v>3321</v>
      </c>
      <c r="BU15" s="32">
        <f t="shared" si="40"/>
        <v>3320</v>
      </c>
      <c r="BV15" s="32">
        <f t="shared" si="40"/>
        <v>3319</v>
      </c>
      <c r="BW15" s="32">
        <f t="shared" si="40"/>
        <v>3319</v>
      </c>
      <c r="BX15" s="32">
        <f t="shared" si="40"/>
        <v>3318</v>
      </c>
      <c r="BY15" s="32">
        <f t="shared" si="40"/>
        <v>3317</v>
      </c>
      <c r="BZ15" s="33">
        <f t="shared" si="40"/>
        <v>3316</v>
      </c>
      <c r="CA15" s="31">
        <f t="shared" si="40"/>
        <v>3316</v>
      </c>
      <c r="CB15" s="32">
        <f t="shared" si="40"/>
        <v>3316</v>
      </c>
      <c r="CC15" s="32">
        <f t="shared" si="40"/>
        <v>3315</v>
      </c>
      <c r="CD15" s="32">
        <f t="shared" si="40"/>
        <v>3314</v>
      </c>
      <c r="CE15" s="32">
        <f t="shared" si="40"/>
        <v>3313</v>
      </c>
      <c r="CF15" s="32">
        <f t="shared" si="40"/>
        <v>3312</v>
      </c>
      <c r="CG15" s="33">
        <f t="shared" si="40"/>
        <v>3310</v>
      </c>
      <c r="CH15" s="31">
        <f t="shared" si="40"/>
        <v>3309</v>
      </c>
      <c r="CI15" s="32">
        <f t="shared" si="40"/>
        <v>3308</v>
      </c>
      <c r="CJ15" s="32">
        <f t="shared" si="40"/>
        <v>3307</v>
      </c>
      <c r="CK15" s="32">
        <f t="shared" si="40"/>
        <v>3305</v>
      </c>
      <c r="CL15" s="32">
        <f t="shared" si="40"/>
        <v>3303</v>
      </c>
      <c r="CM15" s="32">
        <f t="shared" si="40"/>
        <v>3302</v>
      </c>
      <c r="CN15" s="33">
        <f t="shared" si="40"/>
        <v>3302</v>
      </c>
      <c r="CO15" s="31">
        <f t="shared" si="40"/>
        <v>3300</v>
      </c>
      <c r="CP15" s="32">
        <f t="shared" si="40"/>
        <v>3300</v>
      </c>
      <c r="CQ15" s="32">
        <f t="shared" si="40"/>
        <v>3299</v>
      </c>
      <c r="CR15" s="32">
        <f t="shared" si="40"/>
        <v>3299</v>
      </c>
      <c r="CS15" s="32">
        <f t="shared" si="40"/>
        <v>3298</v>
      </c>
      <c r="CT15" s="32">
        <f t="shared" si="40"/>
        <v>3297</v>
      </c>
      <c r="CU15" s="33">
        <f t="shared" si="40"/>
        <v>3294</v>
      </c>
      <c r="CV15" s="31">
        <f t="shared" si="40"/>
        <v>3293</v>
      </c>
      <c r="CW15" s="32">
        <f t="shared" si="40"/>
        <v>3292</v>
      </c>
      <c r="CX15" s="32">
        <f t="shared" si="40"/>
        <v>3291</v>
      </c>
      <c r="CY15" s="32">
        <f t="shared" si="40"/>
        <v>3290</v>
      </c>
      <c r="CZ15" s="32">
        <f t="shared" si="40"/>
        <v>3290</v>
      </c>
      <c r="DA15" s="32">
        <f t="shared" si="40"/>
        <v>3290</v>
      </c>
      <c r="DB15" s="33">
        <f t="shared" si="40"/>
        <v>3289</v>
      </c>
      <c r="DC15" s="31">
        <f t="shared" si="40"/>
        <v>3288</v>
      </c>
      <c r="DD15" s="32">
        <f t="shared" si="40"/>
        <v>3288</v>
      </c>
      <c r="DE15" s="32">
        <f t="shared" si="40"/>
        <v>3287</v>
      </c>
      <c r="DF15" s="32">
        <f t="shared" si="40"/>
        <v>3286</v>
      </c>
      <c r="DG15" s="32">
        <f t="shared" si="40"/>
        <v>3285</v>
      </c>
      <c r="DH15" s="32">
        <f t="shared" si="40"/>
        <v>3284</v>
      </c>
      <c r="DI15" s="33">
        <f t="shared" si="40"/>
        <v>3284</v>
      </c>
      <c r="DJ15" s="31">
        <f t="shared" si="40"/>
        <v>3283</v>
      </c>
      <c r="DK15" s="32">
        <f t="shared" si="40"/>
        <v>3283</v>
      </c>
      <c r="DL15" s="32">
        <f t="shared" si="40"/>
        <v>3280</v>
      </c>
      <c r="DM15" s="32">
        <f t="shared" si="40"/>
        <v>3277</v>
      </c>
      <c r="DN15" s="32">
        <f t="shared" si="40"/>
        <v>3277</v>
      </c>
      <c r="DO15" s="32">
        <f t="shared" si="40"/>
        <v>3276</v>
      </c>
      <c r="DP15" s="33">
        <f t="shared" si="40"/>
        <v>3275</v>
      </c>
      <c r="DQ15" s="31">
        <f t="shared" si="40"/>
        <v>3274</v>
      </c>
      <c r="DR15" s="32">
        <f t="shared" si="40"/>
        <v>3273</v>
      </c>
      <c r="DS15" s="32">
        <f t="shared" si="40"/>
        <v>3271</v>
      </c>
      <c r="DT15" s="32">
        <f t="shared" si="40"/>
        <v>3270</v>
      </c>
      <c r="DU15" s="32">
        <f t="shared" si="40"/>
        <v>3269</v>
      </c>
      <c r="DV15" s="32">
        <f t="shared" si="40"/>
        <v>3269</v>
      </c>
      <c r="DW15" s="33">
        <f t="shared" si="40"/>
        <v>3268</v>
      </c>
      <c r="DX15" s="31">
        <f t="shared" si="40"/>
        <v>3268</v>
      </c>
      <c r="DY15" s="32">
        <f t="shared" si="40"/>
        <v>3268</v>
      </c>
      <c r="DZ15" s="32">
        <f t="shared" si="40"/>
        <v>3268</v>
      </c>
      <c r="EA15" s="32">
        <f t="shared" si="40"/>
        <v>3268</v>
      </c>
      <c r="EB15" s="32">
        <f t="shared" ref="EB15:GM15" si="41">EB10-EB11+EB12-EB13-EB14</f>
        <v>3267</v>
      </c>
      <c r="EC15" s="32">
        <f t="shared" si="41"/>
        <v>3265</v>
      </c>
      <c r="ED15" s="33">
        <f t="shared" si="41"/>
        <v>3262</v>
      </c>
      <c r="EE15" s="31">
        <f t="shared" si="41"/>
        <v>3262</v>
      </c>
      <c r="EF15" s="32">
        <f t="shared" si="41"/>
        <v>3261</v>
      </c>
      <c r="EG15" s="32">
        <f t="shared" si="41"/>
        <v>3261</v>
      </c>
      <c r="EH15" s="32">
        <f t="shared" si="41"/>
        <v>3261</v>
      </c>
      <c r="EI15" s="32">
        <f t="shared" si="41"/>
        <v>3260</v>
      </c>
      <c r="EJ15" s="32">
        <f t="shared" si="41"/>
        <v>3258</v>
      </c>
      <c r="EK15" s="33">
        <f t="shared" si="41"/>
        <v>3258</v>
      </c>
      <c r="EL15" s="31">
        <f t="shared" si="41"/>
        <v>3257</v>
      </c>
      <c r="EM15" s="32">
        <f t="shared" si="41"/>
        <v>3256</v>
      </c>
      <c r="EN15" s="32">
        <f t="shared" si="41"/>
        <v>3256</v>
      </c>
      <c r="EO15" s="32">
        <f t="shared" si="41"/>
        <v>3256</v>
      </c>
      <c r="EP15" s="32">
        <f t="shared" si="41"/>
        <v>3255</v>
      </c>
      <c r="EQ15" s="32">
        <f t="shared" si="41"/>
        <v>3254</v>
      </c>
      <c r="ER15" s="33">
        <f t="shared" si="41"/>
        <v>3253</v>
      </c>
      <c r="ES15" s="31">
        <f t="shared" si="41"/>
        <v>3253</v>
      </c>
      <c r="ET15" s="32">
        <f t="shared" si="41"/>
        <v>3252</v>
      </c>
      <c r="EU15" s="32">
        <f t="shared" si="41"/>
        <v>3251</v>
      </c>
      <c r="EV15" s="32">
        <f t="shared" si="41"/>
        <v>3247</v>
      </c>
      <c r="EW15" s="32">
        <f t="shared" si="41"/>
        <v>3244</v>
      </c>
      <c r="EX15" s="32">
        <f t="shared" si="41"/>
        <v>3242</v>
      </c>
      <c r="EY15" s="33">
        <f t="shared" si="41"/>
        <v>2990</v>
      </c>
      <c r="EZ15" s="31">
        <f t="shared" si="41"/>
        <v>2400</v>
      </c>
      <c r="FA15" s="32">
        <f t="shared" si="41"/>
        <v>2400</v>
      </c>
      <c r="FB15" s="32">
        <f t="shared" si="41"/>
        <v>2400</v>
      </c>
      <c r="FC15" s="32">
        <f t="shared" si="41"/>
        <v>2400</v>
      </c>
      <c r="FD15" s="32">
        <f t="shared" si="41"/>
        <v>2400</v>
      </c>
      <c r="FE15" s="32">
        <f t="shared" si="41"/>
        <v>2400</v>
      </c>
      <c r="FF15" s="33">
        <f t="shared" si="41"/>
        <v>2399</v>
      </c>
      <c r="FG15" s="31">
        <f t="shared" si="41"/>
        <v>2398</v>
      </c>
      <c r="FH15" s="32">
        <f t="shared" si="41"/>
        <v>2398</v>
      </c>
      <c r="FI15" s="32">
        <f t="shared" si="41"/>
        <v>2398</v>
      </c>
      <c r="FJ15" s="32">
        <f t="shared" si="41"/>
        <v>2398</v>
      </c>
      <c r="FK15" s="32">
        <f t="shared" si="41"/>
        <v>2398</v>
      </c>
      <c r="FL15" s="32">
        <f t="shared" si="41"/>
        <v>2397</v>
      </c>
      <c r="FM15" s="33">
        <f t="shared" si="41"/>
        <v>2397</v>
      </c>
      <c r="FN15" s="31">
        <f t="shared" si="41"/>
        <v>2397</v>
      </c>
      <c r="FO15" s="32">
        <f t="shared" si="41"/>
        <v>2397</v>
      </c>
      <c r="FP15" s="32">
        <f t="shared" si="41"/>
        <v>2396</v>
      </c>
      <c r="FQ15" s="32">
        <f t="shared" si="41"/>
        <v>2395</v>
      </c>
      <c r="FR15" s="32">
        <f t="shared" si="41"/>
        <v>2393</v>
      </c>
      <c r="FS15" s="32">
        <f t="shared" si="41"/>
        <v>2391</v>
      </c>
      <c r="FT15" s="33">
        <f t="shared" si="41"/>
        <v>2390</v>
      </c>
      <c r="FU15" s="31">
        <f t="shared" si="41"/>
        <v>2389</v>
      </c>
      <c r="FV15" s="32">
        <f t="shared" si="41"/>
        <v>2387</v>
      </c>
      <c r="FW15" s="32">
        <f t="shared" si="41"/>
        <v>2387</v>
      </c>
      <c r="FX15" s="32">
        <f t="shared" si="41"/>
        <v>2386</v>
      </c>
      <c r="FY15" s="32">
        <f t="shared" si="41"/>
        <v>2385</v>
      </c>
      <c r="FZ15" s="32">
        <f t="shared" si="41"/>
        <v>2385</v>
      </c>
      <c r="GA15" s="33">
        <f t="shared" si="41"/>
        <v>2384</v>
      </c>
      <c r="GB15" s="31">
        <f t="shared" si="41"/>
        <v>2384</v>
      </c>
      <c r="GC15" s="32">
        <f t="shared" si="41"/>
        <v>2384</v>
      </c>
      <c r="GD15" s="32">
        <f t="shared" si="41"/>
        <v>2384</v>
      </c>
      <c r="GE15" s="32">
        <f t="shared" si="41"/>
        <v>2384</v>
      </c>
      <c r="GF15" s="32">
        <f t="shared" si="41"/>
        <v>2383</v>
      </c>
      <c r="GG15" s="32">
        <f t="shared" si="41"/>
        <v>2382</v>
      </c>
      <c r="GH15" s="33">
        <f t="shared" si="41"/>
        <v>2382</v>
      </c>
      <c r="GI15" s="31">
        <f t="shared" si="41"/>
        <v>2382</v>
      </c>
      <c r="GJ15" s="32">
        <f t="shared" si="41"/>
        <v>2381</v>
      </c>
      <c r="GK15" s="32">
        <f t="shared" si="41"/>
        <v>2379</v>
      </c>
      <c r="GL15" s="32">
        <f t="shared" si="41"/>
        <v>2377</v>
      </c>
      <c r="GM15" s="32">
        <f t="shared" si="41"/>
        <v>2375</v>
      </c>
      <c r="GN15" s="32">
        <f t="shared" ref="GN15:IY15" si="42">GN10-GN11+GN12-GN13-GN14</f>
        <v>2375</v>
      </c>
      <c r="GO15" s="33">
        <f t="shared" si="42"/>
        <v>2375</v>
      </c>
      <c r="GP15" s="31">
        <f t="shared" si="42"/>
        <v>2375</v>
      </c>
      <c r="GQ15" s="32">
        <f t="shared" si="42"/>
        <v>2373</v>
      </c>
      <c r="GR15" s="32">
        <f t="shared" si="42"/>
        <v>2372</v>
      </c>
      <c r="GS15" s="32">
        <f t="shared" si="42"/>
        <v>2371</v>
      </c>
      <c r="GT15" s="32">
        <f t="shared" si="42"/>
        <v>2370</v>
      </c>
      <c r="GU15" s="32">
        <f t="shared" si="42"/>
        <v>2370</v>
      </c>
      <c r="GV15" s="33">
        <f t="shared" si="42"/>
        <v>2368</v>
      </c>
      <c r="GW15" s="31">
        <f t="shared" si="42"/>
        <v>2364</v>
      </c>
      <c r="GX15" s="32">
        <f t="shared" si="42"/>
        <v>2364</v>
      </c>
      <c r="GY15" s="32">
        <f t="shared" si="42"/>
        <v>2363</v>
      </c>
      <c r="GZ15" s="32">
        <f t="shared" si="42"/>
        <v>2360</v>
      </c>
      <c r="HA15" s="32">
        <f t="shared" si="42"/>
        <v>2358</v>
      </c>
      <c r="HB15" s="32">
        <f t="shared" si="42"/>
        <v>2357</v>
      </c>
      <c r="HC15" s="33">
        <f t="shared" si="42"/>
        <v>2355</v>
      </c>
      <c r="HD15" s="31">
        <f t="shared" si="42"/>
        <v>2355</v>
      </c>
      <c r="HE15" s="32">
        <f t="shared" si="42"/>
        <v>2352</v>
      </c>
      <c r="HF15" s="32">
        <f t="shared" si="42"/>
        <v>2351</v>
      </c>
      <c r="HG15" s="32">
        <f t="shared" si="42"/>
        <v>2349</v>
      </c>
      <c r="HH15" s="32">
        <f t="shared" si="42"/>
        <v>2345</v>
      </c>
      <c r="HI15" s="32">
        <f t="shared" si="42"/>
        <v>2339</v>
      </c>
      <c r="HJ15" s="33">
        <f t="shared" si="42"/>
        <v>2333</v>
      </c>
      <c r="HK15" s="31">
        <f t="shared" si="42"/>
        <v>2328</v>
      </c>
      <c r="HL15" s="32">
        <f t="shared" si="42"/>
        <v>2322</v>
      </c>
      <c r="HM15" s="32">
        <f t="shared" si="42"/>
        <v>2319</v>
      </c>
      <c r="HN15" s="32">
        <f t="shared" si="42"/>
        <v>2316</v>
      </c>
      <c r="HO15" s="32">
        <f t="shared" si="42"/>
        <v>2313</v>
      </c>
      <c r="HP15" s="32">
        <f t="shared" si="42"/>
        <v>2309</v>
      </c>
      <c r="HQ15" s="33">
        <f t="shared" si="42"/>
        <v>2307</v>
      </c>
      <c r="HR15" s="31">
        <f t="shared" si="42"/>
        <v>2304</v>
      </c>
      <c r="HS15" s="32">
        <f t="shared" si="42"/>
        <v>2302</v>
      </c>
      <c r="HT15" s="32">
        <f t="shared" si="42"/>
        <v>2300</v>
      </c>
      <c r="HU15" s="32">
        <f t="shared" si="42"/>
        <v>2296</v>
      </c>
      <c r="HV15" s="32">
        <f t="shared" si="42"/>
        <v>2294</v>
      </c>
      <c r="HW15" s="32">
        <f t="shared" si="42"/>
        <v>2292</v>
      </c>
      <c r="HX15" s="33">
        <f t="shared" si="42"/>
        <v>2291</v>
      </c>
      <c r="HY15" s="31">
        <f t="shared" si="42"/>
        <v>2290</v>
      </c>
      <c r="HZ15" s="32">
        <f t="shared" si="42"/>
        <v>2289</v>
      </c>
      <c r="IA15" s="32">
        <f t="shared" si="42"/>
        <v>2287</v>
      </c>
      <c r="IB15" s="32">
        <f t="shared" si="42"/>
        <v>2286</v>
      </c>
      <c r="IC15" s="32">
        <f t="shared" si="42"/>
        <v>2286</v>
      </c>
      <c r="ID15" s="32">
        <f t="shared" si="42"/>
        <v>2285</v>
      </c>
      <c r="IE15" s="33">
        <f t="shared" si="42"/>
        <v>2283</v>
      </c>
      <c r="IF15" s="31">
        <f t="shared" si="42"/>
        <v>2283</v>
      </c>
      <c r="IG15" s="32">
        <f t="shared" si="42"/>
        <v>2282</v>
      </c>
      <c r="IH15" s="32">
        <f t="shared" si="42"/>
        <v>2282</v>
      </c>
      <c r="II15" s="32">
        <f t="shared" si="42"/>
        <v>2281</v>
      </c>
      <c r="IJ15" s="32">
        <f t="shared" si="42"/>
        <v>2280</v>
      </c>
      <c r="IK15" s="32">
        <f t="shared" si="42"/>
        <v>2279</v>
      </c>
      <c r="IL15" s="33">
        <f t="shared" si="42"/>
        <v>2276</v>
      </c>
      <c r="IM15" s="31">
        <f t="shared" si="42"/>
        <v>2274</v>
      </c>
      <c r="IN15" s="32">
        <f t="shared" si="42"/>
        <v>2273</v>
      </c>
      <c r="IO15" s="32">
        <f t="shared" si="42"/>
        <v>2269</v>
      </c>
      <c r="IP15" s="32">
        <f t="shared" si="42"/>
        <v>2266</v>
      </c>
      <c r="IQ15" s="32">
        <f t="shared" si="42"/>
        <v>2266</v>
      </c>
      <c r="IR15" s="32">
        <f t="shared" si="42"/>
        <v>2265</v>
      </c>
      <c r="IS15" s="33">
        <f t="shared" si="42"/>
        <v>2258</v>
      </c>
      <c r="IT15" s="31">
        <f t="shared" si="42"/>
        <v>2256</v>
      </c>
      <c r="IU15" s="32">
        <f t="shared" si="42"/>
        <v>2256</v>
      </c>
      <c r="IV15" s="32">
        <f t="shared" si="42"/>
        <v>2255</v>
      </c>
      <c r="IW15" s="32">
        <f t="shared" si="42"/>
        <v>2253</v>
      </c>
      <c r="IX15" s="32">
        <f t="shared" si="42"/>
        <v>2253</v>
      </c>
      <c r="IY15" s="32">
        <f t="shared" si="42"/>
        <v>2252</v>
      </c>
      <c r="IZ15" s="33">
        <f t="shared" ref="IZ15:LK15" si="43">IZ10-IZ11+IZ12-IZ13-IZ14</f>
        <v>2249</v>
      </c>
      <c r="JA15" s="31">
        <f t="shared" si="43"/>
        <v>2248</v>
      </c>
      <c r="JB15" s="32">
        <f t="shared" si="43"/>
        <v>2247</v>
      </c>
      <c r="JC15" s="32">
        <f t="shared" si="43"/>
        <v>2244</v>
      </c>
      <c r="JD15" s="32">
        <f t="shared" si="43"/>
        <v>2243</v>
      </c>
      <c r="JE15" s="32">
        <f t="shared" si="43"/>
        <v>2240</v>
      </c>
      <c r="JF15" s="32">
        <f t="shared" si="43"/>
        <v>2237</v>
      </c>
      <c r="JG15" s="33">
        <f t="shared" si="43"/>
        <v>2233</v>
      </c>
      <c r="JH15" s="31">
        <f t="shared" si="43"/>
        <v>2232</v>
      </c>
      <c r="JI15" s="32">
        <f t="shared" si="43"/>
        <v>2224</v>
      </c>
      <c r="JJ15" s="32">
        <f t="shared" si="43"/>
        <v>2224</v>
      </c>
      <c r="JK15" s="32">
        <f t="shared" si="43"/>
        <v>2223</v>
      </c>
      <c r="JL15" s="32">
        <f t="shared" si="43"/>
        <v>2220</v>
      </c>
      <c r="JM15" s="32">
        <f t="shared" si="43"/>
        <v>2217</v>
      </c>
      <c r="JN15" s="33">
        <f t="shared" si="43"/>
        <v>2215</v>
      </c>
      <c r="JO15" s="31">
        <f t="shared" si="43"/>
        <v>2211</v>
      </c>
      <c r="JP15" s="32">
        <f t="shared" si="43"/>
        <v>2210</v>
      </c>
      <c r="JQ15" s="32">
        <f t="shared" si="43"/>
        <v>2210</v>
      </c>
      <c r="JR15" s="32">
        <f t="shared" si="43"/>
        <v>2208</v>
      </c>
      <c r="JS15" s="32">
        <f t="shared" si="43"/>
        <v>2204</v>
      </c>
      <c r="JT15" s="32">
        <f t="shared" si="43"/>
        <v>2202</v>
      </c>
      <c r="JU15" s="33">
        <f t="shared" si="43"/>
        <v>2201</v>
      </c>
      <c r="JV15" s="31">
        <f t="shared" si="43"/>
        <v>2201</v>
      </c>
      <c r="JW15" s="32">
        <f t="shared" si="43"/>
        <v>2201</v>
      </c>
      <c r="JX15" s="32">
        <f t="shared" si="43"/>
        <v>2200</v>
      </c>
      <c r="JY15" s="32">
        <f t="shared" si="43"/>
        <v>2199</v>
      </c>
      <c r="JZ15" s="32">
        <f t="shared" si="43"/>
        <v>2199</v>
      </c>
      <c r="KA15" s="32">
        <f t="shared" si="43"/>
        <v>2198</v>
      </c>
      <c r="KB15" s="33">
        <f t="shared" si="43"/>
        <v>2198</v>
      </c>
      <c r="KC15" s="31">
        <f t="shared" si="43"/>
        <v>2198</v>
      </c>
      <c r="KD15" s="32">
        <f t="shared" si="43"/>
        <v>2198</v>
      </c>
      <c r="KE15" s="32">
        <f t="shared" si="43"/>
        <v>2197</v>
      </c>
      <c r="KF15" s="32">
        <f t="shared" si="43"/>
        <v>2196</v>
      </c>
      <c r="KG15" s="32">
        <f t="shared" si="43"/>
        <v>2195</v>
      </c>
      <c r="KH15" s="32">
        <f t="shared" si="43"/>
        <v>2195</v>
      </c>
      <c r="KI15" s="33">
        <f t="shared" si="43"/>
        <v>2195</v>
      </c>
      <c r="KJ15" s="31">
        <f t="shared" si="43"/>
        <v>2193</v>
      </c>
      <c r="KK15" s="32">
        <f t="shared" si="43"/>
        <v>2193</v>
      </c>
      <c r="KL15" s="32">
        <f t="shared" si="43"/>
        <v>2192</v>
      </c>
      <c r="KM15" s="32">
        <f t="shared" si="43"/>
        <v>2191</v>
      </c>
      <c r="KN15" s="32">
        <f t="shared" si="43"/>
        <v>2189</v>
      </c>
      <c r="KO15" s="32">
        <f t="shared" si="43"/>
        <v>2189</v>
      </c>
      <c r="KP15" s="33">
        <f t="shared" si="43"/>
        <v>2188</v>
      </c>
      <c r="KQ15" s="31">
        <f t="shared" si="43"/>
        <v>2186</v>
      </c>
      <c r="KR15" s="32">
        <f t="shared" si="43"/>
        <v>2184</v>
      </c>
      <c r="KS15" s="32">
        <f t="shared" si="43"/>
        <v>2183</v>
      </c>
      <c r="KT15" s="32">
        <f t="shared" si="43"/>
        <v>2183</v>
      </c>
      <c r="KU15" s="32">
        <f t="shared" si="43"/>
        <v>2180</v>
      </c>
      <c r="KV15" s="32">
        <f t="shared" si="43"/>
        <v>2179</v>
      </c>
      <c r="KW15" s="33">
        <f t="shared" si="43"/>
        <v>2178</v>
      </c>
      <c r="KX15" s="31">
        <f t="shared" si="43"/>
        <v>2178</v>
      </c>
      <c r="KY15" s="32">
        <f t="shared" si="43"/>
        <v>2178</v>
      </c>
      <c r="KZ15" s="32">
        <f t="shared" si="43"/>
        <v>2178</v>
      </c>
      <c r="LA15" s="32">
        <f t="shared" si="43"/>
        <v>2177</v>
      </c>
      <c r="LB15" s="32">
        <f t="shared" si="43"/>
        <v>2176</v>
      </c>
      <c r="LC15" s="32">
        <f t="shared" si="43"/>
        <v>2175</v>
      </c>
      <c r="LD15" s="33">
        <f t="shared" si="43"/>
        <v>2174</v>
      </c>
      <c r="LE15" s="31">
        <f t="shared" si="43"/>
        <v>2170</v>
      </c>
      <c r="LF15" s="32">
        <f t="shared" si="43"/>
        <v>2170</v>
      </c>
      <c r="LG15" s="32">
        <f t="shared" si="43"/>
        <v>2165</v>
      </c>
      <c r="LH15" s="32">
        <f t="shared" si="43"/>
        <v>2165</v>
      </c>
      <c r="LI15" s="32">
        <f t="shared" si="43"/>
        <v>2164</v>
      </c>
      <c r="LJ15" s="32">
        <f t="shared" si="43"/>
        <v>2164</v>
      </c>
      <c r="LK15" s="33">
        <f t="shared" si="43"/>
        <v>2161</v>
      </c>
      <c r="LL15" s="31">
        <f t="shared" ref="LL15:NW15" si="44">LL10-LL11+LL12-LL13-LL14</f>
        <v>2161</v>
      </c>
      <c r="LM15" s="32">
        <f t="shared" si="44"/>
        <v>2161</v>
      </c>
      <c r="LN15" s="32">
        <f t="shared" si="44"/>
        <v>2161</v>
      </c>
      <c r="LO15" s="32">
        <f t="shared" si="44"/>
        <v>2161</v>
      </c>
      <c r="LP15" s="32">
        <f t="shared" si="44"/>
        <v>2161</v>
      </c>
      <c r="LQ15" s="32">
        <f t="shared" si="44"/>
        <v>2161</v>
      </c>
      <c r="LR15" s="33">
        <f t="shared" si="44"/>
        <v>2161</v>
      </c>
      <c r="LS15" s="31">
        <f t="shared" si="44"/>
        <v>2161</v>
      </c>
      <c r="LT15" s="32">
        <f t="shared" si="44"/>
        <v>2161</v>
      </c>
      <c r="LU15" s="32">
        <f t="shared" si="44"/>
        <v>2161</v>
      </c>
      <c r="LV15" s="32">
        <f t="shared" si="44"/>
        <v>2161</v>
      </c>
      <c r="LW15" s="32">
        <f t="shared" si="44"/>
        <v>2161</v>
      </c>
      <c r="LX15" s="32">
        <f t="shared" si="44"/>
        <v>2161</v>
      </c>
      <c r="LY15" s="33">
        <f t="shared" si="44"/>
        <v>2161</v>
      </c>
      <c r="LZ15" s="31">
        <f t="shared" si="44"/>
        <v>2161</v>
      </c>
      <c r="MA15" s="32">
        <f t="shared" si="44"/>
        <v>2161</v>
      </c>
      <c r="MB15" s="32">
        <f t="shared" si="44"/>
        <v>2161</v>
      </c>
      <c r="MC15" s="32">
        <f t="shared" si="44"/>
        <v>2161</v>
      </c>
      <c r="MD15" s="32">
        <f t="shared" si="44"/>
        <v>2161</v>
      </c>
      <c r="ME15" s="32">
        <f t="shared" si="44"/>
        <v>2161</v>
      </c>
      <c r="MF15" s="33">
        <f t="shared" si="44"/>
        <v>2161</v>
      </c>
      <c r="MG15" s="31">
        <f t="shared" si="44"/>
        <v>2161</v>
      </c>
      <c r="MH15" s="32">
        <f t="shared" si="44"/>
        <v>2161</v>
      </c>
      <c r="MI15" s="32">
        <f t="shared" si="44"/>
        <v>2161</v>
      </c>
      <c r="MJ15" s="32">
        <f t="shared" si="44"/>
        <v>2161</v>
      </c>
      <c r="MK15" s="32">
        <f t="shared" si="44"/>
        <v>2161</v>
      </c>
      <c r="ML15" s="32">
        <f t="shared" si="44"/>
        <v>2161</v>
      </c>
      <c r="MM15" s="33">
        <f t="shared" si="44"/>
        <v>2161</v>
      </c>
      <c r="MN15" s="31">
        <f t="shared" si="44"/>
        <v>2161</v>
      </c>
      <c r="MO15" s="32">
        <f t="shared" si="44"/>
        <v>2161</v>
      </c>
      <c r="MP15" s="32">
        <f t="shared" si="44"/>
        <v>2161</v>
      </c>
      <c r="MQ15" s="32">
        <f t="shared" si="44"/>
        <v>2161</v>
      </c>
      <c r="MR15" s="32">
        <f t="shared" si="44"/>
        <v>2161</v>
      </c>
      <c r="MS15" s="32">
        <f t="shared" si="44"/>
        <v>2161</v>
      </c>
      <c r="MT15" s="33">
        <f t="shared" si="44"/>
        <v>2161</v>
      </c>
      <c r="MU15" s="31">
        <f t="shared" si="44"/>
        <v>2161</v>
      </c>
      <c r="MV15" s="32">
        <f t="shared" si="44"/>
        <v>2161</v>
      </c>
      <c r="MW15" s="32">
        <f t="shared" si="44"/>
        <v>2161</v>
      </c>
      <c r="MX15" s="32">
        <f t="shared" si="44"/>
        <v>2161</v>
      </c>
      <c r="MY15" s="32">
        <f t="shared" si="44"/>
        <v>2161</v>
      </c>
      <c r="MZ15" s="32">
        <f t="shared" si="44"/>
        <v>2161</v>
      </c>
      <c r="NA15" s="33">
        <f t="shared" si="44"/>
        <v>2161</v>
      </c>
      <c r="NB15" s="31">
        <f t="shared" si="44"/>
        <v>2161</v>
      </c>
      <c r="NC15" s="32">
        <f t="shared" si="44"/>
        <v>2161</v>
      </c>
      <c r="ND15" s="32">
        <f t="shared" si="44"/>
        <v>2161</v>
      </c>
      <c r="NE15" s="32">
        <f t="shared" si="44"/>
        <v>2161</v>
      </c>
      <c r="NF15" s="32">
        <f t="shared" si="44"/>
        <v>2161</v>
      </c>
      <c r="NG15" s="32">
        <f t="shared" si="44"/>
        <v>2161</v>
      </c>
      <c r="NH15" s="33">
        <f t="shared" si="44"/>
        <v>2161</v>
      </c>
      <c r="NI15" s="31">
        <f t="shared" si="44"/>
        <v>2161</v>
      </c>
      <c r="NJ15" s="32">
        <f t="shared" si="44"/>
        <v>2161</v>
      </c>
      <c r="NK15" s="32">
        <f t="shared" si="44"/>
        <v>2161</v>
      </c>
      <c r="NL15" s="32">
        <f t="shared" si="44"/>
        <v>2161</v>
      </c>
      <c r="NM15" s="32">
        <f t="shared" si="44"/>
        <v>2161</v>
      </c>
      <c r="NN15" s="32">
        <f t="shared" si="44"/>
        <v>2161</v>
      </c>
      <c r="NO15" s="33">
        <f t="shared" si="44"/>
        <v>2161</v>
      </c>
      <c r="NP15" s="31">
        <f t="shared" si="44"/>
        <v>2161</v>
      </c>
      <c r="NQ15" s="32">
        <f t="shared" si="44"/>
        <v>2161</v>
      </c>
      <c r="NR15" s="32">
        <f t="shared" si="44"/>
        <v>2161</v>
      </c>
      <c r="NS15" s="32">
        <f t="shared" si="44"/>
        <v>2161</v>
      </c>
      <c r="NT15" s="32">
        <f t="shared" si="44"/>
        <v>2161</v>
      </c>
      <c r="NU15" s="32">
        <f t="shared" si="44"/>
        <v>2161</v>
      </c>
      <c r="NV15" s="33">
        <f t="shared" si="44"/>
        <v>2161</v>
      </c>
      <c r="NW15" s="31">
        <f t="shared" si="44"/>
        <v>2161</v>
      </c>
      <c r="NX15" s="32">
        <f t="shared" ref="NX15:QI15" si="45">NX10-NX11+NX12-NX13-NX14</f>
        <v>2161</v>
      </c>
      <c r="NY15" s="32">
        <f t="shared" si="45"/>
        <v>2161</v>
      </c>
      <c r="NZ15" s="32">
        <f t="shared" si="45"/>
        <v>2161</v>
      </c>
      <c r="OA15" s="32">
        <f t="shared" si="45"/>
        <v>2161</v>
      </c>
      <c r="OB15" s="32">
        <f t="shared" si="45"/>
        <v>2161</v>
      </c>
      <c r="OC15" s="33">
        <f t="shared" si="45"/>
        <v>2161</v>
      </c>
      <c r="OD15" s="31">
        <f t="shared" si="45"/>
        <v>2161</v>
      </c>
      <c r="OE15" s="32">
        <f t="shared" si="45"/>
        <v>2161</v>
      </c>
      <c r="OF15" s="32">
        <f t="shared" si="45"/>
        <v>2161</v>
      </c>
      <c r="OG15" s="32">
        <f t="shared" si="45"/>
        <v>2161</v>
      </c>
      <c r="OH15" s="32">
        <f t="shared" si="45"/>
        <v>2161</v>
      </c>
      <c r="OI15" s="32">
        <f t="shared" si="45"/>
        <v>2161</v>
      </c>
      <c r="OJ15" s="33">
        <f t="shared" si="45"/>
        <v>2161</v>
      </c>
      <c r="OK15" s="31">
        <f t="shared" si="45"/>
        <v>2161</v>
      </c>
      <c r="OL15" s="32">
        <f t="shared" si="45"/>
        <v>2161</v>
      </c>
      <c r="OM15" s="32">
        <f t="shared" si="45"/>
        <v>2161</v>
      </c>
      <c r="ON15" s="32">
        <f t="shared" si="45"/>
        <v>2161</v>
      </c>
      <c r="OO15" s="32">
        <f t="shared" si="45"/>
        <v>2161</v>
      </c>
      <c r="OP15" s="32">
        <f t="shared" si="45"/>
        <v>2161</v>
      </c>
      <c r="OQ15" s="33">
        <f t="shared" si="45"/>
        <v>2161</v>
      </c>
      <c r="OR15" s="31">
        <f t="shared" si="45"/>
        <v>2161</v>
      </c>
      <c r="OS15" s="32">
        <f t="shared" si="45"/>
        <v>2161</v>
      </c>
      <c r="OT15" s="32">
        <f t="shared" si="45"/>
        <v>2161</v>
      </c>
      <c r="OU15" s="32">
        <f t="shared" si="45"/>
        <v>2161</v>
      </c>
      <c r="OV15" s="32">
        <f t="shared" si="45"/>
        <v>2161</v>
      </c>
      <c r="OW15" s="32">
        <f t="shared" si="45"/>
        <v>2161</v>
      </c>
      <c r="OX15" s="33">
        <f t="shared" si="45"/>
        <v>2161</v>
      </c>
      <c r="OY15" s="31">
        <f t="shared" si="45"/>
        <v>2161</v>
      </c>
      <c r="OZ15" s="32">
        <f t="shared" si="45"/>
        <v>2161</v>
      </c>
      <c r="PA15" s="32">
        <f t="shared" si="45"/>
        <v>2161</v>
      </c>
      <c r="PB15" s="32">
        <f t="shared" si="45"/>
        <v>2161</v>
      </c>
      <c r="PC15" s="32">
        <f t="shared" si="45"/>
        <v>2161</v>
      </c>
      <c r="PD15" s="32">
        <f t="shared" si="45"/>
        <v>2161</v>
      </c>
      <c r="PE15" s="33">
        <f t="shared" si="45"/>
        <v>2161</v>
      </c>
      <c r="PF15" s="31">
        <f t="shared" si="45"/>
        <v>2161</v>
      </c>
      <c r="PG15" s="32">
        <f t="shared" si="45"/>
        <v>2161</v>
      </c>
      <c r="PH15" s="32">
        <f t="shared" si="45"/>
        <v>2161</v>
      </c>
      <c r="PI15" s="32">
        <f t="shared" si="45"/>
        <v>2161</v>
      </c>
      <c r="PJ15" s="32">
        <f t="shared" si="45"/>
        <v>2161</v>
      </c>
      <c r="PK15" s="32">
        <f t="shared" si="45"/>
        <v>2161</v>
      </c>
      <c r="PL15" s="33">
        <f t="shared" si="45"/>
        <v>2161</v>
      </c>
      <c r="PM15" s="31">
        <f t="shared" si="45"/>
        <v>2161</v>
      </c>
      <c r="PN15" s="32">
        <f t="shared" si="45"/>
        <v>2161</v>
      </c>
      <c r="PO15" s="32">
        <f t="shared" si="45"/>
        <v>2161</v>
      </c>
      <c r="PP15" s="32">
        <f t="shared" si="45"/>
        <v>2161</v>
      </c>
      <c r="PQ15" s="32">
        <f t="shared" si="45"/>
        <v>2161</v>
      </c>
      <c r="PR15" s="32">
        <f t="shared" si="45"/>
        <v>2161</v>
      </c>
      <c r="PS15" s="33">
        <f t="shared" si="45"/>
        <v>2161</v>
      </c>
      <c r="PT15" s="31">
        <f t="shared" si="45"/>
        <v>2161</v>
      </c>
      <c r="PU15" s="32">
        <f t="shared" si="45"/>
        <v>2161</v>
      </c>
      <c r="PV15" s="32">
        <f t="shared" si="45"/>
        <v>2161</v>
      </c>
      <c r="PW15" s="32">
        <f t="shared" si="45"/>
        <v>2161</v>
      </c>
      <c r="PX15" s="32">
        <f t="shared" si="45"/>
        <v>2161</v>
      </c>
      <c r="PY15" s="32">
        <f t="shared" si="45"/>
        <v>2161</v>
      </c>
      <c r="PZ15" s="33">
        <f t="shared" si="45"/>
        <v>2161</v>
      </c>
      <c r="QA15" s="31">
        <f t="shared" si="45"/>
        <v>2161</v>
      </c>
      <c r="QB15" s="32">
        <f t="shared" si="45"/>
        <v>2161</v>
      </c>
      <c r="QC15" s="32">
        <f t="shared" si="45"/>
        <v>2161</v>
      </c>
      <c r="QD15" s="32">
        <f t="shared" si="45"/>
        <v>2161</v>
      </c>
      <c r="QE15" s="32">
        <f t="shared" si="45"/>
        <v>2161</v>
      </c>
      <c r="QF15" s="32">
        <f t="shared" si="45"/>
        <v>2161</v>
      </c>
      <c r="QG15" s="33">
        <f t="shared" si="45"/>
        <v>2161</v>
      </c>
      <c r="QH15" s="31">
        <f t="shared" si="45"/>
        <v>2161</v>
      </c>
      <c r="QI15" s="32">
        <f t="shared" si="45"/>
        <v>2161</v>
      </c>
      <c r="QJ15" s="32">
        <f t="shared" ref="QJ15:QN15" si="46">QJ10-QJ11+QJ12-QJ13-QJ14</f>
        <v>2161</v>
      </c>
      <c r="QK15" s="32">
        <f t="shared" si="46"/>
        <v>2161</v>
      </c>
      <c r="QL15" s="32">
        <f t="shared" si="46"/>
        <v>2161</v>
      </c>
      <c r="QM15" s="32">
        <f t="shared" si="46"/>
        <v>2161</v>
      </c>
      <c r="QN15" s="33">
        <f t="shared" si="46"/>
        <v>2161</v>
      </c>
    </row>
    <row r="16" spans="1:456" s="38" customFormat="1" x14ac:dyDescent="0.2">
      <c r="A16" s="34" t="s">
        <v>30</v>
      </c>
      <c r="B16" s="35" t="s">
        <v>105</v>
      </c>
      <c r="C16" s="36" t="str">
        <f>B16</f>
        <v>P10</v>
      </c>
      <c r="D16" s="36" t="str">
        <f t="shared" ref="D16:BO16" si="47">C16</f>
        <v>P10</v>
      </c>
      <c r="E16" s="36" t="str">
        <f t="shared" si="47"/>
        <v>P10</v>
      </c>
      <c r="F16" s="36" t="str">
        <f t="shared" si="47"/>
        <v>P10</v>
      </c>
      <c r="G16" s="36" t="str">
        <f t="shared" si="47"/>
        <v>P10</v>
      </c>
      <c r="H16" s="37" t="str">
        <f t="shared" si="47"/>
        <v>P10</v>
      </c>
      <c r="I16" s="35" t="str">
        <f t="shared" si="47"/>
        <v>P10</v>
      </c>
      <c r="J16" s="36" t="str">
        <f t="shared" si="47"/>
        <v>P10</v>
      </c>
      <c r="K16" s="36" t="str">
        <f t="shared" si="47"/>
        <v>P10</v>
      </c>
      <c r="L16" s="36" t="str">
        <f t="shared" si="47"/>
        <v>P10</v>
      </c>
      <c r="M16" s="36" t="str">
        <f t="shared" si="47"/>
        <v>P10</v>
      </c>
      <c r="N16" s="36" t="str">
        <f t="shared" si="47"/>
        <v>P10</v>
      </c>
      <c r="O16" s="37" t="str">
        <f t="shared" si="47"/>
        <v>P10</v>
      </c>
      <c r="P16" s="35" t="str">
        <f t="shared" si="47"/>
        <v>P10</v>
      </c>
      <c r="Q16" s="36" t="str">
        <f t="shared" si="47"/>
        <v>P10</v>
      </c>
      <c r="R16" s="36" t="str">
        <f t="shared" si="47"/>
        <v>P10</v>
      </c>
      <c r="S16" s="36" t="str">
        <f t="shared" si="47"/>
        <v>P10</v>
      </c>
      <c r="T16" s="36" t="str">
        <f t="shared" si="47"/>
        <v>P10</v>
      </c>
      <c r="U16" s="36" t="str">
        <f t="shared" si="47"/>
        <v>P10</v>
      </c>
      <c r="V16" s="37" t="str">
        <f t="shared" si="47"/>
        <v>P10</v>
      </c>
      <c r="W16" s="35" t="str">
        <f t="shared" si="47"/>
        <v>P10</v>
      </c>
      <c r="X16" s="36" t="str">
        <f t="shared" si="47"/>
        <v>P10</v>
      </c>
      <c r="Y16" s="36" t="s">
        <v>175</v>
      </c>
      <c r="Z16" s="36" t="str">
        <f t="shared" si="47"/>
        <v>p10/2</v>
      </c>
      <c r="AA16" s="36" t="str">
        <f t="shared" si="47"/>
        <v>p10/2</v>
      </c>
      <c r="AB16" s="36" t="str">
        <f t="shared" si="47"/>
        <v>p10/2</v>
      </c>
      <c r="AC16" s="37" t="str">
        <f t="shared" si="47"/>
        <v>p10/2</v>
      </c>
      <c r="AD16" s="35" t="str">
        <f t="shared" si="47"/>
        <v>p10/2</v>
      </c>
      <c r="AE16" s="36" t="str">
        <f t="shared" si="47"/>
        <v>p10/2</v>
      </c>
      <c r="AF16" s="36" t="str">
        <f t="shared" si="47"/>
        <v>p10/2</v>
      </c>
      <c r="AG16" s="36" t="str">
        <f t="shared" si="47"/>
        <v>p10/2</v>
      </c>
      <c r="AH16" s="36" t="str">
        <f t="shared" si="47"/>
        <v>p10/2</v>
      </c>
      <c r="AI16" s="36" t="str">
        <f t="shared" si="47"/>
        <v>p10/2</v>
      </c>
      <c r="AJ16" s="37" t="str">
        <f t="shared" si="47"/>
        <v>p10/2</v>
      </c>
      <c r="AK16" s="35" t="str">
        <f t="shared" si="47"/>
        <v>p10/2</v>
      </c>
      <c r="AL16" s="36" t="str">
        <f t="shared" si="47"/>
        <v>p10/2</v>
      </c>
      <c r="AM16" s="36" t="str">
        <f t="shared" si="47"/>
        <v>p10/2</v>
      </c>
      <c r="AN16" s="36" t="str">
        <f t="shared" si="47"/>
        <v>p10/2</v>
      </c>
      <c r="AO16" s="36" t="str">
        <f t="shared" si="47"/>
        <v>p10/2</v>
      </c>
      <c r="AP16" s="36" t="str">
        <f t="shared" si="47"/>
        <v>p10/2</v>
      </c>
      <c r="AQ16" s="37" t="str">
        <f t="shared" si="47"/>
        <v>p10/2</v>
      </c>
      <c r="AR16" s="35" t="str">
        <f t="shared" si="47"/>
        <v>p10/2</v>
      </c>
      <c r="AS16" s="36" t="str">
        <f t="shared" si="47"/>
        <v>p10/2</v>
      </c>
      <c r="AT16" s="36" t="str">
        <f t="shared" si="47"/>
        <v>p10/2</v>
      </c>
      <c r="AU16" s="36" t="str">
        <f t="shared" si="47"/>
        <v>p10/2</v>
      </c>
      <c r="AV16" s="36" t="str">
        <f t="shared" si="47"/>
        <v>p10/2</v>
      </c>
      <c r="AW16" s="36" t="str">
        <f t="shared" si="47"/>
        <v>p10/2</v>
      </c>
      <c r="AX16" s="37" t="str">
        <f t="shared" si="47"/>
        <v>p10/2</v>
      </c>
      <c r="AY16" s="35" t="str">
        <f t="shared" si="47"/>
        <v>p10/2</v>
      </c>
      <c r="AZ16" s="36" t="str">
        <f t="shared" si="47"/>
        <v>p10/2</v>
      </c>
      <c r="BA16" s="36" t="str">
        <f t="shared" si="47"/>
        <v>p10/2</v>
      </c>
      <c r="BB16" s="36" t="str">
        <f t="shared" si="47"/>
        <v>p10/2</v>
      </c>
      <c r="BC16" s="36" t="str">
        <f t="shared" si="47"/>
        <v>p10/2</v>
      </c>
      <c r="BD16" s="36" t="str">
        <f t="shared" si="47"/>
        <v>p10/2</v>
      </c>
      <c r="BE16" s="37" t="str">
        <f t="shared" si="47"/>
        <v>p10/2</v>
      </c>
      <c r="BF16" s="35" t="str">
        <f t="shared" si="47"/>
        <v>p10/2</v>
      </c>
      <c r="BG16" s="36" t="str">
        <f t="shared" si="47"/>
        <v>p10/2</v>
      </c>
      <c r="BH16" s="36" t="str">
        <f t="shared" si="47"/>
        <v>p10/2</v>
      </c>
      <c r="BI16" s="36" t="str">
        <f t="shared" si="47"/>
        <v>p10/2</v>
      </c>
      <c r="BJ16" s="36" t="str">
        <f t="shared" si="47"/>
        <v>p10/2</v>
      </c>
      <c r="BK16" s="36" t="str">
        <f t="shared" si="47"/>
        <v>p10/2</v>
      </c>
      <c r="BL16" s="37" t="str">
        <f t="shared" si="47"/>
        <v>p10/2</v>
      </c>
      <c r="BM16" s="35" t="str">
        <f t="shared" si="47"/>
        <v>p10/2</v>
      </c>
      <c r="BN16" s="36" t="str">
        <f t="shared" si="47"/>
        <v>p10/2</v>
      </c>
      <c r="BO16" s="36" t="str">
        <f t="shared" si="47"/>
        <v>p10/2</v>
      </c>
      <c r="BP16" s="36" t="str">
        <f t="shared" ref="BP16:EA16" si="48">BO16</f>
        <v>p10/2</v>
      </c>
      <c r="BQ16" s="36" t="str">
        <f t="shared" si="48"/>
        <v>p10/2</v>
      </c>
      <c r="BR16" s="36" t="str">
        <f t="shared" si="48"/>
        <v>p10/2</v>
      </c>
      <c r="BS16" s="37" t="str">
        <f t="shared" si="48"/>
        <v>p10/2</v>
      </c>
      <c r="BT16" s="35" t="s">
        <v>197</v>
      </c>
      <c r="BU16" s="36" t="str">
        <f t="shared" si="48"/>
        <v>P21</v>
      </c>
      <c r="BV16" s="36" t="str">
        <f t="shared" si="48"/>
        <v>P21</v>
      </c>
      <c r="BW16" s="36" t="str">
        <f t="shared" si="48"/>
        <v>P21</v>
      </c>
      <c r="BX16" s="36" t="str">
        <f t="shared" si="48"/>
        <v>P21</v>
      </c>
      <c r="BY16" s="36" t="str">
        <f t="shared" si="48"/>
        <v>P21</v>
      </c>
      <c r="BZ16" s="37" t="str">
        <f t="shared" si="48"/>
        <v>P21</v>
      </c>
      <c r="CA16" s="35" t="str">
        <f t="shared" si="48"/>
        <v>P21</v>
      </c>
      <c r="CB16" s="36" t="str">
        <f t="shared" si="48"/>
        <v>P21</v>
      </c>
      <c r="CC16" s="36" t="str">
        <f t="shared" si="48"/>
        <v>P21</v>
      </c>
      <c r="CD16" s="36" t="str">
        <f t="shared" si="48"/>
        <v>P21</v>
      </c>
      <c r="CE16" s="36" t="str">
        <f t="shared" si="48"/>
        <v>P21</v>
      </c>
      <c r="CF16" s="36" t="str">
        <f t="shared" si="48"/>
        <v>P21</v>
      </c>
      <c r="CG16" s="37" t="str">
        <f t="shared" si="48"/>
        <v>P21</v>
      </c>
      <c r="CH16" s="35" t="str">
        <f t="shared" si="48"/>
        <v>P21</v>
      </c>
      <c r="CI16" s="36" t="str">
        <f t="shared" si="48"/>
        <v>P21</v>
      </c>
      <c r="CJ16" s="36" t="str">
        <f t="shared" si="48"/>
        <v>P21</v>
      </c>
      <c r="CK16" s="36" t="str">
        <f t="shared" si="48"/>
        <v>P21</v>
      </c>
      <c r="CL16" s="36" t="str">
        <f t="shared" si="48"/>
        <v>P21</v>
      </c>
      <c r="CM16" s="36" t="str">
        <f t="shared" si="48"/>
        <v>P21</v>
      </c>
      <c r="CN16" s="37" t="str">
        <f t="shared" si="48"/>
        <v>P21</v>
      </c>
      <c r="CO16" s="35" t="str">
        <f t="shared" si="48"/>
        <v>P21</v>
      </c>
      <c r="CP16" s="36" t="str">
        <f t="shared" si="48"/>
        <v>P21</v>
      </c>
      <c r="CQ16" s="36" t="str">
        <f t="shared" si="48"/>
        <v>P21</v>
      </c>
      <c r="CR16" s="36" t="str">
        <f t="shared" si="48"/>
        <v>P21</v>
      </c>
      <c r="CS16" s="36" t="str">
        <f t="shared" si="48"/>
        <v>P21</v>
      </c>
      <c r="CT16" s="36" t="str">
        <f t="shared" si="48"/>
        <v>P21</v>
      </c>
      <c r="CU16" s="37" t="str">
        <f t="shared" si="48"/>
        <v>P21</v>
      </c>
      <c r="CV16" s="35" t="str">
        <f t="shared" si="48"/>
        <v>P21</v>
      </c>
      <c r="CW16" s="36" t="str">
        <f t="shared" si="48"/>
        <v>P21</v>
      </c>
      <c r="CX16" s="36" t="str">
        <f t="shared" si="48"/>
        <v>P21</v>
      </c>
      <c r="CY16" s="36" t="str">
        <f t="shared" si="48"/>
        <v>P21</v>
      </c>
      <c r="CZ16" s="36" t="str">
        <f t="shared" si="48"/>
        <v>P21</v>
      </c>
      <c r="DA16" s="36" t="str">
        <f t="shared" si="48"/>
        <v>P21</v>
      </c>
      <c r="DB16" s="37" t="str">
        <f t="shared" si="48"/>
        <v>P21</v>
      </c>
      <c r="DC16" s="35" t="str">
        <f t="shared" si="48"/>
        <v>P21</v>
      </c>
      <c r="DD16" s="36" t="str">
        <f t="shared" si="48"/>
        <v>P21</v>
      </c>
      <c r="DE16" s="36" t="str">
        <f t="shared" si="48"/>
        <v>P21</v>
      </c>
      <c r="DF16" s="36" t="str">
        <f t="shared" si="48"/>
        <v>P21</v>
      </c>
      <c r="DG16" s="36" t="str">
        <f t="shared" si="48"/>
        <v>P21</v>
      </c>
      <c r="DH16" s="36" t="str">
        <f t="shared" si="48"/>
        <v>P21</v>
      </c>
      <c r="DI16" s="37" t="str">
        <f t="shared" si="48"/>
        <v>P21</v>
      </c>
      <c r="DJ16" s="35" t="str">
        <f t="shared" si="48"/>
        <v>P21</v>
      </c>
      <c r="DK16" s="36" t="str">
        <f t="shared" si="48"/>
        <v>P21</v>
      </c>
      <c r="DL16" s="36" t="str">
        <f t="shared" si="48"/>
        <v>P21</v>
      </c>
      <c r="DM16" s="36" t="str">
        <f t="shared" si="48"/>
        <v>P21</v>
      </c>
      <c r="DN16" s="36" t="str">
        <f t="shared" si="48"/>
        <v>P21</v>
      </c>
      <c r="DO16" s="36" t="str">
        <f t="shared" si="48"/>
        <v>P21</v>
      </c>
      <c r="DP16" s="37" t="str">
        <f t="shared" si="48"/>
        <v>P21</v>
      </c>
      <c r="DQ16" s="35" t="str">
        <f t="shared" si="48"/>
        <v>P21</v>
      </c>
      <c r="DR16" s="36" t="str">
        <f t="shared" si="48"/>
        <v>P21</v>
      </c>
      <c r="DS16" s="36" t="str">
        <f t="shared" si="48"/>
        <v>P21</v>
      </c>
      <c r="DT16" s="36" t="str">
        <f t="shared" si="48"/>
        <v>P21</v>
      </c>
      <c r="DU16" s="36" t="str">
        <f t="shared" si="48"/>
        <v>P21</v>
      </c>
      <c r="DV16" s="36" t="str">
        <f t="shared" si="48"/>
        <v>P21</v>
      </c>
      <c r="DW16" s="37" t="str">
        <f t="shared" si="48"/>
        <v>P21</v>
      </c>
      <c r="DX16" s="35" t="str">
        <f t="shared" si="48"/>
        <v>P21</v>
      </c>
      <c r="DY16" s="36" t="str">
        <f t="shared" si="48"/>
        <v>P21</v>
      </c>
      <c r="DZ16" s="36" t="str">
        <f t="shared" si="48"/>
        <v>P21</v>
      </c>
      <c r="EA16" s="36" t="str">
        <f t="shared" si="48"/>
        <v>P21</v>
      </c>
      <c r="EB16" s="36" t="str">
        <f t="shared" ref="EB16:GM16" si="49">EA16</f>
        <v>P21</v>
      </c>
      <c r="EC16" s="36" t="str">
        <f t="shared" si="49"/>
        <v>P21</v>
      </c>
      <c r="ED16" s="37" t="str">
        <f t="shared" si="49"/>
        <v>P21</v>
      </c>
      <c r="EE16" s="35" t="s">
        <v>198</v>
      </c>
      <c r="EF16" s="36" t="str">
        <f t="shared" si="49"/>
        <v>PR44</v>
      </c>
      <c r="EG16" s="36" t="str">
        <f t="shared" si="49"/>
        <v>PR44</v>
      </c>
      <c r="EH16" s="36" t="str">
        <f t="shared" si="49"/>
        <v>PR44</v>
      </c>
      <c r="EI16" s="36" t="str">
        <f t="shared" si="49"/>
        <v>PR44</v>
      </c>
      <c r="EJ16" s="36" t="str">
        <f t="shared" si="49"/>
        <v>PR44</v>
      </c>
      <c r="EK16" s="37" t="str">
        <f t="shared" si="49"/>
        <v>PR44</v>
      </c>
      <c r="EL16" s="35" t="str">
        <f t="shared" si="49"/>
        <v>PR44</v>
      </c>
      <c r="EM16" s="36" t="str">
        <f t="shared" si="49"/>
        <v>PR44</v>
      </c>
      <c r="EN16" s="36" t="str">
        <f t="shared" si="49"/>
        <v>PR44</v>
      </c>
      <c r="EO16" s="36" t="str">
        <f t="shared" si="49"/>
        <v>PR44</v>
      </c>
      <c r="EP16" s="36" t="str">
        <f t="shared" si="49"/>
        <v>PR44</v>
      </c>
      <c r="EQ16" s="36" t="str">
        <f t="shared" si="49"/>
        <v>PR44</v>
      </c>
      <c r="ER16" s="37" t="str">
        <f t="shared" si="49"/>
        <v>PR44</v>
      </c>
      <c r="ES16" s="35" t="str">
        <f t="shared" si="49"/>
        <v>PR44</v>
      </c>
      <c r="ET16" s="36" t="str">
        <f t="shared" si="49"/>
        <v>PR44</v>
      </c>
      <c r="EU16" s="36" t="str">
        <f t="shared" si="49"/>
        <v>PR44</v>
      </c>
      <c r="EV16" s="36" t="str">
        <f t="shared" si="49"/>
        <v>PR44</v>
      </c>
      <c r="EW16" s="36" t="str">
        <f t="shared" si="49"/>
        <v>PR44</v>
      </c>
      <c r="EX16" s="36" t="str">
        <f t="shared" si="49"/>
        <v>PR44</v>
      </c>
      <c r="EY16" s="37" t="str">
        <f t="shared" si="49"/>
        <v>PR44</v>
      </c>
      <c r="EZ16" s="35" t="str">
        <f t="shared" si="49"/>
        <v>PR44</v>
      </c>
      <c r="FA16" s="36" t="str">
        <f t="shared" si="49"/>
        <v>PR44</v>
      </c>
      <c r="FB16" s="36" t="str">
        <f t="shared" si="49"/>
        <v>PR44</v>
      </c>
      <c r="FC16" s="36" t="str">
        <f t="shared" si="49"/>
        <v>PR44</v>
      </c>
      <c r="FD16" s="36" t="str">
        <f t="shared" si="49"/>
        <v>PR44</v>
      </c>
      <c r="FE16" s="36" t="str">
        <f t="shared" si="49"/>
        <v>PR44</v>
      </c>
      <c r="FF16" s="37" t="str">
        <f t="shared" si="49"/>
        <v>PR44</v>
      </c>
      <c r="FG16" s="35" t="str">
        <f t="shared" si="49"/>
        <v>PR44</v>
      </c>
      <c r="FH16" s="36" t="str">
        <f t="shared" si="49"/>
        <v>PR44</v>
      </c>
      <c r="FI16" s="36" t="str">
        <f t="shared" si="49"/>
        <v>PR44</v>
      </c>
      <c r="FJ16" s="36" t="str">
        <f t="shared" si="49"/>
        <v>PR44</v>
      </c>
      <c r="FK16" s="36" t="str">
        <f t="shared" si="49"/>
        <v>PR44</v>
      </c>
      <c r="FL16" s="36" t="str">
        <f t="shared" si="49"/>
        <v>PR44</v>
      </c>
      <c r="FM16" s="37" t="str">
        <f t="shared" si="49"/>
        <v>PR44</v>
      </c>
      <c r="FN16" s="35" t="str">
        <f t="shared" si="49"/>
        <v>PR44</v>
      </c>
      <c r="FO16" s="36" t="str">
        <f t="shared" si="49"/>
        <v>PR44</v>
      </c>
      <c r="FP16" s="36" t="str">
        <f t="shared" si="49"/>
        <v>PR44</v>
      </c>
      <c r="FQ16" s="36" t="str">
        <f t="shared" si="49"/>
        <v>PR44</v>
      </c>
      <c r="FR16" s="36" t="str">
        <f t="shared" si="49"/>
        <v>PR44</v>
      </c>
      <c r="FS16" s="36" t="str">
        <f t="shared" si="49"/>
        <v>PR44</v>
      </c>
      <c r="FT16" s="37" t="str">
        <f t="shared" si="49"/>
        <v>PR44</v>
      </c>
      <c r="FU16" s="35" t="s">
        <v>199</v>
      </c>
      <c r="FV16" s="36" t="str">
        <f t="shared" si="49"/>
        <v>PR45</v>
      </c>
      <c r="FW16" s="36" t="str">
        <f t="shared" si="49"/>
        <v>PR45</v>
      </c>
      <c r="FX16" s="36" t="str">
        <f t="shared" si="49"/>
        <v>PR45</v>
      </c>
      <c r="FY16" s="36" t="str">
        <f t="shared" si="49"/>
        <v>PR45</v>
      </c>
      <c r="FZ16" s="36" t="str">
        <f t="shared" si="49"/>
        <v>PR45</v>
      </c>
      <c r="GA16" s="37" t="str">
        <f t="shared" si="49"/>
        <v>PR45</v>
      </c>
      <c r="GB16" s="35" t="str">
        <f t="shared" si="49"/>
        <v>PR45</v>
      </c>
      <c r="GC16" s="36" t="str">
        <f t="shared" si="49"/>
        <v>PR45</v>
      </c>
      <c r="GD16" s="36" t="str">
        <f t="shared" si="49"/>
        <v>PR45</v>
      </c>
      <c r="GE16" s="36" t="str">
        <f t="shared" si="49"/>
        <v>PR45</v>
      </c>
      <c r="GF16" s="36" t="str">
        <f t="shared" si="49"/>
        <v>PR45</v>
      </c>
      <c r="GG16" s="36" t="str">
        <f t="shared" si="49"/>
        <v>PR45</v>
      </c>
      <c r="GH16" s="37" t="str">
        <f t="shared" si="49"/>
        <v>PR45</v>
      </c>
      <c r="GI16" s="35" t="str">
        <f t="shared" si="49"/>
        <v>PR45</v>
      </c>
      <c r="GJ16" s="36" t="str">
        <f t="shared" si="49"/>
        <v>PR45</v>
      </c>
      <c r="GK16" s="36" t="str">
        <f t="shared" si="49"/>
        <v>PR45</v>
      </c>
      <c r="GL16" s="36" t="str">
        <f t="shared" si="49"/>
        <v>PR45</v>
      </c>
      <c r="GM16" s="36" t="str">
        <f t="shared" si="49"/>
        <v>PR45</v>
      </c>
      <c r="GN16" s="36" t="str">
        <f t="shared" ref="GN16:IY16" si="50">GM16</f>
        <v>PR45</v>
      </c>
      <c r="GO16" s="37" t="str">
        <f t="shared" si="50"/>
        <v>PR45</v>
      </c>
      <c r="GP16" s="35" t="str">
        <f t="shared" si="50"/>
        <v>PR45</v>
      </c>
      <c r="GQ16" s="36" t="str">
        <f t="shared" si="50"/>
        <v>PR45</v>
      </c>
      <c r="GR16" s="36" t="str">
        <f t="shared" si="50"/>
        <v>PR45</v>
      </c>
      <c r="GS16" s="36" t="str">
        <f t="shared" si="50"/>
        <v>PR45</v>
      </c>
      <c r="GT16" s="36" t="str">
        <f t="shared" si="50"/>
        <v>PR45</v>
      </c>
      <c r="GU16" s="36" t="str">
        <f t="shared" si="50"/>
        <v>PR45</v>
      </c>
      <c r="GV16" s="37" t="str">
        <f t="shared" si="50"/>
        <v>PR45</v>
      </c>
      <c r="GW16" s="35" t="str">
        <f t="shared" si="50"/>
        <v>PR45</v>
      </c>
      <c r="GX16" s="36" t="str">
        <f t="shared" si="50"/>
        <v>PR45</v>
      </c>
      <c r="GY16" s="36" t="str">
        <f t="shared" si="50"/>
        <v>PR45</v>
      </c>
      <c r="GZ16" s="36" t="str">
        <f t="shared" si="50"/>
        <v>PR45</v>
      </c>
      <c r="HA16" s="36" t="str">
        <f t="shared" si="50"/>
        <v>PR45</v>
      </c>
      <c r="HB16" s="36" t="str">
        <f t="shared" si="50"/>
        <v>PR45</v>
      </c>
      <c r="HC16" s="37" t="str">
        <f t="shared" si="50"/>
        <v>PR45</v>
      </c>
      <c r="HD16" s="35" t="str">
        <f t="shared" si="50"/>
        <v>PR45</v>
      </c>
      <c r="HE16" s="36" t="str">
        <f t="shared" si="50"/>
        <v>PR45</v>
      </c>
      <c r="HF16" s="36" t="str">
        <f t="shared" si="50"/>
        <v>PR45</v>
      </c>
      <c r="HG16" s="36" t="str">
        <f t="shared" si="50"/>
        <v>PR45</v>
      </c>
      <c r="HH16" s="36" t="str">
        <f t="shared" si="50"/>
        <v>PR45</v>
      </c>
      <c r="HI16" s="36" t="str">
        <f t="shared" si="50"/>
        <v>PR45</v>
      </c>
      <c r="HJ16" s="37" t="str">
        <f t="shared" si="50"/>
        <v>PR45</v>
      </c>
      <c r="HK16" s="35" t="str">
        <f t="shared" si="50"/>
        <v>PR45</v>
      </c>
      <c r="HL16" s="36" t="str">
        <f t="shared" si="50"/>
        <v>PR45</v>
      </c>
      <c r="HM16" s="36" t="str">
        <f t="shared" si="50"/>
        <v>PR45</v>
      </c>
      <c r="HN16" s="36" t="str">
        <f t="shared" si="50"/>
        <v>PR45</v>
      </c>
      <c r="HO16" s="36" t="str">
        <f t="shared" si="50"/>
        <v>PR45</v>
      </c>
      <c r="HP16" s="36" t="str">
        <f t="shared" si="50"/>
        <v>PR45</v>
      </c>
      <c r="HQ16" s="37" t="str">
        <f t="shared" si="50"/>
        <v>PR45</v>
      </c>
      <c r="HR16" s="35" t="str">
        <f t="shared" si="50"/>
        <v>PR45</v>
      </c>
      <c r="HS16" s="36" t="str">
        <f t="shared" si="50"/>
        <v>PR45</v>
      </c>
      <c r="HT16" s="36" t="str">
        <f t="shared" si="50"/>
        <v>PR45</v>
      </c>
      <c r="HU16" s="36" t="str">
        <f t="shared" si="50"/>
        <v>PR45</v>
      </c>
      <c r="HV16" s="36" t="str">
        <f t="shared" si="50"/>
        <v>PR45</v>
      </c>
      <c r="HW16" s="36" t="str">
        <f t="shared" si="50"/>
        <v>PR45</v>
      </c>
      <c r="HX16" s="37" t="str">
        <f t="shared" si="50"/>
        <v>PR45</v>
      </c>
      <c r="HY16" s="35" t="str">
        <f t="shared" si="50"/>
        <v>PR45</v>
      </c>
      <c r="HZ16" s="36" t="str">
        <f t="shared" si="50"/>
        <v>PR45</v>
      </c>
      <c r="IA16" s="36" t="str">
        <f t="shared" si="50"/>
        <v>PR45</v>
      </c>
      <c r="IB16" s="36" t="str">
        <f t="shared" si="50"/>
        <v>PR45</v>
      </c>
      <c r="IC16" s="36" t="str">
        <f t="shared" si="50"/>
        <v>PR45</v>
      </c>
      <c r="ID16" s="36" t="str">
        <f t="shared" si="50"/>
        <v>PR45</v>
      </c>
      <c r="IE16" s="37" t="str">
        <f t="shared" si="50"/>
        <v>PR45</v>
      </c>
      <c r="IF16" s="35" t="str">
        <f t="shared" si="50"/>
        <v>PR45</v>
      </c>
      <c r="IG16" s="36" t="str">
        <f t="shared" si="50"/>
        <v>PR45</v>
      </c>
      <c r="IH16" s="36" t="str">
        <f t="shared" si="50"/>
        <v>PR45</v>
      </c>
      <c r="II16" s="36" t="str">
        <f t="shared" si="50"/>
        <v>PR45</v>
      </c>
      <c r="IJ16" s="36" t="str">
        <f t="shared" si="50"/>
        <v>PR45</v>
      </c>
      <c r="IK16" s="36" t="str">
        <f t="shared" si="50"/>
        <v>PR45</v>
      </c>
      <c r="IL16" s="37" t="str">
        <f t="shared" si="50"/>
        <v>PR45</v>
      </c>
      <c r="IM16" s="35" t="str">
        <f t="shared" si="50"/>
        <v>PR45</v>
      </c>
      <c r="IN16" s="36" t="str">
        <f t="shared" si="50"/>
        <v>PR45</v>
      </c>
      <c r="IO16" s="36" t="str">
        <f t="shared" si="50"/>
        <v>PR45</v>
      </c>
      <c r="IP16" s="36" t="str">
        <f t="shared" si="50"/>
        <v>PR45</v>
      </c>
      <c r="IQ16" s="36" t="str">
        <f t="shared" si="50"/>
        <v>PR45</v>
      </c>
      <c r="IR16" s="36" t="str">
        <f t="shared" si="50"/>
        <v>PR45</v>
      </c>
      <c r="IS16" s="37" t="str">
        <f t="shared" si="50"/>
        <v>PR45</v>
      </c>
      <c r="IT16" s="35" t="str">
        <f t="shared" si="50"/>
        <v>PR45</v>
      </c>
      <c r="IU16" s="36" t="str">
        <f t="shared" si="50"/>
        <v>PR45</v>
      </c>
      <c r="IV16" s="36" t="str">
        <f t="shared" si="50"/>
        <v>PR45</v>
      </c>
      <c r="IW16" s="36" t="str">
        <f t="shared" si="50"/>
        <v>PR45</v>
      </c>
      <c r="IX16" s="36" t="str">
        <f t="shared" si="50"/>
        <v>PR45</v>
      </c>
      <c r="IY16" s="36" t="str">
        <f t="shared" si="50"/>
        <v>PR45</v>
      </c>
      <c r="IZ16" s="37" t="str">
        <f t="shared" ref="IZ16:LK16" si="51">IY16</f>
        <v>PR45</v>
      </c>
      <c r="JA16" s="35" t="str">
        <f t="shared" si="51"/>
        <v>PR45</v>
      </c>
      <c r="JB16" s="36" t="str">
        <f t="shared" si="51"/>
        <v>PR45</v>
      </c>
      <c r="JC16" s="36" t="str">
        <f t="shared" si="51"/>
        <v>PR45</v>
      </c>
      <c r="JD16" s="36" t="str">
        <f t="shared" si="51"/>
        <v>PR45</v>
      </c>
      <c r="JE16" s="36" t="str">
        <f t="shared" si="51"/>
        <v>PR45</v>
      </c>
      <c r="JF16" s="36" t="str">
        <f t="shared" si="51"/>
        <v>PR45</v>
      </c>
      <c r="JG16" s="37" t="str">
        <f t="shared" si="51"/>
        <v>PR45</v>
      </c>
      <c r="JH16" s="35" t="str">
        <f t="shared" si="51"/>
        <v>PR45</v>
      </c>
      <c r="JI16" s="36" t="str">
        <f t="shared" si="51"/>
        <v>PR45</v>
      </c>
      <c r="JJ16" s="36" t="str">
        <f t="shared" si="51"/>
        <v>PR45</v>
      </c>
      <c r="JK16" s="36" t="str">
        <f t="shared" si="51"/>
        <v>PR45</v>
      </c>
      <c r="JL16" s="36" t="str">
        <f t="shared" si="51"/>
        <v>PR45</v>
      </c>
      <c r="JM16" s="36" t="str">
        <f t="shared" si="51"/>
        <v>PR45</v>
      </c>
      <c r="JN16" s="37" t="str">
        <f t="shared" si="51"/>
        <v>PR45</v>
      </c>
      <c r="JO16" s="35" t="str">
        <f t="shared" si="51"/>
        <v>PR45</v>
      </c>
      <c r="JP16" s="36" t="str">
        <f t="shared" si="51"/>
        <v>PR45</v>
      </c>
      <c r="JQ16" s="36" t="str">
        <f t="shared" si="51"/>
        <v>PR45</v>
      </c>
      <c r="JR16" s="36" t="str">
        <f t="shared" si="51"/>
        <v>PR45</v>
      </c>
      <c r="JS16" s="36" t="str">
        <f t="shared" si="51"/>
        <v>PR45</v>
      </c>
      <c r="JT16" s="36" t="str">
        <f t="shared" si="51"/>
        <v>PR45</v>
      </c>
      <c r="JU16" s="37" t="str">
        <f t="shared" si="51"/>
        <v>PR45</v>
      </c>
      <c r="JV16" s="35" t="str">
        <f t="shared" si="51"/>
        <v>PR45</v>
      </c>
      <c r="JW16" s="36" t="str">
        <f t="shared" si="51"/>
        <v>PR45</v>
      </c>
      <c r="JX16" s="36" t="str">
        <f t="shared" si="51"/>
        <v>PR45</v>
      </c>
      <c r="JY16" s="36" t="str">
        <f t="shared" si="51"/>
        <v>PR45</v>
      </c>
      <c r="JZ16" s="36" t="str">
        <f t="shared" si="51"/>
        <v>PR45</v>
      </c>
      <c r="KA16" s="36" t="str">
        <f t="shared" si="51"/>
        <v>PR45</v>
      </c>
      <c r="KB16" s="37" t="str">
        <f t="shared" si="51"/>
        <v>PR45</v>
      </c>
      <c r="KC16" s="35" t="str">
        <f t="shared" si="51"/>
        <v>PR45</v>
      </c>
      <c r="KD16" s="36" t="str">
        <f t="shared" si="51"/>
        <v>PR45</v>
      </c>
      <c r="KE16" s="36" t="str">
        <f t="shared" si="51"/>
        <v>PR45</v>
      </c>
      <c r="KF16" s="36" t="str">
        <f t="shared" si="51"/>
        <v>PR45</v>
      </c>
      <c r="KG16" s="36" t="str">
        <f t="shared" si="51"/>
        <v>PR45</v>
      </c>
      <c r="KH16" s="36" t="str">
        <f t="shared" si="51"/>
        <v>PR45</v>
      </c>
      <c r="KI16" s="37" t="str">
        <f t="shared" si="51"/>
        <v>PR45</v>
      </c>
      <c r="KJ16" s="35" t="str">
        <f t="shared" si="51"/>
        <v>PR45</v>
      </c>
      <c r="KK16" s="36" t="str">
        <f t="shared" si="51"/>
        <v>PR45</v>
      </c>
      <c r="KL16" s="36" t="str">
        <f t="shared" si="51"/>
        <v>PR45</v>
      </c>
      <c r="KM16" s="36" t="str">
        <f t="shared" si="51"/>
        <v>PR45</v>
      </c>
      <c r="KN16" s="36" t="str">
        <f t="shared" si="51"/>
        <v>PR45</v>
      </c>
      <c r="KO16" s="36" t="str">
        <f t="shared" si="51"/>
        <v>PR45</v>
      </c>
      <c r="KP16" s="37" t="str">
        <f t="shared" si="51"/>
        <v>PR45</v>
      </c>
      <c r="KQ16" s="35" t="str">
        <f t="shared" si="51"/>
        <v>PR45</v>
      </c>
      <c r="KR16" s="36" t="str">
        <f t="shared" si="51"/>
        <v>PR45</v>
      </c>
      <c r="KS16" s="36" t="str">
        <f t="shared" si="51"/>
        <v>PR45</v>
      </c>
      <c r="KT16" s="36" t="str">
        <f t="shared" si="51"/>
        <v>PR45</v>
      </c>
      <c r="KU16" s="36" t="str">
        <f t="shared" si="51"/>
        <v>PR45</v>
      </c>
      <c r="KV16" s="36" t="str">
        <f t="shared" si="51"/>
        <v>PR45</v>
      </c>
      <c r="KW16" s="37" t="str">
        <f t="shared" si="51"/>
        <v>PR45</v>
      </c>
      <c r="KX16" s="35" t="str">
        <f t="shared" si="51"/>
        <v>PR45</v>
      </c>
      <c r="KY16" s="36" t="str">
        <f t="shared" si="51"/>
        <v>PR45</v>
      </c>
      <c r="KZ16" s="36" t="str">
        <f t="shared" si="51"/>
        <v>PR45</v>
      </c>
      <c r="LA16" s="36" t="str">
        <f t="shared" si="51"/>
        <v>PR45</v>
      </c>
      <c r="LB16" s="36" t="str">
        <f t="shared" si="51"/>
        <v>PR45</v>
      </c>
      <c r="LC16" s="36" t="str">
        <f t="shared" si="51"/>
        <v>PR45</v>
      </c>
      <c r="LD16" s="37" t="str">
        <f t="shared" si="51"/>
        <v>PR45</v>
      </c>
      <c r="LE16" s="35" t="str">
        <f t="shared" si="51"/>
        <v>PR45</v>
      </c>
      <c r="LF16" s="36" t="str">
        <f t="shared" si="51"/>
        <v>PR45</v>
      </c>
      <c r="LG16" s="36" t="str">
        <f t="shared" si="51"/>
        <v>PR45</v>
      </c>
      <c r="LH16" s="36" t="str">
        <f t="shared" si="51"/>
        <v>PR45</v>
      </c>
      <c r="LI16" s="36" t="str">
        <f t="shared" si="51"/>
        <v>PR45</v>
      </c>
      <c r="LJ16" s="36" t="str">
        <f t="shared" si="51"/>
        <v>PR45</v>
      </c>
      <c r="LK16" s="37" t="str">
        <f t="shared" si="51"/>
        <v>PR45</v>
      </c>
      <c r="LL16" s="35" t="str">
        <f t="shared" ref="LL16:NW16" si="52">LK16</f>
        <v>PR45</v>
      </c>
      <c r="LM16" s="36" t="str">
        <f t="shared" si="52"/>
        <v>PR45</v>
      </c>
      <c r="LN16" s="36" t="str">
        <f t="shared" si="52"/>
        <v>PR45</v>
      </c>
      <c r="LO16" s="36" t="str">
        <f t="shared" si="52"/>
        <v>PR45</v>
      </c>
      <c r="LP16" s="36" t="str">
        <f t="shared" si="52"/>
        <v>PR45</v>
      </c>
      <c r="LQ16" s="36" t="str">
        <f t="shared" si="52"/>
        <v>PR45</v>
      </c>
      <c r="LR16" s="37" t="str">
        <f t="shared" si="52"/>
        <v>PR45</v>
      </c>
      <c r="LS16" s="35" t="str">
        <f t="shared" si="52"/>
        <v>PR45</v>
      </c>
      <c r="LT16" s="36" t="str">
        <f t="shared" si="52"/>
        <v>PR45</v>
      </c>
      <c r="LU16" s="36" t="str">
        <f t="shared" si="52"/>
        <v>PR45</v>
      </c>
      <c r="LV16" s="36" t="str">
        <f t="shared" si="52"/>
        <v>PR45</v>
      </c>
      <c r="LW16" s="36" t="str">
        <f t="shared" si="52"/>
        <v>PR45</v>
      </c>
      <c r="LX16" s="36" t="str">
        <f t="shared" si="52"/>
        <v>PR45</v>
      </c>
      <c r="LY16" s="37" t="str">
        <f t="shared" si="52"/>
        <v>PR45</v>
      </c>
      <c r="LZ16" s="35" t="str">
        <f t="shared" si="52"/>
        <v>PR45</v>
      </c>
      <c r="MA16" s="36" t="str">
        <f t="shared" si="52"/>
        <v>PR45</v>
      </c>
      <c r="MB16" s="36" t="str">
        <f t="shared" si="52"/>
        <v>PR45</v>
      </c>
      <c r="MC16" s="36" t="str">
        <f t="shared" si="52"/>
        <v>PR45</v>
      </c>
      <c r="MD16" s="36" t="str">
        <f t="shared" si="52"/>
        <v>PR45</v>
      </c>
      <c r="ME16" s="36" t="str">
        <f t="shared" si="52"/>
        <v>PR45</v>
      </c>
      <c r="MF16" s="37" t="str">
        <f t="shared" si="52"/>
        <v>PR45</v>
      </c>
      <c r="MG16" s="35" t="str">
        <f t="shared" si="52"/>
        <v>PR45</v>
      </c>
      <c r="MH16" s="36" t="str">
        <f t="shared" si="52"/>
        <v>PR45</v>
      </c>
      <c r="MI16" s="36" t="str">
        <f t="shared" si="52"/>
        <v>PR45</v>
      </c>
      <c r="MJ16" s="36" t="str">
        <f t="shared" si="52"/>
        <v>PR45</v>
      </c>
      <c r="MK16" s="36" t="str">
        <f t="shared" si="52"/>
        <v>PR45</v>
      </c>
      <c r="ML16" s="36" t="str">
        <f t="shared" si="52"/>
        <v>PR45</v>
      </c>
      <c r="MM16" s="37" t="str">
        <f t="shared" si="52"/>
        <v>PR45</v>
      </c>
      <c r="MN16" s="35" t="str">
        <f t="shared" si="52"/>
        <v>PR45</v>
      </c>
      <c r="MO16" s="36" t="str">
        <f t="shared" si="52"/>
        <v>PR45</v>
      </c>
      <c r="MP16" s="36" t="str">
        <f t="shared" si="52"/>
        <v>PR45</v>
      </c>
      <c r="MQ16" s="36" t="str">
        <f t="shared" si="52"/>
        <v>PR45</v>
      </c>
      <c r="MR16" s="36" t="str">
        <f t="shared" si="52"/>
        <v>PR45</v>
      </c>
      <c r="MS16" s="36" t="str">
        <f t="shared" si="52"/>
        <v>PR45</v>
      </c>
      <c r="MT16" s="37" t="str">
        <f t="shared" si="52"/>
        <v>PR45</v>
      </c>
      <c r="MU16" s="35" t="str">
        <f t="shared" si="52"/>
        <v>PR45</v>
      </c>
      <c r="MV16" s="36" t="str">
        <f t="shared" si="52"/>
        <v>PR45</v>
      </c>
      <c r="MW16" s="36" t="str">
        <f t="shared" si="52"/>
        <v>PR45</v>
      </c>
      <c r="MX16" s="36" t="str">
        <f t="shared" si="52"/>
        <v>PR45</v>
      </c>
      <c r="MY16" s="36" t="str">
        <f t="shared" si="52"/>
        <v>PR45</v>
      </c>
      <c r="MZ16" s="36" t="str">
        <f t="shared" si="52"/>
        <v>PR45</v>
      </c>
      <c r="NA16" s="37" t="str">
        <f t="shared" si="52"/>
        <v>PR45</v>
      </c>
      <c r="NB16" s="35" t="str">
        <f t="shared" si="52"/>
        <v>PR45</v>
      </c>
      <c r="NC16" s="36" t="str">
        <f t="shared" si="52"/>
        <v>PR45</v>
      </c>
      <c r="ND16" s="36" t="str">
        <f t="shared" si="52"/>
        <v>PR45</v>
      </c>
      <c r="NE16" s="36" t="str">
        <f t="shared" si="52"/>
        <v>PR45</v>
      </c>
      <c r="NF16" s="36" t="str">
        <f t="shared" si="52"/>
        <v>PR45</v>
      </c>
      <c r="NG16" s="36" t="str">
        <f t="shared" si="52"/>
        <v>PR45</v>
      </c>
      <c r="NH16" s="37" t="str">
        <f t="shared" si="52"/>
        <v>PR45</v>
      </c>
      <c r="NI16" s="35" t="str">
        <f t="shared" si="52"/>
        <v>PR45</v>
      </c>
      <c r="NJ16" s="36" t="str">
        <f t="shared" si="52"/>
        <v>PR45</v>
      </c>
      <c r="NK16" s="36" t="str">
        <f t="shared" si="52"/>
        <v>PR45</v>
      </c>
      <c r="NL16" s="36" t="str">
        <f t="shared" si="52"/>
        <v>PR45</v>
      </c>
      <c r="NM16" s="36" t="str">
        <f t="shared" si="52"/>
        <v>PR45</v>
      </c>
      <c r="NN16" s="36" t="str">
        <f t="shared" si="52"/>
        <v>PR45</v>
      </c>
      <c r="NO16" s="37" t="str">
        <f t="shared" si="52"/>
        <v>PR45</v>
      </c>
      <c r="NP16" s="35" t="str">
        <f t="shared" si="52"/>
        <v>PR45</v>
      </c>
      <c r="NQ16" s="36" t="str">
        <f t="shared" si="52"/>
        <v>PR45</v>
      </c>
      <c r="NR16" s="36" t="str">
        <f t="shared" si="52"/>
        <v>PR45</v>
      </c>
      <c r="NS16" s="36" t="str">
        <f t="shared" si="52"/>
        <v>PR45</v>
      </c>
      <c r="NT16" s="36" t="str">
        <f t="shared" si="52"/>
        <v>PR45</v>
      </c>
      <c r="NU16" s="36" t="str">
        <f t="shared" si="52"/>
        <v>PR45</v>
      </c>
      <c r="NV16" s="37" t="str">
        <f t="shared" si="52"/>
        <v>PR45</v>
      </c>
      <c r="NW16" s="35" t="str">
        <f t="shared" si="52"/>
        <v>PR45</v>
      </c>
      <c r="NX16" s="36" t="str">
        <f t="shared" ref="NX16:QI16" si="53">NW16</f>
        <v>PR45</v>
      </c>
      <c r="NY16" s="36" t="str">
        <f t="shared" si="53"/>
        <v>PR45</v>
      </c>
      <c r="NZ16" s="36" t="str">
        <f t="shared" si="53"/>
        <v>PR45</v>
      </c>
      <c r="OA16" s="36" t="str">
        <f t="shared" si="53"/>
        <v>PR45</v>
      </c>
      <c r="OB16" s="36" t="str">
        <f t="shared" si="53"/>
        <v>PR45</v>
      </c>
      <c r="OC16" s="37" t="str">
        <f t="shared" si="53"/>
        <v>PR45</v>
      </c>
      <c r="OD16" s="35" t="str">
        <f t="shared" si="53"/>
        <v>PR45</v>
      </c>
      <c r="OE16" s="36" t="str">
        <f t="shared" si="53"/>
        <v>PR45</v>
      </c>
      <c r="OF16" s="36" t="str">
        <f t="shared" si="53"/>
        <v>PR45</v>
      </c>
      <c r="OG16" s="36" t="str">
        <f t="shared" si="53"/>
        <v>PR45</v>
      </c>
      <c r="OH16" s="36" t="str">
        <f t="shared" si="53"/>
        <v>PR45</v>
      </c>
      <c r="OI16" s="36" t="str">
        <f t="shared" si="53"/>
        <v>PR45</v>
      </c>
      <c r="OJ16" s="37" t="str">
        <f t="shared" si="53"/>
        <v>PR45</v>
      </c>
      <c r="OK16" s="35" t="str">
        <f t="shared" si="53"/>
        <v>PR45</v>
      </c>
      <c r="OL16" s="36" t="str">
        <f t="shared" si="53"/>
        <v>PR45</v>
      </c>
      <c r="OM16" s="36" t="str">
        <f t="shared" si="53"/>
        <v>PR45</v>
      </c>
      <c r="ON16" s="36" t="str">
        <f t="shared" si="53"/>
        <v>PR45</v>
      </c>
      <c r="OO16" s="36" t="str">
        <f t="shared" si="53"/>
        <v>PR45</v>
      </c>
      <c r="OP16" s="36" t="str">
        <f t="shared" si="53"/>
        <v>PR45</v>
      </c>
      <c r="OQ16" s="37" t="str">
        <f t="shared" si="53"/>
        <v>PR45</v>
      </c>
      <c r="OR16" s="35" t="str">
        <f t="shared" si="53"/>
        <v>PR45</v>
      </c>
      <c r="OS16" s="36" t="str">
        <f t="shared" si="53"/>
        <v>PR45</v>
      </c>
      <c r="OT16" s="36" t="str">
        <f t="shared" si="53"/>
        <v>PR45</v>
      </c>
      <c r="OU16" s="36" t="str">
        <f t="shared" si="53"/>
        <v>PR45</v>
      </c>
      <c r="OV16" s="36" t="str">
        <f t="shared" si="53"/>
        <v>PR45</v>
      </c>
      <c r="OW16" s="36" t="str">
        <f t="shared" si="53"/>
        <v>PR45</v>
      </c>
      <c r="OX16" s="37" t="str">
        <f t="shared" si="53"/>
        <v>PR45</v>
      </c>
      <c r="OY16" s="35" t="str">
        <f t="shared" si="53"/>
        <v>PR45</v>
      </c>
      <c r="OZ16" s="36" t="str">
        <f t="shared" si="53"/>
        <v>PR45</v>
      </c>
      <c r="PA16" s="36" t="str">
        <f t="shared" si="53"/>
        <v>PR45</v>
      </c>
      <c r="PB16" s="36" t="str">
        <f t="shared" si="53"/>
        <v>PR45</v>
      </c>
      <c r="PC16" s="36" t="str">
        <f t="shared" si="53"/>
        <v>PR45</v>
      </c>
      <c r="PD16" s="36" t="str">
        <f t="shared" si="53"/>
        <v>PR45</v>
      </c>
      <c r="PE16" s="37" t="str">
        <f t="shared" si="53"/>
        <v>PR45</v>
      </c>
      <c r="PF16" s="35" t="str">
        <f t="shared" si="53"/>
        <v>PR45</v>
      </c>
      <c r="PG16" s="36" t="str">
        <f t="shared" si="53"/>
        <v>PR45</v>
      </c>
      <c r="PH16" s="36" t="str">
        <f t="shared" si="53"/>
        <v>PR45</v>
      </c>
      <c r="PI16" s="36" t="str">
        <f t="shared" si="53"/>
        <v>PR45</v>
      </c>
      <c r="PJ16" s="36" t="str">
        <f t="shared" si="53"/>
        <v>PR45</v>
      </c>
      <c r="PK16" s="36" t="str">
        <f t="shared" si="53"/>
        <v>PR45</v>
      </c>
      <c r="PL16" s="37" t="str">
        <f t="shared" si="53"/>
        <v>PR45</v>
      </c>
      <c r="PM16" s="35" t="str">
        <f t="shared" si="53"/>
        <v>PR45</v>
      </c>
      <c r="PN16" s="36" t="str">
        <f t="shared" si="53"/>
        <v>PR45</v>
      </c>
      <c r="PO16" s="36" t="str">
        <f t="shared" si="53"/>
        <v>PR45</v>
      </c>
      <c r="PP16" s="36" t="str">
        <f t="shared" si="53"/>
        <v>PR45</v>
      </c>
      <c r="PQ16" s="36" t="str">
        <f t="shared" si="53"/>
        <v>PR45</v>
      </c>
      <c r="PR16" s="36" t="str">
        <f t="shared" si="53"/>
        <v>PR45</v>
      </c>
      <c r="PS16" s="37" t="str">
        <f t="shared" si="53"/>
        <v>PR45</v>
      </c>
      <c r="PT16" s="35" t="str">
        <f t="shared" si="53"/>
        <v>PR45</v>
      </c>
      <c r="PU16" s="36" t="str">
        <f t="shared" si="53"/>
        <v>PR45</v>
      </c>
      <c r="PV16" s="36" t="str">
        <f t="shared" si="53"/>
        <v>PR45</v>
      </c>
      <c r="PW16" s="36" t="str">
        <f t="shared" si="53"/>
        <v>PR45</v>
      </c>
      <c r="PX16" s="36" t="str">
        <f t="shared" si="53"/>
        <v>PR45</v>
      </c>
      <c r="PY16" s="36" t="str">
        <f t="shared" si="53"/>
        <v>PR45</v>
      </c>
      <c r="PZ16" s="37" t="str">
        <f t="shared" si="53"/>
        <v>PR45</v>
      </c>
      <c r="QA16" s="35" t="str">
        <f t="shared" si="53"/>
        <v>PR45</v>
      </c>
      <c r="QB16" s="36" t="str">
        <f t="shared" si="53"/>
        <v>PR45</v>
      </c>
      <c r="QC16" s="36" t="str">
        <f t="shared" si="53"/>
        <v>PR45</v>
      </c>
      <c r="QD16" s="36" t="str">
        <f t="shared" si="53"/>
        <v>PR45</v>
      </c>
      <c r="QE16" s="36" t="str">
        <f t="shared" si="53"/>
        <v>PR45</v>
      </c>
      <c r="QF16" s="36" t="str">
        <f t="shared" si="53"/>
        <v>PR45</v>
      </c>
      <c r="QG16" s="37" t="str">
        <f t="shared" si="53"/>
        <v>PR45</v>
      </c>
      <c r="QH16" s="35" t="str">
        <f t="shared" si="53"/>
        <v>PR45</v>
      </c>
      <c r="QI16" s="36" t="str">
        <f t="shared" si="53"/>
        <v>PR45</v>
      </c>
      <c r="QJ16" s="36" t="str">
        <f t="shared" ref="QJ16:QN16" si="54">QI16</f>
        <v>PR45</v>
      </c>
      <c r="QK16" s="36" t="str">
        <f t="shared" si="54"/>
        <v>PR45</v>
      </c>
      <c r="QL16" s="36" t="str">
        <f t="shared" si="54"/>
        <v>PR45</v>
      </c>
      <c r="QM16" s="36" t="str">
        <f t="shared" si="54"/>
        <v>PR45</v>
      </c>
      <c r="QN16" s="37" t="str">
        <f t="shared" si="54"/>
        <v>PR45</v>
      </c>
    </row>
    <row r="17" spans="1:456" s="15" customFormat="1" x14ac:dyDescent="0.2">
      <c r="A17" s="39" t="s">
        <v>31</v>
      </c>
      <c r="B17" s="40">
        <v>0</v>
      </c>
      <c r="C17" s="41">
        <f>B27</f>
        <v>11450</v>
      </c>
      <c r="D17" s="41">
        <f t="shared" ref="D17:BO17" si="55">C27</f>
        <v>11075</v>
      </c>
      <c r="E17" s="41">
        <f t="shared" si="55"/>
        <v>10600</v>
      </c>
      <c r="F17" s="41">
        <f t="shared" si="55"/>
        <v>9900</v>
      </c>
      <c r="G17" s="41">
        <f t="shared" si="55"/>
        <v>9250</v>
      </c>
      <c r="H17" s="41">
        <f t="shared" si="55"/>
        <v>8450</v>
      </c>
      <c r="I17" s="41">
        <f t="shared" si="55"/>
        <v>7450</v>
      </c>
      <c r="J17" s="41">
        <f t="shared" si="55"/>
        <v>6450</v>
      </c>
      <c r="K17" s="41">
        <f t="shared" si="55"/>
        <v>5450</v>
      </c>
      <c r="L17" s="41">
        <f t="shared" si="55"/>
        <v>4375</v>
      </c>
      <c r="M17" s="41">
        <f t="shared" si="55"/>
        <v>3200</v>
      </c>
      <c r="N17" s="41">
        <f t="shared" si="55"/>
        <v>1925</v>
      </c>
      <c r="O17" s="41">
        <f t="shared" si="55"/>
        <v>12750</v>
      </c>
      <c r="P17" s="41">
        <f t="shared" si="55"/>
        <v>11300</v>
      </c>
      <c r="Q17" s="41">
        <f t="shared" si="55"/>
        <v>10099</v>
      </c>
      <c r="R17" s="41">
        <f t="shared" si="55"/>
        <v>8898</v>
      </c>
      <c r="S17" s="41">
        <f t="shared" si="55"/>
        <v>7693</v>
      </c>
      <c r="T17" s="41">
        <f t="shared" si="55"/>
        <v>6485</v>
      </c>
      <c r="U17" s="41">
        <f t="shared" si="55"/>
        <v>5277</v>
      </c>
      <c r="V17" s="41">
        <f t="shared" si="55"/>
        <v>16168</v>
      </c>
      <c r="W17" s="41">
        <f t="shared" si="55"/>
        <v>14959</v>
      </c>
      <c r="X17" s="41">
        <f t="shared" si="55"/>
        <v>13749</v>
      </c>
      <c r="Y17" s="41">
        <f t="shared" si="55"/>
        <v>12539</v>
      </c>
      <c r="Z17" s="41">
        <f t="shared" si="55"/>
        <v>11326</v>
      </c>
      <c r="AA17" s="41">
        <f t="shared" si="55"/>
        <v>10111</v>
      </c>
      <c r="AB17" s="41">
        <f t="shared" si="55"/>
        <v>20892</v>
      </c>
      <c r="AC17" s="41">
        <f t="shared" si="55"/>
        <v>19673</v>
      </c>
      <c r="AD17" s="41">
        <f t="shared" si="55"/>
        <v>18454</v>
      </c>
      <c r="AE17" s="41">
        <f t="shared" si="55"/>
        <v>16986</v>
      </c>
      <c r="AF17" s="41">
        <f t="shared" si="55"/>
        <v>15517</v>
      </c>
      <c r="AG17" s="41">
        <f t="shared" si="55"/>
        <v>14048</v>
      </c>
      <c r="AH17" s="41">
        <f t="shared" si="55"/>
        <v>12579</v>
      </c>
      <c r="AI17" s="41">
        <f t="shared" si="55"/>
        <v>24465</v>
      </c>
      <c r="AJ17" s="41">
        <f t="shared" si="55"/>
        <v>22996</v>
      </c>
      <c r="AK17" s="41">
        <f t="shared" si="55"/>
        <v>21527</v>
      </c>
      <c r="AL17" s="41">
        <f t="shared" si="55"/>
        <v>19658</v>
      </c>
      <c r="AM17" s="41">
        <f t="shared" si="55"/>
        <v>17789</v>
      </c>
      <c r="AN17" s="41">
        <f t="shared" si="55"/>
        <v>15920</v>
      </c>
      <c r="AO17" s="41">
        <f t="shared" si="55"/>
        <v>15682</v>
      </c>
      <c r="AP17" s="41">
        <f t="shared" si="55"/>
        <v>13813</v>
      </c>
      <c r="AQ17" s="41">
        <f t="shared" si="55"/>
        <v>11944</v>
      </c>
      <c r="AR17" s="41">
        <f t="shared" si="55"/>
        <v>23806</v>
      </c>
      <c r="AS17" s="41">
        <f t="shared" si="55"/>
        <v>21834</v>
      </c>
      <c r="AT17" s="41">
        <f t="shared" si="55"/>
        <v>19862</v>
      </c>
      <c r="AU17" s="41">
        <f t="shared" si="55"/>
        <v>17875</v>
      </c>
      <c r="AV17" s="41">
        <f t="shared" si="55"/>
        <v>17630</v>
      </c>
      <c r="AW17" s="41">
        <f t="shared" si="55"/>
        <v>15658</v>
      </c>
      <c r="AX17" s="41">
        <f t="shared" si="55"/>
        <v>13685</v>
      </c>
      <c r="AY17" s="41">
        <f t="shared" si="55"/>
        <v>13441</v>
      </c>
      <c r="AZ17" s="41">
        <f t="shared" si="55"/>
        <v>11468</v>
      </c>
      <c r="BA17" s="41">
        <f t="shared" si="55"/>
        <v>9495</v>
      </c>
      <c r="BB17" s="41">
        <f t="shared" si="55"/>
        <v>19872</v>
      </c>
      <c r="BC17" s="41">
        <f t="shared" si="55"/>
        <v>19628</v>
      </c>
      <c r="BD17" s="41">
        <f t="shared" si="55"/>
        <v>17656</v>
      </c>
      <c r="BE17" s="41">
        <f t="shared" si="55"/>
        <v>15684</v>
      </c>
      <c r="BF17" s="41">
        <f t="shared" si="55"/>
        <v>15440</v>
      </c>
      <c r="BG17" s="41">
        <f t="shared" si="55"/>
        <v>13372</v>
      </c>
      <c r="BH17" s="41">
        <f t="shared" si="55"/>
        <v>11304</v>
      </c>
      <c r="BI17" s="41">
        <f t="shared" si="55"/>
        <v>9236</v>
      </c>
      <c r="BJ17" s="41">
        <f t="shared" si="55"/>
        <v>8986</v>
      </c>
      <c r="BK17" s="41">
        <f t="shared" si="55"/>
        <v>6918</v>
      </c>
      <c r="BL17" s="41">
        <f t="shared" si="55"/>
        <v>17250</v>
      </c>
      <c r="BM17" s="41">
        <f t="shared" si="55"/>
        <v>29350</v>
      </c>
      <c r="BN17" s="41">
        <f t="shared" si="55"/>
        <v>27224</v>
      </c>
      <c r="BO17" s="41">
        <f t="shared" si="55"/>
        <v>25098</v>
      </c>
      <c r="BP17" s="41">
        <f t="shared" ref="BP17:EA17" si="56">BO27</f>
        <v>22972</v>
      </c>
      <c r="BQ17" s="41">
        <f t="shared" si="56"/>
        <v>22722</v>
      </c>
      <c r="BR17" s="41">
        <f t="shared" si="56"/>
        <v>20596</v>
      </c>
      <c r="BS17" s="41">
        <f t="shared" si="56"/>
        <v>18470</v>
      </c>
      <c r="BT17" s="41">
        <f t="shared" si="56"/>
        <v>18220</v>
      </c>
      <c r="BU17" s="41">
        <f t="shared" si="56"/>
        <v>15983</v>
      </c>
      <c r="BV17" s="41">
        <f t="shared" si="56"/>
        <v>13746</v>
      </c>
      <c r="BW17" s="41">
        <f t="shared" si="56"/>
        <v>11509</v>
      </c>
      <c r="BX17" s="41">
        <f t="shared" si="56"/>
        <v>11256</v>
      </c>
      <c r="BY17" s="41">
        <f t="shared" si="56"/>
        <v>21269</v>
      </c>
      <c r="BZ17" s="41">
        <f t="shared" si="56"/>
        <v>19032</v>
      </c>
      <c r="CA17" s="41">
        <f t="shared" si="56"/>
        <v>18779</v>
      </c>
      <c r="CB17" s="41">
        <f t="shared" si="56"/>
        <v>16454</v>
      </c>
      <c r="CC17" s="41">
        <f t="shared" si="56"/>
        <v>14129</v>
      </c>
      <c r="CD17" s="41">
        <f t="shared" si="56"/>
        <v>23804</v>
      </c>
      <c r="CE17" s="41">
        <f t="shared" si="56"/>
        <v>35752</v>
      </c>
      <c r="CF17" s="41">
        <f t="shared" si="56"/>
        <v>33427</v>
      </c>
      <c r="CG17" s="41">
        <f t="shared" si="56"/>
        <v>31102</v>
      </c>
      <c r="CH17" s="41">
        <f t="shared" si="56"/>
        <v>30850</v>
      </c>
      <c r="CI17" s="41">
        <f t="shared" si="56"/>
        <v>28306</v>
      </c>
      <c r="CJ17" s="41">
        <f t="shared" si="56"/>
        <v>25762</v>
      </c>
      <c r="CK17" s="41">
        <f t="shared" si="56"/>
        <v>23218</v>
      </c>
      <c r="CL17" s="41">
        <f t="shared" si="56"/>
        <v>22950</v>
      </c>
      <c r="CM17" s="41">
        <f t="shared" si="56"/>
        <v>20404</v>
      </c>
      <c r="CN17" s="41">
        <f t="shared" si="56"/>
        <v>17858</v>
      </c>
      <c r="CO17" s="41">
        <f t="shared" si="56"/>
        <v>15830</v>
      </c>
      <c r="CP17" s="41">
        <f t="shared" si="56"/>
        <v>13811</v>
      </c>
      <c r="CQ17" s="41">
        <f t="shared" si="56"/>
        <v>11792</v>
      </c>
      <c r="CR17" s="41">
        <f t="shared" si="56"/>
        <v>9773</v>
      </c>
      <c r="CS17" s="41">
        <f t="shared" si="56"/>
        <v>7754</v>
      </c>
      <c r="CT17" s="41">
        <f t="shared" si="56"/>
        <v>17785</v>
      </c>
      <c r="CU17" s="41">
        <f t="shared" si="56"/>
        <v>15766</v>
      </c>
      <c r="CV17" s="41">
        <f t="shared" si="56"/>
        <v>27631</v>
      </c>
      <c r="CW17" s="41">
        <f t="shared" si="56"/>
        <v>25181</v>
      </c>
      <c r="CX17" s="41">
        <f t="shared" si="56"/>
        <v>22731</v>
      </c>
      <c r="CY17" s="41">
        <f t="shared" si="56"/>
        <v>32431</v>
      </c>
      <c r="CZ17" s="41">
        <f t="shared" si="56"/>
        <v>29981</v>
      </c>
      <c r="DA17" s="41">
        <f t="shared" si="56"/>
        <v>39731</v>
      </c>
      <c r="DB17" s="41">
        <f t="shared" si="56"/>
        <v>37271</v>
      </c>
      <c r="DC17" s="41">
        <f t="shared" si="56"/>
        <v>36961</v>
      </c>
      <c r="DD17" s="41">
        <f t="shared" si="56"/>
        <v>33961</v>
      </c>
      <c r="DE17" s="41">
        <f t="shared" si="56"/>
        <v>30961</v>
      </c>
      <c r="DF17" s="41">
        <f t="shared" si="56"/>
        <v>27961</v>
      </c>
      <c r="DG17" s="41">
        <f t="shared" si="56"/>
        <v>27656</v>
      </c>
      <c r="DH17" s="41">
        <f t="shared" si="56"/>
        <v>24656</v>
      </c>
      <c r="DI17" s="41">
        <f t="shared" si="56"/>
        <v>33756</v>
      </c>
      <c r="DJ17" s="41">
        <f t="shared" si="56"/>
        <v>33451</v>
      </c>
      <c r="DK17" s="41">
        <f t="shared" si="56"/>
        <v>30257</v>
      </c>
      <c r="DL17" s="41">
        <f t="shared" si="56"/>
        <v>27063</v>
      </c>
      <c r="DM17" s="41">
        <f t="shared" si="56"/>
        <v>23838</v>
      </c>
      <c r="DN17" s="41">
        <f t="shared" si="56"/>
        <v>23526</v>
      </c>
      <c r="DO17" s="41">
        <f t="shared" si="56"/>
        <v>20301</v>
      </c>
      <c r="DP17" s="41">
        <f t="shared" si="56"/>
        <v>29257</v>
      </c>
      <c r="DQ17" s="41">
        <f t="shared" si="56"/>
        <v>28945</v>
      </c>
      <c r="DR17" s="41">
        <f t="shared" si="56"/>
        <v>25565</v>
      </c>
      <c r="DS17" s="41">
        <f t="shared" si="56"/>
        <v>22185</v>
      </c>
      <c r="DT17" s="41">
        <f t="shared" si="56"/>
        <v>18805</v>
      </c>
      <c r="DU17" s="41">
        <f t="shared" si="56"/>
        <v>18490</v>
      </c>
      <c r="DV17" s="41">
        <f t="shared" si="56"/>
        <v>27210</v>
      </c>
      <c r="DW17" s="41">
        <f t="shared" si="56"/>
        <v>23830</v>
      </c>
      <c r="DX17" s="41">
        <f t="shared" si="56"/>
        <v>23515</v>
      </c>
      <c r="DY17" s="41">
        <f t="shared" si="56"/>
        <v>19915</v>
      </c>
      <c r="DZ17" s="41">
        <f t="shared" si="56"/>
        <v>16315</v>
      </c>
      <c r="EA17" s="41">
        <f t="shared" si="56"/>
        <v>12715</v>
      </c>
      <c r="EB17" s="41">
        <f t="shared" ref="EB17:FU17" si="57">EA27</f>
        <v>12389</v>
      </c>
      <c r="EC17" s="41">
        <f t="shared" si="57"/>
        <v>20889</v>
      </c>
      <c r="ED17" s="41">
        <f t="shared" si="57"/>
        <v>17289</v>
      </c>
      <c r="EE17" s="41">
        <f t="shared" si="57"/>
        <v>29063</v>
      </c>
      <c r="EF17" s="41">
        <f t="shared" si="57"/>
        <v>25273</v>
      </c>
      <c r="EG17" s="41">
        <f t="shared" si="57"/>
        <v>21483</v>
      </c>
      <c r="EH17" s="41">
        <f t="shared" si="57"/>
        <v>17693</v>
      </c>
      <c r="EI17" s="41">
        <f t="shared" si="57"/>
        <v>17348</v>
      </c>
      <c r="EJ17" s="41">
        <f t="shared" si="57"/>
        <v>13558</v>
      </c>
      <c r="EK17" s="41">
        <f t="shared" si="57"/>
        <v>9768</v>
      </c>
      <c r="EL17" s="41">
        <f t="shared" si="57"/>
        <v>21623</v>
      </c>
      <c r="EM17" s="41">
        <f t="shared" si="57"/>
        <v>17648</v>
      </c>
      <c r="EN17" s="41">
        <f t="shared" si="57"/>
        <v>13673</v>
      </c>
      <c r="EO17" s="41">
        <f t="shared" si="57"/>
        <v>9698</v>
      </c>
      <c r="EP17" s="41">
        <f t="shared" si="57"/>
        <v>9348</v>
      </c>
      <c r="EQ17" s="41">
        <f t="shared" si="57"/>
        <v>17473</v>
      </c>
      <c r="ER17" s="41">
        <f t="shared" si="57"/>
        <v>13498</v>
      </c>
      <c r="ES17" s="41">
        <f t="shared" si="57"/>
        <v>13148</v>
      </c>
      <c r="ET17" s="41">
        <f t="shared" si="57"/>
        <v>21721</v>
      </c>
      <c r="EU17" s="41">
        <f t="shared" si="57"/>
        <v>18194</v>
      </c>
      <c r="EV17" s="41">
        <f t="shared" si="57"/>
        <v>14667</v>
      </c>
      <c r="EW17" s="41">
        <f t="shared" si="57"/>
        <v>11140</v>
      </c>
      <c r="EX17" s="41">
        <f t="shared" si="57"/>
        <v>19763</v>
      </c>
      <c r="EY17" s="41">
        <f t="shared" si="57"/>
        <v>16236</v>
      </c>
      <c r="EZ17" s="41">
        <f t="shared" si="57"/>
        <v>24849</v>
      </c>
      <c r="FA17" s="41">
        <f t="shared" si="57"/>
        <v>21860</v>
      </c>
      <c r="FB17" s="41">
        <f t="shared" si="57"/>
        <v>18871</v>
      </c>
      <c r="FC17" s="41">
        <f t="shared" si="57"/>
        <v>15882</v>
      </c>
      <c r="FD17" s="41">
        <f t="shared" si="57"/>
        <v>12893</v>
      </c>
      <c r="FE17" s="41">
        <f t="shared" si="57"/>
        <v>22154</v>
      </c>
      <c r="FF17" s="41">
        <f t="shared" si="57"/>
        <v>19165</v>
      </c>
      <c r="FG17" s="41">
        <f t="shared" si="57"/>
        <v>28326</v>
      </c>
      <c r="FH17" s="41">
        <f t="shared" si="57"/>
        <v>25297</v>
      </c>
      <c r="FI17" s="41">
        <f t="shared" si="57"/>
        <v>22268</v>
      </c>
      <c r="FJ17" s="41">
        <f t="shared" si="57"/>
        <v>19239</v>
      </c>
      <c r="FK17" s="41">
        <f t="shared" si="57"/>
        <v>16210</v>
      </c>
      <c r="FL17" s="41">
        <f t="shared" si="57"/>
        <v>13181</v>
      </c>
      <c r="FM17" s="41">
        <f t="shared" si="57"/>
        <v>10152</v>
      </c>
      <c r="FN17" s="41">
        <f t="shared" si="57"/>
        <v>19473</v>
      </c>
      <c r="FO17" s="41">
        <f t="shared" si="57"/>
        <v>16413</v>
      </c>
      <c r="FP17" s="41">
        <f t="shared" si="57"/>
        <v>13323</v>
      </c>
      <c r="FQ17" s="41">
        <f t="shared" si="57"/>
        <v>10164</v>
      </c>
      <c r="FR17" s="41">
        <f t="shared" si="57"/>
        <v>6954</v>
      </c>
      <c r="FS17" s="41">
        <f t="shared" si="57"/>
        <v>15802</v>
      </c>
      <c r="FT17" s="41">
        <f t="shared" si="57"/>
        <v>24589</v>
      </c>
      <c r="FU17" s="41">
        <f t="shared" si="57"/>
        <v>21126</v>
      </c>
      <c r="FV17" s="41">
        <f t="shared" ref="FV17" si="58">FU27</f>
        <v>17590</v>
      </c>
      <c r="FW17" s="41">
        <f t="shared" ref="FW17" si="59">FV27</f>
        <v>13978</v>
      </c>
      <c r="FX17" s="41">
        <f t="shared" ref="FX17" si="60">FW27</f>
        <v>22397</v>
      </c>
      <c r="FY17" s="41">
        <f t="shared" ref="FY17" si="61">FX27</f>
        <v>18625</v>
      </c>
      <c r="FZ17" s="41">
        <f t="shared" ref="FZ17" si="62">FY27</f>
        <v>14816</v>
      </c>
      <c r="GA17" s="41">
        <f t="shared" ref="GA17" si="63">FZ27</f>
        <v>22857</v>
      </c>
      <c r="GB17" s="41">
        <f t="shared" ref="GB17" si="64">GA27</f>
        <v>19048</v>
      </c>
      <c r="GC17" s="41">
        <f t="shared" ref="GC17" si="65">GB27</f>
        <v>15237</v>
      </c>
      <c r="GD17" s="41">
        <f t="shared" ref="GD17" si="66">GC27</f>
        <v>11426</v>
      </c>
      <c r="GE17" s="41">
        <f t="shared" ref="GE17" si="67">GD27</f>
        <v>16865</v>
      </c>
      <c r="GF17" s="41">
        <f t="shared" ref="GF17:GM17" si="68">GE21</f>
        <v>13322</v>
      </c>
      <c r="GG17" s="41">
        <f t="shared" si="68"/>
        <v>9511</v>
      </c>
      <c r="GH17" s="42">
        <f t="shared" si="68"/>
        <v>17968</v>
      </c>
      <c r="GI17" s="40">
        <f t="shared" si="68"/>
        <v>14425</v>
      </c>
      <c r="GJ17" s="41">
        <f t="shared" si="68"/>
        <v>10842</v>
      </c>
      <c r="GK17" s="41">
        <f t="shared" si="68"/>
        <v>7259</v>
      </c>
      <c r="GL17" s="41">
        <f t="shared" si="68"/>
        <v>12776</v>
      </c>
      <c r="GM17" s="41">
        <f t="shared" si="68"/>
        <v>9193</v>
      </c>
      <c r="GN17" s="41">
        <f t="shared" ref="GN17:IY17" si="69">GM21</f>
        <v>5610</v>
      </c>
      <c r="GO17" s="42">
        <f t="shared" si="69"/>
        <v>14227</v>
      </c>
      <c r="GP17" s="40">
        <f t="shared" si="69"/>
        <v>10644</v>
      </c>
      <c r="GQ17" s="41">
        <f t="shared" si="69"/>
        <v>19064</v>
      </c>
      <c r="GR17" s="41">
        <f t="shared" si="69"/>
        <v>15484</v>
      </c>
      <c r="GS17" s="41">
        <f t="shared" si="69"/>
        <v>24604</v>
      </c>
      <c r="GT17" s="41">
        <f t="shared" si="69"/>
        <v>20985</v>
      </c>
      <c r="GU17" s="41">
        <f t="shared" si="69"/>
        <v>17366</v>
      </c>
      <c r="GV17" s="42">
        <f t="shared" si="69"/>
        <v>25947</v>
      </c>
      <c r="GW17" s="40">
        <f t="shared" si="69"/>
        <v>22328</v>
      </c>
      <c r="GX17" s="41">
        <f t="shared" si="69"/>
        <v>18709</v>
      </c>
      <c r="GY17" s="41">
        <f t="shared" si="69"/>
        <v>15090</v>
      </c>
      <c r="GZ17" s="41">
        <f t="shared" si="69"/>
        <v>20571</v>
      </c>
      <c r="HA17" s="41">
        <f t="shared" si="69"/>
        <v>16952</v>
      </c>
      <c r="HB17" s="41">
        <f t="shared" si="69"/>
        <v>13333</v>
      </c>
      <c r="HC17" s="42">
        <f t="shared" si="69"/>
        <v>9714</v>
      </c>
      <c r="HD17" s="40">
        <f t="shared" si="69"/>
        <v>30495</v>
      </c>
      <c r="HE17" s="41">
        <f t="shared" si="69"/>
        <v>26885</v>
      </c>
      <c r="HF17" s="41">
        <f t="shared" si="69"/>
        <v>23234</v>
      </c>
      <c r="HG17" s="41">
        <f t="shared" si="69"/>
        <v>19583</v>
      </c>
      <c r="HH17" s="41">
        <f t="shared" si="69"/>
        <v>15932</v>
      </c>
      <c r="HI17" s="41">
        <f t="shared" si="69"/>
        <v>12261</v>
      </c>
      <c r="HJ17" s="42">
        <f t="shared" si="69"/>
        <v>17740</v>
      </c>
      <c r="HK17" s="40">
        <f t="shared" si="69"/>
        <v>14069</v>
      </c>
      <c r="HL17" s="41">
        <f t="shared" si="69"/>
        <v>23002</v>
      </c>
      <c r="HM17" s="41">
        <f t="shared" si="69"/>
        <v>19335</v>
      </c>
      <c r="HN17" s="41">
        <f t="shared" si="69"/>
        <v>15668</v>
      </c>
      <c r="HO17" s="41">
        <f t="shared" si="69"/>
        <v>12001</v>
      </c>
      <c r="HP17" s="41">
        <f t="shared" si="69"/>
        <v>20734</v>
      </c>
      <c r="HQ17" s="42">
        <f t="shared" si="69"/>
        <v>17067</v>
      </c>
      <c r="HR17" s="40">
        <f t="shared" si="69"/>
        <v>25600</v>
      </c>
      <c r="HS17" s="41">
        <f t="shared" si="69"/>
        <v>21935</v>
      </c>
      <c r="HT17" s="41">
        <f t="shared" si="69"/>
        <v>18270</v>
      </c>
      <c r="HU17" s="41">
        <f t="shared" si="69"/>
        <v>14605</v>
      </c>
      <c r="HV17" s="41">
        <f t="shared" si="69"/>
        <v>10940</v>
      </c>
      <c r="HW17" s="41">
        <f t="shared" si="69"/>
        <v>16375</v>
      </c>
      <c r="HX17" s="42">
        <f t="shared" si="69"/>
        <v>12710</v>
      </c>
      <c r="HY17" s="40">
        <f t="shared" si="69"/>
        <v>21245</v>
      </c>
      <c r="HZ17" s="41">
        <f t="shared" si="69"/>
        <v>17585</v>
      </c>
      <c r="IA17" s="41">
        <f t="shared" si="69"/>
        <v>13925</v>
      </c>
      <c r="IB17" s="41">
        <f t="shared" si="69"/>
        <v>22315</v>
      </c>
      <c r="IC17" s="41">
        <f t="shared" si="69"/>
        <v>18655</v>
      </c>
      <c r="ID17" s="41">
        <f t="shared" si="69"/>
        <v>14995</v>
      </c>
      <c r="IE17" s="42">
        <f t="shared" si="69"/>
        <v>11335</v>
      </c>
      <c r="IF17" s="40">
        <f t="shared" si="69"/>
        <v>16825</v>
      </c>
      <c r="IG17" s="41">
        <f t="shared" si="69"/>
        <v>13125</v>
      </c>
      <c r="IH17" s="41">
        <f t="shared" si="69"/>
        <v>9425</v>
      </c>
      <c r="II17" s="41">
        <f t="shared" si="69"/>
        <v>17725</v>
      </c>
      <c r="IJ17" s="41">
        <f t="shared" si="69"/>
        <v>14025</v>
      </c>
      <c r="IK17" s="41">
        <f t="shared" si="69"/>
        <v>10325</v>
      </c>
      <c r="IL17" s="42">
        <f t="shared" si="69"/>
        <v>18625</v>
      </c>
      <c r="IM17" s="40">
        <f t="shared" si="69"/>
        <v>14925</v>
      </c>
      <c r="IN17" s="41">
        <f t="shared" si="69"/>
        <v>11195</v>
      </c>
      <c r="IO17" s="41">
        <f t="shared" si="69"/>
        <v>7465</v>
      </c>
      <c r="IP17" s="41">
        <f t="shared" si="69"/>
        <v>12735</v>
      </c>
      <c r="IQ17" s="41">
        <f t="shared" si="69"/>
        <v>9005</v>
      </c>
      <c r="IR17" s="41">
        <f t="shared" si="69"/>
        <v>17325</v>
      </c>
      <c r="IS17" s="42">
        <f t="shared" si="69"/>
        <v>13595</v>
      </c>
      <c r="IT17" s="40">
        <f t="shared" si="69"/>
        <v>21915</v>
      </c>
      <c r="IU17" s="41">
        <f t="shared" si="69"/>
        <v>18189</v>
      </c>
      <c r="IV17" s="41">
        <f t="shared" si="69"/>
        <v>14463</v>
      </c>
      <c r="IW17" s="41">
        <f t="shared" si="69"/>
        <v>22787</v>
      </c>
      <c r="IX17" s="41">
        <f t="shared" si="69"/>
        <v>19061</v>
      </c>
      <c r="IY17" s="41">
        <f t="shared" si="69"/>
        <v>15335</v>
      </c>
      <c r="IZ17" s="42">
        <f t="shared" ref="IZ17:LK17" si="70">IY21</f>
        <v>20659</v>
      </c>
      <c r="JA17" s="40">
        <f t="shared" si="70"/>
        <v>16933</v>
      </c>
      <c r="JB17" s="41">
        <f t="shared" si="70"/>
        <v>13212</v>
      </c>
      <c r="JC17" s="41">
        <f t="shared" si="70"/>
        <v>9491</v>
      </c>
      <c r="JD17" s="41">
        <f t="shared" si="70"/>
        <v>17820</v>
      </c>
      <c r="JE17" s="41">
        <f t="shared" si="70"/>
        <v>14099</v>
      </c>
      <c r="JF17" s="41">
        <f t="shared" si="70"/>
        <v>22478</v>
      </c>
      <c r="JG17" s="42">
        <f t="shared" si="70"/>
        <v>18757</v>
      </c>
      <c r="JH17" s="40">
        <f t="shared" si="70"/>
        <v>24086</v>
      </c>
      <c r="JI17" s="41">
        <f t="shared" si="70"/>
        <v>20372</v>
      </c>
      <c r="JJ17" s="41">
        <f t="shared" si="70"/>
        <v>16658</v>
      </c>
      <c r="JK17" s="41">
        <f t="shared" si="70"/>
        <v>25044</v>
      </c>
      <c r="JL17" s="41">
        <f t="shared" si="70"/>
        <v>21330</v>
      </c>
      <c r="JM17" s="41">
        <f t="shared" si="70"/>
        <v>17616</v>
      </c>
      <c r="JN17" s="42">
        <f t="shared" si="70"/>
        <v>26102</v>
      </c>
      <c r="JO17" s="40">
        <f t="shared" si="70"/>
        <v>22388</v>
      </c>
      <c r="JP17" s="41">
        <f t="shared" si="70"/>
        <v>18681</v>
      </c>
      <c r="JQ17" s="41">
        <f t="shared" si="70"/>
        <v>14974</v>
      </c>
      <c r="JR17" s="41">
        <f t="shared" si="70"/>
        <v>23417</v>
      </c>
      <c r="JS17" s="41">
        <f t="shared" si="70"/>
        <v>19710</v>
      </c>
      <c r="JT17" s="41">
        <f t="shared" si="70"/>
        <v>16003</v>
      </c>
      <c r="JU17" s="42">
        <f t="shared" si="70"/>
        <v>21446</v>
      </c>
      <c r="JV17" s="40">
        <f t="shared" si="70"/>
        <v>17739</v>
      </c>
      <c r="JW17" s="41">
        <f t="shared" si="70"/>
        <v>14037</v>
      </c>
      <c r="JX17" s="41">
        <f t="shared" si="70"/>
        <v>10335</v>
      </c>
      <c r="JY17" s="41">
        <f t="shared" si="70"/>
        <v>18683</v>
      </c>
      <c r="JZ17" s="41">
        <f t="shared" si="70"/>
        <v>14981</v>
      </c>
      <c r="KA17" s="41">
        <f t="shared" si="70"/>
        <v>11279</v>
      </c>
      <c r="KB17" s="42">
        <f t="shared" si="70"/>
        <v>19727</v>
      </c>
      <c r="KC17" s="40">
        <f t="shared" si="70"/>
        <v>25125</v>
      </c>
      <c r="KD17" s="41">
        <f t="shared" si="70"/>
        <v>21425</v>
      </c>
      <c r="KE17" s="41">
        <f t="shared" si="70"/>
        <v>17725</v>
      </c>
      <c r="KF17" s="41">
        <f t="shared" si="70"/>
        <v>14025</v>
      </c>
      <c r="KG17" s="41">
        <f t="shared" si="70"/>
        <v>10325</v>
      </c>
      <c r="KH17" s="41">
        <f t="shared" si="70"/>
        <v>18625</v>
      </c>
      <c r="KI17" s="42">
        <f t="shared" si="70"/>
        <v>14925</v>
      </c>
      <c r="KJ17" s="40">
        <f t="shared" si="70"/>
        <v>23575</v>
      </c>
      <c r="KK17" s="41">
        <f t="shared" si="70"/>
        <v>19875</v>
      </c>
      <c r="KL17" s="41">
        <f t="shared" si="70"/>
        <v>16175</v>
      </c>
      <c r="KM17" s="41">
        <f t="shared" si="70"/>
        <v>21475</v>
      </c>
      <c r="KN17" s="41">
        <f t="shared" si="70"/>
        <v>17775</v>
      </c>
      <c r="KO17" s="41">
        <f t="shared" si="70"/>
        <v>14075</v>
      </c>
      <c r="KP17" s="42">
        <f t="shared" si="70"/>
        <v>22525</v>
      </c>
      <c r="KQ17" s="40">
        <f t="shared" si="70"/>
        <v>18825</v>
      </c>
      <c r="KR17" s="41">
        <f t="shared" si="70"/>
        <v>15135</v>
      </c>
      <c r="KS17" s="41">
        <f t="shared" si="70"/>
        <v>11445</v>
      </c>
      <c r="KT17" s="41">
        <f t="shared" si="70"/>
        <v>16755</v>
      </c>
      <c r="KU17" s="41">
        <f t="shared" si="70"/>
        <v>13065</v>
      </c>
      <c r="KV17" s="41">
        <f t="shared" si="70"/>
        <v>21875</v>
      </c>
      <c r="KW17" s="42">
        <f t="shared" si="70"/>
        <v>18185</v>
      </c>
      <c r="KX17" s="40">
        <f t="shared" si="70"/>
        <v>14495</v>
      </c>
      <c r="KY17" s="41">
        <f t="shared" si="70"/>
        <v>10805</v>
      </c>
      <c r="KZ17" s="41">
        <f t="shared" si="70"/>
        <v>7115</v>
      </c>
      <c r="LA17" s="41">
        <f t="shared" si="70"/>
        <v>15575</v>
      </c>
      <c r="LB17" s="41">
        <f t="shared" si="70"/>
        <v>11885</v>
      </c>
      <c r="LC17" s="41">
        <f t="shared" si="70"/>
        <v>17295</v>
      </c>
      <c r="LD17" s="42">
        <f t="shared" si="70"/>
        <v>13605</v>
      </c>
      <c r="LE17" s="40">
        <f t="shared" si="70"/>
        <v>22115</v>
      </c>
      <c r="LF17" s="41">
        <f t="shared" si="70"/>
        <v>18435</v>
      </c>
      <c r="LG17" s="41">
        <f t="shared" si="70"/>
        <v>14755</v>
      </c>
      <c r="LH17" s="41">
        <f t="shared" si="70"/>
        <v>11075</v>
      </c>
      <c r="LI17" s="41">
        <f t="shared" si="70"/>
        <v>7395</v>
      </c>
      <c r="LJ17" s="41">
        <f t="shared" si="70"/>
        <v>15365</v>
      </c>
      <c r="LK17" s="42">
        <f t="shared" si="70"/>
        <v>11685</v>
      </c>
      <c r="LL17" s="40">
        <f t="shared" ref="LL17:NW17" si="71">LK21</f>
        <v>20005</v>
      </c>
      <c r="LM17" s="41">
        <f t="shared" si="71"/>
        <v>20005</v>
      </c>
      <c r="LN17" s="41">
        <f t="shared" si="71"/>
        <v>20005</v>
      </c>
      <c r="LO17" s="41">
        <f t="shared" si="71"/>
        <v>20005</v>
      </c>
      <c r="LP17" s="41">
        <f t="shared" si="71"/>
        <v>20005</v>
      </c>
      <c r="LQ17" s="41">
        <f t="shared" si="71"/>
        <v>20005</v>
      </c>
      <c r="LR17" s="42">
        <f t="shared" si="71"/>
        <v>20005</v>
      </c>
      <c r="LS17" s="40">
        <f t="shared" si="71"/>
        <v>20005</v>
      </c>
      <c r="LT17" s="41">
        <f t="shared" si="71"/>
        <v>20005</v>
      </c>
      <c r="LU17" s="41">
        <f t="shared" si="71"/>
        <v>20005</v>
      </c>
      <c r="LV17" s="41">
        <f t="shared" si="71"/>
        <v>20005</v>
      </c>
      <c r="LW17" s="41">
        <f t="shared" si="71"/>
        <v>20005</v>
      </c>
      <c r="LX17" s="41">
        <f t="shared" si="71"/>
        <v>20005</v>
      </c>
      <c r="LY17" s="42">
        <f t="shared" si="71"/>
        <v>20005</v>
      </c>
      <c r="LZ17" s="40">
        <f t="shared" si="71"/>
        <v>20005</v>
      </c>
      <c r="MA17" s="41">
        <f t="shared" si="71"/>
        <v>20005</v>
      </c>
      <c r="MB17" s="41">
        <f t="shared" si="71"/>
        <v>20005</v>
      </c>
      <c r="MC17" s="41">
        <f t="shared" si="71"/>
        <v>20005</v>
      </c>
      <c r="MD17" s="41">
        <f t="shared" si="71"/>
        <v>20005</v>
      </c>
      <c r="ME17" s="41">
        <f t="shared" si="71"/>
        <v>20005</v>
      </c>
      <c r="MF17" s="42">
        <f t="shared" si="71"/>
        <v>20005</v>
      </c>
      <c r="MG17" s="40">
        <f t="shared" si="71"/>
        <v>20005</v>
      </c>
      <c r="MH17" s="41">
        <f t="shared" si="71"/>
        <v>20005</v>
      </c>
      <c r="MI17" s="41">
        <f t="shared" si="71"/>
        <v>20005</v>
      </c>
      <c r="MJ17" s="41">
        <f t="shared" si="71"/>
        <v>20005</v>
      </c>
      <c r="MK17" s="41">
        <f t="shared" si="71"/>
        <v>20005</v>
      </c>
      <c r="ML17" s="41">
        <f t="shared" si="71"/>
        <v>20005</v>
      </c>
      <c r="MM17" s="42">
        <f t="shared" si="71"/>
        <v>20005</v>
      </c>
      <c r="MN17" s="40">
        <f t="shared" si="71"/>
        <v>20005</v>
      </c>
      <c r="MO17" s="41">
        <f t="shared" si="71"/>
        <v>20005</v>
      </c>
      <c r="MP17" s="41">
        <f t="shared" si="71"/>
        <v>20005</v>
      </c>
      <c r="MQ17" s="41">
        <f t="shared" si="71"/>
        <v>20005</v>
      </c>
      <c r="MR17" s="41">
        <f t="shared" si="71"/>
        <v>20005</v>
      </c>
      <c r="MS17" s="41">
        <f t="shared" si="71"/>
        <v>20005</v>
      </c>
      <c r="MT17" s="42">
        <f t="shared" si="71"/>
        <v>20005</v>
      </c>
      <c r="MU17" s="40">
        <f t="shared" si="71"/>
        <v>20005</v>
      </c>
      <c r="MV17" s="41">
        <f t="shared" si="71"/>
        <v>20005</v>
      </c>
      <c r="MW17" s="41">
        <f t="shared" si="71"/>
        <v>20005</v>
      </c>
      <c r="MX17" s="41">
        <f t="shared" si="71"/>
        <v>20005</v>
      </c>
      <c r="MY17" s="41">
        <f t="shared" si="71"/>
        <v>20005</v>
      </c>
      <c r="MZ17" s="41">
        <f t="shared" si="71"/>
        <v>20005</v>
      </c>
      <c r="NA17" s="42">
        <f t="shared" si="71"/>
        <v>20005</v>
      </c>
      <c r="NB17" s="40">
        <f t="shared" si="71"/>
        <v>20005</v>
      </c>
      <c r="NC17" s="41">
        <f t="shared" si="71"/>
        <v>20005</v>
      </c>
      <c r="ND17" s="41">
        <f t="shared" si="71"/>
        <v>20005</v>
      </c>
      <c r="NE17" s="41">
        <f t="shared" si="71"/>
        <v>20005</v>
      </c>
      <c r="NF17" s="41">
        <f t="shared" si="71"/>
        <v>20005</v>
      </c>
      <c r="NG17" s="41">
        <f t="shared" si="71"/>
        <v>20005</v>
      </c>
      <c r="NH17" s="42">
        <f t="shared" si="71"/>
        <v>20005</v>
      </c>
      <c r="NI17" s="40">
        <f t="shared" si="71"/>
        <v>20005</v>
      </c>
      <c r="NJ17" s="41">
        <f t="shared" si="71"/>
        <v>20005</v>
      </c>
      <c r="NK17" s="41">
        <f t="shared" si="71"/>
        <v>20005</v>
      </c>
      <c r="NL17" s="41">
        <f t="shared" si="71"/>
        <v>20005</v>
      </c>
      <c r="NM17" s="41">
        <f t="shared" si="71"/>
        <v>20005</v>
      </c>
      <c r="NN17" s="41">
        <f t="shared" si="71"/>
        <v>20005</v>
      </c>
      <c r="NO17" s="42">
        <f t="shared" si="71"/>
        <v>20005</v>
      </c>
      <c r="NP17" s="40">
        <f t="shared" si="71"/>
        <v>20005</v>
      </c>
      <c r="NQ17" s="41">
        <f t="shared" si="71"/>
        <v>20005</v>
      </c>
      <c r="NR17" s="41">
        <f t="shared" si="71"/>
        <v>20005</v>
      </c>
      <c r="NS17" s="41">
        <f t="shared" si="71"/>
        <v>20005</v>
      </c>
      <c r="NT17" s="41">
        <f t="shared" si="71"/>
        <v>20005</v>
      </c>
      <c r="NU17" s="41">
        <f t="shared" si="71"/>
        <v>20005</v>
      </c>
      <c r="NV17" s="42">
        <f t="shared" si="71"/>
        <v>20005</v>
      </c>
      <c r="NW17" s="40">
        <f t="shared" si="71"/>
        <v>20005</v>
      </c>
      <c r="NX17" s="41">
        <f t="shared" ref="NX17:QI17" si="72">NW21</f>
        <v>20005</v>
      </c>
      <c r="NY17" s="41">
        <f t="shared" si="72"/>
        <v>20005</v>
      </c>
      <c r="NZ17" s="41">
        <f t="shared" si="72"/>
        <v>20005</v>
      </c>
      <c r="OA17" s="41">
        <f t="shared" si="72"/>
        <v>20005</v>
      </c>
      <c r="OB17" s="41">
        <f t="shared" si="72"/>
        <v>20005</v>
      </c>
      <c r="OC17" s="42">
        <f t="shared" si="72"/>
        <v>20005</v>
      </c>
      <c r="OD17" s="40">
        <f t="shared" si="72"/>
        <v>20005</v>
      </c>
      <c r="OE17" s="41">
        <f t="shared" si="72"/>
        <v>20005</v>
      </c>
      <c r="OF17" s="41">
        <f t="shared" si="72"/>
        <v>20005</v>
      </c>
      <c r="OG17" s="41">
        <f t="shared" si="72"/>
        <v>20005</v>
      </c>
      <c r="OH17" s="41">
        <f t="shared" si="72"/>
        <v>20005</v>
      </c>
      <c r="OI17" s="41">
        <f t="shared" si="72"/>
        <v>20005</v>
      </c>
      <c r="OJ17" s="42">
        <f t="shared" si="72"/>
        <v>20005</v>
      </c>
      <c r="OK17" s="40">
        <f t="shared" si="72"/>
        <v>20005</v>
      </c>
      <c r="OL17" s="41">
        <f t="shared" si="72"/>
        <v>20005</v>
      </c>
      <c r="OM17" s="41">
        <f t="shared" si="72"/>
        <v>20005</v>
      </c>
      <c r="ON17" s="41">
        <f t="shared" si="72"/>
        <v>20005</v>
      </c>
      <c r="OO17" s="41">
        <f t="shared" si="72"/>
        <v>20005</v>
      </c>
      <c r="OP17" s="41">
        <f t="shared" si="72"/>
        <v>20005</v>
      </c>
      <c r="OQ17" s="42">
        <f t="shared" si="72"/>
        <v>20005</v>
      </c>
      <c r="OR17" s="40">
        <f t="shared" si="72"/>
        <v>20005</v>
      </c>
      <c r="OS17" s="41">
        <f t="shared" si="72"/>
        <v>20005</v>
      </c>
      <c r="OT17" s="41">
        <f t="shared" si="72"/>
        <v>20005</v>
      </c>
      <c r="OU17" s="41">
        <f t="shared" si="72"/>
        <v>20005</v>
      </c>
      <c r="OV17" s="41">
        <f t="shared" si="72"/>
        <v>20005</v>
      </c>
      <c r="OW17" s="41">
        <f t="shared" si="72"/>
        <v>20005</v>
      </c>
      <c r="OX17" s="42">
        <f t="shared" si="72"/>
        <v>20005</v>
      </c>
      <c r="OY17" s="40">
        <f t="shared" si="72"/>
        <v>20005</v>
      </c>
      <c r="OZ17" s="41">
        <f t="shared" si="72"/>
        <v>20005</v>
      </c>
      <c r="PA17" s="41">
        <f t="shared" si="72"/>
        <v>20005</v>
      </c>
      <c r="PB17" s="41">
        <f t="shared" si="72"/>
        <v>20005</v>
      </c>
      <c r="PC17" s="41">
        <f t="shared" si="72"/>
        <v>20005</v>
      </c>
      <c r="PD17" s="41">
        <f t="shared" si="72"/>
        <v>20005</v>
      </c>
      <c r="PE17" s="42">
        <f t="shared" si="72"/>
        <v>20005</v>
      </c>
      <c r="PF17" s="40">
        <f t="shared" si="72"/>
        <v>20005</v>
      </c>
      <c r="PG17" s="41">
        <f t="shared" si="72"/>
        <v>20005</v>
      </c>
      <c r="PH17" s="41">
        <f t="shared" si="72"/>
        <v>20005</v>
      </c>
      <c r="PI17" s="41">
        <f t="shared" si="72"/>
        <v>20005</v>
      </c>
      <c r="PJ17" s="41">
        <f t="shared" si="72"/>
        <v>20005</v>
      </c>
      <c r="PK17" s="41">
        <f t="shared" si="72"/>
        <v>20005</v>
      </c>
      <c r="PL17" s="42">
        <f t="shared" si="72"/>
        <v>20005</v>
      </c>
      <c r="PM17" s="40">
        <f t="shared" si="72"/>
        <v>20005</v>
      </c>
      <c r="PN17" s="41">
        <f t="shared" si="72"/>
        <v>20005</v>
      </c>
      <c r="PO17" s="41">
        <f t="shared" si="72"/>
        <v>20005</v>
      </c>
      <c r="PP17" s="41">
        <f t="shared" si="72"/>
        <v>20005</v>
      </c>
      <c r="PQ17" s="41">
        <f t="shared" si="72"/>
        <v>20005</v>
      </c>
      <c r="PR17" s="41">
        <f t="shared" si="72"/>
        <v>20005</v>
      </c>
      <c r="PS17" s="42">
        <f t="shared" si="72"/>
        <v>20005</v>
      </c>
      <c r="PT17" s="40">
        <f t="shared" si="72"/>
        <v>20005</v>
      </c>
      <c r="PU17" s="41">
        <f t="shared" si="72"/>
        <v>20005</v>
      </c>
      <c r="PV17" s="41">
        <f t="shared" si="72"/>
        <v>20005</v>
      </c>
      <c r="PW17" s="41">
        <f t="shared" si="72"/>
        <v>20005</v>
      </c>
      <c r="PX17" s="41">
        <f t="shared" si="72"/>
        <v>20005</v>
      </c>
      <c r="PY17" s="41">
        <f t="shared" si="72"/>
        <v>20005</v>
      </c>
      <c r="PZ17" s="42">
        <f t="shared" si="72"/>
        <v>20005</v>
      </c>
      <c r="QA17" s="40">
        <f t="shared" si="72"/>
        <v>20005</v>
      </c>
      <c r="QB17" s="41">
        <f t="shared" si="72"/>
        <v>20005</v>
      </c>
      <c r="QC17" s="41">
        <f t="shared" si="72"/>
        <v>20005</v>
      </c>
      <c r="QD17" s="41">
        <f t="shared" si="72"/>
        <v>20005</v>
      </c>
      <c r="QE17" s="41">
        <f t="shared" si="72"/>
        <v>20005</v>
      </c>
      <c r="QF17" s="41">
        <f t="shared" si="72"/>
        <v>20005</v>
      </c>
      <c r="QG17" s="42">
        <f t="shared" si="72"/>
        <v>20005</v>
      </c>
      <c r="QH17" s="40">
        <f t="shared" si="72"/>
        <v>20005</v>
      </c>
      <c r="QI17" s="41">
        <f t="shared" si="72"/>
        <v>20005</v>
      </c>
      <c r="QJ17" s="41">
        <f t="shared" ref="QJ17:QN17" si="73">QI21</f>
        <v>20005</v>
      </c>
      <c r="QK17" s="41">
        <f t="shared" si="73"/>
        <v>20005</v>
      </c>
      <c r="QL17" s="41">
        <f t="shared" si="73"/>
        <v>20005</v>
      </c>
      <c r="QM17" s="41">
        <f t="shared" si="73"/>
        <v>20005</v>
      </c>
      <c r="QN17" s="42">
        <f t="shared" si="73"/>
        <v>20005</v>
      </c>
    </row>
    <row r="18" spans="1:456" s="15" customFormat="1" x14ac:dyDescent="0.2">
      <c r="A18" s="39" t="s">
        <v>32</v>
      </c>
      <c r="B18" s="40">
        <v>12000</v>
      </c>
      <c r="C18" s="41"/>
      <c r="D18" s="41"/>
      <c r="E18" s="41"/>
      <c r="F18" s="41"/>
      <c r="G18" s="41"/>
      <c r="H18" s="42"/>
      <c r="I18" s="40"/>
      <c r="J18" s="41"/>
      <c r="K18" s="41"/>
      <c r="L18" s="41"/>
      <c r="M18" s="41"/>
      <c r="N18" s="41">
        <v>12100</v>
      </c>
      <c r="O18" s="42"/>
      <c r="P18" s="40"/>
      <c r="Q18" s="41"/>
      <c r="R18" s="41"/>
      <c r="S18" s="41"/>
      <c r="T18" s="41"/>
      <c r="U18" s="41">
        <v>12100</v>
      </c>
      <c r="V18" s="42"/>
      <c r="W18" s="40"/>
      <c r="X18" s="41"/>
      <c r="Y18" s="41"/>
      <c r="Z18" s="41"/>
      <c r="AA18" s="41">
        <v>12000</v>
      </c>
      <c r="AB18" s="41"/>
      <c r="AC18" s="42"/>
      <c r="AD18" s="40"/>
      <c r="AE18" s="41"/>
      <c r="AF18" s="41"/>
      <c r="AG18" s="41"/>
      <c r="AH18" s="41">
        <v>12100</v>
      </c>
      <c r="AI18" s="41"/>
      <c r="AJ18" s="42"/>
      <c r="AK18" s="40"/>
      <c r="AL18" s="41"/>
      <c r="AM18" s="41"/>
      <c r="AN18" s="41"/>
      <c r="AO18" s="41"/>
      <c r="AP18" s="41"/>
      <c r="AQ18" s="42">
        <v>12100</v>
      </c>
      <c r="AR18" s="40"/>
      <c r="AS18" s="41"/>
      <c r="AT18" s="41"/>
      <c r="AU18" s="41"/>
      <c r="AV18" s="41"/>
      <c r="AW18" s="41"/>
      <c r="AX18" s="42"/>
      <c r="AY18" s="40"/>
      <c r="AZ18" s="41"/>
      <c r="BA18" s="41">
        <v>12350</v>
      </c>
      <c r="BB18" s="41"/>
      <c r="BC18" s="41"/>
      <c r="BD18" s="41"/>
      <c r="BE18" s="42"/>
      <c r="BF18" s="40"/>
      <c r="BG18" s="41"/>
      <c r="BH18" s="41"/>
      <c r="BI18" s="41"/>
      <c r="BJ18" s="41"/>
      <c r="BK18" s="41">
        <v>12400</v>
      </c>
      <c r="BL18" s="42">
        <v>12350</v>
      </c>
      <c r="BM18" s="40"/>
      <c r="BN18" s="41"/>
      <c r="BO18" s="41"/>
      <c r="BP18" s="41"/>
      <c r="BQ18" s="41"/>
      <c r="BR18" s="41"/>
      <c r="BS18" s="42"/>
      <c r="BT18" s="40"/>
      <c r="BU18" s="41"/>
      <c r="BV18" s="41"/>
      <c r="BW18" s="41"/>
      <c r="BX18" s="41">
        <v>12250</v>
      </c>
      <c r="BY18" s="41"/>
      <c r="BZ18" s="42"/>
      <c r="CA18" s="40"/>
      <c r="CB18" s="41"/>
      <c r="CC18" s="41">
        <v>12000</v>
      </c>
      <c r="CD18" s="41">
        <v>12200</v>
      </c>
      <c r="CE18" s="41"/>
      <c r="CF18" s="41"/>
      <c r="CG18" s="42"/>
      <c r="CH18" s="40"/>
      <c r="CI18" s="41"/>
      <c r="CJ18" s="41"/>
      <c r="CK18" s="41"/>
      <c r="CL18" s="41"/>
      <c r="CM18" s="41"/>
      <c r="CN18" s="42"/>
      <c r="CO18" s="40"/>
      <c r="CP18" s="41"/>
      <c r="CQ18" s="41"/>
      <c r="CR18" s="41"/>
      <c r="CS18" s="41">
        <v>12050</v>
      </c>
      <c r="CT18" s="41"/>
      <c r="CU18" s="42">
        <v>12150</v>
      </c>
      <c r="CV18" s="40"/>
      <c r="CW18" s="41"/>
      <c r="CX18" s="41">
        <v>12150</v>
      </c>
      <c r="CY18" s="41"/>
      <c r="CZ18" s="41">
        <v>12200</v>
      </c>
      <c r="DA18" s="41"/>
      <c r="DB18" s="42"/>
      <c r="DC18" s="40"/>
      <c r="DD18" s="41"/>
      <c r="DE18" s="41"/>
      <c r="DF18" s="41"/>
      <c r="DG18" s="41"/>
      <c r="DH18" s="41">
        <v>12100</v>
      </c>
      <c r="DI18" s="42"/>
      <c r="DJ18" s="40"/>
      <c r="DK18" s="41"/>
      <c r="DL18" s="41"/>
      <c r="DM18" s="41"/>
      <c r="DN18" s="41"/>
      <c r="DO18" s="41">
        <v>12150</v>
      </c>
      <c r="DP18" s="42"/>
      <c r="DQ18" s="40"/>
      <c r="DR18" s="41"/>
      <c r="DS18" s="41"/>
      <c r="DT18" s="41"/>
      <c r="DU18" s="41">
        <v>12100</v>
      </c>
      <c r="DV18" s="41"/>
      <c r="DW18" s="42"/>
      <c r="DX18" s="40"/>
      <c r="DY18" s="41"/>
      <c r="DZ18" s="41"/>
      <c r="EA18" s="41"/>
      <c r="EB18" s="41">
        <v>12100</v>
      </c>
      <c r="EC18" s="41"/>
      <c r="ED18" s="42">
        <v>12100</v>
      </c>
      <c r="EE18" s="40"/>
      <c r="EF18" s="41"/>
      <c r="EG18" s="41"/>
      <c r="EH18" s="41"/>
      <c r="EI18" s="41"/>
      <c r="EJ18" s="41"/>
      <c r="EK18" s="42">
        <v>12200</v>
      </c>
      <c r="EL18" s="40"/>
      <c r="EM18" s="41"/>
      <c r="EN18" s="41"/>
      <c r="EO18" s="41"/>
      <c r="EP18" s="41">
        <v>12100</v>
      </c>
      <c r="EQ18" s="41"/>
      <c r="ER18" s="42"/>
      <c r="ES18" s="40">
        <v>12100</v>
      </c>
      <c r="ET18" s="41"/>
      <c r="EU18" s="41"/>
      <c r="EV18" s="41"/>
      <c r="EW18" s="41">
        <v>12150</v>
      </c>
      <c r="EX18" s="41"/>
      <c r="EY18" s="42">
        <v>12100</v>
      </c>
      <c r="EZ18" s="40"/>
      <c r="FA18" s="41"/>
      <c r="FB18" s="41"/>
      <c r="FC18" s="41"/>
      <c r="FD18" s="41">
        <v>12250</v>
      </c>
      <c r="FE18" s="41"/>
      <c r="FF18" s="42">
        <v>12150</v>
      </c>
      <c r="FG18" s="40"/>
      <c r="FH18" s="41"/>
      <c r="FI18" s="41"/>
      <c r="FJ18" s="41"/>
      <c r="FK18" s="41"/>
      <c r="FL18" s="41"/>
      <c r="FM18" s="42">
        <v>12350</v>
      </c>
      <c r="FN18" s="40"/>
      <c r="FO18" s="41"/>
      <c r="FP18" s="41"/>
      <c r="FQ18" s="41"/>
      <c r="FR18" s="41">
        <v>12150</v>
      </c>
      <c r="FS18" s="41">
        <v>12150</v>
      </c>
      <c r="FT18" s="42"/>
      <c r="FU18" s="40"/>
      <c r="FV18" s="41"/>
      <c r="FW18" s="41">
        <v>12150</v>
      </c>
      <c r="FX18" s="41"/>
      <c r="FY18" s="41"/>
      <c r="FZ18" s="41">
        <v>11850</v>
      </c>
      <c r="GA18" s="42"/>
      <c r="GB18" s="40"/>
      <c r="GC18" s="41"/>
      <c r="GD18" s="41">
        <v>9250</v>
      </c>
      <c r="GE18" s="41"/>
      <c r="GF18" s="41"/>
      <c r="GG18" s="41">
        <v>12000</v>
      </c>
      <c r="GH18" s="42"/>
      <c r="GI18" s="40"/>
      <c r="GJ18" s="41"/>
      <c r="GK18" s="41">
        <v>9100</v>
      </c>
      <c r="GL18" s="41"/>
      <c r="GM18" s="41"/>
      <c r="GN18" s="41">
        <v>12200</v>
      </c>
      <c r="GO18" s="42"/>
      <c r="GP18" s="40">
        <v>12000</v>
      </c>
      <c r="GQ18" s="41"/>
      <c r="GR18" s="41">
        <v>12700</v>
      </c>
      <c r="GS18" s="41"/>
      <c r="GT18" s="41"/>
      <c r="GU18" s="41">
        <v>12200</v>
      </c>
      <c r="GV18" s="42"/>
      <c r="GW18" s="40"/>
      <c r="GX18" s="41"/>
      <c r="GY18" s="41">
        <v>9100</v>
      </c>
      <c r="GZ18" s="41"/>
      <c r="HA18" s="41"/>
      <c r="HB18" s="41"/>
      <c r="HC18" s="42">
        <v>24400</v>
      </c>
      <c r="HD18" s="40"/>
      <c r="HE18" s="41"/>
      <c r="HF18" s="41"/>
      <c r="HG18" s="41"/>
      <c r="HH18" s="41"/>
      <c r="HI18" s="41">
        <v>9150</v>
      </c>
      <c r="HJ18" s="42"/>
      <c r="HK18" s="40">
        <v>12600</v>
      </c>
      <c r="HL18" s="41"/>
      <c r="HM18" s="41"/>
      <c r="HN18" s="41"/>
      <c r="HO18" s="41">
        <v>12400</v>
      </c>
      <c r="HP18" s="41"/>
      <c r="HQ18" s="42">
        <v>12200</v>
      </c>
      <c r="HR18" s="40">
        <v>0</v>
      </c>
      <c r="HS18" s="41"/>
      <c r="HT18" s="41"/>
      <c r="HU18" s="41"/>
      <c r="HV18" s="41">
        <v>9100</v>
      </c>
      <c r="HW18" s="41"/>
      <c r="HX18" s="42">
        <v>12200</v>
      </c>
      <c r="HY18" s="40"/>
      <c r="HZ18" s="41"/>
      <c r="IA18" s="41">
        <v>12050</v>
      </c>
      <c r="IB18" s="41"/>
      <c r="IC18" s="41"/>
      <c r="ID18" s="41"/>
      <c r="IE18" s="42">
        <v>9150</v>
      </c>
      <c r="IF18" s="40"/>
      <c r="IG18" s="41"/>
      <c r="IH18" s="41">
        <v>12000</v>
      </c>
      <c r="II18" s="41"/>
      <c r="IJ18" s="41"/>
      <c r="IK18" s="41">
        <v>12000</v>
      </c>
      <c r="IL18" s="42"/>
      <c r="IM18" s="40"/>
      <c r="IN18" s="41"/>
      <c r="IO18" s="41">
        <v>9000</v>
      </c>
      <c r="IP18" s="41"/>
      <c r="IQ18" s="41">
        <v>12050</v>
      </c>
      <c r="IR18" s="41"/>
      <c r="IS18" s="42">
        <v>12050</v>
      </c>
      <c r="IT18" s="40"/>
      <c r="IU18" s="41"/>
      <c r="IV18" s="41">
        <v>12050</v>
      </c>
      <c r="IW18" s="41"/>
      <c r="IX18" s="41"/>
      <c r="IY18" s="41">
        <v>9050</v>
      </c>
      <c r="IZ18" s="42"/>
      <c r="JA18" s="40"/>
      <c r="JB18" s="41"/>
      <c r="JC18" s="41">
        <v>12050</v>
      </c>
      <c r="JD18" s="41"/>
      <c r="JE18" s="41">
        <v>12100</v>
      </c>
      <c r="JF18" s="41"/>
      <c r="JG18" s="42">
        <v>9050</v>
      </c>
      <c r="JH18" s="40"/>
      <c r="JI18" s="41"/>
      <c r="JJ18" s="41">
        <v>12100</v>
      </c>
      <c r="JK18" s="41"/>
      <c r="JL18" s="41"/>
      <c r="JM18" s="41">
        <v>12200</v>
      </c>
      <c r="JN18" s="42"/>
      <c r="JO18" s="40"/>
      <c r="JP18" s="41"/>
      <c r="JQ18" s="41">
        <v>12150</v>
      </c>
      <c r="JR18" s="41"/>
      <c r="JS18" s="41"/>
      <c r="JT18" s="41">
        <v>9150</v>
      </c>
      <c r="JU18" s="42"/>
      <c r="JV18" s="40"/>
      <c r="JW18" s="41"/>
      <c r="JX18" s="41">
        <v>12050</v>
      </c>
      <c r="JY18" s="41"/>
      <c r="JZ18" s="41"/>
      <c r="KA18" s="41">
        <v>12150</v>
      </c>
      <c r="KB18" s="42">
        <v>9100</v>
      </c>
      <c r="KC18" s="40"/>
      <c r="KD18" s="41"/>
      <c r="KE18" s="41"/>
      <c r="KF18" s="41"/>
      <c r="KG18" s="41">
        <v>12000</v>
      </c>
      <c r="KH18" s="41"/>
      <c r="KI18" s="42">
        <v>12350</v>
      </c>
      <c r="KJ18" s="40"/>
      <c r="KK18" s="41"/>
      <c r="KL18" s="41">
        <v>9000</v>
      </c>
      <c r="KM18" s="41"/>
      <c r="KN18" s="41"/>
      <c r="KO18" s="41">
        <v>12150</v>
      </c>
      <c r="KP18" s="42"/>
      <c r="KQ18" s="40"/>
      <c r="KR18" s="41"/>
      <c r="KS18" s="41">
        <v>9000</v>
      </c>
      <c r="KT18" s="41"/>
      <c r="KU18" s="41">
        <v>12500</v>
      </c>
      <c r="KV18" s="41"/>
      <c r="KW18" s="42"/>
      <c r="KX18" s="40"/>
      <c r="KY18" s="41"/>
      <c r="KZ18" s="41">
        <v>12150</v>
      </c>
      <c r="LA18" s="41"/>
      <c r="LB18" s="41">
        <v>9100</v>
      </c>
      <c r="LC18" s="41"/>
      <c r="LD18" s="42">
        <v>12200</v>
      </c>
      <c r="LE18" s="40"/>
      <c r="LF18" s="41"/>
      <c r="LG18" s="41"/>
      <c r="LH18" s="41"/>
      <c r="LI18" s="41">
        <v>11650</v>
      </c>
      <c r="LJ18" s="41"/>
      <c r="LK18" s="42">
        <v>12000</v>
      </c>
      <c r="LL18" s="40"/>
      <c r="LM18" s="41"/>
      <c r="LN18" s="41"/>
      <c r="LO18" s="41"/>
      <c r="LP18" s="41"/>
      <c r="LQ18" s="41"/>
      <c r="LR18" s="42"/>
      <c r="LS18" s="40"/>
      <c r="LT18" s="41"/>
      <c r="LU18" s="41"/>
      <c r="LV18" s="41"/>
      <c r="LW18" s="41"/>
      <c r="LX18" s="41"/>
      <c r="LY18" s="42"/>
      <c r="LZ18" s="40"/>
      <c r="MA18" s="41"/>
      <c r="MB18" s="41"/>
      <c r="MC18" s="41"/>
      <c r="MD18" s="41"/>
      <c r="ME18" s="41"/>
      <c r="MF18" s="42"/>
      <c r="MG18" s="40"/>
      <c r="MH18" s="41"/>
      <c r="MI18" s="41"/>
      <c r="MJ18" s="41"/>
      <c r="MK18" s="41"/>
      <c r="ML18" s="41"/>
      <c r="MM18" s="42"/>
      <c r="MN18" s="40"/>
      <c r="MO18" s="41"/>
      <c r="MP18" s="41"/>
      <c r="MQ18" s="41"/>
      <c r="MR18" s="41"/>
      <c r="MS18" s="41"/>
      <c r="MT18" s="42"/>
      <c r="MU18" s="40"/>
      <c r="MV18" s="41"/>
      <c r="MW18" s="41"/>
      <c r="MX18" s="41"/>
      <c r="MY18" s="41"/>
      <c r="MZ18" s="41"/>
      <c r="NA18" s="42"/>
      <c r="NB18" s="40"/>
      <c r="NC18" s="41"/>
      <c r="ND18" s="41"/>
      <c r="NE18" s="41"/>
      <c r="NF18" s="41"/>
      <c r="NG18" s="41"/>
      <c r="NH18" s="42"/>
      <c r="NI18" s="40"/>
      <c r="NJ18" s="41"/>
      <c r="NK18" s="41"/>
      <c r="NL18" s="41"/>
      <c r="NM18" s="41"/>
      <c r="NN18" s="41"/>
      <c r="NO18" s="42"/>
      <c r="NP18" s="40"/>
      <c r="NQ18" s="41"/>
      <c r="NR18" s="41"/>
      <c r="NS18" s="41"/>
      <c r="NT18" s="41"/>
      <c r="NU18" s="41"/>
      <c r="NV18" s="42"/>
      <c r="NW18" s="40"/>
      <c r="NX18" s="41"/>
      <c r="NY18" s="41"/>
      <c r="NZ18" s="41"/>
      <c r="OA18" s="41"/>
      <c r="OB18" s="41"/>
      <c r="OC18" s="42"/>
      <c r="OD18" s="40"/>
      <c r="OE18" s="41"/>
      <c r="OF18" s="41"/>
      <c r="OG18" s="41"/>
      <c r="OH18" s="41"/>
      <c r="OI18" s="41"/>
      <c r="OJ18" s="42"/>
      <c r="OK18" s="40"/>
      <c r="OL18" s="41"/>
      <c r="OM18" s="41"/>
      <c r="ON18" s="41"/>
      <c r="OO18" s="41"/>
      <c r="OP18" s="41"/>
      <c r="OQ18" s="42"/>
      <c r="OR18" s="40"/>
      <c r="OS18" s="41"/>
      <c r="OT18" s="41"/>
      <c r="OU18" s="41"/>
      <c r="OV18" s="41"/>
      <c r="OW18" s="41"/>
      <c r="OX18" s="42"/>
      <c r="OY18" s="40"/>
      <c r="OZ18" s="41"/>
      <c r="PA18" s="41"/>
      <c r="PB18" s="41"/>
      <c r="PC18" s="41"/>
      <c r="PD18" s="41"/>
      <c r="PE18" s="42"/>
      <c r="PF18" s="40"/>
      <c r="PG18" s="41"/>
      <c r="PH18" s="41"/>
      <c r="PI18" s="41"/>
      <c r="PJ18" s="41"/>
      <c r="PK18" s="41"/>
      <c r="PL18" s="42"/>
      <c r="PM18" s="40"/>
      <c r="PN18" s="41"/>
      <c r="PO18" s="41"/>
      <c r="PP18" s="41"/>
      <c r="PQ18" s="41"/>
      <c r="PR18" s="41"/>
      <c r="PS18" s="42"/>
      <c r="PT18" s="40"/>
      <c r="PU18" s="41"/>
      <c r="PV18" s="41"/>
      <c r="PW18" s="41"/>
      <c r="PX18" s="41"/>
      <c r="PY18" s="41"/>
      <c r="PZ18" s="42"/>
      <c r="QA18" s="40"/>
      <c r="QB18" s="41"/>
      <c r="QC18" s="41"/>
      <c r="QD18" s="41"/>
      <c r="QE18" s="41"/>
      <c r="QF18" s="41"/>
      <c r="QG18" s="42"/>
      <c r="QH18" s="40"/>
      <c r="QI18" s="41"/>
      <c r="QJ18" s="41"/>
      <c r="QK18" s="41"/>
      <c r="QL18" s="41"/>
      <c r="QM18" s="41"/>
      <c r="QN18" s="42"/>
    </row>
    <row r="19" spans="1:456" s="20" customFormat="1" x14ac:dyDescent="0.2">
      <c r="A19" s="43" t="s">
        <v>33</v>
      </c>
      <c r="B19" s="44">
        <v>450</v>
      </c>
      <c r="C19" s="45">
        <v>300</v>
      </c>
      <c r="D19" s="45">
        <v>375</v>
      </c>
      <c r="E19" s="45">
        <v>600</v>
      </c>
      <c r="F19" s="45">
        <v>550</v>
      </c>
      <c r="G19" s="45">
        <v>675</v>
      </c>
      <c r="H19" s="46">
        <v>825</v>
      </c>
      <c r="I19" s="44">
        <v>825</v>
      </c>
      <c r="J19" s="45">
        <v>825</v>
      </c>
      <c r="K19" s="45">
        <v>900</v>
      </c>
      <c r="L19" s="45">
        <v>975</v>
      </c>
      <c r="M19" s="45">
        <v>1050</v>
      </c>
      <c r="N19" s="45">
        <v>1050</v>
      </c>
      <c r="O19" s="46">
        <v>1200</v>
      </c>
      <c r="P19" s="44">
        <v>1015</v>
      </c>
      <c r="Q19" s="45">
        <v>1015</v>
      </c>
      <c r="R19" s="45">
        <v>1019</v>
      </c>
      <c r="S19" s="45">
        <v>1022</v>
      </c>
      <c r="T19" s="45">
        <v>1022</v>
      </c>
      <c r="U19" s="45">
        <v>1022</v>
      </c>
      <c r="V19" s="46">
        <v>1022</v>
      </c>
      <c r="W19" s="44">
        <v>1023</v>
      </c>
      <c r="X19" s="45">
        <v>1023</v>
      </c>
      <c r="Y19" s="45">
        <v>1025</v>
      </c>
      <c r="Z19" s="45">
        <v>1027</v>
      </c>
      <c r="AA19" s="45">
        <v>1031</v>
      </c>
      <c r="AB19" s="45">
        <v>1031</v>
      </c>
      <c r="AC19" s="46">
        <v>1031</v>
      </c>
      <c r="AD19" s="44">
        <v>1254</v>
      </c>
      <c r="AE19" s="45">
        <v>1255</v>
      </c>
      <c r="AF19" s="45">
        <v>1255</v>
      </c>
      <c r="AG19" s="45">
        <v>1255</v>
      </c>
      <c r="AH19" s="45">
        <v>0</v>
      </c>
      <c r="AI19" s="45">
        <v>1255</v>
      </c>
      <c r="AJ19" s="46">
        <v>1255</v>
      </c>
      <c r="AK19" s="44">
        <v>1631</v>
      </c>
      <c r="AL19" s="45">
        <v>1631</v>
      </c>
      <c r="AM19" s="45">
        <v>1631</v>
      </c>
      <c r="AN19" s="45">
        <v>0</v>
      </c>
      <c r="AO19" s="45">
        <v>1631</v>
      </c>
      <c r="AP19" s="45">
        <v>1631</v>
      </c>
      <c r="AQ19" s="46">
        <v>0</v>
      </c>
      <c r="AR19" s="44">
        <v>1727</v>
      </c>
      <c r="AS19" s="45">
        <v>1727</v>
      </c>
      <c r="AT19" s="45">
        <v>1727</v>
      </c>
      <c r="AU19" s="45">
        <v>0</v>
      </c>
      <c r="AV19" s="45">
        <v>1727</v>
      </c>
      <c r="AW19" s="45">
        <v>1728</v>
      </c>
      <c r="AX19" s="46">
        <v>0</v>
      </c>
      <c r="AY19" s="44">
        <v>1729</v>
      </c>
      <c r="AZ19" s="45">
        <v>1729</v>
      </c>
      <c r="BA19" s="45">
        <v>1729</v>
      </c>
      <c r="BB19" s="45">
        <v>0</v>
      </c>
      <c r="BC19" s="45">
        <v>1728</v>
      </c>
      <c r="BD19" s="45">
        <v>1728</v>
      </c>
      <c r="BE19" s="46">
        <v>0</v>
      </c>
      <c r="BF19" s="44">
        <v>1818</v>
      </c>
      <c r="BG19" s="45">
        <v>1818</v>
      </c>
      <c r="BH19" s="45">
        <v>1818</v>
      </c>
      <c r="BI19" s="45">
        <v>0</v>
      </c>
      <c r="BJ19" s="45">
        <v>1818</v>
      </c>
      <c r="BK19" s="45">
        <v>1818</v>
      </c>
      <c r="BL19" s="46">
        <v>0</v>
      </c>
      <c r="BM19" s="44">
        <v>1876</v>
      </c>
      <c r="BN19" s="45">
        <v>1876</v>
      </c>
      <c r="BO19" s="45">
        <v>1876</v>
      </c>
      <c r="BP19" s="45">
        <v>0</v>
      </c>
      <c r="BQ19" s="45">
        <v>1876</v>
      </c>
      <c r="BR19" s="45">
        <v>1876</v>
      </c>
      <c r="BS19" s="46">
        <v>0</v>
      </c>
      <c r="BT19" s="44">
        <v>1984</v>
      </c>
      <c r="BU19" s="45">
        <v>1984</v>
      </c>
      <c r="BV19" s="45">
        <v>1984</v>
      </c>
      <c r="BW19" s="45">
        <v>0</v>
      </c>
      <c r="BX19" s="45">
        <v>1984</v>
      </c>
      <c r="BY19" s="45">
        <v>1984</v>
      </c>
      <c r="BZ19" s="46">
        <v>0</v>
      </c>
      <c r="CA19" s="44">
        <v>2073</v>
      </c>
      <c r="CB19" s="45">
        <v>2073</v>
      </c>
      <c r="CC19" s="45">
        <v>2073</v>
      </c>
      <c r="CD19" s="45">
        <v>0</v>
      </c>
      <c r="CE19" s="45">
        <v>2073</v>
      </c>
      <c r="CF19" s="45">
        <v>2073</v>
      </c>
      <c r="CG19" s="46">
        <v>0</v>
      </c>
      <c r="CH19" s="44">
        <v>2276</v>
      </c>
      <c r="CI19" s="45">
        <v>2276</v>
      </c>
      <c r="CJ19" s="45">
        <v>2276</v>
      </c>
      <c r="CK19" s="45">
        <v>0</v>
      </c>
      <c r="CL19" s="45">
        <v>2276</v>
      </c>
      <c r="CM19" s="45">
        <v>2276</v>
      </c>
      <c r="CN19" s="46">
        <v>1758</v>
      </c>
      <c r="CO19" s="44">
        <v>1734</v>
      </c>
      <c r="CP19" s="45">
        <v>1734</v>
      </c>
      <c r="CQ19" s="45">
        <v>1734</v>
      </c>
      <c r="CR19" s="45">
        <v>1734</v>
      </c>
      <c r="CS19" s="45">
        <v>1734</v>
      </c>
      <c r="CT19" s="45">
        <v>1734</v>
      </c>
      <c r="CU19" s="46">
        <v>0</v>
      </c>
      <c r="CV19" s="44">
        <v>2150</v>
      </c>
      <c r="CW19" s="45">
        <v>2150</v>
      </c>
      <c r="CX19" s="45">
        <v>2150</v>
      </c>
      <c r="CY19" s="45">
        <v>2150</v>
      </c>
      <c r="CZ19" s="45">
        <v>2150</v>
      </c>
      <c r="DA19" s="45">
        <v>2150</v>
      </c>
      <c r="DB19" s="46">
        <v>0</v>
      </c>
      <c r="DC19" s="44">
        <v>2695</v>
      </c>
      <c r="DD19" s="45">
        <v>2695</v>
      </c>
      <c r="DE19" s="45">
        <v>2695</v>
      </c>
      <c r="DF19" s="45">
        <v>0</v>
      </c>
      <c r="DG19" s="45">
        <v>2695</v>
      </c>
      <c r="DH19" s="45">
        <v>2695</v>
      </c>
      <c r="DI19" s="46">
        <v>0</v>
      </c>
      <c r="DJ19" s="44">
        <v>2882</v>
      </c>
      <c r="DK19" s="45">
        <v>2882</v>
      </c>
      <c r="DL19" s="45">
        <v>2913</v>
      </c>
      <c r="DM19" s="45">
        <v>0</v>
      </c>
      <c r="DN19" s="45">
        <v>2913</v>
      </c>
      <c r="DO19" s="45">
        <v>2882</v>
      </c>
      <c r="DP19" s="46">
        <v>0</v>
      </c>
      <c r="DQ19" s="44">
        <v>3065</v>
      </c>
      <c r="DR19" s="45">
        <v>3065</v>
      </c>
      <c r="DS19" s="45">
        <v>3065</v>
      </c>
      <c r="DT19" s="45">
        <v>0</v>
      </c>
      <c r="DU19" s="45">
        <v>3065</v>
      </c>
      <c r="DV19" s="45">
        <v>3065</v>
      </c>
      <c r="DW19" s="46">
        <v>0</v>
      </c>
      <c r="DX19" s="44">
        <v>3274</v>
      </c>
      <c r="DY19" s="45">
        <v>3274</v>
      </c>
      <c r="DZ19" s="45">
        <v>3274</v>
      </c>
      <c r="EA19" s="45">
        <v>0</v>
      </c>
      <c r="EB19" s="45">
        <v>3274</v>
      </c>
      <c r="EC19" s="45">
        <v>3274</v>
      </c>
      <c r="ED19" s="46"/>
      <c r="EE19" s="44">
        <v>3445</v>
      </c>
      <c r="EF19" s="45">
        <v>3445</v>
      </c>
      <c r="EG19" s="45">
        <v>3445</v>
      </c>
      <c r="EH19" s="45">
        <v>0</v>
      </c>
      <c r="EI19" s="45">
        <v>3445</v>
      </c>
      <c r="EJ19" s="45">
        <v>3445</v>
      </c>
      <c r="EK19" s="46">
        <v>0</v>
      </c>
      <c r="EL19" s="44">
        <v>3625</v>
      </c>
      <c r="EM19" s="45">
        <v>3625</v>
      </c>
      <c r="EN19" s="45">
        <v>3625</v>
      </c>
      <c r="EO19" s="45">
        <v>0</v>
      </c>
      <c r="EP19" s="45">
        <v>3625</v>
      </c>
      <c r="EQ19" s="45">
        <v>3625</v>
      </c>
      <c r="ER19" s="46">
        <v>0</v>
      </c>
      <c r="ES19" s="44">
        <v>3172</v>
      </c>
      <c r="ET19" s="45">
        <v>3172</v>
      </c>
      <c r="EU19" s="45">
        <v>3172</v>
      </c>
      <c r="EV19" s="45">
        <v>3172</v>
      </c>
      <c r="EW19" s="45">
        <v>3172</v>
      </c>
      <c r="EX19" s="45">
        <v>3172</v>
      </c>
      <c r="EY19" s="46">
        <v>3172</v>
      </c>
      <c r="EZ19" s="44">
        <v>2737</v>
      </c>
      <c r="FA19" s="45">
        <v>2737</v>
      </c>
      <c r="FB19" s="45">
        <v>2737</v>
      </c>
      <c r="FC19" s="45">
        <v>2737</v>
      </c>
      <c r="FD19" s="45">
        <v>2737</v>
      </c>
      <c r="FE19" s="45">
        <v>2737</v>
      </c>
      <c r="FF19" s="46">
        <v>2737</v>
      </c>
      <c r="FG19" s="44">
        <v>2777</v>
      </c>
      <c r="FH19" s="45">
        <v>2777</v>
      </c>
      <c r="FI19" s="45">
        <v>2777</v>
      </c>
      <c r="FJ19" s="45">
        <v>2777</v>
      </c>
      <c r="FK19" s="45">
        <v>2777</v>
      </c>
      <c r="FL19" s="45">
        <v>2777</v>
      </c>
      <c r="FM19" s="46">
        <v>2777</v>
      </c>
      <c r="FN19" s="44">
        <v>2800</v>
      </c>
      <c r="FO19" s="45">
        <v>2830</v>
      </c>
      <c r="FP19" s="45">
        <v>2899</v>
      </c>
      <c r="FQ19" s="45">
        <v>2950</v>
      </c>
      <c r="FR19" s="45">
        <v>3042</v>
      </c>
      <c r="FS19" s="45">
        <v>3103</v>
      </c>
      <c r="FT19" s="46">
        <v>3203</v>
      </c>
      <c r="FU19" s="44">
        <v>3272</v>
      </c>
      <c r="FV19" s="45">
        <v>3348</v>
      </c>
      <c r="FW19" s="45">
        <v>3467</v>
      </c>
      <c r="FX19" s="45">
        <v>3508</v>
      </c>
      <c r="FY19" s="45">
        <v>3545</v>
      </c>
      <c r="FZ19" s="45">
        <v>3545</v>
      </c>
      <c r="GA19" s="46">
        <v>3545</v>
      </c>
      <c r="GB19" s="44">
        <v>3543</v>
      </c>
      <c r="GC19" s="45">
        <v>3543</v>
      </c>
      <c r="GD19" s="45">
        <v>3543</v>
      </c>
      <c r="GE19" s="45">
        <v>3543</v>
      </c>
      <c r="GF19" s="45">
        <v>3543</v>
      </c>
      <c r="GG19" s="45">
        <v>3543</v>
      </c>
      <c r="GH19" s="46">
        <v>3543</v>
      </c>
      <c r="GI19" s="44">
        <v>3583</v>
      </c>
      <c r="GJ19" s="45">
        <v>3583</v>
      </c>
      <c r="GK19" s="45">
        <v>3583</v>
      </c>
      <c r="GL19" s="45">
        <v>3583</v>
      </c>
      <c r="GM19" s="45">
        <v>3583</v>
      </c>
      <c r="GN19" s="45">
        <v>3583</v>
      </c>
      <c r="GO19" s="46">
        <v>3583</v>
      </c>
      <c r="GP19" s="44">
        <v>3580</v>
      </c>
      <c r="GQ19" s="45">
        <v>3580</v>
      </c>
      <c r="GR19" s="45">
        <v>3580</v>
      </c>
      <c r="GS19" s="45">
        <v>3619</v>
      </c>
      <c r="GT19" s="45">
        <v>3619</v>
      </c>
      <c r="GU19" s="45">
        <v>3619</v>
      </c>
      <c r="GV19" s="46">
        <v>3619</v>
      </c>
      <c r="GW19" s="44">
        <v>3619</v>
      </c>
      <c r="GX19" s="45">
        <v>3619</v>
      </c>
      <c r="GY19" s="45">
        <v>3619</v>
      </c>
      <c r="GZ19" s="45">
        <v>3619</v>
      </c>
      <c r="HA19" s="45">
        <v>3619</v>
      </c>
      <c r="HB19" s="45">
        <v>3619</v>
      </c>
      <c r="HC19" s="46">
        <v>3619</v>
      </c>
      <c r="HD19" s="44">
        <v>3610</v>
      </c>
      <c r="HE19" s="45">
        <v>3651</v>
      </c>
      <c r="HF19" s="45">
        <v>3651</v>
      </c>
      <c r="HG19" s="45">
        <v>3651</v>
      </c>
      <c r="HH19" s="45">
        <v>3671</v>
      </c>
      <c r="HI19" s="45">
        <v>3671</v>
      </c>
      <c r="HJ19" s="46">
        <v>3671</v>
      </c>
      <c r="HK19" s="44">
        <v>3667</v>
      </c>
      <c r="HL19" s="45">
        <v>3667</v>
      </c>
      <c r="HM19" s="45">
        <v>3667</v>
      </c>
      <c r="HN19" s="45">
        <v>3667</v>
      </c>
      <c r="HO19" s="45">
        <v>3667</v>
      </c>
      <c r="HP19" s="45">
        <v>3667</v>
      </c>
      <c r="HQ19" s="46">
        <v>3667</v>
      </c>
      <c r="HR19" s="44">
        <v>3665</v>
      </c>
      <c r="HS19" s="45">
        <v>3665</v>
      </c>
      <c r="HT19" s="45">
        <v>3665</v>
      </c>
      <c r="HU19" s="45">
        <v>3665</v>
      </c>
      <c r="HV19" s="45">
        <v>3665</v>
      </c>
      <c r="HW19" s="45">
        <v>3665</v>
      </c>
      <c r="HX19" s="46">
        <v>3665</v>
      </c>
      <c r="HY19" s="44">
        <v>3660</v>
      </c>
      <c r="HZ19" s="45">
        <v>3660</v>
      </c>
      <c r="IA19" s="45">
        <v>3660</v>
      </c>
      <c r="IB19" s="45">
        <v>3660</v>
      </c>
      <c r="IC19" s="45">
        <v>3660</v>
      </c>
      <c r="ID19" s="45">
        <v>3660</v>
      </c>
      <c r="IE19" s="46">
        <v>3660</v>
      </c>
      <c r="IF19" s="44">
        <v>3700</v>
      </c>
      <c r="IG19" s="45">
        <v>3700</v>
      </c>
      <c r="IH19" s="45">
        <v>3700</v>
      </c>
      <c r="II19" s="45">
        <v>3700</v>
      </c>
      <c r="IJ19" s="45">
        <v>3700</v>
      </c>
      <c r="IK19" s="45">
        <v>3700</v>
      </c>
      <c r="IL19" s="46">
        <v>3700</v>
      </c>
      <c r="IM19" s="44">
        <v>3730</v>
      </c>
      <c r="IN19" s="45">
        <v>3730</v>
      </c>
      <c r="IO19" s="45">
        <v>3730</v>
      </c>
      <c r="IP19" s="45">
        <v>3730</v>
      </c>
      <c r="IQ19" s="45">
        <v>3730</v>
      </c>
      <c r="IR19" s="45">
        <v>3730</v>
      </c>
      <c r="IS19" s="46">
        <v>3730</v>
      </c>
      <c r="IT19" s="44">
        <v>3726</v>
      </c>
      <c r="IU19" s="45">
        <v>3726</v>
      </c>
      <c r="IV19" s="45">
        <v>3726</v>
      </c>
      <c r="IW19" s="45">
        <v>3726</v>
      </c>
      <c r="IX19" s="45">
        <v>3726</v>
      </c>
      <c r="IY19" s="45">
        <v>3726</v>
      </c>
      <c r="IZ19" s="46">
        <v>3726</v>
      </c>
      <c r="JA19" s="44">
        <v>3721</v>
      </c>
      <c r="JB19" s="44">
        <v>3721</v>
      </c>
      <c r="JC19" s="44">
        <v>3721</v>
      </c>
      <c r="JD19" s="44">
        <v>3721</v>
      </c>
      <c r="JE19" s="44">
        <v>3721</v>
      </c>
      <c r="JF19" s="44">
        <v>3721</v>
      </c>
      <c r="JG19" s="44">
        <v>3721</v>
      </c>
      <c r="JH19" s="44">
        <v>3714</v>
      </c>
      <c r="JI19" s="45">
        <v>3714</v>
      </c>
      <c r="JJ19" s="45">
        <v>3714</v>
      </c>
      <c r="JK19" s="45">
        <v>3714</v>
      </c>
      <c r="JL19" s="45">
        <v>3714</v>
      </c>
      <c r="JM19" s="45">
        <v>3714</v>
      </c>
      <c r="JN19" s="46">
        <v>3714</v>
      </c>
      <c r="JO19" s="44">
        <v>3707</v>
      </c>
      <c r="JP19" s="45">
        <v>3707</v>
      </c>
      <c r="JQ19" s="45">
        <v>3707</v>
      </c>
      <c r="JR19" s="45">
        <v>3707</v>
      </c>
      <c r="JS19" s="45">
        <v>3707</v>
      </c>
      <c r="JT19" s="45">
        <v>3707</v>
      </c>
      <c r="JU19" s="46">
        <v>3707</v>
      </c>
      <c r="JV19" s="44">
        <v>3702</v>
      </c>
      <c r="JW19" s="45">
        <v>3702</v>
      </c>
      <c r="JX19" s="45">
        <v>3702</v>
      </c>
      <c r="JY19" s="45">
        <v>3702</v>
      </c>
      <c r="JZ19" s="45">
        <v>3702</v>
      </c>
      <c r="KA19" s="45">
        <v>3702</v>
      </c>
      <c r="KB19" s="46">
        <v>3702</v>
      </c>
      <c r="KC19" s="44">
        <v>3700</v>
      </c>
      <c r="KD19" s="45">
        <v>3700</v>
      </c>
      <c r="KE19" s="45">
        <v>3700</v>
      </c>
      <c r="KF19" s="45">
        <v>3700</v>
      </c>
      <c r="KG19" s="45">
        <v>3700</v>
      </c>
      <c r="KH19" s="45">
        <v>3700</v>
      </c>
      <c r="KI19" s="46">
        <v>3700</v>
      </c>
      <c r="KJ19" s="44">
        <v>3700</v>
      </c>
      <c r="KK19" s="44">
        <v>3700</v>
      </c>
      <c r="KL19" s="44">
        <v>3700</v>
      </c>
      <c r="KM19" s="44">
        <v>3700</v>
      </c>
      <c r="KN19" s="44">
        <v>3700</v>
      </c>
      <c r="KO19" s="44">
        <v>3700</v>
      </c>
      <c r="KP19" s="44">
        <v>3700</v>
      </c>
      <c r="KQ19" s="44">
        <v>3690</v>
      </c>
      <c r="KR19" s="44">
        <v>3690</v>
      </c>
      <c r="KS19" s="44">
        <v>3690</v>
      </c>
      <c r="KT19" s="44">
        <v>3690</v>
      </c>
      <c r="KU19" s="44">
        <v>3690</v>
      </c>
      <c r="KV19" s="44">
        <v>3690</v>
      </c>
      <c r="KW19" s="44">
        <v>3690</v>
      </c>
      <c r="KX19" s="44">
        <v>3690</v>
      </c>
      <c r="KY19" s="44">
        <v>3690</v>
      </c>
      <c r="KZ19" s="44">
        <v>3690</v>
      </c>
      <c r="LA19" s="44">
        <v>3690</v>
      </c>
      <c r="LB19" s="44">
        <v>3690</v>
      </c>
      <c r="LC19" s="44">
        <v>3690</v>
      </c>
      <c r="LD19" s="44">
        <v>3690</v>
      </c>
      <c r="LE19" s="44">
        <v>3680</v>
      </c>
      <c r="LF19" s="45">
        <v>3680</v>
      </c>
      <c r="LG19" s="45">
        <v>3680</v>
      </c>
      <c r="LH19" s="45">
        <v>3680</v>
      </c>
      <c r="LI19" s="45">
        <v>3680</v>
      </c>
      <c r="LJ19" s="45">
        <v>3680</v>
      </c>
      <c r="LK19" s="45">
        <v>3680</v>
      </c>
      <c r="LL19" s="44"/>
      <c r="LM19" s="45"/>
      <c r="LN19" s="45"/>
      <c r="LO19" s="45"/>
      <c r="LP19" s="45"/>
      <c r="LQ19" s="45"/>
      <c r="LR19" s="46"/>
      <c r="LS19" s="44"/>
      <c r="LT19" s="45"/>
      <c r="LU19" s="45"/>
      <c r="LV19" s="45"/>
      <c r="LW19" s="45"/>
      <c r="LX19" s="45"/>
      <c r="LY19" s="46"/>
      <c r="LZ19" s="44"/>
      <c r="MA19" s="45"/>
      <c r="MB19" s="45"/>
      <c r="MC19" s="45"/>
      <c r="MD19" s="45"/>
      <c r="ME19" s="45"/>
      <c r="MF19" s="46"/>
      <c r="MG19" s="44"/>
      <c r="MH19" s="45"/>
      <c r="MI19" s="45"/>
      <c r="MJ19" s="45"/>
      <c r="MK19" s="45"/>
      <c r="ML19" s="45"/>
      <c r="MM19" s="46"/>
      <c r="MN19" s="44"/>
      <c r="MO19" s="45"/>
      <c r="MP19" s="45"/>
      <c r="MQ19" s="45"/>
      <c r="MR19" s="45"/>
      <c r="MS19" s="45"/>
      <c r="MT19" s="46"/>
      <c r="MU19" s="44"/>
      <c r="MV19" s="45"/>
      <c r="MW19" s="45"/>
      <c r="MX19" s="45"/>
      <c r="MY19" s="45"/>
      <c r="MZ19" s="45"/>
      <c r="NA19" s="46"/>
      <c r="NB19" s="44"/>
      <c r="NC19" s="45"/>
      <c r="ND19" s="45"/>
      <c r="NE19" s="45"/>
      <c r="NF19" s="45"/>
      <c r="NG19" s="45"/>
      <c r="NH19" s="46"/>
      <c r="NI19" s="44"/>
      <c r="NJ19" s="45"/>
      <c r="NK19" s="45"/>
      <c r="NL19" s="45"/>
      <c r="NM19" s="45"/>
      <c r="NN19" s="45"/>
      <c r="NO19" s="46"/>
      <c r="NP19" s="44"/>
      <c r="NQ19" s="45"/>
      <c r="NR19" s="45"/>
      <c r="NS19" s="45"/>
      <c r="NT19" s="45"/>
      <c r="NU19" s="45"/>
      <c r="NV19" s="46"/>
      <c r="NW19" s="44"/>
      <c r="NX19" s="45"/>
      <c r="NY19" s="45"/>
      <c r="NZ19" s="45"/>
      <c r="OA19" s="45"/>
      <c r="OB19" s="45"/>
      <c r="OC19" s="46"/>
      <c r="OD19" s="44"/>
      <c r="OE19" s="45"/>
      <c r="OF19" s="45"/>
      <c r="OG19" s="45"/>
      <c r="OH19" s="45"/>
      <c r="OI19" s="45"/>
      <c r="OJ19" s="46"/>
      <c r="OK19" s="44"/>
      <c r="OL19" s="45"/>
      <c r="OM19" s="45"/>
      <c r="ON19" s="45"/>
      <c r="OO19" s="45"/>
      <c r="OP19" s="45"/>
      <c r="OQ19" s="46"/>
      <c r="OR19" s="44"/>
      <c r="OS19" s="45"/>
      <c r="OT19" s="45"/>
      <c r="OU19" s="45"/>
      <c r="OV19" s="45"/>
      <c r="OW19" s="45"/>
      <c r="OX19" s="46"/>
      <c r="OY19" s="44"/>
      <c r="OZ19" s="45"/>
      <c r="PA19" s="45"/>
      <c r="PB19" s="45"/>
      <c r="PC19" s="45"/>
      <c r="PD19" s="45"/>
      <c r="PE19" s="46"/>
      <c r="PF19" s="44"/>
      <c r="PG19" s="45"/>
      <c r="PH19" s="45"/>
      <c r="PI19" s="45"/>
      <c r="PJ19" s="45"/>
      <c r="PK19" s="45"/>
      <c r="PL19" s="46"/>
      <c r="PM19" s="44"/>
      <c r="PN19" s="45"/>
      <c r="PO19" s="45"/>
      <c r="PP19" s="45"/>
      <c r="PQ19" s="45"/>
      <c r="PR19" s="45"/>
      <c r="PS19" s="46"/>
      <c r="PT19" s="44"/>
      <c r="PU19" s="45"/>
      <c r="PV19" s="45"/>
      <c r="PW19" s="45"/>
      <c r="PX19" s="45"/>
      <c r="PY19" s="45"/>
      <c r="PZ19" s="46"/>
      <c r="QA19" s="44"/>
      <c r="QB19" s="45"/>
      <c r="QC19" s="45"/>
      <c r="QD19" s="45"/>
      <c r="QE19" s="45"/>
      <c r="QF19" s="45"/>
      <c r="QG19" s="46"/>
      <c r="QH19" s="44"/>
      <c r="QI19" s="45"/>
      <c r="QJ19" s="45"/>
      <c r="QK19" s="45"/>
      <c r="QL19" s="45"/>
      <c r="QM19" s="45"/>
      <c r="QN19" s="46"/>
    </row>
    <row r="20" spans="1:456" s="15" customFormat="1" x14ac:dyDescent="0.2">
      <c r="A20" s="39" t="s">
        <v>34</v>
      </c>
      <c r="B20" s="40"/>
      <c r="C20" s="41"/>
      <c r="D20" s="41"/>
      <c r="E20" s="41"/>
      <c r="F20" s="41"/>
      <c r="G20" s="41"/>
      <c r="H20" s="42"/>
      <c r="I20" s="40"/>
      <c r="J20" s="41"/>
      <c r="K20" s="41"/>
      <c r="L20" s="41"/>
      <c r="M20" s="41"/>
      <c r="N20" s="41"/>
      <c r="O20" s="42"/>
      <c r="P20" s="40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2"/>
      <c r="AD20" s="40"/>
      <c r="AE20" s="41"/>
      <c r="AF20" s="41"/>
      <c r="AG20" s="41"/>
      <c r="AH20" s="41"/>
      <c r="AI20" s="41"/>
      <c r="AJ20" s="42"/>
      <c r="AK20" s="40"/>
      <c r="AL20" s="41"/>
      <c r="AM20" s="41"/>
      <c r="AN20" s="41"/>
      <c r="AO20" s="41"/>
      <c r="AP20" s="41"/>
      <c r="AQ20" s="42"/>
      <c r="AR20" s="40"/>
      <c r="AS20" s="41"/>
      <c r="AT20" s="41"/>
      <c r="AU20" s="41"/>
      <c r="AV20" s="41"/>
      <c r="AW20" s="41"/>
      <c r="AX20" s="42"/>
      <c r="AY20" s="40"/>
      <c r="AZ20" s="41"/>
      <c r="BA20" s="41"/>
      <c r="BB20" s="41"/>
      <c r="BC20" s="41"/>
      <c r="BD20" s="41"/>
      <c r="BE20" s="42"/>
      <c r="BF20" s="40"/>
      <c r="BG20" s="41"/>
      <c r="BH20" s="41"/>
      <c r="BI20" s="41"/>
      <c r="BJ20" s="41"/>
      <c r="BK20" s="41"/>
      <c r="BL20" s="42"/>
      <c r="BM20" s="40"/>
      <c r="BN20" s="41"/>
      <c r="BO20" s="41"/>
      <c r="BP20" s="41"/>
      <c r="BQ20" s="41"/>
      <c r="BR20" s="41"/>
      <c r="BS20" s="42"/>
      <c r="BT20" s="40"/>
      <c r="BU20" s="41"/>
      <c r="BV20" s="41"/>
      <c r="BW20" s="41"/>
      <c r="BX20" s="41"/>
      <c r="BY20" s="41"/>
      <c r="BZ20" s="42"/>
      <c r="CA20" s="40"/>
      <c r="CB20" s="41"/>
      <c r="CC20" s="41"/>
      <c r="CD20" s="41"/>
      <c r="CE20" s="41"/>
      <c r="CF20" s="41"/>
      <c r="CG20" s="42"/>
      <c r="CH20" s="40"/>
      <c r="CI20" s="41"/>
      <c r="CJ20" s="41"/>
      <c r="CK20" s="41"/>
      <c r="CL20" s="41"/>
      <c r="CM20" s="41"/>
      <c r="CN20" s="42"/>
      <c r="CO20" s="40"/>
      <c r="CP20" s="41"/>
      <c r="CQ20" s="41"/>
      <c r="CR20" s="41"/>
      <c r="CS20" s="41"/>
      <c r="CT20" s="41"/>
      <c r="CU20" s="42"/>
      <c r="CV20" s="40"/>
      <c r="CW20" s="41"/>
      <c r="CX20" s="41"/>
      <c r="CY20" s="41"/>
      <c r="CZ20" s="41"/>
      <c r="DA20" s="41"/>
      <c r="DB20" s="42"/>
      <c r="DC20" s="40"/>
      <c r="DD20" s="41"/>
      <c r="DE20" s="41"/>
      <c r="DF20" s="41"/>
      <c r="DG20" s="41"/>
      <c r="DH20" s="41"/>
      <c r="DI20" s="42"/>
      <c r="DJ20" s="40"/>
      <c r="DK20" s="41"/>
      <c r="DL20" s="41"/>
      <c r="DM20" s="41"/>
      <c r="DN20" s="41"/>
      <c r="DO20" s="41"/>
      <c r="DP20" s="42"/>
      <c r="DQ20" s="40"/>
      <c r="DR20" s="41"/>
      <c r="DS20" s="41"/>
      <c r="DT20" s="41"/>
      <c r="DU20" s="41"/>
      <c r="DV20" s="41"/>
      <c r="DW20" s="42"/>
      <c r="DX20" s="40"/>
      <c r="DY20" s="41"/>
      <c r="DZ20" s="41"/>
      <c r="EA20" s="41"/>
      <c r="EB20" s="41"/>
      <c r="EC20" s="41"/>
      <c r="ED20" s="42"/>
      <c r="EE20" s="40"/>
      <c r="EF20" s="41"/>
      <c r="EG20" s="41"/>
      <c r="EH20" s="41"/>
      <c r="EI20" s="41"/>
      <c r="EJ20" s="41"/>
      <c r="EK20" s="42"/>
      <c r="EL20" s="40"/>
      <c r="EM20" s="41"/>
      <c r="EN20" s="41"/>
      <c r="EO20" s="41"/>
      <c r="EP20" s="41"/>
      <c r="EQ20" s="41"/>
      <c r="ER20" s="42"/>
      <c r="ES20" s="40"/>
      <c r="ET20" s="41"/>
      <c r="EU20" s="41"/>
      <c r="EV20" s="41"/>
      <c r="EW20" s="41"/>
      <c r="EX20" s="41"/>
      <c r="EY20" s="42"/>
      <c r="EZ20" s="40"/>
      <c r="FA20" s="41"/>
      <c r="FB20" s="41"/>
      <c r="FC20" s="41"/>
      <c r="FD20" s="41"/>
      <c r="FE20" s="41"/>
      <c r="FF20" s="42"/>
      <c r="FG20" s="40"/>
      <c r="FH20" s="41"/>
      <c r="FI20" s="41"/>
      <c r="FJ20" s="41"/>
      <c r="FK20" s="41"/>
      <c r="FL20" s="41"/>
      <c r="FM20" s="42"/>
      <c r="FN20" s="40"/>
      <c r="FO20" s="41"/>
      <c r="FP20" s="41"/>
      <c r="FQ20" s="41"/>
      <c r="FR20" s="41"/>
      <c r="FS20" s="41"/>
      <c r="FT20" s="42"/>
      <c r="FU20" s="40"/>
      <c r="FV20" s="41"/>
      <c r="FW20" s="41"/>
      <c r="FX20" s="41"/>
      <c r="FY20" s="41"/>
      <c r="FZ20" s="41"/>
      <c r="GA20" s="42"/>
      <c r="GB20" s="40"/>
      <c r="GC20" s="41"/>
      <c r="GD20" s="41"/>
      <c r="GE20" s="41"/>
      <c r="GF20" s="41"/>
      <c r="GG20" s="41"/>
      <c r="GH20" s="42"/>
      <c r="GI20" s="40"/>
      <c r="GJ20" s="41"/>
      <c r="GK20" s="41"/>
      <c r="GL20" s="41"/>
      <c r="GM20" s="41"/>
      <c r="GN20" s="41"/>
      <c r="GO20" s="42"/>
      <c r="GP20" s="40"/>
      <c r="GQ20" s="41"/>
      <c r="GR20" s="41"/>
      <c r="GS20" s="41"/>
      <c r="GT20" s="41"/>
      <c r="GU20" s="41"/>
      <c r="GV20" s="42"/>
      <c r="GW20" s="40"/>
      <c r="GX20" s="41"/>
      <c r="GY20" s="41"/>
      <c r="GZ20" s="41"/>
      <c r="HA20" s="41"/>
      <c r="HB20" s="41"/>
      <c r="HC20" s="42"/>
      <c r="HD20" s="40"/>
      <c r="HE20" s="41"/>
      <c r="HF20" s="41"/>
      <c r="HG20" s="41"/>
      <c r="HH20" s="41"/>
      <c r="HI20" s="41"/>
      <c r="HJ20" s="42"/>
      <c r="HK20" s="40"/>
      <c r="HL20" s="41"/>
      <c r="HM20" s="41"/>
      <c r="HN20" s="41"/>
      <c r="HO20" s="41"/>
      <c r="HP20" s="41"/>
      <c r="HQ20" s="42"/>
      <c r="HR20" s="40"/>
      <c r="HS20" s="41"/>
      <c r="HT20" s="41"/>
      <c r="HU20" s="41"/>
      <c r="HV20" s="41"/>
      <c r="HW20" s="41"/>
      <c r="HX20" s="42"/>
      <c r="HY20" s="40"/>
      <c r="HZ20" s="41"/>
      <c r="IA20" s="41"/>
      <c r="IB20" s="41"/>
      <c r="IC20" s="41"/>
      <c r="ID20" s="41"/>
      <c r="IE20" s="42"/>
      <c r="IF20" s="40"/>
      <c r="IG20" s="41"/>
      <c r="IH20" s="41"/>
      <c r="II20" s="41"/>
      <c r="IJ20" s="41"/>
      <c r="IK20" s="41"/>
      <c r="IL20" s="42"/>
      <c r="IM20" s="40"/>
      <c r="IN20" s="41"/>
      <c r="IO20" s="41"/>
      <c r="IP20" s="41"/>
      <c r="IQ20" s="41"/>
      <c r="IR20" s="41"/>
      <c r="IS20" s="42"/>
      <c r="IT20" s="40"/>
      <c r="IU20" s="41"/>
      <c r="IV20" s="41"/>
      <c r="IW20" s="41"/>
      <c r="IX20" s="41"/>
      <c r="IY20" s="41"/>
      <c r="IZ20" s="42"/>
      <c r="JA20" s="40"/>
      <c r="JB20" s="41"/>
      <c r="JC20" s="41"/>
      <c r="JD20" s="41"/>
      <c r="JE20" s="41"/>
      <c r="JF20" s="41"/>
      <c r="JG20" s="42"/>
      <c r="JH20" s="40"/>
      <c r="JI20" s="41"/>
      <c r="JJ20" s="41"/>
      <c r="JK20" s="41"/>
      <c r="JL20" s="41"/>
      <c r="JM20" s="41"/>
      <c r="JN20" s="42"/>
      <c r="JO20" s="40"/>
      <c r="JP20" s="41"/>
      <c r="JQ20" s="41"/>
      <c r="JR20" s="41"/>
      <c r="JS20" s="41"/>
      <c r="JT20" s="41"/>
      <c r="JU20" s="42"/>
      <c r="JV20" s="40"/>
      <c r="JW20" s="41"/>
      <c r="JX20" s="41"/>
      <c r="JY20" s="41"/>
      <c r="JZ20" s="41"/>
      <c r="KA20" s="41"/>
      <c r="KB20" s="42"/>
      <c r="KC20" s="40"/>
      <c r="KD20" s="41"/>
      <c r="KE20" s="41"/>
      <c r="KF20" s="41"/>
      <c r="KG20" s="41"/>
      <c r="KH20" s="41"/>
      <c r="KI20" s="42"/>
      <c r="KJ20" s="40"/>
      <c r="KK20" s="41"/>
      <c r="KL20" s="41"/>
      <c r="KM20" s="41"/>
      <c r="KN20" s="41"/>
      <c r="KO20" s="41"/>
      <c r="KP20" s="42"/>
      <c r="KQ20" s="40"/>
      <c r="KR20" s="41"/>
      <c r="KS20" s="41"/>
      <c r="KT20" s="41"/>
      <c r="KU20" s="41"/>
      <c r="KV20" s="41"/>
      <c r="KW20" s="42"/>
      <c r="KX20" s="40"/>
      <c r="KY20" s="41"/>
      <c r="KZ20" s="41"/>
      <c r="LA20" s="41"/>
      <c r="LB20" s="41"/>
      <c r="LC20" s="41"/>
      <c r="LD20" s="42"/>
      <c r="LE20" s="40"/>
      <c r="LF20" s="41"/>
      <c r="LG20" s="41"/>
      <c r="LH20" s="41"/>
      <c r="LI20" s="41"/>
      <c r="LJ20" s="41"/>
      <c r="LK20" s="42"/>
      <c r="LL20" s="40"/>
      <c r="LM20" s="41"/>
      <c r="LN20" s="41"/>
      <c r="LO20" s="41"/>
      <c r="LP20" s="41"/>
      <c r="LQ20" s="41"/>
      <c r="LR20" s="42"/>
      <c r="LS20" s="40"/>
      <c r="LT20" s="41"/>
      <c r="LU20" s="41"/>
      <c r="LV20" s="41"/>
      <c r="LW20" s="41"/>
      <c r="LX20" s="41"/>
      <c r="LY20" s="42"/>
      <c r="LZ20" s="40"/>
      <c r="MA20" s="41"/>
      <c r="MB20" s="41"/>
      <c r="MC20" s="41"/>
      <c r="MD20" s="41"/>
      <c r="ME20" s="41"/>
      <c r="MF20" s="42"/>
      <c r="MG20" s="40"/>
      <c r="MH20" s="41"/>
      <c r="MI20" s="41"/>
      <c r="MJ20" s="41"/>
      <c r="MK20" s="41"/>
      <c r="ML20" s="41"/>
      <c r="MM20" s="42"/>
      <c r="MN20" s="40"/>
      <c r="MO20" s="41"/>
      <c r="MP20" s="41"/>
      <c r="MQ20" s="41"/>
      <c r="MR20" s="41"/>
      <c r="MS20" s="41"/>
      <c r="MT20" s="42"/>
      <c r="MU20" s="40"/>
      <c r="MV20" s="41"/>
      <c r="MW20" s="41"/>
      <c r="MX20" s="41"/>
      <c r="MY20" s="41"/>
      <c r="MZ20" s="41"/>
      <c r="NA20" s="42"/>
      <c r="NB20" s="40"/>
      <c r="NC20" s="41"/>
      <c r="ND20" s="41"/>
      <c r="NE20" s="41"/>
      <c r="NF20" s="41"/>
      <c r="NG20" s="41"/>
      <c r="NH20" s="42"/>
      <c r="NI20" s="40"/>
      <c r="NJ20" s="41"/>
      <c r="NK20" s="41"/>
      <c r="NL20" s="41"/>
      <c r="NM20" s="41"/>
      <c r="NN20" s="41"/>
      <c r="NO20" s="42"/>
      <c r="NP20" s="40"/>
      <c r="NQ20" s="41"/>
      <c r="NR20" s="41"/>
      <c r="NS20" s="41"/>
      <c r="NT20" s="41"/>
      <c r="NU20" s="41"/>
      <c r="NV20" s="42"/>
      <c r="NW20" s="40"/>
      <c r="NX20" s="41"/>
      <c r="NY20" s="41"/>
      <c r="NZ20" s="41"/>
      <c r="OA20" s="41"/>
      <c r="OB20" s="41"/>
      <c r="OC20" s="42"/>
      <c r="OD20" s="40"/>
      <c r="OE20" s="41"/>
      <c r="OF20" s="41"/>
      <c r="OG20" s="41"/>
      <c r="OH20" s="41"/>
      <c r="OI20" s="41"/>
      <c r="OJ20" s="42"/>
      <c r="OK20" s="40"/>
      <c r="OL20" s="41"/>
      <c r="OM20" s="41"/>
      <c r="ON20" s="41"/>
      <c r="OO20" s="41"/>
      <c r="OP20" s="41"/>
      <c r="OQ20" s="42"/>
      <c r="OR20" s="40"/>
      <c r="OS20" s="41"/>
      <c r="OT20" s="41"/>
      <c r="OU20" s="41"/>
      <c r="OV20" s="41"/>
      <c r="OW20" s="41"/>
      <c r="OX20" s="42"/>
      <c r="OY20" s="40"/>
      <c r="OZ20" s="41"/>
      <c r="PA20" s="41"/>
      <c r="PB20" s="41"/>
      <c r="PC20" s="41"/>
      <c r="PD20" s="41"/>
      <c r="PE20" s="42"/>
      <c r="PF20" s="40"/>
      <c r="PG20" s="41"/>
      <c r="PH20" s="41"/>
      <c r="PI20" s="41"/>
      <c r="PJ20" s="41"/>
      <c r="PK20" s="41"/>
      <c r="PL20" s="42"/>
      <c r="PM20" s="40"/>
      <c r="PN20" s="41"/>
      <c r="PO20" s="41"/>
      <c r="PP20" s="41"/>
      <c r="PQ20" s="41"/>
      <c r="PR20" s="41"/>
      <c r="PS20" s="42"/>
      <c r="PT20" s="40"/>
      <c r="PU20" s="41"/>
      <c r="PV20" s="41"/>
      <c r="PW20" s="41"/>
      <c r="PX20" s="41"/>
      <c r="PY20" s="41"/>
      <c r="PZ20" s="42"/>
      <c r="QA20" s="40"/>
      <c r="QB20" s="41"/>
      <c r="QC20" s="41"/>
      <c r="QD20" s="41"/>
      <c r="QE20" s="41"/>
      <c r="QF20" s="41"/>
      <c r="QG20" s="42"/>
      <c r="QH20" s="40"/>
      <c r="QI20" s="41"/>
      <c r="QJ20" s="41"/>
      <c r="QK20" s="41"/>
      <c r="QL20" s="41"/>
      <c r="QM20" s="41"/>
      <c r="QN20" s="42"/>
    </row>
    <row r="21" spans="1:456" s="51" customFormat="1" x14ac:dyDescent="0.2">
      <c r="A21" s="47" t="s">
        <v>35</v>
      </c>
      <c r="B21" s="48">
        <f>B17+B18-B19-B20</f>
        <v>11550</v>
      </c>
      <c r="C21" s="49">
        <f>C17+C18-C19-C20</f>
        <v>11150</v>
      </c>
      <c r="D21" s="49">
        <f t="shared" ref="D21:BO21" si="74">D17+D18-D19-D20</f>
        <v>10700</v>
      </c>
      <c r="E21" s="49">
        <f t="shared" si="74"/>
        <v>10000</v>
      </c>
      <c r="F21" s="49">
        <f t="shared" si="74"/>
        <v>9350</v>
      </c>
      <c r="G21" s="49">
        <f t="shared" si="74"/>
        <v>8575</v>
      </c>
      <c r="H21" s="50">
        <f t="shared" si="74"/>
        <v>7625</v>
      </c>
      <c r="I21" s="48">
        <f t="shared" si="74"/>
        <v>6625</v>
      </c>
      <c r="J21" s="49">
        <f t="shared" si="74"/>
        <v>5625</v>
      </c>
      <c r="K21" s="49">
        <f t="shared" si="74"/>
        <v>4550</v>
      </c>
      <c r="L21" s="49">
        <f t="shared" si="74"/>
        <v>3400</v>
      </c>
      <c r="M21" s="49">
        <f t="shared" si="74"/>
        <v>2150</v>
      </c>
      <c r="N21" s="49">
        <f t="shared" si="74"/>
        <v>12975</v>
      </c>
      <c r="O21" s="50">
        <f t="shared" si="74"/>
        <v>11550</v>
      </c>
      <c r="P21" s="48">
        <f t="shared" si="74"/>
        <v>10285</v>
      </c>
      <c r="Q21" s="49">
        <f t="shared" si="74"/>
        <v>9084</v>
      </c>
      <c r="R21" s="49">
        <f t="shared" si="74"/>
        <v>7879</v>
      </c>
      <c r="S21" s="49">
        <f t="shared" si="74"/>
        <v>6671</v>
      </c>
      <c r="T21" s="49">
        <f t="shared" si="74"/>
        <v>5463</v>
      </c>
      <c r="U21" s="49">
        <f t="shared" si="74"/>
        <v>16355</v>
      </c>
      <c r="V21" s="50">
        <f t="shared" si="74"/>
        <v>15146</v>
      </c>
      <c r="W21" s="48">
        <f t="shared" si="74"/>
        <v>13936</v>
      </c>
      <c r="X21" s="49">
        <f t="shared" si="74"/>
        <v>12726</v>
      </c>
      <c r="Y21" s="49">
        <f t="shared" si="74"/>
        <v>11514</v>
      </c>
      <c r="Z21" s="49">
        <f t="shared" si="74"/>
        <v>10299</v>
      </c>
      <c r="AA21" s="49">
        <f t="shared" si="74"/>
        <v>21080</v>
      </c>
      <c r="AB21" s="49">
        <f t="shared" si="74"/>
        <v>19861</v>
      </c>
      <c r="AC21" s="50">
        <f t="shared" si="74"/>
        <v>18642</v>
      </c>
      <c r="AD21" s="48">
        <f t="shared" si="74"/>
        <v>17200</v>
      </c>
      <c r="AE21" s="49">
        <f t="shared" si="74"/>
        <v>15731</v>
      </c>
      <c r="AF21" s="49">
        <f t="shared" si="74"/>
        <v>14262</v>
      </c>
      <c r="AG21" s="49">
        <f t="shared" si="74"/>
        <v>12793</v>
      </c>
      <c r="AH21" s="49">
        <f t="shared" si="74"/>
        <v>24679</v>
      </c>
      <c r="AI21" s="49">
        <f t="shared" si="74"/>
        <v>23210</v>
      </c>
      <c r="AJ21" s="50">
        <f t="shared" si="74"/>
        <v>21741</v>
      </c>
      <c r="AK21" s="48">
        <f t="shared" si="74"/>
        <v>19896</v>
      </c>
      <c r="AL21" s="49">
        <f t="shared" si="74"/>
        <v>18027</v>
      </c>
      <c r="AM21" s="49">
        <f t="shared" si="74"/>
        <v>16158</v>
      </c>
      <c r="AN21" s="49">
        <f t="shared" si="74"/>
        <v>15920</v>
      </c>
      <c r="AO21" s="49">
        <f t="shared" si="74"/>
        <v>14051</v>
      </c>
      <c r="AP21" s="49">
        <f t="shared" si="74"/>
        <v>12182</v>
      </c>
      <c r="AQ21" s="50">
        <f t="shared" si="74"/>
        <v>24044</v>
      </c>
      <c r="AR21" s="48">
        <f t="shared" si="74"/>
        <v>22079</v>
      </c>
      <c r="AS21" s="49">
        <f t="shared" si="74"/>
        <v>20107</v>
      </c>
      <c r="AT21" s="49">
        <f t="shared" si="74"/>
        <v>18135</v>
      </c>
      <c r="AU21" s="49">
        <f t="shared" si="74"/>
        <v>17875</v>
      </c>
      <c r="AV21" s="49">
        <f t="shared" si="74"/>
        <v>15903</v>
      </c>
      <c r="AW21" s="49">
        <f t="shared" si="74"/>
        <v>13930</v>
      </c>
      <c r="AX21" s="50">
        <f t="shared" si="74"/>
        <v>13685</v>
      </c>
      <c r="AY21" s="48">
        <f t="shared" si="74"/>
        <v>11712</v>
      </c>
      <c r="AZ21" s="49">
        <f t="shared" si="74"/>
        <v>9739</v>
      </c>
      <c r="BA21" s="49">
        <f t="shared" si="74"/>
        <v>20116</v>
      </c>
      <c r="BB21" s="49">
        <f t="shared" si="74"/>
        <v>19872</v>
      </c>
      <c r="BC21" s="49">
        <f t="shared" si="74"/>
        <v>17900</v>
      </c>
      <c r="BD21" s="49">
        <f t="shared" si="74"/>
        <v>15928</v>
      </c>
      <c r="BE21" s="50">
        <f t="shared" si="74"/>
        <v>15684</v>
      </c>
      <c r="BF21" s="48">
        <f t="shared" si="74"/>
        <v>13622</v>
      </c>
      <c r="BG21" s="49">
        <f t="shared" si="74"/>
        <v>11554</v>
      </c>
      <c r="BH21" s="49">
        <f t="shared" si="74"/>
        <v>9486</v>
      </c>
      <c r="BI21" s="49">
        <f t="shared" si="74"/>
        <v>9236</v>
      </c>
      <c r="BJ21" s="49">
        <f t="shared" si="74"/>
        <v>7168</v>
      </c>
      <c r="BK21" s="49">
        <f t="shared" si="74"/>
        <v>17500</v>
      </c>
      <c r="BL21" s="50">
        <f t="shared" si="74"/>
        <v>29600</v>
      </c>
      <c r="BM21" s="48">
        <f t="shared" si="74"/>
        <v>27474</v>
      </c>
      <c r="BN21" s="49">
        <f t="shared" si="74"/>
        <v>25348</v>
      </c>
      <c r="BO21" s="49">
        <f t="shared" si="74"/>
        <v>23222</v>
      </c>
      <c r="BP21" s="49">
        <f t="shared" ref="BP21:EA21" si="75">BP17+BP18-BP19-BP20</f>
        <v>22972</v>
      </c>
      <c r="BQ21" s="49">
        <f t="shared" si="75"/>
        <v>20846</v>
      </c>
      <c r="BR21" s="49">
        <f t="shared" si="75"/>
        <v>18720</v>
      </c>
      <c r="BS21" s="50">
        <f t="shared" si="75"/>
        <v>18470</v>
      </c>
      <c r="BT21" s="48">
        <f t="shared" si="75"/>
        <v>16236</v>
      </c>
      <c r="BU21" s="49">
        <f t="shared" si="75"/>
        <v>13999</v>
      </c>
      <c r="BV21" s="49">
        <f t="shared" si="75"/>
        <v>11762</v>
      </c>
      <c r="BW21" s="49">
        <f t="shared" si="75"/>
        <v>11509</v>
      </c>
      <c r="BX21" s="49">
        <f t="shared" si="75"/>
        <v>21522</v>
      </c>
      <c r="BY21" s="49">
        <f t="shared" si="75"/>
        <v>19285</v>
      </c>
      <c r="BZ21" s="50">
        <f t="shared" si="75"/>
        <v>19032</v>
      </c>
      <c r="CA21" s="48">
        <f t="shared" si="75"/>
        <v>16706</v>
      </c>
      <c r="CB21" s="49">
        <f t="shared" si="75"/>
        <v>14381</v>
      </c>
      <c r="CC21" s="49">
        <f t="shared" si="75"/>
        <v>24056</v>
      </c>
      <c r="CD21" s="49">
        <f t="shared" si="75"/>
        <v>36004</v>
      </c>
      <c r="CE21" s="49">
        <f t="shared" si="75"/>
        <v>33679</v>
      </c>
      <c r="CF21" s="49">
        <f t="shared" si="75"/>
        <v>31354</v>
      </c>
      <c r="CG21" s="50">
        <f t="shared" si="75"/>
        <v>31102</v>
      </c>
      <c r="CH21" s="48">
        <f t="shared" si="75"/>
        <v>28574</v>
      </c>
      <c r="CI21" s="49">
        <f t="shared" si="75"/>
        <v>26030</v>
      </c>
      <c r="CJ21" s="49">
        <f t="shared" si="75"/>
        <v>23486</v>
      </c>
      <c r="CK21" s="49">
        <f t="shared" si="75"/>
        <v>23218</v>
      </c>
      <c r="CL21" s="49">
        <f t="shared" si="75"/>
        <v>20674</v>
      </c>
      <c r="CM21" s="49">
        <f t="shared" si="75"/>
        <v>18128</v>
      </c>
      <c r="CN21" s="50">
        <f t="shared" si="75"/>
        <v>16100</v>
      </c>
      <c r="CO21" s="48">
        <f t="shared" si="75"/>
        <v>14096</v>
      </c>
      <c r="CP21" s="49">
        <f t="shared" si="75"/>
        <v>12077</v>
      </c>
      <c r="CQ21" s="49">
        <f t="shared" si="75"/>
        <v>10058</v>
      </c>
      <c r="CR21" s="49">
        <f t="shared" si="75"/>
        <v>8039</v>
      </c>
      <c r="CS21" s="49">
        <f t="shared" si="75"/>
        <v>18070</v>
      </c>
      <c r="CT21" s="49">
        <f t="shared" si="75"/>
        <v>16051</v>
      </c>
      <c r="CU21" s="50">
        <f t="shared" si="75"/>
        <v>27916</v>
      </c>
      <c r="CV21" s="48">
        <f t="shared" si="75"/>
        <v>25481</v>
      </c>
      <c r="CW21" s="49">
        <f t="shared" si="75"/>
        <v>23031</v>
      </c>
      <c r="CX21" s="49">
        <f t="shared" si="75"/>
        <v>32731</v>
      </c>
      <c r="CY21" s="49">
        <f t="shared" si="75"/>
        <v>30281</v>
      </c>
      <c r="CZ21" s="49">
        <f t="shared" si="75"/>
        <v>40031</v>
      </c>
      <c r="DA21" s="49">
        <f t="shared" si="75"/>
        <v>37581</v>
      </c>
      <c r="DB21" s="50">
        <f t="shared" si="75"/>
        <v>37271</v>
      </c>
      <c r="DC21" s="48">
        <f t="shared" si="75"/>
        <v>34266</v>
      </c>
      <c r="DD21" s="49">
        <f t="shared" si="75"/>
        <v>31266</v>
      </c>
      <c r="DE21" s="49">
        <f t="shared" si="75"/>
        <v>28266</v>
      </c>
      <c r="DF21" s="49">
        <f t="shared" si="75"/>
        <v>27961</v>
      </c>
      <c r="DG21" s="49">
        <f t="shared" si="75"/>
        <v>24961</v>
      </c>
      <c r="DH21" s="49">
        <f t="shared" si="75"/>
        <v>34061</v>
      </c>
      <c r="DI21" s="50">
        <f t="shared" si="75"/>
        <v>33756</v>
      </c>
      <c r="DJ21" s="48">
        <f t="shared" si="75"/>
        <v>30569</v>
      </c>
      <c r="DK21" s="49">
        <f t="shared" si="75"/>
        <v>27375</v>
      </c>
      <c r="DL21" s="49">
        <f t="shared" si="75"/>
        <v>24150</v>
      </c>
      <c r="DM21" s="49">
        <f t="shared" si="75"/>
        <v>23838</v>
      </c>
      <c r="DN21" s="49">
        <f t="shared" si="75"/>
        <v>20613</v>
      </c>
      <c r="DO21" s="49">
        <f t="shared" si="75"/>
        <v>29569</v>
      </c>
      <c r="DP21" s="50">
        <f t="shared" si="75"/>
        <v>29257</v>
      </c>
      <c r="DQ21" s="48">
        <f t="shared" si="75"/>
        <v>25880</v>
      </c>
      <c r="DR21" s="49">
        <f t="shared" si="75"/>
        <v>22500</v>
      </c>
      <c r="DS21" s="49">
        <f t="shared" si="75"/>
        <v>19120</v>
      </c>
      <c r="DT21" s="49">
        <f t="shared" si="75"/>
        <v>18805</v>
      </c>
      <c r="DU21" s="49">
        <f t="shared" si="75"/>
        <v>27525</v>
      </c>
      <c r="DV21" s="49">
        <f t="shared" si="75"/>
        <v>24145</v>
      </c>
      <c r="DW21" s="50">
        <f t="shared" si="75"/>
        <v>23830</v>
      </c>
      <c r="DX21" s="48">
        <f t="shared" si="75"/>
        <v>20241</v>
      </c>
      <c r="DY21" s="49">
        <f t="shared" si="75"/>
        <v>16641</v>
      </c>
      <c r="DZ21" s="49">
        <f t="shared" si="75"/>
        <v>13041</v>
      </c>
      <c r="EA21" s="49">
        <f t="shared" si="75"/>
        <v>12715</v>
      </c>
      <c r="EB21" s="49">
        <f t="shared" ref="EB21:GM21" si="76">EB17+EB18-EB19-EB20</f>
        <v>21215</v>
      </c>
      <c r="EC21" s="49">
        <f t="shared" si="76"/>
        <v>17615</v>
      </c>
      <c r="ED21" s="50">
        <f t="shared" si="76"/>
        <v>29389</v>
      </c>
      <c r="EE21" s="48">
        <f t="shared" si="76"/>
        <v>25618</v>
      </c>
      <c r="EF21" s="49">
        <f t="shared" si="76"/>
        <v>21828</v>
      </c>
      <c r="EG21" s="49">
        <f t="shared" si="76"/>
        <v>18038</v>
      </c>
      <c r="EH21" s="49">
        <f t="shared" si="76"/>
        <v>17693</v>
      </c>
      <c r="EI21" s="49">
        <f t="shared" si="76"/>
        <v>13903</v>
      </c>
      <c r="EJ21" s="49">
        <f t="shared" si="76"/>
        <v>10113</v>
      </c>
      <c r="EK21" s="50">
        <f t="shared" si="76"/>
        <v>21968</v>
      </c>
      <c r="EL21" s="48">
        <f t="shared" si="76"/>
        <v>17998</v>
      </c>
      <c r="EM21" s="49">
        <f t="shared" si="76"/>
        <v>14023</v>
      </c>
      <c r="EN21" s="49">
        <f t="shared" si="76"/>
        <v>10048</v>
      </c>
      <c r="EO21" s="49">
        <f t="shared" si="76"/>
        <v>9698</v>
      </c>
      <c r="EP21" s="49">
        <f t="shared" si="76"/>
        <v>17823</v>
      </c>
      <c r="EQ21" s="49">
        <f t="shared" si="76"/>
        <v>13848</v>
      </c>
      <c r="ER21" s="50">
        <f t="shared" si="76"/>
        <v>13498</v>
      </c>
      <c r="ES21" s="48">
        <f t="shared" si="76"/>
        <v>22076</v>
      </c>
      <c r="ET21" s="49">
        <f t="shared" si="76"/>
        <v>18549</v>
      </c>
      <c r="EU21" s="49">
        <f t="shared" si="76"/>
        <v>15022</v>
      </c>
      <c r="EV21" s="49">
        <f t="shared" si="76"/>
        <v>11495</v>
      </c>
      <c r="EW21" s="49">
        <f t="shared" si="76"/>
        <v>20118</v>
      </c>
      <c r="EX21" s="49">
        <f t="shared" si="76"/>
        <v>16591</v>
      </c>
      <c r="EY21" s="50">
        <f t="shared" si="76"/>
        <v>25164</v>
      </c>
      <c r="EZ21" s="48">
        <f t="shared" si="76"/>
        <v>22112</v>
      </c>
      <c r="FA21" s="49">
        <f t="shared" si="76"/>
        <v>19123</v>
      </c>
      <c r="FB21" s="49">
        <f t="shared" si="76"/>
        <v>16134</v>
      </c>
      <c r="FC21" s="49">
        <f t="shared" si="76"/>
        <v>13145</v>
      </c>
      <c r="FD21" s="49">
        <f t="shared" si="76"/>
        <v>22406</v>
      </c>
      <c r="FE21" s="49">
        <f t="shared" si="76"/>
        <v>19417</v>
      </c>
      <c r="FF21" s="50">
        <f t="shared" si="76"/>
        <v>28578</v>
      </c>
      <c r="FG21" s="48">
        <f t="shared" si="76"/>
        <v>25549</v>
      </c>
      <c r="FH21" s="49">
        <f t="shared" si="76"/>
        <v>22520</v>
      </c>
      <c r="FI21" s="49">
        <f t="shared" si="76"/>
        <v>19491</v>
      </c>
      <c r="FJ21" s="49">
        <f t="shared" si="76"/>
        <v>16462</v>
      </c>
      <c r="FK21" s="49">
        <f t="shared" si="76"/>
        <v>13433</v>
      </c>
      <c r="FL21" s="49">
        <f t="shared" si="76"/>
        <v>10404</v>
      </c>
      <c r="FM21" s="50">
        <f t="shared" si="76"/>
        <v>19725</v>
      </c>
      <c r="FN21" s="48">
        <f t="shared" si="76"/>
        <v>16673</v>
      </c>
      <c r="FO21" s="49">
        <f t="shared" si="76"/>
        <v>13583</v>
      </c>
      <c r="FP21" s="49">
        <f t="shared" si="76"/>
        <v>10424</v>
      </c>
      <c r="FQ21" s="49">
        <f t="shared" si="76"/>
        <v>7214</v>
      </c>
      <c r="FR21" s="49">
        <f t="shared" si="76"/>
        <v>16062</v>
      </c>
      <c r="FS21" s="49">
        <f t="shared" si="76"/>
        <v>24849</v>
      </c>
      <c r="FT21" s="50">
        <f t="shared" si="76"/>
        <v>21386</v>
      </c>
      <c r="FU21" s="48">
        <f t="shared" si="76"/>
        <v>17854</v>
      </c>
      <c r="FV21" s="49">
        <f t="shared" si="76"/>
        <v>14242</v>
      </c>
      <c r="FW21" s="49">
        <f t="shared" si="76"/>
        <v>22661</v>
      </c>
      <c r="FX21" s="49">
        <f t="shared" si="76"/>
        <v>18889</v>
      </c>
      <c r="FY21" s="49">
        <f t="shared" si="76"/>
        <v>15080</v>
      </c>
      <c r="FZ21" s="49">
        <f t="shared" si="76"/>
        <v>23121</v>
      </c>
      <c r="GA21" s="50">
        <f t="shared" si="76"/>
        <v>19312</v>
      </c>
      <c r="GB21" s="48">
        <f t="shared" si="76"/>
        <v>15505</v>
      </c>
      <c r="GC21" s="49">
        <f t="shared" si="76"/>
        <v>11694</v>
      </c>
      <c r="GD21" s="49">
        <f t="shared" si="76"/>
        <v>17133</v>
      </c>
      <c r="GE21" s="49">
        <f t="shared" si="76"/>
        <v>13322</v>
      </c>
      <c r="GF21" s="49">
        <f>GF17+GF18-GF19-GF20-GE25</f>
        <v>9511</v>
      </c>
      <c r="GG21" s="49">
        <f t="shared" si="76"/>
        <v>17968</v>
      </c>
      <c r="GH21" s="50">
        <f t="shared" si="76"/>
        <v>14425</v>
      </c>
      <c r="GI21" s="48">
        <f t="shared" si="76"/>
        <v>10842</v>
      </c>
      <c r="GJ21" s="49">
        <f t="shared" si="76"/>
        <v>7259</v>
      </c>
      <c r="GK21" s="49">
        <f t="shared" si="76"/>
        <v>12776</v>
      </c>
      <c r="GL21" s="49">
        <f t="shared" si="76"/>
        <v>9193</v>
      </c>
      <c r="GM21" s="49">
        <f t="shared" si="76"/>
        <v>5610</v>
      </c>
      <c r="GN21" s="49">
        <f t="shared" ref="GN21:IY21" si="77">GN17+GN18-GN19-GN20</f>
        <v>14227</v>
      </c>
      <c r="GO21" s="50">
        <f t="shared" si="77"/>
        <v>10644</v>
      </c>
      <c r="GP21" s="48">
        <f t="shared" si="77"/>
        <v>19064</v>
      </c>
      <c r="GQ21" s="49">
        <f t="shared" si="77"/>
        <v>15484</v>
      </c>
      <c r="GR21" s="49">
        <f t="shared" si="77"/>
        <v>24604</v>
      </c>
      <c r="GS21" s="49">
        <f t="shared" si="77"/>
        <v>20985</v>
      </c>
      <c r="GT21" s="49">
        <f t="shared" si="77"/>
        <v>17366</v>
      </c>
      <c r="GU21" s="49">
        <f t="shared" si="77"/>
        <v>25947</v>
      </c>
      <c r="GV21" s="50">
        <f t="shared" si="77"/>
        <v>22328</v>
      </c>
      <c r="GW21" s="48">
        <f t="shared" si="77"/>
        <v>18709</v>
      </c>
      <c r="GX21" s="49">
        <f t="shared" si="77"/>
        <v>15090</v>
      </c>
      <c r="GY21" s="49">
        <f t="shared" si="77"/>
        <v>20571</v>
      </c>
      <c r="GZ21" s="49">
        <f t="shared" si="77"/>
        <v>16952</v>
      </c>
      <c r="HA21" s="49">
        <f t="shared" si="77"/>
        <v>13333</v>
      </c>
      <c r="HB21" s="49">
        <f t="shared" si="77"/>
        <v>9714</v>
      </c>
      <c r="HC21" s="50">
        <f t="shared" si="77"/>
        <v>30495</v>
      </c>
      <c r="HD21" s="48">
        <f t="shared" si="77"/>
        <v>26885</v>
      </c>
      <c r="HE21" s="49">
        <f t="shared" si="77"/>
        <v>23234</v>
      </c>
      <c r="HF21" s="49">
        <f t="shared" si="77"/>
        <v>19583</v>
      </c>
      <c r="HG21" s="49">
        <f t="shared" si="77"/>
        <v>15932</v>
      </c>
      <c r="HH21" s="49">
        <f t="shared" si="77"/>
        <v>12261</v>
      </c>
      <c r="HI21" s="49">
        <f t="shared" si="77"/>
        <v>17740</v>
      </c>
      <c r="HJ21" s="50">
        <f t="shared" si="77"/>
        <v>14069</v>
      </c>
      <c r="HK21" s="48">
        <f t="shared" si="77"/>
        <v>23002</v>
      </c>
      <c r="HL21" s="49">
        <f t="shared" si="77"/>
        <v>19335</v>
      </c>
      <c r="HM21" s="49">
        <f t="shared" si="77"/>
        <v>15668</v>
      </c>
      <c r="HN21" s="49">
        <f t="shared" si="77"/>
        <v>12001</v>
      </c>
      <c r="HO21" s="49">
        <f t="shared" si="77"/>
        <v>20734</v>
      </c>
      <c r="HP21" s="49">
        <f t="shared" si="77"/>
        <v>17067</v>
      </c>
      <c r="HQ21" s="50">
        <f t="shared" si="77"/>
        <v>25600</v>
      </c>
      <c r="HR21" s="48">
        <f t="shared" si="77"/>
        <v>21935</v>
      </c>
      <c r="HS21" s="49">
        <f t="shared" si="77"/>
        <v>18270</v>
      </c>
      <c r="HT21" s="49">
        <f t="shared" si="77"/>
        <v>14605</v>
      </c>
      <c r="HU21" s="49">
        <f t="shared" si="77"/>
        <v>10940</v>
      </c>
      <c r="HV21" s="49">
        <f t="shared" si="77"/>
        <v>16375</v>
      </c>
      <c r="HW21" s="49">
        <f t="shared" si="77"/>
        <v>12710</v>
      </c>
      <c r="HX21" s="50">
        <f t="shared" si="77"/>
        <v>21245</v>
      </c>
      <c r="HY21" s="48">
        <f t="shared" si="77"/>
        <v>17585</v>
      </c>
      <c r="HZ21" s="49">
        <f t="shared" si="77"/>
        <v>13925</v>
      </c>
      <c r="IA21" s="49">
        <f t="shared" si="77"/>
        <v>22315</v>
      </c>
      <c r="IB21" s="49">
        <f t="shared" si="77"/>
        <v>18655</v>
      </c>
      <c r="IC21" s="49">
        <f t="shared" si="77"/>
        <v>14995</v>
      </c>
      <c r="ID21" s="49">
        <f t="shared" si="77"/>
        <v>11335</v>
      </c>
      <c r="IE21" s="50">
        <f t="shared" si="77"/>
        <v>16825</v>
      </c>
      <c r="IF21" s="48">
        <f t="shared" si="77"/>
        <v>13125</v>
      </c>
      <c r="IG21" s="49">
        <f t="shared" si="77"/>
        <v>9425</v>
      </c>
      <c r="IH21" s="49">
        <f t="shared" si="77"/>
        <v>17725</v>
      </c>
      <c r="II21" s="49">
        <f t="shared" si="77"/>
        <v>14025</v>
      </c>
      <c r="IJ21" s="49">
        <f t="shared" si="77"/>
        <v>10325</v>
      </c>
      <c r="IK21" s="49">
        <f t="shared" si="77"/>
        <v>18625</v>
      </c>
      <c r="IL21" s="50">
        <f t="shared" si="77"/>
        <v>14925</v>
      </c>
      <c r="IM21" s="48">
        <f t="shared" si="77"/>
        <v>11195</v>
      </c>
      <c r="IN21" s="49">
        <f t="shared" si="77"/>
        <v>7465</v>
      </c>
      <c r="IO21" s="49">
        <f t="shared" si="77"/>
        <v>12735</v>
      </c>
      <c r="IP21" s="49">
        <f t="shared" si="77"/>
        <v>9005</v>
      </c>
      <c r="IQ21" s="49">
        <f t="shared" si="77"/>
        <v>17325</v>
      </c>
      <c r="IR21" s="49">
        <f t="shared" si="77"/>
        <v>13595</v>
      </c>
      <c r="IS21" s="50">
        <f t="shared" si="77"/>
        <v>21915</v>
      </c>
      <c r="IT21" s="48">
        <f t="shared" si="77"/>
        <v>18189</v>
      </c>
      <c r="IU21" s="49">
        <f t="shared" si="77"/>
        <v>14463</v>
      </c>
      <c r="IV21" s="49">
        <f t="shared" si="77"/>
        <v>22787</v>
      </c>
      <c r="IW21" s="49">
        <f t="shared" si="77"/>
        <v>19061</v>
      </c>
      <c r="IX21" s="49">
        <f t="shared" si="77"/>
        <v>15335</v>
      </c>
      <c r="IY21" s="49">
        <f t="shared" si="77"/>
        <v>20659</v>
      </c>
      <c r="IZ21" s="50">
        <f t="shared" ref="IZ21:LK21" si="78">IZ17+IZ18-IZ19-IZ20</f>
        <v>16933</v>
      </c>
      <c r="JA21" s="48">
        <f t="shared" si="78"/>
        <v>13212</v>
      </c>
      <c r="JB21" s="49">
        <f t="shared" si="78"/>
        <v>9491</v>
      </c>
      <c r="JC21" s="49">
        <f t="shared" si="78"/>
        <v>17820</v>
      </c>
      <c r="JD21" s="49">
        <f t="shared" si="78"/>
        <v>14099</v>
      </c>
      <c r="JE21" s="49">
        <f t="shared" si="78"/>
        <v>22478</v>
      </c>
      <c r="JF21" s="49">
        <f t="shared" si="78"/>
        <v>18757</v>
      </c>
      <c r="JG21" s="50">
        <f t="shared" si="78"/>
        <v>24086</v>
      </c>
      <c r="JH21" s="48">
        <f t="shared" si="78"/>
        <v>20372</v>
      </c>
      <c r="JI21" s="49">
        <f t="shared" si="78"/>
        <v>16658</v>
      </c>
      <c r="JJ21" s="49">
        <f t="shared" si="78"/>
        <v>25044</v>
      </c>
      <c r="JK21" s="49">
        <f t="shared" si="78"/>
        <v>21330</v>
      </c>
      <c r="JL21" s="49">
        <f t="shared" si="78"/>
        <v>17616</v>
      </c>
      <c r="JM21" s="49">
        <f t="shared" si="78"/>
        <v>26102</v>
      </c>
      <c r="JN21" s="50">
        <f t="shared" si="78"/>
        <v>22388</v>
      </c>
      <c r="JO21" s="48">
        <f t="shared" si="78"/>
        <v>18681</v>
      </c>
      <c r="JP21" s="49">
        <f t="shared" si="78"/>
        <v>14974</v>
      </c>
      <c r="JQ21" s="49">
        <f t="shared" si="78"/>
        <v>23417</v>
      </c>
      <c r="JR21" s="49">
        <f t="shared" si="78"/>
        <v>19710</v>
      </c>
      <c r="JS21" s="49">
        <f t="shared" si="78"/>
        <v>16003</v>
      </c>
      <c r="JT21" s="49">
        <f t="shared" si="78"/>
        <v>21446</v>
      </c>
      <c r="JU21" s="50">
        <f t="shared" si="78"/>
        <v>17739</v>
      </c>
      <c r="JV21" s="48">
        <f t="shared" si="78"/>
        <v>14037</v>
      </c>
      <c r="JW21" s="49">
        <f t="shared" si="78"/>
        <v>10335</v>
      </c>
      <c r="JX21" s="49">
        <f t="shared" si="78"/>
        <v>18683</v>
      </c>
      <c r="JY21" s="49">
        <f t="shared" si="78"/>
        <v>14981</v>
      </c>
      <c r="JZ21" s="49">
        <f t="shared" si="78"/>
        <v>11279</v>
      </c>
      <c r="KA21" s="49">
        <f t="shared" si="78"/>
        <v>19727</v>
      </c>
      <c r="KB21" s="50">
        <f t="shared" si="78"/>
        <v>25125</v>
      </c>
      <c r="KC21" s="48">
        <f t="shared" si="78"/>
        <v>21425</v>
      </c>
      <c r="KD21" s="49">
        <f t="shared" si="78"/>
        <v>17725</v>
      </c>
      <c r="KE21" s="49">
        <f t="shared" si="78"/>
        <v>14025</v>
      </c>
      <c r="KF21" s="49">
        <f t="shared" si="78"/>
        <v>10325</v>
      </c>
      <c r="KG21" s="49">
        <f t="shared" si="78"/>
        <v>18625</v>
      </c>
      <c r="KH21" s="49">
        <f t="shared" si="78"/>
        <v>14925</v>
      </c>
      <c r="KI21" s="50">
        <f t="shared" si="78"/>
        <v>23575</v>
      </c>
      <c r="KJ21" s="48">
        <f t="shared" si="78"/>
        <v>19875</v>
      </c>
      <c r="KK21" s="49">
        <f t="shared" si="78"/>
        <v>16175</v>
      </c>
      <c r="KL21" s="49">
        <f t="shared" si="78"/>
        <v>21475</v>
      </c>
      <c r="KM21" s="49">
        <f t="shared" si="78"/>
        <v>17775</v>
      </c>
      <c r="KN21" s="49">
        <f t="shared" si="78"/>
        <v>14075</v>
      </c>
      <c r="KO21" s="49">
        <f t="shared" si="78"/>
        <v>22525</v>
      </c>
      <c r="KP21" s="50">
        <f t="shared" si="78"/>
        <v>18825</v>
      </c>
      <c r="KQ21" s="48">
        <f t="shared" si="78"/>
        <v>15135</v>
      </c>
      <c r="KR21" s="49">
        <f t="shared" si="78"/>
        <v>11445</v>
      </c>
      <c r="KS21" s="49">
        <f t="shared" si="78"/>
        <v>16755</v>
      </c>
      <c r="KT21" s="49">
        <f t="shared" si="78"/>
        <v>13065</v>
      </c>
      <c r="KU21" s="49">
        <f t="shared" si="78"/>
        <v>21875</v>
      </c>
      <c r="KV21" s="49">
        <f t="shared" si="78"/>
        <v>18185</v>
      </c>
      <c r="KW21" s="50">
        <f t="shared" si="78"/>
        <v>14495</v>
      </c>
      <c r="KX21" s="48">
        <f t="shared" si="78"/>
        <v>10805</v>
      </c>
      <c r="KY21" s="49">
        <f t="shared" si="78"/>
        <v>7115</v>
      </c>
      <c r="KZ21" s="49">
        <f t="shared" si="78"/>
        <v>15575</v>
      </c>
      <c r="LA21" s="49">
        <f t="shared" si="78"/>
        <v>11885</v>
      </c>
      <c r="LB21" s="49">
        <f t="shared" si="78"/>
        <v>17295</v>
      </c>
      <c r="LC21" s="49">
        <f t="shared" si="78"/>
        <v>13605</v>
      </c>
      <c r="LD21" s="50">
        <f t="shared" si="78"/>
        <v>22115</v>
      </c>
      <c r="LE21" s="48">
        <f t="shared" si="78"/>
        <v>18435</v>
      </c>
      <c r="LF21" s="49">
        <f t="shared" si="78"/>
        <v>14755</v>
      </c>
      <c r="LG21" s="49">
        <f t="shared" si="78"/>
        <v>11075</v>
      </c>
      <c r="LH21" s="49">
        <f t="shared" si="78"/>
        <v>7395</v>
      </c>
      <c r="LI21" s="49">
        <f t="shared" si="78"/>
        <v>15365</v>
      </c>
      <c r="LJ21" s="49">
        <f t="shared" si="78"/>
        <v>11685</v>
      </c>
      <c r="LK21" s="50">
        <f t="shared" si="78"/>
        <v>20005</v>
      </c>
      <c r="LL21" s="48">
        <f t="shared" ref="LL21:NW21" si="79">LL17+LL18-LL19-LL20</f>
        <v>20005</v>
      </c>
      <c r="LM21" s="49">
        <f t="shared" si="79"/>
        <v>20005</v>
      </c>
      <c r="LN21" s="49">
        <f t="shared" si="79"/>
        <v>20005</v>
      </c>
      <c r="LO21" s="49">
        <f t="shared" si="79"/>
        <v>20005</v>
      </c>
      <c r="LP21" s="49">
        <f t="shared" si="79"/>
        <v>20005</v>
      </c>
      <c r="LQ21" s="49">
        <f t="shared" si="79"/>
        <v>20005</v>
      </c>
      <c r="LR21" s="50">
        <f t="shared" si="79"/>
        <v>20005</v>
      </c>
      <c r="LS21" s="48">
        <f t="shared" si="79"/>
        <v>20005</v>
      </c>
      <c r="LT21" s="49">
        <f t="shared" si="79"/>
        <v>20005</v>
      </c>
      <c r="LU21" s="49">
        <f t="shared" si="79"/>
        <v>20005</v>
      </c>
      <c r="LV21" s="49">
        <f t="shared" si="79"/>
        <v>20005</v>
      </c>
      <c r="LW21" s="49">
        <f t="shared" si="79"/>
        <v>20005</v>
      </c>
      <c r="LX21" s="49">
        <f t="shared" si="79"/>
        <v>20005</v>
      </c>
      <c r="LY21" s="50">
        <f t="shared" si="79"/>
        <v>20005</v>
      </c>
      <c r="LZ21" s="48">
        <f t="shared" si="79"/>
        <v>20005</v>
      </c>
      <c r="MA21" s="49">
        <f t="shared" si="79"/>
        <v>20005</v>
      </c>
      <c r="MB21" s="49">
        <f t="shared" si="79"/>
        <v>20005</v>
      </c>
      <c r="MC21" s="49">
        <f t="shared" si="79"/>
        <v>20005</v>
      </c>
      <c r="MD21" s="49">
        <f t="shared" si="79"/>
        <v>20005</v>
      </c>
      <c r="ME21" s="49">
        <f t="shared" si="79"/>
        <v>20005</v>
      </c>
      <c r="MF21" s="50">
        <f t="shared" si="79"/>
        <v>20005</v>
      </c>
      <c r="MG21" s="48">
        <f t="shared" si="79"/>
        <v>20005</v>
      </c>
      <c r="MH21" s="49">
        <f t="shared" si="79"/>
        <v>20005</v>
      </c>
      <c r="MI21" s="49">
        <f t="shared" si="79"/>
        <v>20005</v>
      </c>
      <c r="MJ21" s="49">
        <f t="shared" si="79"/>
        <v>20005</v>
      </c>
      <c r="MK21" s="49">
        <f t="shared" si="79"/>
        <v>20005</v>
      </c>
      <c r="ML21" s="49">
        <f t="shared" si="79"/>
        <v>20005</v>
      </c>
      <c r="MM21" s="50">
        <f t="shared" si="79"/>
        <v>20005</v>
      </c>
      <c r="MN21" s="48">
        <f t="shared" si="79"/>
        <v>20005</v>
      </c>
      <c r="MO21" s="49">
        <f t="shared" si="79"/>
        <v>20005</v>
      </c>
      <c r="MP21" s="49">
        <f t="shared" si="79"/>
        <v>20005</v>
      </c>
      <c r="MQ21" s="49">
        <f t="shared" si="79"/>
        <v>20005</v>
      </c>
      <c r="MR21" s="49">
        <f t="shared" si="79"/>
        <v>20005</v>
      </c>
      <c r="MS21" s="49">
        <f t="shared" si="79"/>
        <v>20005</v>
      </c>
      <c r="MT21" s="50">
        <f t="shared" si="79"/>
        <v>20005</v>
      </c>
      <c r="MU21" s="48">
        <f t="shared" si="79"/>
        <v>20005</v>
      </c>
      <c r="MV21" s="49">
        <f t="shared" si="79"/>
        <v>20005</v>
      </c>
      <c r="MW21" s="49">
        <f t="shared" si="79"/>
        <v>20005</v>
      </c>
      <c r="MX21" s="49">
        <f t="shared" si="79"/>
        <v>20005</v>
      </c>
      <c r="MY21" s="49">
        <f t="shared" si="79"/>
        <v>20005</v>
      </c>
      <c r="MZ21" s="49">
        <f t="shared" si="79"/>
        <v>20005</v>
      </c>
      <c r="NA21" s="50">
        <f t="shared" si="79"/>
        <v>20005</v>
      </c>
      <c r="NB21" s="48">
        <f t="shared" si="79"/>
        <v>20005</v>
      </c>
      <c r="NC21" s="49">
        <f t="shared" si="79"/>
        <v>20005</v>
      </c>
      <c r="ND21" s="49">
        <f t="shared" si="79"/>
        <v>20005</v>
      </c>
      <c r="NE21" s="49">
        <f t="shared" si="79"/>
        <v>20005</v>
      </c>
      <c r="NF21" s="49">
        <f t="shared" si="79"/>
        <v>20005</v>
      </c>
      <c r="NG21" s="49">
        <f t="shared" si="79"/>
        <v>20005</v>
      </c>
      <c r="NH21" s="50">
        <f t="shared" si="79"/>
        <v>20005</v>
      </c>
      <c r="NI21" s="48">
        <f t="shared" si="79"/>
        <v>20005</v>
      </c>
      <c r="NJ21" s="49">
        <f t="shared" si="79"/>
        <v>20005</v>
      </c>
      <c r="NK21" s="49">
        <f t="shared" si="79"/>
        <v>20005</v>
      </c>
      <c r="NL21" s="49">
        <f t="shared" si="79"/>
        <v>20005</v>
      </c>
      <c r="NM21" s="49">
        <f t="shared" si="79"/>
        <v>20005</v>
      </c>
      <c r="NN21" s="49">
        <f t="shared" si="79"/>
        <v>20005</v>
      </c>
      <c r="NO21" s="50">
        <f t="shared" si="79"/>
        <v>20005</v>
      </c>
      <c r="NP21" s="48">
        <f t="shared" si="79"/>
        <v>20005</v>
      </c>
      <c r="NQ21" s="49">
        <f t="shared" si="79"/>
        <v>20005</v>
      </c>
      <c r="NR21" s="49">
        <f t="shared" si="79"/>
        <v>20005</v>
      </c>
      <c r="NS21" s="49">
        <f t="shared" si="79"/>
        <v>20005</v>
      </c>
      <c r="NT21" s="49">
        <f t="shared" si="79"/>
        <v>20005</v>
      </c>
      <c r="NU21" s="49">
        <f t="shared" si="79"/>
        <v>20005</v>
      </c>
      <c r="NV21" s="50">
        <f t="shared" si="79"/>
        <v>20005</v>
      </c>
      <c r="NW21" s="48">
        <f t="shared" si="79"/>
        <v>20005</v>
      </c>
      <c r="NX21" s="49">
        <f t="shared" ref="NX21:QI21" si="80">NX17+NX18-NX19-NX20</f>
        <v>20005</v>
      </c>
      <c r="NY21" s="49">
        <f t="shared" si="80"/>
        <v>20005</v>
      </c>
      <c r="NZ21" s="49">
        <f t="shared" si="80"/>
        <v>20005</v>
      </c>
      <c r="OA21" s="49">
        <f t="shared" si="80"/>
        <v>20005</v>
      </c>
      <c r="OB21" s="49">
        <f t="shared" si="80"/>
        <v>20005</v>
      </c>
      <c r="OC21" s="50">
        <f t="shared" si="80"/>
        <v>20005</v>
      </c>
      <c r="OD21" s="48">
        <f t="shared" si="80"/>
        <v>20005</v>
      </c>
      <c r="OE21" s="49">
        <f t="shared" si="80"/>
        <v>20005</v>
      </c>
      <c r="OF21" s="49">
        <f t="shared" si="80"/>
        <v>20005</v>
      </c>
      <c r="OG21" s="49">
        <f t="shared" si="80"/>
        <v>20005</v>
      </c>
      <c r="OH21" s="49">
        <f t="shared" si="80"/>
        <v>20005</v>
      </c>
      <c r="OI21" s="49">
        <f t="shared" si="80"/>
        <v>20005</v>
      </c>
      <c r="OJ21" s="50">
        <f t="shared" si="80"/>
        <v>20005</v>
      </c>
      <c r="OK21" s="48">
        <f t="shared" si="80"/>
        <v>20005</v>
      </c>
      <c r="OL21" s="49">
        <f t="shared" si="80"/>
        <v>20005</v>
      </c>
      <c r="OM21" s="49">
        <f t="shared" si="80"/>
        <v>20005</v>
      </c>
      <c r="ON21" s="49">
        <f t="shared" si="80"/>
        <v>20005</v>
      </c>
      <c r="OO21" s="49">
        <f t="shared" si="80"/>
        <v>20005</v>
      </c>
      <c r="OP21" s="49">
        <f t="shared" si="80"/>
        <v>20005</v>
      </c>
      <c r="OQ21" s="50">
        <f t="shared" si="80"/>
        <v>20005</v>
      </c>
      <c r="OR21" s="48">
        <f t="shared" si="80"/>
        <v>20005</v>
      </c>
      <c r="OS21" s="49">
        <f t="shared" si="80"/>
        <v>20005</v>
      </c>
      <c r="OT21" s="49">
        <f t="shared" si="80"/>
        <v>20005</v>
      </c>
      <c r="OU21" s="49">
        <f t="shared" si="80"/>
        <v>20005</v>
      </c>
      <c r="OV21" s="49">
        <f t="shared" si="80"/>
        <v>20005</v>
      </c>
      <c r="OW21" s="49">
        <f t="shared" si="80"/>
        <v>20005</v>
      </c>
      <c r="OX21" s="50">
        <f t="shared" si="80"/>
        <v>20005</v>
      </c>
      <c r="OY21" s="48">
        <f t="shared" si="80"/>
        <v>20005</v>
      </c>
      <c r="OZ21" s="49">
        <f t="shared" si="80"/>
        <v>20005</v>
      </c>
      <c r="PA21" s="49">
        <f t="shared" si="80"/>
        <v>20005</v>
      </c>
      <c r="PB21" s="49">
        <f t="shared" si="80"/>
        <v>20005</v>
      </c>
      <c r="PC21" s="49">
        <f t="shared" si="80"/>
        <v>20005</v>
      </c>
      <c r="PD21" s="49">
        <f t="shared" si="80"/>
        <v>20005</v>
      </c>
      <c r="PE21" s="50">
        <f t="shared" si="80"/>
        <v>20005</v>
      </c>
      <c r="PF21" s="48">
        <f t="shared" si="80"/>
        <v>20005</v>
      </c>
      <c r="PG21" s="49">
        <f t="shared" si="80"/>
        <v>20005</v>
      </c>
      <c r="PH21" s="49">
        <f t="shared" si="80"/>
        <v>20005</v>
      </c>
      <c r="PI21" s="49">
        <f t="shared" si="80"/>
        <v>20005</v>
      </c>
      <c r="PJ21" s="49">
        <f t="shared" si="80"/>
        <v>20005</v>
      </c>
      <c r="PK21" s="49">
        <f t="shared" si="80"/>
        <v>20005</v>
      </c>
      <c r="PL21" s="50">
        <f t="shared" si="80"/>
        <v>20005</v>
      </c>
      <c r="PM21" s="48">
        <f t="shared" si="80"/>
        <v>20005</v>
      </c>
      <c r="PN21" s="49">
        <f t="shared" si="80"/>
        <v>20005</v>
      </c>
      <c r="PO21" s="49">
        <f t="shared" si="80"/>
        <v>20005</v>
      </c>
      <c r="PP21" s="49">
        <f t="shared" si="80"/>
        <v>20005</v>
      </c>
      <c r="PQ21" s="49">
        <f t="shared" si="80"/>
        <v>20005</v>
      </c>
      <c r="PR21" s="49">
        <f t="shared" si="80"/>
        <v>20005</v>
      </c>
      <c r="PS21" s="50">
        <f t="shared" si="80"/>
        <v>20005</v>
      </c>
      <c r="PT21" s="48">
        <f t="shared" si="80"/>
        <v>20005</v>
      </c>
      <c r="PU21" s="49">
        <f t="shared" si="80"/>
        <v>20005</v>
      </c>
      <c r="PV21" s="49">
        <f t="shared" si="80"/>
        <v>20005</v>
      </c>
      <c r="PW21" s="49">
        <f t="shared" si="80"/>
        <v>20005</v>
      </c>
      <c r="PX21" s="49">
        <f t="shared" si="80"/>
        <v>20005</v>
      </c>
      <c r="PY21" s="49">
        <f t="shared" si="80"/>
        <v>20005</v>
      </c>
      <c r="PZ21" s="50">
        <f t="shared" si="80"/>
        <v>20005</v>
      </c>
      <c r="QA21" s="48">
        <f t="shared" si="80"/>
        <v>20005</v>
      </c>
      <c r="QB21" s="49">
        <f t="shared" si="80"/>
        <v>20005</v>
      </c>
      <c r="QC21" s="49">
        <f t="shared" si="80"/>
        <v>20005</v>
      </c>
      <c r="QD21" s="49">
        <f t="shared" si="80"/>
        <v>20005</v>
      </c>
      <c r="QE21" s="49">
        <f t="shared" si="80"/>
        <v>20005</v>
      </c>
      <c r="QF21" s="49">
        <f t="shared" si="80"/>
        <v>20005</v>
      </c>
      <c r="QG21" s="50">
        <f t="shared" si="80"/>
        <v>20005</v>
      </c>
      <c r="QH21" s="48">
        <f t="shared" si="80"/>
        <v>20005</v>
      </c>
      <c r="QI21" s="49">
        <f t="shared" si="80"/>
        <v>20005</v>
      </c>
      <c r="QJ21" s="49">
        <f t="shared" ref="QJ21:QN21" si="81">QJ17+QJ18-QJ19-QJ20</f>
        <v>20005</v>
      </c>
      <c r="QK21" s="49">
        <f t="shared" si="81"/>
        <v>20005</v>
      </c>
      <c r="QL21" s="49">
        <f t="shared" si="81"/>
        <v>20005</v>
      </c>
      <c r="QM21" s="49">
        <f t="shared" si="81"/>
        <v>20005</v>
      </c>
      <c r="QN21" s="50">
        <f t="shared" si="81"/>
        <v>20005</v>
      </c>
    </row>
    <row r="22" spans="1:456" s="38" customFormat="1" x14ac:dyDescent="0.2">
      <c r="A22" s="34" t="s">
        <v>36</v>
      </c>
      <c r="B22" s="52" t="s">
        <v>105</v>
      </c>
      <c r="C22" s="53" t="str">
        <f>B22</f>
        <v>P10</v>
      </c>
      <c r="D22" s="53" t="str">
        <f t="shared" ref="D22:BO22" si="82">C22</f>
        <v>P10</v>
      </c>
      <c r="E22" s="53" t="str">
        <f t="shared" si="82"/>
        <v>P10</v>
      </c>
      <c r="F22" s="53" t="str">
        <f t="shared" si="82"/>
        <v>P10</v>
      </c>
      <c r="G22" s="53" t="str">
        <f t="shared" si="82"/>
        <v>P10</v>
      </c>
      <c r="H22" s="54" t="str">
        <f t="shared" si="82"/>
        <v>P10</v>
      </c>
      <c r="I22" s="52" t="str">
        <f t="shared" si="82"/>
        <v>P10</v>
      </c>
      <c r="J22" s="53" t="str">
        <f t="shared" si="82"/>
        <v>P10</v>
      </c>
      <c r="K22" s="53" t="str">
        <f t="shared" si="82"/>
        <v>P10</v>
      </c>
      <c r="L22" s="53" t="str">
        <f t="shared" si="82"/>
        <v>P10</v>
      </c>
      <c r="M22" s="53" t="str">
        <f t="shared" si="82"/>
        <v>P10</v>
      </c>
      <c r="N22" s="53" t="str">
        <f t="shared" si="82"/>
        <v>P10</v>
      </c>
      <c r="O22" s="54" t="str">
        <f t="shared" si="82"/>
        <v>P10</v>
      </c>
      <c r="P22" s="52" t="str">
        <f t="shared" si="82"/>
        <v>P10</v>
      </c>
      <c r="Q22" s="53" t="str">
        <f t="shared" si="82"/>
        <v>P10</v>
      </c>
      <c r="R22" s="53" t="str">
        <f t="shared" si="82"/>
        <v>P10</v>
      </c>
      <c r="S22" s="53" t="str">
        <f t="shared" si="82"/>
        <v>P10</v>
      </c>
      <c r="T22" s="53" t="str">
        <f t="shared" si="82"/>
        <v>P10</v>
      </c>
      <c r="U22" s="53" t="str">
        <f t="shared" si="82"/>
        <v>P10</v>
      </c>
      <c r="V22" s="54" t="str">
        <f t="shared" si="82"/>
        <v>P10</v>
      </c>
      <c r="W22" s="52" t="str">
        <f t="shared" si="82"/>
        <v>P10</v>
      </c>
      <c r="X22" s="53" t="str">
        <f t="shared" si="82"/>
        <v>P10</v>
      </c>
      <c r="Y22" s="53" t="s">
        <v>175</v>
      </c>
      <c r="Z22" s="53" t="str">
        <f t="shared" si="82"/>
        <v>p10/2</v>
      </c>
      <c r="AA22" s="53" t="str">
        <f t="shared" si="82"/>
        <v>p10/2</v>
      </c>
      <c r="AB22" s="53" t="str">
        <f t="shared" si="82"/>
        <v>p10/2</v>
      </c>
      <c r="AC22" s="54" t="str">
        <f t="shared" si="82"/>
        <v>p10/2</v>
      </c>
      <c r="AD22" s="52" t="str">
        <f t="shared" si="82"/>
        <v>p10/2</v>
      </c>
      <c r="AE22" s="53" t="str">
        <f t="shared" si="82"/>
        <v>p10/2</v>
      </c>
      <c r="AF22" s="53" t="str">
        <f t="shared" si="82"/>
        <v>p10/2</v>
      </c>
      <c r="AG22" s="53" t="str">
        <f t="shared" si="82"/>
        <v>p10/2</v>
      </c>
      <c r="AH22" s="53" t="str">
        <f t="shared" si="82"/>
        <v>p10/2</v>
      </c>
      <c r="AI22" s="53" t="str">
        <f t="shared" si="82"/>
        <v>p10/2</v>
      </c>
      <c r="AJ22" s="54" t="str">
        <f t="shared" si="82"/>
        <v>p10/2</v>
      </c>
      <c r="AK22" s="52" t="str">
        <f t="shared" si="82"/>
        <v>p10/2</v>
      </c>
      <c r="AL22" s="53" t="str">
        <f t="shared" si="82"/>
        <v>p10/2</v>
      </c>
      <c r="AM22" s="53" t="str">
        <f t="shared" si="82"/>
        <v>p10/2</v>
      </c>
      <c r="AN22" s="53" t="str">
        <f t="shared" si="82"/>
        <v>p10/2</v>
      </c>
      <c r="AO22" s="53" t="str">
        <f t="shared" si="82"/>
        <v>p10/2</v>
      </c>
      <c r="AP22" s="53" t="str">
        <f t="shared" si="82"/>
        <v>p10/2</v>
      </c>
      <c r="AQ22" s="54" t="str">
        <f t="shared" si="82"/>
        <v>p10/2</v>
      </c>
      <c r="AR22" s="52" t="str">
        <f t="shared" si="82"/>
        <v>p10/2</v>
      </c>
      <c r="AS22" s="53" t="str">
        <f t="shared" si="82"/>
        <v>p10/2</v>
      </c>
      <c r="AT22" s="53" t="str">
        <f t="shared" si="82"/>
        <v>p10/2</v>
      </c>
      <c r="AU22" s="53" t="str">
        <f t="shared" si="82"/>
        <v>p10/2</v>
      </c>
      <c r="AV22" s="53" t="str">
        <f t="shared" si="82"/>
        <v>p10/2</v>
      </c>
      <c r="AW22" s="53" t="str">
        <f t="shared" si="82"/>
        <v>p10/2</v>
      </c>
      <c r="AX22" s="54" t="str">
        <f t="shared" si="82"/>
        <v>p10/2</v>
      </c>
      <c r="AY22" s="52" t="str">
        <f t="shared" si="82"/>
        <v>p10/2</v>
      </c>
      <c r="AZ22" s="53" t="str">
        <f t="shared" si="82"/>
        <v>p10/2</v>
      </c>
      <c r="BA22" s="53" t="str">
        <f t="shared" si="82"/>
        <v>p10/2</v>
      </c>
      <c r="BB22" s="53" t="str">
        <f t="shared" si="82"/>
        <v>p10/2</v>
      </c>
      <c r="BC22" s="53" t="str">
        <f t="shared" si="82"/>
        <v>p10/2</v>
      </c>
      <c r="BD22" s="53" t="str">
        <f t="shared" si="82"/>
        <v>p10/2</v>
      </c>
      <c r="BE22" s="54" t="str">
        <f t="shared" si="82"/>
        <v>p10/2</v>
      </c>
      <c r="BF22" s="52" t="str">
        <f t="shared" si="82"/>
        <v>p10/2</v>
      </c>
      <c r="BG22" s="53" t="str">
        <f t="shared" si="82"/>
        <v>p10/2</v>
      </c>
      <c r="BH22" s="53" t="str">
        <f t="shared" si="82"/>
        <v>p10/2</v>
      </c>
      <c r="BI22" s="53" t="str">
        <f t="shared" si="82"/>
        <v>p10/2</v>
      </c>
      <c r="BJ22" s="53" t="str">
        <f t="shared" si="82"/>
        <v>p10/2</v>
      </c>
      <c r="BK22" s="53" t="str">
        <f t="shared" si="82"/>
        <v>p10/2</v>
      </c>
      <c r="BL22" s="54" t="str">
        <f t="shared" si="82"/>
        <v>p10/2</v>
      </c>
      <c r="BM22" s="52" t="str">
        <f t="shared" si="82"/>
        <v>p10/2</v>
      </c>
      <c r="BN22" s="53" t="str">
        <f t="shared" si="82"/>
        <v>p10/2</v>
      </c>
      <c r="BO22" s="53" t="str">
        <f t="shared" si="82"/>
        <v>p10/2</v>
      </c>
      <c r="BP22" s="53" t="str">
        <f t="shared" ref="BP22:EA22" si="83">BO22</f>
        <v>p10/2</v>
      </c>
      <c r="BQ22" s="53" t="str">
        <f t="shared" si="83"/>
        <v>p10/2</v>
      </c>
      <c r="BR22" s="53" t="str">
        <f t="shared" si="83"/>
        <v>p10/2</v>
      </c>
      <c r="BS22" s="54" t="str">
        <f t="shared" si="83"/>
        <v>p10/2</v>
      </c>
      <c r="BT22" s="52" t="s">
        <v>197</v>
      </c>
      <c r="BU22" s="53" t="str">
        <f t="shared" si="83"/>
        <v>P21</v>
      </c>
      <c r="BV22" s="53" t="str">
        <f t="shared" si="83"/>
        <v>P21</v>
      </c>
      <c r="BW22" s="53" t="str">
        <f t="shared" si="83"/>
        <v>P21</v>
      </c>
      <c r="BX22" s="53" t="str">
        <f t="shared" si="83"/>
        <v>P21</v>
      </c>
      <c r="BY22" s="53" t="str">
        <f t="shared" si="83"/>
        <v>P21</v>
      </c>
      <c r="BZ22" s="54" t="str">
        <f t="shared" si="83"/>
        <v>P21</v>
      </c>
      <c r="CA22" s="52" t="str">
        <f t="shared" si="83"/>
        <v>P21</v>
      </c>
      <c r="CB22" s="53" t="str">
        <f t="shared" si="83"/>
        <v>P21</v>
      </c>
      <c r="CC22" s="53" t="str">
        <f t="shared" si="83"/>
        <v>P21</v>
      </c>
      <c r="CD22" s="53" t="str">
        <f t="shared" si="83"/>
        <v>P21</v>
      </c>
      <c r="CE22" s="53" t="str">
        <f t="shared" si="83"/>
        <v>P21</v>
      </c>
      <c r="CF22" s="53" t="str">
        <f t="shared" si="83"/>
        <v>P21</v>
      </c>
      <c r="CG22" s="54" t="str">
        <f t="shared" si="83"/>
        <v>P21</v>
      </c>
      <c r="CH22" s="52" t="str">
        <f t="shared" si="83"/>
        <v>P21</v>
      </c>
      <c r="CI22" s="53" t="str">
        <f t="shared" si="83"/>
        <v>P21</v>
      </c>
      <c r="CJ22" s="53" t="str">
        <f t="shared" si="83"/>
        <v>P21</v>
      </c>
      <c r="CK22" s="53" t="str">
        <f t="shared" si="83"/>
        <v>P21</v>
      </c>
      <c r="CL22" s="53" t="str">
        <f t="shared" si="83"/>
        <v>P21</v>
      </c>
      <c r="CM22" s="53" t="str">
        <f t="shared" si="83"/>
        <v>P21</v>
      </c>
      <c r="CN22" s="54" t="str">
        <f t="shared" si="83"/>
        <v>P21</v>
      </c>
      <c r="CO22" s="52" t="str">
        <f t="shared" si="83"/>
        <v>P21</v>
      </c>
      <c r="CP22" s="53" t="str">
        <f t="shared" si="83"/>
        <v>P21</v>
      </c>
      <c r="CQ22" s="53" t="str">
        <f t="shared" si="83"/>
        <v>P21</v>
      </c>
      <c r="CR22" s="53" t="str">
        <f t="shared" si="83"/>
        <v>P21</v>
      </c>
      <c r="CS22" s="53" t="str">
        <f t="shared" si="83"/>
        <v>P21</v>
      </c>
      <c r="CT22" s="53" t="str">
        <f t="shared" si="83"/>
        <v>P21</v>
      </c>
      <c r="CU22" s="54" t="str">
        <f t="shared" si="83"/>
        <v>P21</v>
      </c>
      <c r="CV22" s="52" t="str">
        <f t="shared" si="83"/>
        <v>P21</v>
      </c>
      <c r="CW22" s="53" t="str">
        <f t="shared" si="83"/>
        <v>P21</v>
      </c>
      <c r="CX22" s="53" t="str">
        <f t="shared" si="83"/>
        <v>P21</v>
      </c>
      <c r="CY22" s="53" t="str">
        <f t="shared" si="83"/>
        <v>P21</v>
      </c>
      <c r="CZ22" s="53" t="str">
        <f t="shared" si="83"/>
        <v>P21</v>
      </c>
      <c r="DA22" s="53" t="str">
        <f t="shared" si="83"/>
        <v>P21</v>
      </c>
      <c r="DB22" s="54" t="str">
        <f t="shared" si="83"/>
        <v>P21</v>
      </c>
      <c r="DC22" s="52" t="str">
        <f t="shared" si="83"/>
        <v>P21</v>
      </c>
      <c r="DD22" s="53" t="str">
        <f t="shared" si="83"/>
        <v>P21</v>
      </c>
      <c r="DE22" s="53" t="str">
        <f t="shared" si="83"/>
        <v>P21</v>
      </c>
      <c r="DF22" s="53" t="str">
        <f t="shared" si="83"/>
        <v>P21</v>
      </c>
      <c r="DG22" s="53" t="str">
        <f t="shared" si="83"/>
        <v>P21</v>
      </c>
      <c r="DH22" s="53" t="str">
        <f t="shared" si="83"/>
        <v>P21</v>
      </c>
      <c r="DI22" s="54" t="str">
        <f t="shared" si="83"/>
        <v>P21</v>
      </c>
      <c r="DJ22" s="52" t="str">
        <f t="shared" si="83"/>
        <v>P21</v>
      </c>
      <c r="DK22" s="53" t="str">
        <f t="shared" si="83"/>
        <v>P21</v>
      </c>
      <c r="DL22" s="53" t="str">
        <f t="shared" si="83"/>
        <v>P21</v>
      </c>
      <c r="DM22" s="53" t="str">
        <f t="shared" si="83"/>
        <v>P21</v>
      </c>
      <c r="DN22" s="53" t="str">
        <f t="shared" si="83"/>
        <v>P21</v>
      </c>
      <c r="DO22" s="53" t="str">
        <f t="shared" si="83"/>
        <v>P21</v>
      </c>
      <c r="DP22" s="54" t="str">
        <f t="shared" si="83"/>
        <v>P21</v>
      </c>
      <c r="DQ22" s="52" t="str">
        <f t="shared" si="83"/>
        <v>P21</v>
      </c>
      <c r="DR22" s="53" t="str">
        <f t="shared" si="83"/>
        <v>P21</v>
      </c>
      <c r="DS22" s="53" t="str">
        <f t="shared" si="83"/>
        <v>P21</v>
      </c>
      <c r="DT22" s="53" t="str">
        <f t="shared" si="83"/>
        <v>P21</v>
      </c>
      <c r="DU22" s="53" t="str">
        <f t="shared" si="83"/>
        <v>P21</v>
      </c>
      <c r="DV22" s="53" t="str">
        <f t="shared" si="83"/>
        <v>P21</v>
      </c>
      <c r="DW22" s="54" t="str">
        <f t="shared" si="83"/>
        <v>P21</v>
      </c>
      <c r="DX22" s="52" t="str">
        <f t="shared" si="83"/>
        <v>P21</v>
      </c>
      <c r="DY22" s="53" t="str">
        <f t="shared" si="83"/>
        <v>P21</v>
      </c>
      <c r="DZ22" s="53" t="str">
        <f t="shared" si="83"/>
        <v>P21</v>
      </c>
      <c r="EA22" s="53" t="str">
        <f t="shared" si="83"/>
        <v>P21</v>
      </c>
      <c r="EB22" s="53" t="str">
        <f t="shared" ref="EB22:GM22" si="84">EA22</f>
        <v>P21</v>
      </c>
      <c r="EC22" s="53" t="str">
        <f t="shared" si="84"/>
        <v>P21</v>
      </c>
      <c r="ED22" s="54" t="str">
        <f t="shared" si="84"/>
        <v>P21</v>
      </c>
      <c r="EE22" s="52" t="s">
        <v>198</v>
      </c>
      <c r="EF22" s="53" t="str">
        <f t="shared" si="84"/>
        <v>PR44</v>
      </c>
      <c r="EG22" s="53" t="str">
        <f t="shared" si="84"/>
        <v>PR44</v>
      </c>
      <c r="EH22" s="53" t="str">
        <f t="shared" si="84"/>
        <v>PR44</v>
      </c>
      <c r="EI22" s="53" t="str">
        <f t="shared" si="84"/>
        <v>PR44</v>
      </c>
      <c r="EJ22" s="53" t="str">
        <f t="shared" si="84"/>
        <v>PR44</v>
      </c>
      <c r="EK22" s="54" t="str">
        <f t="shared" si="84"/>
        <v>PR44</v>
      </c>
      <c r="EL22" s="52" t="str">
        <f t="shared" si="84"/>
        <v>PR44</v>
      </c>
      <c r="EM22" s="53" t="str">
        <f t="shared" si="84"/>
        <v>PR44</v>
      </c>
      <c r="EN22" s="53" t="str">
        <f t="shared" si="84"/>
        <v>PR44</v>
      </c>
      <c r="EO22" s="53" t="str">
        <f t="shared" si="84"/>
        <v>PR44</v>
      </c>
      <c r="EP22" s="53" t="str">
        <f t="shared" si="84"/>
        <v>PR44</v>
      </c>
      <c r="EQ22" s="53" t="str">
        <f t="shared" si="84"/>
        <v>PR44</v>
      </c>
      <c r="ER22" s="54" t="str">
        <f t="shared" si="84"/>
        <v>PR44</v>
      </c>
      <c r="ES22" s="52" t="str">
        <f t="shared" si="84"/>
        <v>PR44</v>
      </c>
      <c r="ET22" s="53" t="str">
        <f t="shared" si="84"/>
        <v>PR44</v>
      </c>
      <c r="EU22" s="53" t="str">
        <f t="shared" si="84"/>
        <v>PR44</v>
      </c>
      <c r="EV22" s="53" t="str">
        <f t="shared" si="84"/>
        <v>PR44</v>
      </c>
      <c r="EW22" s="53" t="str">
        <f t="shared" si="84"/>
        <v>PR44</v>
      </c>
      <c r="EX22" s="53" t="str">
        <f t="shared" si="84"/>
        <v>PR44</v>
      </c>
      <c r="EY22" s="54" t="str">
        <f t="shared" si="84"/>
        <v>PR44</v>
      </c>
      <c r="EZ22" s="52" t="str">
        <f t="shared" si="84"/>
        <v>PR44</v>
      </c>
      <c r="FA22" s="53" t="str">
        <f t="shared" si="84"/>
        <v>PR44</v>
      </c>
      <c r="FB22" s="53" t="str">
        <f t="shared" si="84"/>
        <v>PR44</v>
      </c>
      <c r="FC22" s="53" t="str">
        <f t="shared" si="84"/>
        <v>PR44</v>
      </c>
      <c r="FD22" s="53" t="str">
        <f t="shared" si="84"/>
        <v>PR44</v>
      </c>
      <c r="FE22" s="53" t="str">
        <f t="shared" si="84"/>
        <v>PR44</v>
      </c>
      <c r="FF22" s="54" t="str">
        <f t="shared" si="84"/>
        <v>PR44</v>
      </c>
      <c r="FG22" s="52" t="str">
        <f t="shared" si="84"/>
        <v>PR44</v>
      </c>
      <c r="FH22" s="53" t="str">
        <f t="shared" si="84"/>
        <v>PR44</v>
      </c>
      <c r="FI22" s="53" t="str">
        <f t="shared" si="84"/>
        <v>PR44</v>
      </c>
      <c r="FJ22" s="53" t="str">
        <f t="shared" si="84"/>
        <v>PR44</v>
      </c>
      <c r="FK22" s="53" t="str">
        <f t="shared" si="84"/>
        <v>PR44</v>
      </c>
      <c r="FL22" s="53" t="str">
        <f t="shared" si="84"/>
        <v>PR44</v>
      </c>
      <c r="FM22" s="54" t="str">
        <f t="shared" si="84"/>
        <v>PR44</v>
      </c>
      <c r="FN22" s="52" t="str">
        <f t="shared" si="84"/>
        <v>PR44</v>
      </c>
      <c r="FO22" s="53" t="str">
        <f t="shared" si="84"/>
        <v>PR44</v>
      </c>
      <c r="FP22" s="53" t="str">
        <f t="shared" si="84"/>
        <v>PR44</v>
      </c>
      <c r="FQ22" s="53" t="str">
        <f t="shared" si="84"/>
        <v>PR44</v>
      </c>
      <c r="FR22" s="53" t="str">
        <f t="shared" si="84"/>
        <v>PR44</v>
      </c>
      <c r="FS22" s="53" t="str">
        <f t="shared" si="84"/>
        <v>PR44</v>
      </c>
      <c r="FT22" s="54" t="str">
        <f t="shared" si="84"/>
        <v>PR44</v>
      </c>
      <c r="FU22" s="52" t="s">
        <v>199</v>
      </c>
      <c r="FV22" s="53" t="str">
        <f t="shared" si="84"/>
        <v>PR45</v>
      </c>
      <c r="FW22" s="53" t="str">
        <f t="shared" si="84"/>
        <v>PR45</v>
      </c>
      <c r="FX22" s="53" t="str">
        <f t="shared" si="84"/>
        <v>PR45</v>
      </c>
      <c r="FY22" s="53" t="str">
        <f t="shared" si="84"/>
        <v>PR45</v>
      </c>
      <c r="FZ22" s="53" t="str">
        <f t="shared" si="84"/>
        <v>PR45</v>
      </c>
      <c r="GA22" s="54" t="str">
        <f t="shared" si="84"/>
        <v>PR45</v>
      </c>
      <c r="GB22" s="52" t="str">
        <f t="shared" si="84"/>
        <v>PR45</v>
      </c>
      <c r="GC22" s="53" t="str">
        <f t="shared" si="84"/>
        <v>PR45</v>
      </c>
      <c r="GD22" s="53" t="str">
        <f t="shared" si="84"/>
        <v>PR45</v>
      </c>
      <c r="GE22" s="53" t="str">
        <f t="shared" si="84"/>
        <v>PR45</v>
      </c>
      <c r="GF22" s="53" t="s">
        <v>200</v>
      </c>
      <c r="GG22" s="53" t="str">
        <f t="shared" si="84"/>
        <v>ACQ</v>
      </c>
      <c r="GH22" s="54" t="str">
        <f t="shared" si="84"/>
        <v>ACQ</v>
      </c>
      <c r="GI22" s="52" t="str">
        <f t="shared" si="84"/>
        <v>ACQ</v>
      </c>
      <c r="GJ22" s="53" t="str">
        <f t="shared" si="84"/>
        <v>ACQ</v>
      </c>
      <c r="GK22" s="53" t="str">
        <f t="shared" si="84"/>
        <v>ACQ</v>
      </c>
      <c r="GL22" s="53" t="str">
        <f t="shared" si="84"/>
        <v>ACQ</v>
      </c>
      <c r="GM22" s="53" t="str">
        <f t="shared" si="84"/>
        <v>ACQ</v>
      </c>
      <c r="GN22" s="53" t="str">
        <f t="shared" ref="GN22:IY22" si="85">GM22</f>
        <v>ACQ</v>
      </c>
      <c r="GO22" s="54" t="str">
        <f t="shared" si="85"/>
        <v>ACQ</v>
      </c>
      <c r="GP22" s="52" t="str">
        <f t="shared" si="85"/>
        <v>ACQ</v>
      </c>
      <c r="GQ22" s="53" t="str">
        <f t="shared" si="85"/>
        <v>ACQ</v>
      </c>
      <c r="GR22" s="53" t="str">
        <f t="shared" si="85"/>
        <v>ACQ</v>
      </c>
      <c r="GS22" s="53" t="str">
        <f t="shared" si="85"/>
        <v>ACQ</v>
      </c>
      <c r="GT22" s="53" t="str">
        <f t="shared" si="85"/>
        <v>ACQ</v>
      </c>
      <c r="GU22" s="53" t="str">
        <f t="shared" si="85"/>
        <v>ACQ</v>
      </c>
      <c r="GV22" s="54" t="str">
        <f t="shared" si="85"/>
        <v>ACQ</v>
      </c>
      <c r="GW22" s="52" t="str">
        <f t="shared" si="85"/>
        <v>ACQ</v>
      </c>
      <c r="GX22" s="53" t="str">
        <f t="shared" si="85"/>
        <v>ACQ</v>
      </c>
      <c r="GY22" s="53" t="str">
        <f t="shared" si="85"/>
        <v>ACQ</v>
      </c>
      <c r="GZ22" s="53" t="str">
        <f t="shared" si="85"/>
        <v>ACQ</v>
      </c>
      <c r="HA22" s="53" t="str">
        <f t="shared" si="85"/>
        <v>ACQ</v>
      </c>
      <c r="HB22" s="53" t="str">
        <f t="shared" si="85"/>
        <v>ACQ</v>
      </c>
      <c r="HC22" s="54" t="str">
        <f t="shared" si="85"/>
        <v>ACQ</v>
      </c>
      <c r="HD22" s="52" t="str">
        <f t="shared" si="85"/>
        <v>ACQ</v>
      </c>
      <c r="HE22" s="53" t="str">
        <f t="shared" si="85"/>
        <v>ACQ</v>
      </c>
      <c r="HF22" s="53" t="str">
        <f t="shared" si="85"/>
        <v>ACQ</v>
      </c>
      <c r="HG22" s="53" t="str">
        <f t="shared" si="85"/>
        <v>ACQ</v>
      </c>
      <c r="HH22" s="53" t="str">
        <f t="shared" si="85"/>
        <v>ACQ</v>
      </c>
      <c r="HI22" s="53" t="str">
        <f t="shared" si="85"/>
        <v>ACQ</v>
      </c>
      <c r="HJ22" s="54" t="str">
        <f t="shared" si="85"/>
        <v>ACQ</v>
      </c>
      <c r="HK22" s="52" t="str">
        <f t="shared" si="85"/>
        <v>ACQ</v>
      </c>
      <c r="HL22" s="53" t="str">
        <f t="shared" si="85"/>
        <v>ACQ</v>
      </c>
      <c r="HM22" s="53" t="str">
        <f t="shared" si="85"/>
        <v>ACQ</v>
      </c>
      <c r="HN22" s="53" t="str">
        <f t="shared" si="85"/>
        <v>ACQ</v>
      </c>
      <c r="HO22" s="53" t="str">
        <f t="shared" si="85"/>
        <v>ACQ</v>
      </c>
      <c r="HP22" s="53" t="str">
        <f t="shared" si="85"/>
        <v>ACQ</v>
      </c>
      <c r="HQ22" s="54" t="str">
        <f t="shared" si="85"/>
        <v>ACQ</v>
      </c>
      <c r="HR22" s="52" t="str">
        <f t="shared" si="85"/>
        <v>ACQ</v>
      </c>
      <c r="HS22" s="53" t="str">
        <f t="shared" si="85"/>
        <v>ACQ</v>
      </c>
      <c r="HT22" s="53" t="str">
        <f t="shared" si="85"/>
        <v>ACQ</v>
      </c>
      <c r="HU22" s="53" t="str">
        <f t="shared" si="85"/>
        <v>ACQ</v>
      </c>
      <c r="HV22" s="53" t="str">
        <f t="shared" si="85"/>
        <v>ACQ</v>
      </c>
      <c r="HW22" s="53" t="str">
        <f t="shared" si="85"/>
        <v>ACQ</v>
      </c>
      <c r="HX22" s="54" t="str">
        <f t="shared" si="85"/>
        <v>ACQ</v>
      </c>
      <c r="HY22" s="52" t="str">
        <f t="shared" si="85"/>
        <v>ACQ</v>
      </c>
      <c r="HZ22" s="53" t="str">
        <f t="shared" si="85"/>
        <v>ACQ</v>
      </c>
      <c r="IA22" s="53" t="str">
        <f t="shared" si="85"/>
        <v>ACQ</v>
      </c>
      <c r="IB22" s="53" t="str">
        <f t="shared" si="85"/>
        <v>ACQ</v>
      </c>
      <c r="IC22" s="53" t="str">
        <f t="shared" si="85"/>
        <v>ACQ</v>
      </c>
      <c r="ID22" s="53" t="str">
        <f t="shared" si="85"/>
        <v>ACQ</v>
      </c>
      <c r="IE22" s="54" t="str">
        <f t="shared" si="85"/>
        <v>ACQ</v>
      </c>
      <c r="IF22" s="52" t="str">
        <f t="shared" si="85"/>
        <v>ACQ</v>
      </c>
      <c r="IG22" s="53" t="str">
        <f t="shared" si="85"/>
        <v>ACQ</v>
      </c>
      <c r="IH22" s="53" t="str">
        <f t="shared" si="85"/>
        <v>ACQ</v>
      </c>
      <c r="II22" s="53" t="str">
        <f t="shared" si="85"/>
        <v>ACQ</v>
      </c>
      <c r="IJ22" s="53" t="str">
        <f t="shared" si="85"/>
        <v>ACQ</v>
      </c>
      <c r="IK22" s="53" t="str">
        <f t="shared" si="85"/>
        <v>ACQ</v>
      </c>
      <c r="IL22" s="54" t="str">
        <f t="shared" si="85"/>
        <v>ACQ</v>
      </c>
      <c r="IM22" s="52" t="str">
        <f t="shared" si="85"/>
        <v>ACQ</v>
      </c>
      <c r="IN22" s="53" t="str">
        <f t="shared" si="85"/>
        <v>ACQ</v>
      </c>
      <c r="IO22" s="53" t="str">
        <f t="shared" si="85"/>
        <v>ACQ</v>
      </c>
      <c r="IP22" s="53" t="str">
        <f t="shared" si="85"/>
        <v>ACQ</v>
      </c>
      <c r="IQ22" s="53" t="str">
        <f t="shared" si="85"/>
        <v>ACQ</v>
      </c>
      <c r="IR22" s="53" t="str">
        <f t="shared" si="85"/>
        <v>ACQ</v>
      </c>
      <c r="IS22" s="54" t="str">
        <f t="shared" si="85"/>
        <v>ACQ</v>
      </c>
      <c r="IT22" s="52" t="str">
        <f t="shared" si="85"/>
        <v>ACQ</v>
      </c>
      <c r="IU22" s="53" t="str">
        <f t="shared" si="85"/>
        <v>ACQ</v>
      </c>
      <c r="IV22" s="53" t="str">
        <f t="shared" si="85"/>
        <v>ACQ</v>
      </c>
      <c r="IW22" s="53" t="str">
        <f t="shared" si="85"/>
        <v>ACQ</v>
      </c>
      <c r="IX22" s="53" t="str">
        <f t="shared" si="85"/>
        <v>ACQ</v>
      </c>
      <c r="IY22" s="53" t="str">
        <f t="shared" si="85"/>
        <v>ACQ</v>
      </c>
      <c r="IZ22" s="54" t="str">
        <f t="shared" ref="IZ22:LK22" si="86">IY22</f>
        <v>ACQ</v>
      </c>
      <c r="JA22" s="52" t="str">
        <f t="shared" si="86"/>
        <v>ACQ</v>
      </c>
      <c r="JB22" s="53" t="str">
        <f t="shared" si="86"/>
        <v>ACQ</v>
      </c>
      <c r="JC22" s="53" t="str">
        <f t="shared" si="86"/>
        <v>ACQ</v>
      </c>
      <c r="JD22" s="53" t="str">
        <f t="shared" si="86"/>
        <v>ACQ</v>
      </c>
      <c r="JE22" s="53" t="str">
        <f t="shared" si="86"/>
        <v>ACQ</v>
      </c>
      <c r="JF22" s="53" t="str">
        <f t="shared" si="86"/>
        <v>ACQ</v>
      </c>
      <c r="JG22" s="54" t="str">
        <f t="shared" si="86"/>
        <v>ACQ</v>
      </c>
      <c r="JH22" s="52" t="str">
        <f t="shared" si="86"/>
        <v>ACQ</v>
      </c>
      <c r="JI22" s="53" t="str">
        <f t="shared" si="86"/>
        <v>ACQ</v>
      </c>
      <c r="JJ22" s="53" t="str">
        <f t="shared" si="86"/>
        <v>ACQ</v>
      </c>
      <c r="JK22" s="53" t="str">
        <f t="shared" si="86"/>
        <v>ACQ</v>
      </c>
      <c r="JL22" s="53" t="str">
        <f t="shared" si="86"/>
        <v>ACQ</v>
      </c>
      <c r="JM22" s="53" t="str">
        <f t="shared" si="86"/>
        <v>ACQ</v>
      </c>
      <c r="JN22" s="54" t="str">
        <f t="shared" si="86"/>
        <v>ACQ</v>
      </c>
      <c r="JO22" s="52" t="str">
        <f t="shared" si="86"/>
        <v>ACQ</v>
      </c>
      <c r="JP22" s="53" t="str">
        <f t="shared" si="86"/>
        <v>ACQ</v>
      </c>
      <c r="JQ22" s="53" t="str">
        <f t="shared" si="86"/>
        <v>ACQ</v>
      </c>
      <c r="JR22" s="53" t="str">
        <f t="shared" si="86"/>
        <v>ACQ</v>
      </c>
      <c r="JS22" s="53" t="str">
        <f t="shared" si="86"/>
        <v>ACQ</v>
      </c>
      <c r="JT22" s="53" t="str">
        <f t="shared" si="86"/>
        <v>ACQ</v>
      </c>
      <c r="JU22" s="54" t="str">
        <f t="shared" si="86"/>
        <v>ACQ</v>
      </c>
      <c r="JV22" s="52" t="str">
        <f t="shared" si="86"/>
        <v>ACQ</v>
      </c>
      <c r="JW22" s="53" t="str">
        <f t="shared" si="86"/>
        <v>ACQ</v>
      </c>
      <c r="JX22" s="53" t="str">
        <f t="shared" si="86"/>
        <v>ACQ</v>
      </c>
      <c r="JY22" s="53" t="str">
        <f t="shared" si="86"/>
        <v>ACQ</v>
      </c>
      <c r="JZ22" s="53" t="str">
        <f t="shared" si="86"/>
        <v>ACQ</v>
      </c>
      <c r="KA22" s="53" t="str">
        <f t="shared" si="86"/>
        <v>ACQ</v>
      </c>
      <c r="KB22" s="54" t="str">
        <f t="shared" si="86"/>
        <v>ACQ</v>
      </c>
      <c r="KC22" s="52" t="str">
        <f t="shared" si="86"/>
        <v>ACQ</v>
      </c>
      <c r="KD22" s="53" t="str">
        <f t="shared" si="86"/>
        <v>ACQ</v>
      </c>
      <c r="KE22" s="53" t="str">
        <f t="shared" si="86"/>
        <v>ACQ</v>
      </c>
      <c r="KF22" s="53" t="str">
        <f t="shared" si="86"/>
        <v>ACQ</v>
      </c>
      <c r="KG22" s="53" t="str">
        <f t="shared" si="86"/>
        <v>ACQ</v>
      </c>
      <c r="KH22" s="53" t="str">
        <f t="shared" si="86"/>
        <v>ACQ</v>
      </c>
      <c r="KI22" s="54" t="str">
        <f t="shared" si="86"/>
        <v>ACQ</v>
      </c>
      <c r="KJ22" s="52" t="str">
        <f t="shared" si="86"/>
        <v>ACQ</v>
      </c>
      <c r="KK22" s="53" t="str">
        <f t="shared" si="86"/>
        <v>ACQ</v>
      </c>
      <c r="KL22" s="53" t="str">
        <f t="shared" si="86"/>
        <v>ACQ</v>
      </c>
      <c r="KM22" s="53" t="str">
        <f t="shared" si="86"/>
        <v>ACQ</v>
      </c>
      <c r="KN22" s="53" t="str">
        <f t="shared" si="86"/>
        <v>ACQ</v>
      </c>
      <c r="KO22" s="53" t="str">
        <f t="shared" si="86"/>
        <v>ACQ</v>
      </c>
      <c r="KP22" s="54" t="str">
        <f t="shared" si="86"/>
        <v>ACQ</v>
      </c>
      <c r="KQ22" s="52" t="str">
        <f t="shared" si="86"/>
        <v>ACQ</v>
      </c>
      <c r="KR22" s="53" t="str">
        <f t="shared" si="86"/>
        <v>ACQ</v>
      </c>
      <c r="KS22" s="53" t="str">
        <f t="shared" si="86"/>
        <v>ACQ</v>
      </c>
      <c r="KT22" s="53" t="str">
        <f t="shared" si="86"/>
        <v>ACQ</v>
      </c>
      <c r="KU22" s="53" t="str">
        <f t="shared" si="86"/>
        <v>ACQ</v>
      </c>
      <c r="KV22" s="53" t="str">
        <f t="shared" si="86"/>
        <v>ACQ</v>
      </c>
      <c r="KW22" s="54" t="str">
        <f t="shared" si="86"/>
        <v>ACQ</v>
      </c>
      <c r="KX22" s="52" t="str">
        <f t="shared" si="86"/>
        <v>ACQ</v>
      </c>
      <c r="KY22" s="53" t="str">
        <f t="shared" si="86"/>
        <v>ACQ</v>
      </c>
      <c r="KZ22" s="53" t="str">
        <f t="shared" si="86"/>
        <v>ACQ</v>
      </c>
      <c r="LA22" s="53" t="str">
        <f t="shared" si="86"/>
        <v>ACQ</v>
      </c>
      <c r="LB22" s="53" t="str">
        <f t="shared" si="86"/>
        <v>ACQ</v>
      </c>
      <c r="LC22" s="53" t="str">
        <f t="shared" si="86"/>
        <v>ACQ</v>
      </c>
      <c r="LD22" s="54" t="str">
        <f t="shared" si="86"/>
        <v>ACQ</v>
      </c>
      <c r="LE22" s="52" t="str">
        <f t="shared" si="86"/>
        <v>ACQ</v>
      </c>
      <c r="LF22" s="53" t="str">
        <f t="shared" si="86"/>
        <v>ACQ</v>
      </c>
      <c r="LG22" s="53" t="str">
        <f t="shared" si="86"/>
        <v>ACQ</v>
      </c>
      <c r="LH22" s="53" t="str">
        <f t="shared" si="86"/>
        <v>ACQ</v>
      </c>
      <c r="LI22" s="53" t="str">
        <f t="shared" si="86"/>
        <v>ACQ</v>
      </c>
      <c r="LJ22" s="53" t="str">
        <f t="shared" si="86"/>
        <v>ACQ</v>
      </c>
      <c r="LK22" s="54" t="str">
        <f t="shared" si="86"/>
        <v>ACQ</v>
      </c>
      <c r="LL22" s="52" t="str">
        <f t="shared" ref="LL22:NW22" si="87">LK22</f>
        <v>ACQ</v>
      </c>
      <c r="LM22" s="53" t="str">
        <f t="shared" si="87"/>
        <v>ACQ</v>
      </c>
      <c r="LN22" s="53" t="str">
        <f t="shared" si="87"/>
        <v>ACQ</v>
      </c>
      <c r="LO22" s="53" t="str">
        <f t="shared" si="87"/>
        <v>ACQ</v>
      </c>
      <c r="LP22" s="53" t="str">
        <f t="shared" si="87"/>
        <v>ACQ</v>
      </c>
      <c r="LQ22" s="53" t="str">
        <f t="shared" si="87"/>
        <v>ACQ</v>
      </c>
      <c r="LR22" s="54" t="str">
        <f t="shared" si="87"/>
        <v>ACQ</v>
      </c>
      <c r="LS22" s="52" t="str">
        <f t="shared" si="87"/>
        <v>ACQ</v>
      </c>
      <c r="LT22" s="53" t="str">
        <f t="shared" si="87"/>
        <v>ACQ</v>
      </c>
      <c r="LU22" s="53" t="str">
        <f t="shared" si="87"/>
        <v>ACQ</v>
      </c>
      <c r="LV22" s="53" t="str">
        <f t="shared" si="87"/>
        <v>ACQ</v>
      </c>
      <c r="LW22" s="53" t="str">
        <f t="shared" si="87"/>
        <v>ACQ</v>
      </c>
      <c r="LX22" s="53" t="str">
        <f t="shared" si="87"/>
        <v>ACQ</v>
      </c>
      <c r="LY22" s="54" t="str">
        <f t="shared" si="87"/>
        <v>ACQ</v>
      </c>
      <c r="LZ22" s="52" t="str">
        <f t="shared" si="87"/>
        <v>ACQ</v>
      </c>
      <c r="MA22" s="53" t="str">
        <f t="shared" si="87"/>
        <v>ACQ</v>
      </c>
      <c r="MB22" s="53" t="str">
        <f t="shared" si="87"/>
        <v>ACQ</v>
      </c>
      <c r="MC22" s="53" t="str">
        <f t="shared" si="87"/>
        <v>ACQ</v>
      </c>
      <c r="MD22" s="53" t="str">
        <f t="shared" si="87"/>
        <v>ACQ</v>
      </c>
      <c r="ME22" s="53" t="str">
        <f t="shared" si="87"/>
        <v>ACQ</v>
      </c>
      <c r="MF22" s="54" t="str">
        <f t="shared" si="87"/>
        <v>ACQ</v>
      </c>
      <c r="MG22" s="52" t="str">
        <f t="shared" si="87"/>
        <v>ACQ</v>
      </c>
      <c r="MH22" s="53" t="str">
        <f t="shared" si="87"/>
        <v>ACQ</v>
      </c>
      <c r="MI22" s="53" t="str">
        <f t="shared" si="87"/>
        <v>ACQ</v>
      </c>
      <c r="MJ22" s="53" t="str">
        <f t="shared" si="87"/>
        <v>ACQ</v>
      </c>
      <c r="MK22" s="53" t="str">
        <f t="shared" si="87"/>
        <v>ACQ</v>
      </c>
      <c r="ML22" s="53" t="str">
        <f t="shared" si="87"/>
        <v>ACQ</v>
      </c>
      <c r="MM22" s="54" t="str">
        <f t="shared" si="87"/>
        <v>ACQ</v>
      </c>
      <c r="MN22" s="52" t="str">
        <f t="shared" si="87"/>
        <v>ACQ</v>
      </c>
      <c r="MO22" s="53" t="str">
        <f t="shared" si="87"/>
        <v>ACQ</v>
      </c>
      <c r="MP22" s="53" t="str">
        <f t="shared" si="87"/>
        <v>ACQ</v>
      </c>
      <c r="MQ22" s="53" t="str">
        <f t="shared" si="87"/>
        <v>ACQ</v>
      </c>
      <c r="MR22" s="53" t="str">
        <f t="shared" si="87"/>
        <v>ACQ</v>
      </c>
      <c r="MS22" s="53" t="str">
        <f t="shared" si="87"/>
        <v>ACQ</v>
      </c>
      <c r="MT22" s="54" t="str">
        <f t="shared" si="87"/>
        <v>ACQ</v>
      </c>
      <c r="MU22" s="52" t="str">
        <f t="shared" si="87"/>
        <v>ACQ</v>
      </c>
      <c r="MV22" s="53" t="str">
        <f t="shared" si="87"/>
        <v>ACQ</v>
      </c>
      <c r="MW22" s="53" t="str">
        <f t="shared" si="87"/>
        <v>ACQ</v>
      </c>
      <c r="MX22" s="53" t="str">
        <f t="shared" si="87"/>
        <v>ACQ</v>
      </c>
      <c r="MY22" s="53" t="str">
        <f t="shared" si="87"/>
        <v>ACQ</v>
      </c>
      <c r="MZ22" s="53" t="str">
        <f t="shared" si="87"/>
        <v>ACQ</v>
      </c>
      <c r="NA22" s="54" t="str">
        <f t="shared" si="87"/>
        <v>ACQ</v>
      </c>
      <c r="NB22" s="52" t="str">
        <f t="shared" si="87"/>
        <v>ACQ</v>
      </c>
      <c r="NC22" s="53" t="str">
        <f t="shared" si="87"/>
        <v>ACQ</v>
      </c>
      <c r="ND22" s="53" t="str">
        <f t="shared" si="87"/>
        <v>ACQ</v>
      </c>
      <c r="NE22" s="53" t="str">
        <f t="shared" si="87"/>
        <v>ACQ</v>
      </c>
      <c r="NF22" s="53" t="str">
        <f t="shared" si="87"/>
        <v>ACQ</v>
      </c>
      <c r="NG22" s="53" t="str">
        <f t="shared" si="87"/>
        <v>ACQ</v>
      </c>
      <c r="NH22" s="54" t="str">
        <f t="shared" si="87"/>
        <v>ACQ</v>
      </c>
      <c r="NI22" s="52" t="str">
        <f t="shared" si="87"/>
        <v>ACQ</v>
      </c>
      <c r="NJ22" s="53" t="str">
        <f t="shared" si="87"/>
        <v>ACQ</v>
      </c>
      <c r="NK22" s="53" t="str">
        <f t="shared" si="87"/>
        <v>ACQ</v>
      </c>
      <c r="NL22" s="53" t="str">
        <f t="shared" si="87"/>
        <v>ACQ</v>
      </c>
      <c r="NM22" s="53" t="str">
        <f t="shared" si="87"/>
        <v>ACQ</v>
      </c>
      <c r="NN22" s="53" t="str">
        <f t="shared" si="87"/>
        <v>ACQ</v>
      </c>
      <c r="NO22" s="54" t="str">
        <f t="shared" si="87"/>
        <v>ACQ</v>
      </c>
      <c r="NP22" s="52" t="str">
        <f t="shared" si="87"/>
        <v>ACQ</v>
      </c>
      <c r="NQ22" s="53" t="str">
        <f t="shared" si="87"/>
        <v>ACQ</v>
      </c>
      <c r="NR22" s="53" t="str">
        <f t="shared" si="87"/>
        <v>ACQ</v>
      </c>
      <c r="NS22" s="53" t="str">
        <f t="shared" si="87"/>
        <v>ACQ</v>
      </c>
      <c r="NT22" s="53" t="str">
        <f t="shared" si="87"/>
        <v>ACQ</v>
      </c>
      <c r="NU22" s="53" t="str">
        <f t="shared" si="87"/>
        <v>ACQ</v>
      </c>
      <c r="NV22" s="54" t="str">
        <f t="shared" si="87"/>
        <v>ACQ</v>
      </c>
      <c r="NW22" s="52" t="str">
        <f t="shared" si="87"/>
        <v>ACQ</v>
      </c>
      <c r="NX22" s="53" t="str">
        <f t="shared" ref="NX22:QI22" si="88">NW22</f>
        <v>ACQ</v>
      </c>
      <c r="NY22" s="53" t="str">
        <f t="shared" si="88"/>
        <v>ACQ</v>
      </c>
      <c r="NZ22" s="53" t="str">
        <f t="shared" si="88"/>
        <v>ACQ</v>
      </c>
      <c r="OA22" s="53" t="str">
        <f t="shared" si="88"/>
        <v>ACQ</v>
      </c>
      <c r="OB22" s="53" t="str">
        <f t="shared" si="88"/>
        <v>ACQ</v>
      </c>
      <c r="OC22" s="54" t="str">
        <f t="shared" si="88"/>
        <v>ACQ</v>
      </c>
      <c r="OD22" s="52" t="str">
        <f t="shared" si="88"/>
        <v>ACQ</v>
      </c>
      <c r="OE22" s="53" t="str">
        <f t="shared" si="88"/>
        <v>ACQ</v>
      </c>
      <c r="OF22" s="53" t="str">
        <f t="shared" si="88"/>
        <v>ACQ</v>
      </c>
      <c r="OG22" s="53" t="str">
        <f t="shared" si="88"/>
        <v>ACQ</v>
      </c>
      <c r="OH22" s="53" t="str">
        <f t="shared" si="88"/>
        <v>ACQ</v>
      </c>
      <c r="OI22" s="53" t="str">
        <f t="shared" si="88"/>
        <v>ACQ</v>
      </c>
      <c r="OJ22" s="54" t="str">
        <f t="shared" si="88"/>
        <v>ACQ</v>
      </c>
      <c r="OK22" s="52" t="str">
        <f t="shared" si="88"/>
        <v>ACQ</v>
      </c>
      <c r="OL22" s="53" t="str">
        <f t="shared" si="88"/>
        <v>ACQ</v>
      </c>
      <c r="OM22" s="53" t="str">
        <f t="shared" si="88"/>
        <v>ACQ</v>
      </c>
      <c r="ON22" s="53" t="str">
        <f t="shared" si="88"/>
        <v>ACQ</v>
      </c>
      <c r="OO22" s="53" t="str">
        <f t="shared" si="88"/>
        <v>ACQ</v>
      </c>
      <c r="OP22" s="53" t="str">
        <f t="shared" si="88"/>
        <v>ACQ</v>
      </c>
      <c r="OQ22" s="54" t="str">
        <f t="shared" si="88"/>
        <v>ACQ</v>
      </c>
      <c r="OR22" s="52" t="str">
        <f t="shared" si="88"/>
        <v>ACQ</v>
      </c>
      <c r="OS22" s="53" t="str">
        <f t="shared" si="88"/>
        <v>ACQ</v>
      </c>
      <c r="OT22" s="53" t="str">
        <f t="shared" si="88"/>
        <v>ACQ</v>
      </c>
      <c r="OU22" s="53" t="str">
        <f t="shared" si="88"/>
        <v>ACQ</v>
      </c>
      <c r="OV22" s="53" t="str">
        <f t="shared" si="88"/>
        <v>ACQ</v>
      </c>
      <c r="OW22" s="53" t="str">
        <f t="shared" si="88"/>
        <v>ACQ</v>
      </c>
      <c r="OX22" s="54" t="str">
        <f t="shared" si="88"/>
        <v>ACQ</v>
      </c>
      <c r="OY22" s="52" t="str">
        <f t="shared" si="88"/>
        <v>ACQ</v>
      </c>
      <c r="OZ22" s="53" t="str">
        <f t="shared" si="88"/>
        <v>ACQ</v>
      </c>
      <c r="PA22" s="53" t="str">
        <f t="shared" si="88"/>
        <v>ACQ</v>
      </c>
      <c r="PB22" s="53" t="str">
        <f t="shared" si="88"/>
        <v>ACQ</v>
      </c>
      <c r="PC22" s="53" t="str">
        <f t="shared" si="88"/>
        <v>ACQ</v>
      </c>
      <c r="PD22" s="53" t="str">
        <f t="shared" si="88"/>
        <v>ACQ</v>
      </c>
      <c r="PE22" s="54" t="str">
        <f t="shared" si="88"/>
        <v>ACQ</v>
      </c>
      <c r="PF22" s="52" t="str">
        <f t="shared" si="88"/>
        <v>ACQ</v>
      </c>
      <c r="PG22" s="53" t="str">
        <f t="shared" si="88"/>
        <v>ACQ</v>
      </c>
      <c r="PH22" s="53" t="str">
        <f t="shared" si="88"/>
        <v>ACQ</v>
      </c>
      <c r="PI22" s="53" t="str">
        <f t="shared" si="88"/>
        <v>ACQ</v>
      </c>
      <c r="PJ22" s="53" t="str">
        <f t="shared" si="88"/>
        <v>ACQ</v>
      </c>
      <c r="PK22" s="53" t="str">
        <f t="shared" si="88"/>
        <v>ACQ</v>
      </c>
      <c r="PL22" s="54" t="str">
        <f t="shared" si="88"/>
        <v>ACQ</v>
      </c>
      <c r="PM22" s="52" t="str">
        <f t="shared" si="88"/>
        <v>ACQ</v>
      </c>
      <c r="PN22" s="53" t="str">
        <f t="shared" si="88"/>
        <v>ACQ</v>
      </c>
      <c r="PO22" s="53" t="str">
        <f t="shared" si="88"/>
        <v>ACQ</v>
      </c>
      <c r="PP22" s="53" t="str">
        <f t="shared" si="88"/>
        <v>ACQ</v>
      </c>
      <c r="PQ22" s="53" t="str">
        <f t="shared" si="88"/>
        <v>ACQ</v>
      </c>
      <c r="PR22" s="53" t="str">
        <f t="shared" si="88"/>
        <v>ACQ</v>
      </c>
      <c r="PS22" s="54" t="str">
        <f t="shared" si="88"/>
        <v>ACQ</v>
      </c>
      <c r="PT22" s="52" t="str">
        <f t="shared" si="88"/>
        <v>ACQ</v>
      </c>
      <c r="PU22" s="53" t="str">
        <f t="shared" si="88"/>
        <v>ACQ</v>
      </c>
      <c r="PV22" s="53" t="str">
        <f t="shared" si="88"/>
        <v>ACQ</v>
      </c>
      <c r="PW22" s="53" t="str">
        <f t="shared" si="88"/>
        <v>ACQ</v>
      </c>
      <c r="PX22" s="53" t="str">
        <f t="shared" si="88"/>
        <v>ACQ</v>
      </c>
      <c r="PY22" s="53" t="str">
        <f t="shared" si="88"/>
        <v>ACQ</v>
      </c>
      <c r="PZ22" s="54" t="str">
        <f t="shared" si="88"/>
        <v>ACQ</v>
      </c>
      <c r="QA22" s="52" t="str">
        <f t="shared" si="88"/>
        <v>ACQ</v>
      </c>
      <c r="QB22" s="53" t="str">
        <f t="shared" si="88"/>
        <v>ACQ</v>
      </c>
      <c r="QC22" s="53" t="str">
        <f t="shared" si="88"/>
        <v>ACQ</v>
      </c>
      <c r="QD22" s="53" t="str">
        <f t="shared" si="88"/>
        <v>ACQ</v>
      </c>
      <c r="QE22" s="53" t="str">
        <f t="shared" si="88"/>
        <v>ACQ</v>
      </c>
      <c r="QF22" s="53" t="str">
        <f t="shared" si="88"/>
        <v>ACQ</v>
      </c>
      <c r="QG22" s="54" t="str">
        <f t="shared" si="88"/>
        <v>ACQ</v>
      </c>
      <c r="QH22" s="52" t="str">
        <f t="shared" si="88"/>
        <v>ACQ</v>
      </c>
      <c r="QI22" s="53" t="str">
        <f t="shared" si="88"/>
        <v>ACQ</v>
      </c>
      <c r="QJ22" s="53" t="str">
        <f t="shared" ref="QJ22:QN22" si="89">QI22</f>
        <v>ACQ</v>
      </c>
      <c r="QK22" s="53" t="str">
        <f t="shared" si="89"/>
        <v>ACQ</v>
      </c>
      <c r="QL22" s="53" t="str">
        <f t="shared" si="89"/>
        <v>ACQ</v>
      </c>
      <c r="QM22" s="53" t="str">
        <f t="shared" si="89"/>
        <v>ACQ</v>
      </c>
      <c r="QN22" s="54" t="str">
        <f t="shared" si="89"/>
        <v>ACQ</v>
      </c>
    </row>
    <row r="23" spans="1:456" s="15" customFormat="1" x14ac:dyDescent="0.2">
      <c r="A23" s="39" t="s">
        <v>31</v>
      </c>
      <c r="B23" s="40">
        <f>B21</f>
        <v>11550</v>
      </c>
      <c r="C23" s="40">
        <f>C21</f>
        <v>11150</v>
      </c>
      <c r="D23" s="40">
        <f t="shared" ref="D23:CH23" si="90">D21</f>
        <v>10700</v>
      </c>
      <c r="E23" s="40">
        <f t="shared" si="90"/>
        <v>10000</v>
      </c>
      <c r="F23" s="40">
        <f t="shared" si="90"/>
        <v>9350</v>
      </c>
      <c r="G23" s="40">
        <f t="shared" si="90"/>
        <v>8575</v>
      </c>
      <c r="H23" s="40">
        <f t="shared" si="90"/>
        <v>7625</v>
      </c>
      <c r="I23" s="40">
        <f t="shared" si="90"/>
        <v>6625</v>
      </c>
      <c r="J23" s="40">
        <f t="shared" si="90"/>
        <v>5625</v>
      </c>
      <c r="K23" s="40">
        <f t="shared" si="90"/>
        <v>4550</v>
      </c>
      <c r="L23" s="40">
        <f t="shared" si="90"/>
        <v>3400</v>
      </c>
      <c r="M23" s="40">
        <f t="shared" si="90"/>
        <v>2150</v>
      </c>
      <c r="N23" s="40">
        <f t="shared" si="90"/>
        <v>12975</v>
      </c>
      <c r="O23" s="40">
        <f t="shared" si="90"/>
        <v>11550</v>
      </c>
      <c r="P23" s="40">
        <f t="shared" si="90"/>
        <v>10285</v>
      </c>
      <c r="Q23" s="40">
        <f t="shared" si="90"/>
        <v>9084</v>
      </c>
      <c r="R23" s="40">
        <f t="shared" si="90"/>
        <v>7879</v>
      </c>
      <c r="S23" s="40">
        <f t="shared" si="90"/>
        <v>6671</v>
      </c>
      <c r="T23" s="40">
        <f t="shared" si="90"/>
        <v>5463</v>
      </c>
      <c r="U23" s="40">
        <f t="shared" si="90"/>
        <v>16355</v>
      </c>
      <c r="V23" s="40">
        <f t="shared" si="90"/>
        <v>15146</v>
      </c>
      <c r="W23" s="40">
        <f t="shared" si="90"/>
        <v>13936</v>
      </c>
      <c r="X23" s="40">
        <f t="shared" si="90"/>
        <v>12726</v>
      </c>
      <c r="Y23" s="40">
        <f t="shared" si="90"/>
        <v>11514</v>
      </c>
      <c r="Z23" s="40">
        <f t="shared" si="90"/>
        <v>10299</v>
      </c>
      <c r="AA23" s="40">
        <f t="shared" si="90"/>
        <v>21080</v>
      </c>
      <c r="AB23" s="40">
        <f t="shared" si="90"/>
        <v>19861</v>
      </c>
      <c r="AC23" s="40">
        <f t="shared" si="90"/>
        <v>18642</v>
      </c>
      <c r="AD23" s="40">
        <f t="shared" si="90"/>
        <v>17200</v>
      </c>
      <c r="AE23" s="40">
        <f t="shared" si="90"/>
        <v>15731</v>
      </c>
      <c r="AF23" s="40">
        <f t="shared" si="90"/>
        <v>14262</v>
      </c>
      <c r="AG23" s="40">
        <f t="shared" si="90"/>
        <v>12793</v>
      </c>
      <c r="AH23" s="40">
        <f t="shared" si="90"/>
        <v>24679</v>
      </c>
      <c r="AI23" s="40">
        <f t="shared" si="90"/>
        <v>23210</v>
      </c>
      <c r="AJ23" s="40">
        <f t="shared" si="90"/>
        <v>21741</v>
      </c>
      <c r="AK23" s="40">
        <f t="shared" si="90"/>
        <v>19896</v>
      </c>
      <c r="AL23" s="40">
        <f t="shared" si="90"/>
        <v>18027</v>
      </c>
      <c r="AM23" s="40">
        <f t="shared" si="90"/>
        <v>16158</v>
      </c>
      <c r="AN23" s="40">
        <f t="shared" si="90"/>
        <v>15920</v>
      </c>
      <c r="AO23" s="40">
        <f t="shared" si="90"/>
        <v>14051</v>
      </c>
      <c r="AP23" s="40">
        <f t="shared" si="90"/>
        <v>12182</v>
      </c>
      <c r="AQ23" s="40">
        <f t="shared" si="90"/>
        <v>24044</v>
      </c>
      <c r="AR23" s="40">
        <f t="shared" si="90"/>
        <v>22079</v>
      </c>
      <c r="AS23" s="40">
        <f t="shared" si="90"/>
        <v>20107</v>
      </c>
      <c r="AT23" s="40">
        <f t="shared" si="90"/>
        <v>18135</v>
      </c>
      <c r="AU23" s="40">
        <f t="shared" si="90"/>
        <v>17875</v>
      </c>
      <c r="AV23" s="40">
        <f t="shared" si="90"/>
        <v>15903</v>
      </c>
      <c r="AW23" s="40">
        <f t="shared" si="90"/>
        <v>13930</v>
      </c>
      <c r="AX23" s="40">
        <f t="shared" si="90"/>
        <v>13685</v>
      </c>
      <c r="AY23" s="40">
        <f t="shared" si="90"/>
        <v>11712</v>
      </c>
      <c r="AZ23" s="40">
        <f t="shared" si="90"/>
        <v>9739</v>
      </c>
      <c r="BA23" s="40">
        <f t="shared" si="90"/>
        <v>20116</v>
      </c>
      <c r="BB23" s="40">
        <f t="shared" si="90"/>
        <v>19872</v>
      </c>
      <c r="BC23" s="40">
        <f t="shared" si="90"/>
        <v>17900</v>
      </c>
      <c r="BD23" s="40">
        <f t="shared" si="90"/>
        <v>15928</v>
      </c>
      <c r="BE23" s="40">
        <f t="shared" si="90"/>
        <v>15684</v>
      </c>
      <c r="BF23" s="40">
        <f t="shared" si="90"/>
        <v>13622</v>
      </c>
      <c r="BG23" s="40">
        <f t="shared" si="90"/>
        <v>11554</v>
      </c>
      <c r="BH23" s="40">
        <f t="shared" si="90"/>
        <v>9486</v>
      </c>
      <c r="BI23" s="40">
        <f t="shared" si="90"/>
        <v>9236</v>
      </c>
      <c r="BJ23" s="40">
        <f t="shared" si="90"/>
        <v>7168</v>
      </c>
      <c r="BK23" s="40">
        <f t="shared" si="90"/>
        <v>17500</v>
      </c>
      <c r="BL23" s="40">
        <f t="shared" si="90"/>
        <v>29600</v>
      </c>
      <c r="BM23" s="40">
        <f t="shared" si="90"/>
        <v>27474</v>
      </c>
      <c r="BN23" s="40">
        <f t="shared" si="90"/>
        <v>25348</v>
      </c>
      <c r="BO23" s="40">
        <f t="shared" si="90"/>
        <v>23222</v>
      </c>
      <c r="BP23" s="40">
        <f t="shared" si="90"/>
        <v>22972</v>
      </c>
      <c r="BQ23" s="40">
        <f t="shared" si="90"/>
        <v>20846</v>
      </c>
      <c r="BR23" s="40">
        <f t="shared" si="90"/>
        <v>18720</v>
      </c>
      <c r="BS23" s="40">
        <f t="shared" si="90"/>
        <v>18470</v>
      </c>
      <c r="BT23" s="40">
        <f t="shared" si="90"/>
        <v>16236</v>
      </c>
      <c r="BU23" s="40">
        <f t="shared" si="90"/>
        <v>13999</v>
      </c>
      <c r="BV23" s="40">
        <f t="shared" si="90"/>
        <v>11762</v>
      </c>
      <c r="BW23" s="40">
        <f t="shared" si="90"/>
        <v>11509</v>
      </c>
      <c r="BX23" s="40">
        <f t="shared" si="90"/>
        <v>21522</v>
      </c>
      <c r="BY23" s="40">
        <f t="shared" si="90"/>
        <v>19285</v>
      </c>
      <c r="BZ23" s="40">
        <f t="shared" si="90"/>
        <v>19032</v>
      </c>
      <c r="CA23" s="40">
        <f t="shared" si="90"/>
        <v>16706</v>
      </c>
      <c r="CB23" s="40">
        <f t="shared" si="90"/>
        <v>14381</v>
      </c>
      <c r="CC23" s="40">
        <f t="shared" si="90"/>
        <v>24056</v>
      </c>
      <c r="CD23" s="40">
        <f t="shared" si="90"/>
        <v>36004</v>
      </c>
      <c r="CE23" s="40">
        <f t="shared" si="90"/>
        <v>33679</v>
      </c>
      <c r="CF23" s="40">
        <f t="shared" si="90"/>
        <v>31354</v>
      </c>
      <c r="CG23" s="40">
        <f t="shared" si="90"/>
        <v>31102</v>
      </c>
      <c r="CH23" s="40">
        <f t="shared" si="90"/>
        <v>28574</v>
      </c>
      <c r="CI23" s="40">
        <f t="shared" ref="CI23:ET23" si="91">CI21</f>
        <v>26030</v>
      </c>
      <c r="CJ23" s="40">
        <f t="shared" si="91"/>
        <v>23486</v>
      </c>
      <c r="CK23" s="40">
        <f t="shared" si="91"/>
        <v>23218</v>
      </c>
      <c r="CL23" s="40">
        <f t="shared" si="91"/>
        <v>20674</v>
      </c>
      <c r="CM23" s="40">
        <f t="shared" si="91"/>
        <v>18128</v>
      </c>
      <c r="CN23" s="40">
        <f t="shared" si="91"/>
        <v>16100</v>
      </c>
      <c r="CO23" s="40">
        <f t="shared" si="91"/>
        <v>14096</v>
      </c>
      <c r="CP23" s="40">
        <f t="shared" si="91"/>
        <v>12077</v>
      </c>
      <c r="CQ23" s="40">
        <f t="shared" si="91"/>
        <v>10058</v>
      </c>
      <c r="CR23" s="40">
        <f t="shared" si="91"/>
        <v>8039</v>
      </c>
      <c r="CS23" s="40">
        <f t="shared" si="91"/>
        <v>18070</v>
      </c>
      <c r="CT23" s="40">
        <f t="shared" si="91"/>
        <v>16051</v>
      </c>
      <c r="CU23" s="40">
        <f t="shared" si="91"/>
        <v>27916</v>
      </c>
      <c r="CV23" s="40">
        <f t="shared" si="91"/>
        <v>25481</v>
      </c>
      <c r="CW23" s="40">
        <f t="shared" si="91"/>
        <v>23031</v>
      </c>
      <c r="CX23" s="40">
        <f t="shared" si="91"/>
        <v>32731</v>
      </c>
      <c r="CY23" s="40">
        <f t="shared" si="91"/>
        <v>30281</v>
      </c>
      <c r="CZ23" s="40">
        <f t="shared" si="91"/>
        <v>40031</v>
      </c>
      <c r="DA23" s="40">
        <f t="shared" si="91"/>
        <v>37581</v>
      </c>
      <c r="DB23" s="40">
        <f t="shared" si="91"/>
        <v>37271</v>
      </c>
      <c r="DC23" s="40">
        <f t="shared" si="91"/>
        <v>34266</v>
      </c>
      <c r="DD23" s="40">
        <f t="shared" si="91"/>
        <v>31266</v>
      </c>
      <c r="DE23" s="40">
        <f t="shared" si="91"/>
        <v>28266</v>
      </c>
      <c r="DF23" s="40">
        <f t="shared" si="91"/>
        <v>27961</v>
      </c>
      <c r="DG23" s="40">
        <f t="shared" si="91"/>
        <v>24961</v>
      </c>
      <c r="DH23" s="40">
        <f t="shared" si="91"/>
        <v>34061</v>
      </c>
      <c r="DI23" s="40">
        <f t="shared" si="91"/>
        <v>33756</v>
      </c>
      <c r="DJ23" s="40">
        <f t="shared" si="91"/>
        <v>30569</v>
      </c>
      <c r="DK23" s="40">
        <f t="shared" si="91"/>
        <v>27375</v>
      </c>
      <c r="DL23" s="40">
        <f t="shared" si="91"/>
        <v>24150</v>
      </c>
      <c r="DM23" s="40">
        <f t="shared" si="91"/>
        <v>23838</v>
      </c>
      <c r="DN23" s="40">
        <f t="shared" si="91"/>
        <v>20613</v>
      </c>
      <c r="DO23" s="40">
        <f t="shared" si="91"/>
        <v>29569</v>
      </c>
      <c r="DP23" s="40">
        <f t="shared" si="91"/>
        <v>29257</v>
      </c>
      <c r="DQ23" s="40">
        <f t="shared" si="91"/>
        <v>25880</v>
      </c>
      <c r="DR23" s="40">
        <f t="shared" si="91"/>
        <v>22500</v>
      </c>
      <c r="DS23" s="40">
        <f t="shared" si="91"/>
        <v>19120</v>
      </c>
      <c r="DT23" s="40">
        <f t="shared" si="91"/>
        <v>18805</v>
      </c>
      <c r="DU23" s="40">
        <f t="shared" si="91"/>
        <v>27525</v>
      </c>
      <c r="DV23" s="40">
        <f t="shared" si="91"/>
        <v>24145</v>
      </c>
      <c r="DW23" s="40">
        <f t="shared" si="91"/>
        <v>23830</v>
      </c>
      <c r="DX23" s="40">
        <f t="shared" si="91"/>
        <v>20241</v>
      </c>
      <c r="DY23" s="40">
        <f t="shared" si="91"/>
        <v>16641</v>
      </c>
      <c r="DZ23" s="40">
        <f t="shared" si="91"/>
        <v>13041</v>
      </c>
      <c r="EA23" s="40">
        <f t="shared" si="91"/>
        <v>12715</v>
      </c>
      <c r="EB23" s="40">
        <f t="shared" si="91"/>
        <v>21215</v>
      </c>
      <c r="EC23" s="40">
        <f t="shared" si="91"/>
        <v>17615</v>
      </c>
      <c r="ED23" s="40">
        <f t="shared" si="91"/>
        <v>29389</v>
      </c>
      <c r="EE23" s="40">
        <f t="shared" si="91"/>
        <v>25618</v>
      </c>
      <c r="EF23" s="40">
        <f t="shared" si="91"/>
        <v>21828</v>
      </c>
      <c r="EG23" s="40">
        <f t="shared" si="91"/>
        <v>18038</v>
      </c>
      <c r="EH23" s="40">
        <f t="shared" si="91"/>
        <v>17693</v>
      </c>
      <c r="EI23" s="40">
        <f t="shared" si="91"/>
        <v>13903</v>
      </c>
      <c r="EJ23" s="40">
        <f t="shared" si="91"/>
        <v>10113</v>
      </c>
      <c r="EK23" s="40">
        <f t="shared" si="91"/>
        <v>21968</v>
      </c>
      <c r="EL23" s="40">
        <f t="shared" si="91"/>
        <v>17998</v>
      </c>
      <c r="EM23" s="40">
        <f t="shared" si="91"/>
        <v>14023</v>
      </c>
      <c r="EN23" s="40">
        <f t="shared" si="91"/>
        <v>10048</v>
      </c>
      <c r="EO23" s="40">
        <f t="shared" si="91"/>
        <v>9698</v>
      </c>
      <c r="EP23" s="40">
        <f t="shared" si="91"/>
        <v>17823</v>
      </c>
      <c r="EQ23" s="40">
        <f t="shared" si="91"/>
        <v>13848</v>
      </c>
      <c r="ER23" s="40">
        <f t="shared" si="91"/>
        <v>13498</v>
      </c>
      <c r="ES23" s="40">
        <f t="shared" si="91"/>
        <v>22076</v>
      </c>
      <c r="ET23" s="40">
        <f t="shared" si="91"/>
        <v>18549</v>
      </c>
      <c r="EU23" s="40">
        <f t="shared" ref="EU23:GE23" si="92">EU21</f>
        <v>15022</v>
      </c>
      <c r="EV23" s="40">
        <f t="shared" si="92"/>
        <v>11495</v>
      </c>
      <c r="EW23" s="40">
        <f t="shared" si="92"/>
        <v>20118</v>
      </c>
      <c r="EX23" s="40">
        <f t="shared" si="92"/>
        <v>16591</v>
      </c>
      <c r="EY23" s="40">
        <f t="shared" si="92"/>
        <v>25164</v>
      </c>
      <c r="EZ23" s="40">
        <f t="shared" si="92"/>
        <v>22112</v>
      </c>
      <c r="FA23" s="40">
        <f t="shared" si="92"/>
        <v>19123</v>
      </c>
      <c r="FB23" s="40">
        <f t="shared" si="92"/>
        <v>16134</v>
      </c>
      <c r="FC23" s="40">
        <f t="shared" si="92"/>
        <v>13145</v>
      </c>
      <c r="FD23" s="40">
        <f t="shared" si="92"/>
        <v>22406</v>
      </c>
      <c r="FE23" s="40">
        <f t="shared" si="92"/>
        <v>19417</v>
      </c>
      <c r="FF23" s="40">
        <f t="shared" si="92"/>
        <v>28578</v>
      </c>
      <c r="FG23" s="40">
        <f t="shared" si="92"/>
        <v>25549</v>
      </c>
      <c r="FH23" s="40">
        <f t="shared" si="92"/>
        <v>22520</v>
      </c>
      <c r="FI23" s="40">
        <f t="shared" si="92"/>
        <v>19491</v>
      </c>
      <c r="FJ23" s="40">
        <f t="shared" si="92"/>
        <v>16462</v>
      </c>
      <c r="FK23" s="40">
        <f t="shared" si="92"/>
        <v>13433</v>
      </c>
      <c r="FL23" s="40">
        <f t="shared" si="92"/>
        <v>10404</v>
      </c>
      <c r="FM23" s="40">
        <f t="shared" si="92"/>
        <v>19725</v>
      </c>
      <c r="FN23" s="40">
        <f t="shared" si="92"/>
        <v>16673</v>
      </c>
      <c r="FO23" s="40">
        <f t="shared" si="92"/>
        <v>13583</v>
      </c>
      <c r="FP23" s="40">
        <f t="shared" si="92"/>
        <v>10424</v>
      </c>
      <c r="FQ23" s="40">
        <f t="shared" si="92"/>
        <v>7214</v>
      </c>
      <c r="FR23" s="40">
        <f t="shared" si="92"/>
        <v>16062</v>
      </c>
      <c r="FS23" s="40">
        <f t="shared" si="92"/>
        <v>24849</v>
      </c>
      <c r="FT23" s="40">
        <f t="shared" si="92"/>
        <v>21386</v>
      </c>
      <c r="FU23" s="40">
        <f t="shared" si="92"/>
        <v>17854</v>
      </c>
      <c r="FV23" s="40">
        <f t="shared" si="92"/>
        <v>14242</v>
      </c>
      <c r="FW23" s="40">
        <f t="shared" si="92"/>
        <v>22661</v>
      </c>
      <c r="FX23" s="40">
        <f t="shared" si="92"/>
        <v>18889</v>
      </c>
      <c r="FY23" s="40">
        <f t="shared" si="92"/>
        <v>15080</v>
      </c>
      <c r="FZ23" s="40">
        <f t="shared" si="92"/>
        <v>23121</v>
      </c>
      <c r="GA23" s="40">
        <f t="shared" si="92"/>
        <v>19312</v>
      </c>
      <c r="GB23" s="40">
        <f t="shared" si="92"/>
        <v>15505</v>
      </c>
      <c r="GC23" s="40">
        <f t="shared" si="92"/>
        <v>11694</v>
      </c>
      <c r="GD23" s="40">
        <f t="shared" si="92"/>
        <v>17133</v>
      </c>
      <c r="GE23" s="40">
        <f t="shared" si="92"/>
        <v>13322</v>
      </c>
      <c r="GF23" s="40">
        <v>3000</v>
      </c>
      <c r="GG23" s="41">
        <f t="shared" ref="GG23:GM23" si="93">GF27</f>
        <v>2732</v>
      </c>
      <c r="GH23" s="42">
        <f t="shared" si="93"/>
        <v>2464</v>
      </c>
      <c r="GI23" s="40">
        <f t="shared" si="93"/>
        <v>2196</v>
      </c>
      <c r="GJ23" s="41">
        <f t="shared" si="93"/>
        <v>1920</v>
      </c>
      <c r="GK23" s="41">
        <f t="shared" si="93"/>
        <v>1644</v>
      </c>
      <c r="GL23" s="41">
        <f t="shared" si="93"/>
        <v>4368</v>
      </c>
      <c r="GM23" s="41">
        <f t="shared" si="93"/>
        <v>4092</v>
      </c>
      <c r="GN23" s="41">
        <f t="shared" ref="GN23:IY23" si="94">GM27</f>
        <v>3816</v>
      </c>
      <c r="GO23" s="42">
        <f t="shared" si="94"/>
        <v>3540</v>
      </c>
      <c r="GP23" s="40">
        <f t="shared" si="94"/>
        <v>3264</v>
      </c>
      <c r="GQ23" s="41">
        <f t="shared" si="94"/>
        <v>2984</v>
      </c>
      <c r="GR23" s="41">
        <f t="shared" si="94"/>
        <v>2704</v>
      </c>
      <c r="GS23" s="41">
        <f t="shared" si="94"/>
        <v>2424</v>
      </c>
      <c r="GT23" s="41">
        <f t="shared" si="94"/>
        <v>2144</v>
      </c>
      <c r="GU23" s="41">
        <f t="shared" si="94"/>
        <v>1864</v>
      </c>
      <c r="GV23" s="42">
        <f t="shared" si="94"/>
        <v>1584</v>
      </c>
      <c r="GW23" s="40">
        <f t="shared" si="94"/>
        <v>1304</v>
      </c>
      <c r="GX23" s="41">
        <f t="shared" si="94"/>
        <v>1024</v>
      </c>
      <c r="GY23" s="41">
        <f t="shared" si="94"/>
        <v>744</v>
      </c>
      <c r="GZ23" s="41">
        <f t="shared" si="94"/>
        <v>3514</v>
      </c>
      <c r="HA23" s="41">
        <f t="shared" si="94"/>
        <v>3234</v>
      </c>
      <c r="HB23" s="41">
        <f t="shared" si="94"/>
        <v>2954</v>
      </c>
      <c r="HC23" s="42">
        <f t="shared" si="94"/>
        <v>2674</v>
      </c>
      <c r="HD23" s="40">
        <f t="shared" si="94"/>
        <v>2394</v>
      </c>
      <c r="HE23" s="41">
        <f t="shared" si="94"/>
        <v>2114</v>
      </c>
      <c r="HF23" s="41">
        <f t="shared" si="94"/>
        <v>1834</v>
      </c>
      <c r="HG23" s="41">
        <f t="shared" si="94"/>
        <v>1554</v>
      </c>
      <c r="HH23" s="41">
        <f t="shared" si="94"/>
        <v>1274</v>
      </c>
      <c r="HI23" s="41">
        <f t="shared" si="94"/>
        <v>994</v>
      </c>
      <c r="HJ23" s="42">
        <f t="shared" si="94"/>
        <v>3814</v>
      </c>
      <c r="HK23" s="40">
        <f t="shared" si="94"/>
        <v>3534</v>
      </c>
      <c r="HL23" s="41">
        <f t="shared" si="94"/>
        <v>3255</v>
      </c>
      <c r="HM23" s="41">
        <f t="shared" si="94"/>
        <v>2976</v>
      </c>
      <c r="HN23" s="41">
        <f t="shared" si="94"/>
        <v>2697</v>
      </c>
      <c r="HO23" s="41">
        <f t="shared" si="94"/>
        <v>2418</v>
      </c>
      <c r="HP23" s="41">
        <f t="shared" si="94"/>
        <v>2139</v>
      </c>
      <c r="HQ23" s="42">
        <f t="shared" si="94"/>
        <v>1860</v>
      </c>
      <c r="HR23" s="40">
        <f t="shared" si="94"/>
        <v>1581</v>
      </c>
      <c r="HS23" s="41">
        <f t="shared" si="94"/>
        <v>1298</v>
      </c>
      <c r="HT23" s="41">
        <f t="shared" si="94"/>
        <v>1014</v>
      </c>
      <c r="HU23" s="41">
        <f t="shared" si="94"/>
        <v>730</v>
      </c>
      <c r="HV23" s="41">
        <f t="shared" si="94"/>
        <v>446</v>
      </c>
      <c r="HW23" s="41">
        <f t="shared" si="94"/>
        <v>3162</v>
      </c>
      <c r="HX23" s="42">
        <f t="shared" si="94"/>
        <v>2878</v>
      </c>
      <c r="HY23" s="40">
        <f t="shared" si="94"/>
        <v>2594</v>
      </c>
      <c r="HZ23" s="41">
        <f t="shared" si="94"/>
        <v>2305</v>
      </c>
      <c r="IA23" s="41">
        <f t="shared" si="94"/>
        <v>2016</v>
      </c>
      <c r="IB23" s="41">
        <f t="shared" si="94"/>
        <v>1719</v>
      </c>
      <c r="IC23" s="41">
        <f t="shared" si="94"/>
        <v>1422</v>
      </c>
      <c r="ID23" s="41">
        <f t="shared" si="94"/>
        <v>1125</v>
      </c>
      <c r="IE23" s="42">
        <f t="shared" si="94"/>
        <v>828</v>
      </c>
      <c r="IF23" s="40">
        <f t="shared" si="94"/>
        <v>3581</v>
      </c>
      <c r="IG23" s="41">
        <f t="shared" si="94"/>
        <v>3271</v>
      </c>
      <c r="IH23" s="41">
        <f t="shared" si="94"/>
        <v>2961</v>
      </c>
      <c r="II23" s="41">
        <f t="shared" si="94"/>
        <v>2651</v>
      </c>
      <c r="IJ23" s="41">
        <f t="shared" si="94"/>
        <v>2341</v>
      </c>
      <c r="IK23" s="41">
        <f t="shared" si="94"/>
        <v>2031</v>
      </c>
      <c r="IL23" s="42">
        <f t="shared" si="94"/>
        <v>1721</v>
      </c>
      <c r="IM23" s="40">
        <f t="shared" si="94"/>
        <v>1411</v>
      </c>
      <c r="IN23" s="41">
        <f t="shared" si="94"/>
        <v>1101</v>
      </c>
      <c r="IO23" s="41">
        <f t="shared" si="94"/>
        <v>791</v>
      </c>
      <c r="IP23" s="41">
        <f t="shared" si="94"/>
        <v>3481</v>
      </c>
      <c r="IQ23" s="41">
        <f t="shared" si="94"/>
        <v>3171</v>
      </c>
      <c r="IR23" s="41">
        <f t="shared" si="94"/>
        <v>2861</v>
      </c>
      <c r="IS23" s="42">
        <f t="shared" si="94"/>
        <v>2551</v>
      </c>
      <c r="IT23" s="40">
        <f t="shared" si="94"/>
        <v>2241</v>
      </c>
      <c r="IU23" s="41">
        <f t="shared" si="94"/>
        <v>1924</v>
      </c>
      <c r="IV23" s="41">
        <f t="shared" si="94"/>
        <v>1607</v>
      </c>
      <c r="IW23" s="41">
        <f t="shared" si="94"/>
        <v>1290</v>
      </c>
      <c r="IX23" s="41">
        <f t="shared" si="94"/>
        <v>973</v>
      </c>
      <c r="IY23" s="41">
        <f t="shared" si="94"/>
        <v>656</v>
      </c>
      <c r="IZ23" s="42">
        <f t="shared" ref="IZ23:LK23" si="95">IY27</f>
        <v>3389</v>
      </c>
      <c r="JA23" s="40">
        <f t="shared" si="95"/>
        <v>3072</v>
      </c>
      <c r="JB23" s="41">
        <f t="shared" si="95"/>
        <v>2750</v>
      </c>
      <c r="JC23" s="41">
        <f t="shared" si="95"/>
        <v>2428</v>
      </c>
      <c r="JD23" s="41">
        <f t="shared" si="95"/>
        <v>2106</v>
      </c>
      <c r="JE23" s="41">
        <f t="shared" si="95"/>
        <v>1784</v>
      </c>
      <c r="JF23" s="41">
        <f t="shared" si="95"/>
        <v>1462</v>
      </c>
      <c r="JG23" s="42">
        <f t="shared" si="95"/>
        <v>1140</v>
      </c>
      <c r="JH23" s="40">
        <f t="shared" si="95"/>
        <v>3968</v>
      </c>
      <c r="JI23" s="41">
        <f t="shared" si="95"/>
        <v>3641</v>
      </c>
      <c r="JJ23" s="41">
        <f t="shared" si="95"/>
        <v>3314</v>
      </c>
      <c r="JK23" s="41">
        <f t="shared" si="95"/>
        <v>2987</v>
      </c>
      <c r="JL23" s="41">
        <f t="shared" si="95"/>
        <v>2660</v>
      </c>
      <c r="JM23" s="41">
        <f t="shared" si="95"/>
        <v>2333</v>
      </c>
      <c r="JN23" s="42">
        <f t="shared" si="95"/>
        <v>2006</v>
      </c>
      <c r="JO23" s="40">
        <f t="shared" si="95"/>
        <v>1679</v>
      </c>
      <c r="JP23" s="41">
        <f t="shared" si="95"/>
        <v>1356</v>
      </c>
      <c r="JQ23" s="41">
        <f t="shared" si="95"/>
        <v>1033</v>
      </c>
      <c r="JR23" s="41">
        <f t="shared" si="95"/>
        <v>710</v>
      </c>
      <c r="JS23" s="41">
        <f t="shared" si="95"/>
        <v>387</v>
      </c>
      <c r="JT23" s="41">
        <f t="shared" si="95"/>
        <v>64</v>
      </c>
      <c r="JU23" s="42">
        <f t="shared" si="95"/>
        <v>2741</v>
      </c>
      <c r="JV23" s="40">
        <f t="shared" si="95"/>
        <v>2418</v>
      </c>
      <c r="JW23" s="41">
        <f t="shared" si="95"/>
        <v>2095</v>
      </c>
      <c r="JX23" s="41">
        <f t="shared" si="95"/>
        <v>1772</v>
      </c>
      <c r="JY23" s="41">
        <f t="shared" si="95"/>
        <v>1449</v>
      </c>
      <c r="JZ23" s="41">
        <f t="shared" si="95"/>
        <v>1126</v>
      </c>
      <c r="KA23" s="41">
        <f t="shared" si="95"/>
        <v>803</v>
      </c>
      <c r="KB23" s="42">
        <f t="shared" si="95"/>
        <v>480</v>
      </c>
      <c r="KC23" s="40">
        <f t="shared" si="95"/>
        <v>3307</v>
      </c>
      <c r="KD23" s="41">
        <f t="shared" si="95"/>
        <v>2984</v>
      </c>
      <c r="KE23" s="41">
        <f t="shared" si="95"/>
        <v>2661</v>
      </c>
      <c r="KF23" s="41">
        <f t="shared" si="95"/>
        <v>2338</v>
      </c>
      <c r="KG23" s="41">
        <f t="shared" si="95"/>
        <v>2015</v>
      </c>
      <c r="KH23" s="41">
        <f t="shared" si="95"/>
        <v>1692</v>
      </c>
      <c r="KI23" s="42">
        <f t="shared" si="95"/>
        <v>1369</v>
      </c>
      <c r="KJ23" s="40">
        <f t="shared" si="95"/>
        <v>1046</v>
      </c>
      <c r="KK23" s="41">
        <f t="shared" si="95"/>
        <v>723</v>
      </c>
      <c r="KL23" s="41">
        <f t="shared" si="95"/>
        <v>400</v>
      </c>
      <c r="KM23" s="41">
        <f t="shared" si="95"/>
        <v>3127</v>
      </c>
      <c r="KN23" s="41">
        <f t="shared" si="95"/>
        <v>2804</v>
      </c>
      <c r="KO23" s="41">
        <f t="shared" si="95"/>
        <v>2481</v>
      </c>
      <c r="KP23" s="42">
        <f t="shared" si="95"/>
        <v>2158</v>
      </c>
      <c r="KQ23" s="40">
        <f t="shared" si="95"/>
        <v>1835</v>
      </c>
      <c r="KR23" s="41">
        <f t="shared" si="95"/>
        <v>1514</v>
      </c>
      <c r="KS23" s="41">
        <f t="shared" si="95"/>
        <v>1193</v>
      </c>
      <c r="KT23" s="41">
        <f t="shared" si="95"/>
        <v>3972</v>
      </c>
      <c r="KU23" s="41">
        <f t="shared" si="95"/>
        <v>3651</v>
      </c>
      <c r="KV23" s="41">
        <f t="shared" si="95"/>
        <v>3330</v>
      </c>
      <c r="KW23" s="42">
        <f t="shared" si="95"/>
        <v>3009</v>
      </c>
      <c r="KX23" s="40">
        <f t="shared" si="95"/>
        <v>2688</v>
      </c>
      <c r="KY23" s="41">
        <f t="shared" si="95"/>
        <v>2363</v>
      </c>
      <c r="KZ23" s="41">
        <f t="shared" si="95"/>
        <v>2038</v>
      </c>
      <c r="LA23" s="41">
        <f t="shared" si="95"/>
        <v>1713</v>
      </c>
      <c r="LB23" s="41">
        <f t="shared" si="95"/>
        <v>1388</v>
      </c>
      <c r="LC23" s="41">
        <f t="shared" si="95"/>
        <v>4063</v>
      </c>
      <c r="LD23" s="42">
        <f t="shared" si="95"/>
        <v>3738</v>
      </c>
      <c r="LE23" s="40">
        <f t="shared" si="95"/>
        <v>3413</v>
      </c>
      <c r="LF23" s="41">
        <f t="shared" si="95"/>
        <v>3088</v>
      </c>
      <c r="LG23" s="41">
        <f t="shared" si="95"/>
        <v>2763</v>
      </c>
      <c r="LH23" s="41">
        <f t="shared" si="95"/>
        <v>2438</v>
      </c>
      <c r="LI23" s="41">
        <f t="shared" si="95"/>
        <v>2113</v>
      </c>
      <c r="LJ23" s="41">
        <f t="shared" si="95"/>
        <v>1788</v>
      </c>
      <c r="LK23" s="42">
        <f t="shared" si="95"/>
        <v>1463</v>
      </c>
      <c r="LL23" s="40">
        <f t="shared" ref="LL23:NW23" si="96">LK27</f>
        <v>1138</v>
      </c>
      <c r="LM23" s="41">
        <f t="shared" si="96"/>
        <v>1138</v>
      </c>
      <c r="LN23" s="41">
        <f t="shared" si="96"/>
        <v>1138</v>
      </c>
      <c r="LO23" s="41">
        <f t="shared" si="96"/>
        <v>1138</v>
      </c>
      <c r="LP23" s="41">
        <f t="shared" si="96"/>
        <v>1138</v>
      </c>
      <c r="LQ23" s="41">
        <f t="shared" si="96"/>
        <v>1138</v>
      </c>
      <c r="LR23" s="42">
        <f t="shared" si="96"/>
        <v>1138</v>
      </c>
      <c r="LS23" s="40">
        <f t="shared" si="96"/>
        <v>1138</v>
      </c>
      <c r="LT23" s="41">
        <f t="shared" si="96"/>
        <v>1138</v>
      </c>
      <c r="LU23" s="41">
        <f t="shared" si="96"/>
        <v>1138</v>
      </c>
      <c r="LV23" s="41">
        <f t="shared" si="96"/>
        <v>1138</v>
      </c>
      <c r="LW23" s="41">
        <f t="shared" si="96"/>
        <v>1138</v>
      </c>
      <c r="LX23" s="41">
        <f t="shared" si="96"/>
        <v>1138</v>
      </c>
      <c r="LY23" s="42">
        <f t="shared" si="96"/>
        <v>1138</v>
      </c>
      <c r="LZ23" s="40">
        <f t="shared" si="96"/>
        <v>1138</v>
      </c>
      <c r="MA23" s="41">
        <f t="shared" si="96"/>
        <v>1138</v>
      </c>
      <c r="MB23" s="41">
        <f t="shared" si="96"/>
        <v>1138</v>
      </c>
      <c r="MC23" s="41">
        <f t="shared" si="96"/>
        <v>1138</v>
      </c>
      <c r="MD23" s="41">
        <f t="shared" si="96"/>
        <v>1138</v>
      </c>
      <c r="ME23" s="41">
        <f t="shared" si="96"/>
        <v>1138</v>
      </c>
      <c r="MF23" s="42">
        <f t="shared" si="96"/>
        <v>1138</v>
      </c>
      <c r="MG23" s="40">
        <f t="shared" si="96"/>
        <v>1138</v>
      </c>
      <c r="MH23" s="41">
        <f t="shared" si="96"/>
        <v>1138</v>
      </c>
      <c r="MI23" s="41">
        <f t="shared" si="96"/>
        <v>1138</v>
      </c>
      <c r="MJ23" s="41">
        <f t="shared" si="96"/>
        <v>1138</v>
      </c>
      <c r="MK23" s="41">
        <f t="shared" si="96"/>
        <v>1138</v>
      </c>
      <c r="ML23" s="41">
        <f t="shared" si="96"/>
        <v>1138</v>
      </c>
      <c r="MM23" s="42">
        <f t="shared" si="96"/>
        <v>1138</v>
      </c>
      <c r="MN23" s="40">
        <f t="shared" si="96"/>
        <v>1138</v>
      </c>
      <c r="MO23" s="41">
        <f t="shared" si="96"/>
        <v>1138</v>
      </c>
      <c r="MP23" s="41">
        <f t="shared" si="96"/>
        <v>1138</v>
      </c>
      <c r="MQ23" s="41">
        <f t="shared" si="96"/>
        <v>1138</v>
      </c>
      <c r="MR23" s="41">
        <f t="shared" si="96"/>
        <v>1138</v>
      </c>
      <c r="MS23" s="41">
        <f t="shared" si="96"/>
        <v>1138</v>
      </c>
      <c r="MT23" s="42">
        <f t="shared" si="96"/>
        <v>1138</v>
      </c>
      <c r="MU23" s="40">
        <f t="shared" si="96"/>
        <v>1138</v>
      </c>
      <c r="MV23" s="41">
        <f t="shared" si="96"/>
        <v>1138</v>
      </c>
      <c r="MW23" s="41">
        <f t="shared" si="96"/>
        <v>1138</v>
      </c>
      <c r="MX23" s="41">
        <f t="shared" si="96"/>
        <v>1138</v>
      </c>
      <c r="MY23" s="41">
        <f t="shared" si="96"/>
        <v>1138</v>
      </c>
      <c r="MZ23" s="41">
        <f t="shared" si="96"/>
        <v>1138</v>
      </c>
      <c r="NA23" s="42">
        <f t="shared" si="96"/>
        <v>1138</v>
      </c>
      <c r="NB23" s="40">
        <f t="shared" si="96"/>
        <v>1138</v>
      </c>
      <c r="NC23" s="41">
        <f t="shared" si="96"/>
        <v>1138</v>
      </c>
      <c r="ND23" s="41">
        <f t="shared" si="96"/>
        <v>1138</v>
      </c>
      <c r="NE23" s="41">
        <f t="shared" si="96"/>
        <v>1138</v>
      </c>
      <c r="NF23" s="41">
        <f t="shared" si="96"/>
        <v>1138</v>
      </c>
      <c r="NG23" s="41">
        <f t="shared" si="96"/>
        <v>1138</v>
      </c>
      <c r="NH23" s="42">
        <f t="shared" si="96"/>
        <v>1138</v>
      </c>
      <c r="NI23" s="40">
        <f t="shared" si="96"/>
        <v>1138</v>
      </c>
      <c r="NJ23" s="41">
        <f t="shared" si="96"/>
        <v>1138</v>
      </c>
      <c r="NK23" s="41">
        <f t="shared" si="96"/>
        <v>1138</v>
      </c>
      <c r="NL23" s="41">
        <f t="shared" si="96"/>
        <v>1138</v>
      </c>
      <c r="NM23" s="41">
        <f t="shared" si="96"/>
        <v>1138</v>
      </c>
      <c r="NN23" s="41">
        <f t="shared" si="96"/>
        <v>1138</v>
      </c>
      <c r="NO23" s="42">
        <f t="shared" si="96"/>
        <v>1138</v>
      </c>
      <c r="NP23" s="40">
        <f t="shared" si="96"/>
        <v>1138</v>
      </c>
      <c r="NQ23" s="41">
        <f t="shared" si="96"/>
        <v>1138</v>
      </c>
      <c r="NR23" s="41">
        <f t="shared" si="96"/>
        <v>1138</v>
      </c>
      <c r="NS23" s="41">
        <f t="shared" si="96"/>
        <v>1138</v>
      </c>
      <c r="NT23" s="41">
        <f t="shared" si="96"/>
        <v>1138</v>
      </c>
      <c r="NU23" s="41">
        <f t="shared" si="96"/>
        <v>1138</v>
      </c>
      <c r="NV23" s="42">
        <f t="shared" si="96"/>
        <v>1138</v>
      </c>
      <c r="NW23" s="40">
        <f t="shared" si="96"/>
        <v>1138</v>
      </c>
      <c r="NX23" s="41">
        <f t="shared" ref="NX23:QI23" si="97">NW27</f>
        <v>1138</v>
      </c>
      <c r="NY23" s="41">
        <f t="shared" si="97"/>
        <v>1138</v>
      </c>
      <c r="NZ23" s="41">
        <f t="shared" si="97"/>
        <v>1138</v>
      </c>
      <c r="OA23" s="41">
        <f t="shared" si="97"/>
        <v>1138</v>
      </c>
      <c r="OB23" s="41">
        <f t="shared" si="97"/>
        <v>1138</v>
      </c>
      <c r="OC23" s="42">
        <f t="shared" si="97"/>
        <v>1138</v>
      </c>
      <c r="OD23" s="40">
        <f t="shared" si="97"/>
        <v>1138</v>
      </c>
      <c r="OE23" s="41">
        <f t="shared" si="97"/>
        <v>1138</v>
      </c>
      <c r="OF23" s="41">
        <f t="shared" si="97"/>
        <v>1138</v>
      </c>
      <c r="OG23" s="41">
        <f t="shared" si="97"/>
        <v>1138</v>
      </c>
      <c r="OH23" s="41">
        <f t="shared" si="97"/>
        <v>1138</v>
      </c>
      <c r="OI23" s="41">
        <f t="shared" si="97"/>
        <v>1138</v>
      </c>
      <c r="OJ23" s="42">
        <f t="shared" si="97"/>
        <v>1138</v>
      </c>
      <c r="OK23" s="40">
        <f t="shared" si="97"/>
        <v>1138</v>
      </c>
      <c r="OL23" s="41">
        <f t="shared" si="97"/>
        <v>1138</v>
      </c>
      <c r="OM23" s="41">
        <f t="shared" si="97"/>
        <v>1138</v>
      </c>
      <c r="ON23" s="41">
        <f t="shared" si="97"/>
        <v>1138</v>
      </c>
      <c r="OO23" s="41">
        <f t="shared" si="97"/>
        <v>1138</v>
      </c>
      <c r="OP23" s="41">
        <f t="shared" si="97"/>
        <v>1138</v>
      </c>
      <c r="OQ23" s="42">
        <f t="shared" si="97"/>
        <v>1138</v>
      </c>
      <c r="OR23" s="40">
        <f t="shared" si="97"/>
        <v>1138</v>
      </c>
      <c r="OS23" s="41">
        <f t="shared" si="97"/>
        <v>1138</v>
      </c>
      <c r="OT23" s="41">
        <f t="shared" si="97"/>
        <v>1138</v>
      </c>
      <c r="OU23" s="41">
        <f t="shared" si="97"/>
        <v>1138</v>
      </c>
      <c r="OV23" s="41">
        <f t="shared" si="97"/>
        <v>1138</v>
      </c>
      <c r="OW23" s="41">
        <f t="shared" si="97"/>
        <v>1138</v>
      </c>
      <c r="OX23" s="42">
        <f t="shared" si="97"/>
        <v>1138</v>
      </c>
      <c r="OY23" s="40">
        <f t="shared" si="97"/>
        <v>1138</v>
      </c>
      <c r="OZ23" s="41">
        <f t="shared" si="97"/>
        <v>1138</v>
      </c>
      <c r="PA23" s="41">
        <f t="shared" si="97"/>
        <v>1138</v>
      </c>
      <c r="PB23" s="41">
        <f t="shared" si="97"/>
        <v>1138</v>
      </c>
      <c r="PC23" s="41">
        <f t="shared" si="97"/>
        <v>1138</v>
      </c>
      <c r="PD23" s="41">
        <f t="shared" si="97"/>
        <v>1138</v>
      </c>
      <c r="PE23" s="42">
        <f t="shared" si="97"/>
        <v>1138</v>
      </c>
      <c r="PF23" s="40">
        <f t="shared" si="97"/>
        <v>1138</v>
      </c>
      <c r="PG23" s="41">
        <f t="shared" si="97"/>
        <v>1138</v>
      </c>
      <c r="PH23" s="41">
        <f t="shared" si="97"/>
        <v>1138</v>
      </c>
      <c r="PI23" s="41">
        <f t="shared" si="97"/>
        <v>1138</v>
      </c>
      <c r="PJ23" s="41">
        <f t="shared" si="97"/>
        <v>1138</v>
      </c>
      <c r="PK23" s="41">
        <f t="shared" si="97"/>
        <v>1138</v>
      </c>
      <c r="PL23" s="42">
        <f t="shared" si="97"/>
        <v>1138</v>
      </c>
      <c r="PM23" s="40">
        <f t="shared" si="97"/>
        <v>1138</v>
      </c>
      <c r="PN23" s="41">
        <f t="shared" si="97"/>
        <v>1138</v>
      </c>
      <c r="PO23" s="41">
        <f t="shared" si="97"/>
        <v>1138</v>
      </c>
      <c r="PP23" s="41">
        <f t="shared" si="97"/>
        <v>1138</v>
      </c>
      <c r="PQ23" s="41">
        <f t="shared" si="97"/>
        <v>1138</v>
      </c>
      <c r="PR23" s="41">
        <f t="shared" si="97"/>
        <v>1138</v>
      </c>
      <c r="PS23" s="42">
        <f t="shared" si="97"/>
        <v>1138</v>
      </c>
      <c r="PT23" s="40">
        <f t="shared" si="97"/>
        <v>1138</v>
      </c>
      <c r="PU23" s="41">
        <f t="shared" si="97"/>
        <v>1138</v>
      </c>
      <c r="PV23" s="41">
        <f t="shared" si="97"/>
        <v>1138</v>
      </c>
      <c r="PW23" s="41">
        <f t="shared" si="97"/>
        <v>1138</v>
      </c>
      <c r="PX23" s="41">
        <f t="shared" si="97"/>
        <v>1138</v>
      </c>
      <c r="PY23" s="41">
        <f t="shared" si="97"/>
        <v>1138</v>
      </c>
      <c r="PZ23" s="42">
        <f t="shared" si="97"/>
        <v>1138</v>
      </c>
      <c r="QA23" s="40">
        <f t="shared" si="97"/>
        <v>1138</v>
      </c>
      <c r="QB23" s="41">
        <f t="shared" si="97"/>
        <v>1138</v>
      </c>
      <c r="QC23" s="41">
        <f t="shared" si="97"/>
        <v>1138</v>
      </c>
      <c r="QD23" s="41">
        <f t="shared" si="97"/>
        <v>1138</v>
      </c>
      <c r="QE23" s="41">
        <f t="shared" si="97"/>
        <v>1138</v>
      </c>
      <c r="QF23" s="41">
        <f t="shared" si="97"/>
        <v>1138</v>
      </c>
      <c r="QG23" s="42">
        <f t="shared" si="97"/>
        <v>1138</v>
      </c>
      <c r="QH23" s="40">
        <f t="shared" si="97"/>
        <v>1138</v>
      </c>
      <c r="QI23" s="41">
        <f t="shared" si="97"/>
        <v>1138</v>
      </c>
      <c r="QJ23" s="41">
        <f t="shared" ref="QJ23:QN23" si="98">QI27</f>
        <v>1138</v>
      </c>
      <c r="QK23" s="41">
        <f t="shared" si="98"/>
        <v>1138</v>
      </c>
      <c r="QL23" s="41">
        <f t="shared" si="98"/>
        <v>1138</v>
      </c>
      <c r="QM23" s="41">
        <f t="shared" si="98"/>
        <v>1138</v>
      </c>
      <c r="QN23" s="42">
        <f t="shared" si="98"/>
        <v>1138</v>
      </c>
    </row>
    <row r="24" spans="1:456" s="15" customFormat="1" x14ac:dyDescent="0.2">
      <c r="A24" s="39" t="s">
        <v>32</v>
      </c>
      <c r="B24" s="40"/>
      <c r="C24" s="41"/>
      <c r="D24" s="41"/>
      <c r="E24" s="41"/>
      <c r="F24" s="41"/>
      <c r="G24" s="41"/>
      <c r="H24" s="42"/>
      <c r="I24" s="40"/>
      <c r="J24" s="41"/>
      <c r="K24" s="41"/>
      <c r="L24" s="41"/>
      <c r="M24" s="41"/>
      <c r="N24" s="41"/>
      <c r="O24" s="42"/>
      <c r="P24" s="40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2"/>
      <c r="AD24" s="40"/>
      <c r="AE24" s="41"/>
      <c r="AF24" s="41"/>
      <c r="AG24" s="41"/>
      <c r="AH24" s="41"/>
      <c r="AI24" s="41"/>
      <c r="AJ24" s="42"/>
      <c r="AK24" s="40"/>
      <c r="AL24" s="41"/>
      <c r="AM24" s="41"/>
      <c r="AN24" s="41"/>
      <c r="AO24" s="41"/>
      <c r="AP24" s="41"/>
      <c r="AQ24" s="42"/>
      <c r="AR24" s="40"/>
      <c r="AS24" s="41"/>
      <c r="AT24" s="41"/>
      <c r="AU24" s="41"/>
      <c r="AV24" s="41"/>
      <c r="AW24" s="41"/>
      <c r="AX24" s="42"/>
      <c r="AY24" s="40"/>
      <c r="AZ24" s="41"/>
      <c r="BA24" s="41"/>
      <c r="BB24" s="41"/>
      <c r="BC24" s="41"/>
      <c r="BD24" s="41"/>
      <c r="BE24" s="42"/>
      <c r="BF24" s="40"/>
      <c r="BG24" s="41"/>
      <c r="BH24" s="41"/>
      <c r="BI24" s="41"/>
      <c r="BJ24" s="41"/>
      <c r="BK24" s="41"/>
      <c r="BL24" s="42"/>
      <c r="BM24" s="40"/>
      <c r="BN24" s="41"/>
      <c r="BO24" s="41"/>
      <c r="BP24" s="41"/>
      <c r="BQ24" s="41"/>
      <c r="BR24" s="41"/>
      <c r="BS24" s="42"/>
      <c r="BT24" s="40"/>
      <c r="BU24" s="41"/>
      <c r="BV24" s="41"/>
      <c r="BW24" s="41"/>
      <c r="BX24" s="41"/>
      <c r="BY24" s="41"/>
      <c r="BZ24" s="42"/>
      <c r="CA24" s="40"/>
      <c r="CB24" s="41"/>
      <c r="CC24" s="41"/>
      <c r="CD24" s="41"/>
      <c r="CE24" s="41"/>
      <c r="CF24" s="41"/>
      <c r="CG24" s="42"/>
      <c r="CH24" s="40"/>
      <c r="CI24" s="41"/>
      <c r="CJ24" s="41"/>
      <c r="CK24" s="41"/>
      <c r="CL24" s="41"/>
      <c r="CM24" s="41"/>
      <c r="CN24" s="42"/>
      <c r="CO24" s="40"/>
      <c r="CP24" s="41"/>
      <c r="CQ24" s="41"/>
      <c r="CR24" s="41"/>
      <c r="CS24" s="41"/>
      <c r="CT24" s="41"/>
      <c r="CU24" s="42"/>
      <c r="CV24" s="40"/>
      <c r="CW24" s="41"/>
      <c r="CX24" s="41"/>
      <c r="CY24" s="41"/>
      <c r="CZ24" s="41"/>
      <c r="DA24" s="41"/>
      <c r="DB24" s="42"/>
      <c r="DC24" s="40"/>
      <c r="DD24" s="41"/>
      <c r="DE24" s="41"/>
      <c r="DF24" s="41"/>
      <c r="DG24" s="41"/>
      <c r="DH24" s="41"/>
      <c r="DI24" s="42"/>
      <c r="DJ24" s="40"/>
      <c r="DK24" s="41"/>
      <c r="DL24" s="41"/>
      <c r="DM24" s="41"/>
      <c r="DN24" s="41"/>
      <c r="DO24" s="41"/>
      <c r="DP24" s="42"/>
      <c r="DQ24" s="40"/>
      <c r="DR24" s="41"/>
      <c r="DS24" s="41"/>
      <c r="DT24" s="41"/>
      <c r="DU24" s="41"/>
      <c r="DV24" s="41"/>
      <c r="DW24" s="42"/>
      <c r="DX24" s="40"/>
      <c r="DY24" s="41"/>
      <c r="DZ24" s="41"/>
      <c r="EA24" s="41"/>
      <c r="EB24" s="41"/>
      <c r="EC24" s="41"/>
      <c r="ED24" s="42"/>
      <c r="EE24" s="40"/>
      <c r="EF24" s="41"/>
      <c r="EG24" s="41"/>
      <c r="EH24" s="41"/>
      <c r="EI24" s="41"/>
      <c r="EJ24" s="41"/>
      <c r="EK24" s="42"/>
      <c r="EL24" s="40"/>
      <c r="EM24" s="41"/>
      <c r="EN24" s="41"/>
      <c r="EO24" s="41"/>
      <c r="EP24" s="41"/>
      <c r="EQ24" s="41"/>
      <c r="ER24" s="42"/>
      <c r="ES24" s="40"/>
      <c r="ET24" s="41"/>
      <c r="EU24" s="41"/>
      <c r="EV24" s="41"/>
      <c r="EW24" s="41"/>
      <c r="EX24" s="41"/>
      <c r="EY24" s="42"/>
      <c r="EZ24" s="40"/>
      <c r="FA24" s="41"/>
      <c r="FB24" s="41"/>
      <c r="FC24" s="41"/>
      <c r="FD24" s="41"/>
      <c r="FE24" s="41"/>
      <c r="FF24" s="42"/>
      <c r="FG24" s="40"/>
      <c r="FH24" s="41"/>
      <c r="FI24" s="41"/>
      <c r="FJ24" s="41"/>
      <c r="FK24" s="41"/>
      <c r="FL24" s="41"/>
      <c r="FM24" s="42"/>
      <c r="FN24" s="40"/>
      <c r="FO24" s="41"/>
      <c r="FP24" s="41"/>
      <c r="FQ24" s="41"/>
      <c r="FR24" s="41"/>
      <c r="FS24" s="41"/>
      <c r="FT24" s="42"/>
      <c r="FU24" s="40"/>
      <c r="FV24" s="41"/>
      <c r="FW24" s="41"/>
      <c r="FX24" s="41"/>
      <c r="FY24" s="41"/>
      <c r="FZ24" s="41"/>
      <c r="GA24" s="42"/>
      <c r="GB24" s="40"/>
      <c r="GC24" s="41"/>
      <c r="GD24" s="41"/>
      <c r="GE24" s="41"/>
      <c r="GF24" s="41"/>
      <c r="GG24" s="41"/>
      <c r="GH24" s="42"/>
      <c r="GI24" s="40"/>
      <c r="GJ24" s="41"/>
      <c r="GK24" s="41">
        <v>3000</v>
      </c>
      <c r="GL24" s="41"/>
      <c r="GM24" s="41"/>
      <c r="GN24" s="41"/>
      <c r="GO24" s="42"/>
      <c r="GP24" s="40"/>
      <c r="GQ24" s="41"/>
      <c r="GR24" s="41"/>
      <c r="GS24" s="41"/>
      <c r="GT24" s="41"/>
      <c r="GU24" s="41"/>
      <c r="GV24" s="42"/>
      <c r="GW24" s="40"/>
      <c r="GX24" s="41"/>
      <c r="GY24" s="41">
        <v>3050</v>
      </c>
      <c r="GZ24" s="41"/>
      <c r="HA24" s="41"/>
      <c r="HB24" s="41"/>
      <c r="HC24" s="42"/>
      <c r="HD24" s="40"/>
      <c r="HE24" s="41"/>
      <c r="HF24" s="41"/>
      <c r="HG24" s="41"/>
      <c r="HH24" s="41"/>
      <c r="HI24" s="41">
        <v>3100</v>
      </c>
      <c r="HJ24" s="42"/>
      <c r="HK24" s="40"/>
      <c r="HL24" s="41"/>
      <c r="HM24" s="41"/>
      <c r="HN24" s="41"/>
      <c r="HO24" s="41"/>
      <c r="HP24" s="41"/>
      <c r="HQ24" s="42"/>
      <c r="HR24" s="40"/>
      <c r="HS24" s="41"/>
      <c r="HT24" s="41"/>
      <c r="HU24" s="41"/>
      <c r="HV24" s="41">
        <v>3000</v>
      </c>
      <c r="HW24" s="41"/>
      <c r="HX24" s="42"/>
      <c r="HY24" s="40"/>
      <c r="HZ24" s="41"/>
      <c r="IA24" s="41"/>
      <c r="IB24" s="41"/>
      <c r="IC24" s="41"/>
      <c r="ID24" s="41"/>
      <c r="IE24" s="42">
        <v>3050</v>
      </c>
      <c r="IF24" s="40"/>
      <c r="IG24" s="41"/>
      <c r="IH24" s="41"/>
      <c r="II24" s="41"/>
      <c r="IJ24" s="41"/>
      <c r="IK24" s="41"/>
      <c r="IL24" s="42"/>
      <c r="IM24" s="40"/>
      <c r="IN24" s="41"/>
      <c r="IO24" s="41">
        <v>3000</v>
      </c>
      <c r="IP24" s="41"/>
      <c r="IQ24" s="41"/>
      <c r="IR24" s="41"/>
      <c r="IS24" s="42"/>
      <c r="IT24" s="40"/>
      <c r="IU24" s="41"/>
      <c r="IV24" s="41"/>
      <c r="IW24" s="41"/>
      <c r="IX24" s="41"/>
      <c r="IY24" s="41">
        <v>3050</v>
      </c>
      <c r="IZ24" s="42"/>
      <c r="JA24" s="40"/>
      <c r="JB24" s="41"/>
      <c r="JC24" s="41"/>
      <c r="JD24" s="41"/>
      <c r="JE24" s="41"/>
      <c r="JF24" s="41"/>
      <c r="JG24" s="42">
        <v>3150</v>
      </c>
      <c r="JH24" s="40"/>
      <c r="JI24" s="41"/>
      <c r="JJ24" s="41"/>
      <c r="JK24" s="41"/>
      <c r="JL24" s="41"/>
      <c r="JM24" s="41"/>
      <c r="JN24" s="42"/>
      <c r="JO24" s="40"/>
      <c r="JP24" s="41"/>
      <c r="JQ24" s="41"/>
      <c r="JR24" s="41"/>
      <c r="JS24" s="41"/>
      <c r="JT24" s="41">
        <v>3000</v>
      </c>
      <c r="JU24" s="42"/>
      <c r="JV24" s="40"/>
      <c r="JW24" s="41"/>
      <c r="JX24" s="41"/>
      <c r="JY24" s="41"/>
      <c r="JZ24" s="41"/>
      <c r="KA24" s="41"/>
      <c r="KB24" s="42">
        <v>3150</v>
      </c>
      <c r="KC24" s="40"/>
      <c r="KD24" s="41"/>
      <c r="KE24" s="41"/>
      <c r="KF24" s="41"/>
      <c r="KG24" s="41"/>
      <c r="KH24" s="41"/>
      <c r="KI24" s="42"/>
      <c r="KJ24" s="40"/>
      <c r="KK24" s="41"/>
      <c r="KL24" s="41">
        <v>3050</v>
      </c>
      <c r="KM24" s="41"/>
      <c r="KN24" s="41"/>
      <c r="KO24" s="41"/>
      <c r="KP24" s="42"/>
      <c r="KQ24" s="40"/>
      <c r="KR24" s="41"/>
      <c r="KS24" s="41">
        <v>3100</v>
      </c>
      <c r="KT24" s="41"/>
      <c r="KU24" s="41"/>
      <c r="KV24" s="41"/>
      <c r="KW24" s="42"/>
      <c r="KX24" s="40"/>
      <c r="KY24" s="41"/>
      <c r="KZ24" s="41"/>
      <c r="LA24" s="41"/>
      <c r="LB24" s="41">
        <v>3000</v>
      </c>
      <c r="LC24" s="41"/>
      <c r="LD24" s="42"/>
      <c r="LE24" s="40"/>
      <c r="LF24" s="41"/>
      <c r="LG24" s="41"/>
      <c r="LH24" s="41"/>
      <c r="LI24" s="41"/>
      <c r="LJ24" s="41"/>
      <c r="LK24" s="42"/>
      <c r="LL24" s="40"/>
      <c r="LM24" s="41"/>
      <c r="LN24" s="41"/>
      <c r="LO24" s="41"/>
      <c r="LP24" s="41"/>
      <c r="LQ24" s="41"/>
      <c r="LR24" s="42"/>
      <c r="LS24" s="40"/>
      <c r="LT24" s="41"/>
      <c r="LU24" s="41"/>
      <c r="LV24" s="41"/>
      <c r="LW24" s="41"/>
      <c r="LX24" s="41"/>
      <c r="LY24" s="42"/>
      <c r="LZ24" s="40"/>
      <c r="MA24" s="41"/>
      <c r="MB24" s="41"/>
      <c r="MC24" s="41"/>
      <c r="MD24" s="41"/>
      <c r="ME24" s="41"/>
      <c r="MF24" s="42"/>
      <c r="MG24" s="40"/>
      <c r="MH24" s="41"/>
      <c r="MI24" s="41"/>
      <c r="MJ24" s="41"/>
      <c r="MK24" s="41"/>
      <c r="ML24" s="41"/>
      <c r="MM24" s="42"/>
      <c r="MN24" s="40"/>
      <c r="MO24" s="41"/>
      <c r="MP24" s="41"/>
      <c r="MQ24" s="41"/>
      <c r="MR24" s="41"/>
      <c r="MS24" s="41"/>
      <c r="MT24" s="42"/>
      <c r="MU24" s="40"/>
      <c r="MV24" s="41"/>
      <c r="MW24" s="41"/>
      <c r="MX24" s="41"/>
      <c r="MY24" s="41"/>
      <c r="MZ24" s="41"/>
      <c r="NA24" s="42"/>
      <c r="NB24" s="40"/>
      <c r="NC24" s="41"/>
      <c r="ND24" s="41"/>
      <c r="NE24" s="41"/>
      <c r="NF24" s="41"/>
      <c r="NG24" s="41"/>
      <c r="NH24" s="42"/>
      <c r="NI24" s="40"/>
      <c r="NJ24" s="41"/>
      <c r="NK24" s="41"/>
      <c r="NL24" s="41"/>
      <c r="NM24" s="41"/>
      <c r="NN24" s="41"/>
      <c r="NO24" s="42"/>
      <c r="NP24" s="40"/>
      <c r="NQ24" s="41"/>
      <c r="NR24" s="41"/>
      <c r="NS24" s="41"/>
      <c r="NT24" s="41"/>
      <c r="NU24" s="41"/>
      <c r="NV24" s="42"/>
      <c r="NW24" s="40"/>
      <c r="NX24" s="41"/>
      <c r="NY24" s="41"/>
      <c r="NZ24" s="41"/>
      <c r="OA24" s="41"/>
      <c r="OB24" s="41"/>
      <c r="OC24" s="42"/>
      <c r="OD24" s="40"/>
      <c r="OE24" s="41"/>
      <c r="OF24" s="41"/>
      <c r="OG24" s="41"/>
      <c r="OH24" s="41"/>
      <c r="OI24" s="41"/>
      <c r="OJ24" s="42"/>
      <c r="OK24" s="40"/>
      <c r="OL24" s="41"/>
      <c r="OM24" s="41"/>
      <c r="ON24" s="41"/>
      <c r="OO24" s="41"/>
      <c r="OP24" s="41"/>
      <c r="OQ24" s="42"/>
      <c r="OR24" s="40"/>
      <c r="OS24" s="41"/>
      <c r="OT24" s="41"/>
      <c r="OU24" s="41"/>
      <c r="OV24" s="41"/>
      <c r="OW24" s="41"/>
      <c r="OX24" s="42"/>
      <c r="OY24" s="40"/>
      <c r="OZ24" s="41"/>
      <c r="PA24" s="41"/>
      <c r="PB24" s="41"/>
      <c r="PC24" s="41"/>
      <c r="PD24" s="41"/>
      <c r="PE24" s="42"/>
      <c r="PF24" s="40"/>
      <c r="PG24" s="41"/>
      <c r="PH24" s="41"/>
      <c r="PI24" s="41"/>
      <c r="PJ24" s="41"/>
      <c r="PK24" s="41"/>
      <c r="PL24" s="42"/>
      <c r="PM24" s="40"/>
      <c r="PN24" s="41"/>
      <c r="PO24" s="41"/>
      <c r="PP24" s="41"/>
      <c r="PQ24" s="41"/>
      <c r="PR24" s="41"/>
      <c r="PS24" s="42"/>
      <c r="PT24" s="40"/>
      <c r="PU24" s="41"/>
      <c r="PV24" s="41"/>
      <c r="PW24" s="41"/>
      <c r="PX24" s="41"/>
      <c r="PY24" s="41"/>
      <c r="PZ24" s="42"/>
      <c r="QA24" s="40"/>
      <c r="QB24" s="41"/>
      <c r="QC24" s="41"/>
      <c r="QD24" s="41"/>
      <c r="QE24" s="41"/>
      <c r="QF24" s="41"/>
      <c r="QG24" s="42"/>
      <c r="QH24" s="40"/>
      <c r="QI24" s="41"/>
      <c r="QJ24" s="41"/>
      <c r="QK24" s="41"/>
      <c r="QL24" s="41"/>
      <c r="QM24" s="41"/>
      <c r="QN24" s="42"/>
    </row>
    <row r="25" spans="1:456" s="20" customFormat="1" x14ac:dyDescent="0.2">
      <c r="A25" s="43" t="s">
        <v>37</v>
      </c>
      <c r="B25" s="44">
        <v>100</v>
      </c>
      <c r="C25" s="45">
        <v>75</v>
      </c>
      <c r="D25" s="45">
        <v>100</v>
      </c>
      <c r="E25" s="45">
        <v>100</v>
      </c>
      <c r="F25" s="45">
        <v>100</v>
      </c>
      <c r="G25" s="45">
        <v>125</v>
      </c>
      <c r="H25" s="46">
        <v>175</v>
      </c>
      <c r="I25" s="44">
        <v>175</v>
      </c>
      <c r="J25" s="45">
        <v>175</v>
      </c>
      <c r="K25" s="45">
        <v>175</v>
      </c>
      <c r="L25" s="45">
        <v>200</v>
      </c>
      <c r="M25" s="45">
        <v>225</v>
      </c>
      <c r="N25" s="45">
        <v>225</v>
      </c>
      <c r="O25" s="46">
        <v>250</v>
      </c>
      <c r="P25" s="44">
        <v>186</v>
      </c>
      <c r="Q25" s="45">
        <v>186</v>
      </c>
      <c r="R25" s="45">
        <v>186</v>
      </c>
      <c r="S25" s="45">
        <v>186</v>
      </c>
      <c r="T25" s="45">
        <v>186</v>
      </c>
      <c r="U25" s="45">
        <v>187</v>
      </c>
      <c r="V25" s="46">
        <v>187</v>
      </c>
      <c r="W25" s="44">
        <v>187</v>
      </c>
      <c r="X25" s="45">
        <v>187</v>
      </c>
      <c r="Y25" s="45">
        <v>188</v>
      </c>
      <c r="Z25" s="45">
        <v>188</v>
      </c>
      <c r="AA25" s="45">
        <v>188</v>
      </c>
      <c r="AB25" s="45">
        <v>188</v>
      </c>
      <c r="AC25" s="46">
        <v>188</v>
      </c>
      <c r="AD25" s="44">
        <v>214</v>
      </c>
      <c r="AE25" s="45">
        <v>214</v>
      </c>
      <c r="AF25" s="45">
        <v>214</v>
      </c>
      <c r="AG25" s="45">
        <v>214</v>
      </c>
      <c r="AH25" s="45">
        <v>214</v>
      </c>
      <c r="AI25" s="45">
        <v>214</v>
      </c>
      <c r="AJ25" s="46">
        <v>214</v>
      </c>
      <c r="AK25" s="44">
        <v>238</v>
      </c>
      <c r="AL25" s="45">
        <v>238</v>
      </c>
      <c r="AM25" s="45">
        <v>238</v>
      </c>
      <c r="AN25" s="45">
        <v>238</v>
      </c>
      <c r="AO25" s="45">
        <v>238</v>
      </c>
      <c r="AP25" s="45">
        <v>238</v>
      </c>
      <c r="AQ25" s="46">
        <v>238</v>
      </c>
      <c r="AR25" s="44">
        <v>245</v>
      </c>
      <c r="AS25" s="45">
        <v>245</v>
      </c>
      <c r="AT25" s="45">
        <v>260</v>
      </c>
      <c r="AU25" s="45">
        <v>245</v>
      </c>
      <c r="AV25" s="45">
        <v>245</v>
      </c>
      <c r="AW25" s="45">
        <v>245</v>
      </c>
      <c r="AX25" s="46">
        <v>244</v>
      </c>
      <c r="AY25" s="44">
        <v>244</v>
      </c>
      <c r="AZ25" s="45">
        <v>244</v>
      </c>
      <c r="BA25" s="45">
        <v>244</v>
      </c>
      <c r="BB25" s="45">
        <v>244</v>
      </c>
      <c r="BC25" s="45">
        <v>244</v>
      </c>
      <c r="BD25" s="45">
        <v>244</v>
      </c>
      <c r="BE25" s="46">
        <v>244</v>
      </c>
      <c r="BF25" s="44">
        <v>250</v>
      </c>
      <c r="BG25" s="45">
        <v>250</v>
      </c>
      <c r="BH25" s="45">
        <v>250</v>
      </c>
      <c r="BI25" s="45">
        <v>250</v>
      </c>
      <c r="BJ25" s="45">
        <v>250</v>
      </c>
      <c r="BK25" s="45">
        <v>250</v>
      </c>
      <c r="BL25" s="46">
        <v>250</v>
      </c>
      <c r="BM25" s="44">
        <v>250</v>
      </c>
      <c r="BN25" s="45">
        <v>250</v>
      </c>
      <c r="BO25" s="45">
        <v>250</v>
      </c>
      <c r="BP25" s="45">
        <v>250</v>
      </c>
      <c r="BQ25" s="45">
        <v>250</v>
      </c>
      <c r="BR25" s="45">
        <v>250</v>
      </c>
      <c r="BS25" s="46">
        <v>250</v>
      </c>
      <c r="BT25" s="44">
        <v>253</v>
      </c>
      <c r="BU25" s="45">
        <v>253</v>
      </c>
      <c r="BV25" s="45">
        <v>253</v>
      </c>
      <c r="BW25" s="45">
        <v>253</v>
      </c>
      <c r="BX25" s="45">
        <v>253</v>
      </c>
      <c r="BY25" s="45">
        <v>253</v>
      </c>
      <c r="BZ25" s="46">
        <v>253</v>
      </c>
      <c r="CA25" s="44">
        <v>252</v>
      </c>
      <c r="CB25" s="45">
        <v>252</v>
      </c>
      <c r="CC25" s="45">
        <v>252</v>
      </c>
      <c r="CD25" s="45">
        <v>252</v>
      </c>
      <c r="CE25" s="45">
        <v>252</v>
      </c>
      <c r="CF25" s="45">
        <v>252</v>
      </c>
      <c r="CG25" s="46">
        <v>252</v>
      </c>
      <c r="CH25" s="44">
        <v>268</v>
      </c>
      <c r="CI25" s="45">
        <v>268</v>
      </c>
      <c r="CJ25" s="45">
        <v>268</v>
      </c>
      <c r="CK25" s="45">
        <v>268</v>
      </c>
      <c r="CL25" s="45">
        <v>270</v>
      </c>
      <c r="CM25" s="45">
        <v>270</v>
      </c>
      <c r="CN25" s="46">
        <v>270</v>
      </c>
      <c r="CO25" s="44">
        <v>285</v>
      </c>
      <c r="CP25" s="45">
        <v>285</v>
      </c>
      <c r="CQ25" s="45">
        <v>285</v>
      </c>
      <c r="CR25" s="45">
        <v>285</v>
      </c>
      <c r="CS25" s="45">
        <v>285</v>
      </c>
      <c r="CT25" s="45">
        <v>285</v>
      </c>
      <c r="CU25" s="46">
        <v>285</v>
      </c>
      <c r="CV25" s="44">
        <v>300</v>
      </c>
      <c r="CW25" s="45">
        <v>300</v>
      </c>
      <c r="CX25" s="45">
        <v>300</v>
      </c>
      <c r="CY25" s="45">
        <v>300</v>
      </c>
      <c r="CZ25" s="45">
        <v>300</v>
      </c>
      <c r="DA25" s="45">
        <v>310</v>
      </c>
      <c r="DB25" s="46">
        <v>310</v>
      </c>
      <c r="DC25" s="44">
        <v>305</v>
      </c>
      <c r="DD25" s="45">
        <v>305</v>
      </c>
      <c r="DE25" s="45">
        <v>305</v>
      </c>
      <c r="DF25" s="45">
        <v>305</v>
      </c>
      <c r="DG25" s="45">
        <v>305</v>
      </c>
      <c r="DH25" s="45">
        <v>305</v>
      </c>
      <c r="DI25" s="46">
        <v>305</v>
      </c>
      <c r="DJ25" s="44">
        <v>312</v>
      </c>
      <c r="DK25" s="45">
        <v>312</v>
      </c>
      <c r="DL25" s="45">
        <v>312</v>
      </c>
      <c r="DM25" s="45">
        <v>312</v>
      </c>
      <c r="DN25" s="45">
        <v>312</v>
      </c>
      <c r="DO25" s="45">
        <v>312</v>
      </c>
      <c r="DP25" s="46">
        <v>312</v>
      </c>
      <c r="DQ25" s="44">
        <v>315</v>
      </c>
      <c r="DR25" s="45">
        <v>315</v>
      </c>
      <c r="DS25" s="45">
        <v>315</v>
      </c>
      <c r="DT25" s="45">
        <v>315</v>
      </c>
      <c r="DU25" s="45">
        <v>315</v>
      </c>
      <c r="DV25" s="45">
        <v>315</v>
      </c>
      <c r="DW25" s="46">
        <v>315</v>
      </c>
      <c r="DX25" s="44">
        <v>326</v>
      </c>
      <c r="DY25" s="45">
        <v>326</v>
      </c>
      <c r="DZ25" s="45">
        <v>326</v>
      </c>
      <c r="EA25" s="45">
        <v>326</v>
      </c>
      <c r="EB25" s="45">
        <v>326</v>
      </c>
      <c r="EC25" s="45">
        <v>326</v>
      </c>
      <c r="ED25" s="46">
        <v>326</v>
      </c>
      <c r="EE25" s="44">
        <v>345</v>
      </c>
      <c r="EF25" s="45">
        <v>345</v>
      </c>
      <c r="EG25" s="45">
        <v>345</v>
      </c>
      <c r="EH25" s="45">
        <v>345</v>
      </c>
      <c r="EI25" s="45">
        <v>345</v>
      </c>
      <c r="EJ25" s="45">
        <v>345</v>
      </c>
      <c r="EK25" s="46">
        <v>345</v>
      </c>
      <c r="EL25" s="44">
        <v>350</v>
      </c>
      <c r="EM25" s="45">
        <v>350</v>
      </c>
      <c r="EN25" s="45">
        <v>350</v>
      </c>
      <c r="EO25" s="45">
        <v>350</v>
      </c>
      <c r="EP25" s="45">
        <v>350</v>
      </c>
      <c r="EQ25" s="45">
        <v>350</v>
      </c>
      <c r="ER25" s="46">
        <v>350</v>
      </c>
      <c r="ES25" s="44">
        <v>355</v>
      </c>
      <c r="ET25" s="45">
        <v>355</v>
      </c>
      <c r="EU25" s="45">
        <v>355</v>
      </c>
      <c r="EV25" s="45">
        <v>355</v>
      </c>
      <c r="EW25" s="45">
        <v>355</v>
      </c>
      <c r="EX25" s="45">
        <v>355</v>
      </c>
      <c r="EY25" s="46">
        <v>315</v>
      </c>
      <c r="EZ25" s="44">
        <v>252</v>
      </c>
      <c r="FA25" s="45">
        <v>252</v>
      </c>
      <c r="FB25" s="45">
        <v>252</v>
      </c>
      <c r="FC25" s="45">
        <v>252</v>
      </c>
      <c r="FD25" s="45">
        <v>252</v>
      </c>
      <c r="FE25" s="45">
        <v>252</v>
      </c>
      <c r="FF25" s="46">
        <v>252</v>
      </c>
      <c r="FG25" s="44">
        <v>252</v>
      </c>
      <c r="FH25" s="45">
        <v>252</v>
      </c>
      <c r="FI25" s="45">
        <v>252</v>
      </c>
      <c r="FJ25" s="45">
        <v>252</v>
      </c>
      <c r="FK25" s="45">
        <v>252</v>
      </c>
      <c r="FL25" s="45">
        <v>252</v>
      </c>
      <c r="FM25" s="46">
        <v>252</v>
      </c>
      <c r="FN25" s="44">
        <v>260</v>
      </c>
      <c r="FO25" s="45">
        <v>260</v>
      </c>
      <c r="FP25" s="45">
        <v>260</v>
      </c>
      <c r="FQ25" s="45">
        <v>260</v>
      </c>
      <c r="FR25" s="45">
        <v>260</v>
      </c>
      <c r="FS25" s="45">
        <v>260</v>
      </c>
      <c r="FT25" s="46">
        <v>260</v>
      </c>
      <c r="FU25" s="44">
        <v>264</v>
      </c>
      <c r="FV25" s="45">
        <v>264</v>
      </c>
      <c r="FW25" s="45">
        <v>264</v>
      </c>
      <c r="FX25" s="45">
        <v>264</v>
      </c>
      <c r="FY25" s="45">
        <v>264</v>
      </c>
      <c r="FZ25" s="45">
        <v>264</v>
      </c>
      <c r="GA25" s="46">
        <v>264</v>
      </c>
      <c r="GB25" s="44">
        <v>268</v>
      </c>
      <c r="GC25" s="45">
        <v>268</v>
      </c>
      <c r="GD25" s="45">
        <v>268</v>
      </c>
      <c r="GE25" s="45">
        <v>268</v>
      </c>
      <c r="GF25" s="45">
        <v>268</v>
      </c>
      <c r="GG25" s="45">
        <v>268</v>
      </c>
      <c r="GH25" s="46">
        <v>268</v>
      </c>
      <c r="GI25" s="44">
        <v>276</v>
      </c>
      <c r="GJ25" s="45">
        <v>276</v>
      </c>
      <c r="GK25" s="45">
        <v>276</v>
      </c>
      <c r="GL25" s="45">
        <v>276</v>
      </c>
      <c r="GM25" s="45">
        <v>276</v>
      </c>
      <c r="GN25" s="45">
        <v>276</v>
      </c>
      <c r="GO25" s="46">
        <v>276</v>
      </c>
      <c r="GP25" s="44">
        <v>280</v>
      </c>
      <c r="GQ25" s="45">
        <v>280</v>
      </c>
      <c r="GR25" s="45">
        <v>280</v>
      </c>
      <c r="GS25" s="45">
        <v>280</v>
      </c>
      <c r="GT25" s="45">
        <v>280</v>
      </c>
      <c r="GU25" s="45">
        <v>280</v>
      </c>
      <c r="GV25" s="46">
        <v>280</v>
      </c>
      <c r="GW25" s="44">
        <v>280</v>
      </c>
      <c r="GX25" s="45">
        <v>280</v>
      </c>
      <c r="GY25" s="45">
        <v>280</v>
      </c>
      <c r="GZ25" s="45">
        <v>280</v>
      </c>
      <c r="HA25" s="45">
        <v>280</v>
      </c>
      <c r="HB25" s="45">
        <v>280</v>
      </c>
      <c r="HC25" s="46">
        <v>280</v>
      </c>
      <c r="HD25" s="44">
        <v>280</v>
      </c>
      <c r="HE25" s="45">
        <v>280</v>
      </c>
      <c r="HF25" s="45">
        <v>280</v>
      </c>
      <c r="HG25" s="45">
        <v>280</v>
      </c>
      <c r="HH25" s="45">
        <v>280</v>
      </c>
      <c r="HI25" s="45">
        <v>280</v>
      </c>
      <c r="HJ25" s="46">
        <v>280</v>
      </c>
      <c r="HK25" s="44">
        <v>279</v>
      </c>
      <c r="HL25" s="45">
        <v>279</v>
      </c>
      <c r="HM25" s="45">
        <v>279</v>
      </c>
      <c r="HN25" s="45">
        <v>279</v>
      </c>
      <c r="HO25" s="45">
        <v>279</v>
      </c>
      <c r="HP25" s="45">
        <v>279</v>
      </c>
      <c r="HQ25" s="46">
        <v>279</v>
      </c>
      <c r="HR25" s="44">
        <v>283</v>
      </c>
      <c r="HS25" s="45">
        <v>284</v>
      </c>
      <c r="HT25" s="45">
        <v>284</v>
      </c>
      <c r="HU25" s="45">
        <v>284</v>
      </c>
      <c r="HV25" s="45">
        <v>284</v>
      </c>
      <c r="HW25" s="45">
        <v>284</v>
      </c>
      <c r="HX25" s="46">
        <v>284</v>
      </c>
      <c r="HY25" s="44">
        <v>289</v>
      </c>
      <c r="HZ25" s="45">
        <v>289</v>
      </c>
      <c r="IA25" s="45">
        <v>297</v>
      </c>
      <c r="IB25" s="45">
        <v>297</v>
      </c>
      <c r="IC25" s="45">
        <v>297</v>
      </c>
      <c r="ID25" s="45">
        <v>297</v>
      </c>
      <c r="IE25" s="46">
        <v>297</v>
      </c>
      <c r="IF25" s="44">
        <v>310</v>
      </c>
      <c r="IG25" s="45">
        <v>310</v>
      </c>
      <c r="IH25" s="45">
        <v>310</v>
      </c>
      <c r="II25" s="45">
        <v>310</v>
      </c>
      <c r="IJ25" s="45">
        <v>310</v>
      </c>
      <c r="IK25" s="45">
        <v>310</v>
      </c>
      <c r="IL25" s="46">
        <v>310</v>
      </c>
      <c r="IM25" s="44">
        <v>310</v>
      </c>
      <c r="IN25" s="44">
        <v>310</v>
      </c>
      <c r="IO25" s="44">
        <v>310</v>
      </c>
      <c r="IP25" s="44">
        <v>310</v>
      </c>
      <c r="IQ25" s="44">
        <v>310</v>
      </c>
      <c r="IR25" s="44">
        <v>310</v>
      </c>
      <c r="IS25" s="44">
        <v>310</v>
      </c>
      <c r="IT25" s="44">
        <v>317</v>
      </c>
      <c r="IU25" s="44">
        <v>317</v>
      </c>
      <c r="IV25" s="44">
        <v>317</v>
      </c>
      <c r="IW25" s="44">
        <v>317</v>
      </c>
      <c r="IX25" s="44">
        <v>317</v>
      </c>
      <c r="IY25" s="44">
        <v>317</v>
      </c>
      <c r="IZ25" s="44">
        <v>317</v>
      </c>
      <c r="JA25" s="44">
        <v>322</v>
      </c>
      <c r="JB25" s="44">
        <v>322</v>
      </c>
      <c r="JC25" s="44">
        <v>322</v>
      </c>
      <c r="JD25" s="44">
        <v>322</v>
      </c>
      <c r="JE25" s="44">
        <v>322</v>
      </c>
      <c r="JF25" s="44">
        <v>322</v>
      </c>
      <c r="JG25" s="44">
        <v>322</v>
      </c>
      <c r="JH25" s="44">
        <v>327</v>
      </c>
      <c r="JI25" s="45">
        <v>327</v>
      </c>
      <c r="JJ25" s="45">
        <v>327</v>
      </c>
      <c r="JK25" s="45">
        <v>327</v>
      </c>
      <c r="JL25" s="45">
        <v>327</v>
      </c>
      <c r="JM25" s="45">
        <v>327</v>
      </c>
      <c r="JN25" s="46">
        <v>327</v>
      </c>
      <c r="JO25" s="44">
        <v>323</v>
      </c>
      <c r="JP25" s="45">
        <v>323</v>
      </c>
      <c r="JQ25" s="45">
        <v>323</v>
      </c>
      <c r="JR25" s="45">
        <v>323</v>
      </c>
      <c r="JS25" s="45">
        <v>323</v>
      </c>
      <c r="JT25" s="45">
        <v>323</v>
      </c>
      <c r="JU25" s="46">
        <v>323</v>
      </c>
      <c r="JV25" s="46">
        <v>323</v>
      </c>
      <c r="JW25" s="46">
        <v>323</v>
      </c>
      <c r="JX25" s="46">
        <v>323</v>
      </c>
      <c r="JY25" s="46">
        <v>323</v>
      </c>
      <c r="JZ25" s="46">
        <v>323</v>
      </c>
      <c r="KA25" s="46">
        <v>323</v>
      </c>
      <c r="KB25" s="46">
        <v>323</v>
      </c>
      <c r="KC25" s="44">
        <v>323</v>
      </c>
      <c r="KD25" s="45">
        <v>323</v>
      </c>
      <c r="KE25" s="45">
        <v>323</v>
      </c>
      <c r="KF25" s="45">
        <v>323</v>
      </c>
      <c r="KG25" s="45">
        <v>323</v>
      </c>
      <c r="KH25" s="45">
        <v>323</v>
      </c>
      <c r="KI25" s="46">
        <v>323</v>
      </c>
      <c r="KJ25" s="44">
        <v>323</v>
      </c>
      <c r="KK25" s="44">
        <v>323</v>
      </c>
      <c r="KL25" s="44">
        <v>323</v>
      </c>
      <c r="KM25" s="44">
        <v>323</v>
      </c>
      <c r="KN25" s="44">
        <v>323</v>
      </c>
      <c r="KO25" s="44">
        <v>323</v>
      </c>
      <c r="KP25" s="44">
        <v>323</v>
      </c>
      <c r="KQ25" s="44">
        <v>321</v>
      </c>
      <c r="KR25" s="44">
        <v>321</v>
      </c>
      <c r="KS25" s="44">
        <v>321</v>
      </c>
      <c r="KT25" s="44">
        <v>321</v>
      </c>
      <c r="KU25" s="44">
        <v>321</v>
      </c>
      <c r="KV25" s="44">
        <v>321</v>
      </c>
      <c r="KW25" s="44">
        <v>321</v>
      </c>
      <c r="KX25" s="44">
        <v>325</v>
      </c>
      <c r="KY25" s="44">
        <v>325</v>
      </c>
      <c r="KZ25" s="44">
        <v>325</v>
      </c>
      <c r="LA25" s="44">
        <v>325</v>
      </c>
      <c r="LB25" s="44">
        <v>325</v>
      </c>
      <c r="LC25" s="44">
        <v>325</v>
      </c>
      <c r="LD25" s="44">
        <v>325</v>
      </c>
      <c r="LE25" s="44">
        <v>325</v>
      </c>
      <c r="LF25" s="44">
        <v>325</v>
      </c>
      <c r="LG25" s="44">
        <v>325</v>
      </c>
      <c r="LH25" s="44">
        <v>325</v>
      </c>
      <c r="LI25" s="44">
        <v>325</v>
      </c>
      <c r="LJ25" s="44">
        <v>325</v>
      </c>
      <c r="LK25" s="44">
        <v>325</v>
      </c>
      <c r="LL25" s="44"/>
      <c r="LM25" s="45"/>
      <c r="LN25" s="45"/>
      <c r="LO25" s="45"/>
      <c r="LP25" s="45"/>
      <c r="LQ25" s="45"/>
      <c r="LR25" s="46"/>
      <c r="LS25" s="44"/>
      <c r="LT25" s="45"/>
      <c r="LU25" s="45"/>
      <c r="LV25" s="45"/>
      <c r="LW25" s="45"/>
      <c r="LX25" s="45"/>
      <c r="LY25" s="46"/>
      <c r="LZ25" s="44"/>
      <c r="MA25" s="45"/>
      <c r="MB25" s="45"/>
      <c r="MC25" s="45"/>
      <c r="MD25" s="45"/>
      <c r="ME25" s="45"/>
      <c r="MF25" s="46"/>
      <c r="MG25" s="44"/>
      <c r="MH25" s="45"/>
      <c r="MI25" s="45"/>
      <c r="MJ25" s="45"/>
      <c r="MK25" s="45"/>
      <c r="ML25" s="45"/>
      <c r="MM25" s="46"/>
      <c r="MN25" s="44"/>
      <c r="MO25" s="45"/>
      <c r="MP25" s="45"/>
      <c r="MQ25" s="45"/>
      <c r="MR25" s="45"/>
      <c r="MS25" s="45"/>
      <c r="MT25" s="46"/>
      <c r="MU25" s="44"/>
      <c r="MV25" s="45"/>
      <c r="MW25" s="45"/>
      <c r="MX25" s="45"/>
      <c r="MY25" s="45"/>
      <c r="MZ25" s="45"/>
      <c r="NA25" s="46"/>
      <c r="NB25" s="44"/>
      <c r="NC25" s="45"/>
      <c r="ND25" s="45"/>
      <c r="NE25" s="45"/>
      <c r="NF25" s="45"/>
      <c r="NG25" s="45"/>
      <c r="NH25" s="46"/>
      <c r="NI25" s="44"/>
      <c r="NJ25" s="45"/>
      <c r="NK25" s="45"/>
      <c r="NL25" s="45"/>
      <c r="NM25" s="45"/>
      <c r="NN25" s="45"/>
      <c r="NO25" s="46"/>
      <c r="NP25" s="44"/>
      <c r="NQ25" s="45"/>
      <c r="NR25" s="45"/>
      <c r="NS25" s="45"/>
      <c r="NT25" s="45"/>
      <c r="NU25" s="45"/>
      <c r="NV25" s="46"/>
      <c r="NW25" s="44"/>
      <c r="NX25" s="45"/>
      <c r="NY25" s="45"/>
      <c r="NZ25" s="45"/>
      <c r="OA25" s="45"/>
      <c r="OB25" s="45"/>
      <c r="OC25" s="46"/>
      <c r="OD25" s="44"/>
      <c r="OE25" s="45"/>
      <c r="OF25" s="45"/>
      <c r="OG25" s="45"/>
      <c r="OH25" s="45"/>
      <c r="OI25" s="45"/>
      <c r="OJ25" s="46"/>
      <c r="OK25" s="44"/>
      <c r="OL25" s="45"/>
      <c r="OM25" s="45"/>
      <c r="ON25" s="45"/>
      <c r="OO25" s="45"/>
      <c r="OP25" s="45"/>
      <c r="OQ25" s="46"/>
      <c r="OR25" s="44"/>
      <c r="OS25" s="45"/>
      <c r="OT25" s="45"/>
      <c r="OU25" s="45"/>
      <c r="OV25" s="45"/>
      <c r="OW25" s="45"/>
      <c r="OX25" s="46"/>
      <c r="OY25" s="44"/>
      <c r="OZ25" s="45"/>
      <c r="PA25" s="45"/>
      <c r="PB25" s="45"/>
      <c r="PC25" s="45"/>
      <c r="PD25" s="45"/>
      <c r="PE25" s="46"/>
      <c r="PF25" s="44"/>
      <c r="PG25" s="45"/>
      <c r="PH25" s="45"/>
      <c r="PI25" s="45"/>
      <c r="PJ25" s="45"/>
      <c r="PK25" s="45"/>
      <c r="PL25" s="46"/>
      <c r="PM25" s="44"/>
      <c r="PN25" s="45"/>
      <c r="PO25" s="45"/>
      <c r="PP25" s="45"/>
      <c r="PQ25" s="45"/>
      <c r="PR25" s="45"/>
      <c r="PS25" s="46"/>
      <c r="PT25" s="44"/>
      <c r="PU25" s="45"/>
      <c r="PV25" s="45"/>
      <c r="PW25" s="45"/>
      <c r="PX25" s="45"/>
      <c r="PY25" s="45"/>
      <c r="PZ25" s="46"/>
      <c r="QA25" s="44"/>
      <c r="QB25" s="45"/>
      <c r="QC25" s="45"/>
      <c r="QD25" s="45"/>
      <c r="QE25" s="45"/>
      <c r="QF25" s="45"/>
      <c r="QG25" s="46"/>
      <c r="QH25" s="44"/>
      <c r="QI25" s="45"/>
      <c r="QJ25" s="45"/>
      <c r="QK25" s="45"/>
      <c r="QL25" s="45"/>
      <c r="QM25" s="45"/>
      <c r="QN25" s="46"/>
    </row>
    <row r="26" spans="1:456" s="15" customFormat="1" x14ac:dyDescent="0.2">
      <c r="A26" s="39" t="s">
        <v>38</v>
      </c>
      <c r="B26" s="40"/>
      <c r="C26" s="41"/>
      <c r="D26" s="41"/>
      <c r="E26" s="41"/>
      <c r="F26" s="41"/>
      <c r="G26" s="41"/>
      <c r="H26" s="42"/>
      <c r="I26" s="40"/>
      <c r="J26" s="41"/>
      <c r="K26" s="41"/>
      <c r="L26" s="41"/>
      <c r="M26" s="41"/>
      <c r="N26" s="41"/>
      <c r="O26" s="42"/>
      <c r="P26" s="40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2"/>
      <c r="AD26" s="40"/>
      <c r="AE26" s="41"/>
      <c r="AF26" s="41"/>
      <c r="AG26" s="41"/>
      <c r="AH26" s="41"/>
      <c r="AI26" s="41"/>
      <c r="AJ26" s="42"/>
      <c r="AK26" s="40"/>
      <c r="AL26" s="41"/>
      <c r="AM26" s="41"/>
      <c r="AN26" s="41"/>
      <c r="AO26" s="41"/>
      <c r="AP26" s="41"/>
      <c r="AQ26" s="42"/>
      <c r="AR26" s="40"/>
      <c r="AS26" s="41"/>
      <c r="AT26" s="41"/>
      <c r="AU26" s="41"/>
      <c r="AV26" s="41"/>
      <c r="AW26" s="41"/>
      <c r="AX26" s="42"/>
      <c r="AY26" s="40"/>
      <c r="AZ26" s="41"/>
      <c r="BA26" s="41"/>
      <c r="BB26" s="41"/>
      <c r="BC26" s="41"/>
      <c r="BD26" s="41"/>
      <c r="BE26" s="42"/>
      <c r="BF26" s="40"/>
      <c r="BG26" s="41"/>
      <c r="BH26" s="41"/>
      <c r="BI26" s="41"/>
      <c r="BJ26" s="41"/>
      <c r="BK26" s="41"/>
      <c r="BL26" s="42"/>
      <c r="BM26" s="40"/>
      <c r="BN26" s="41"/>
      <c r="BO26" s="41"/>
      <c r="BP26" s="41"/>
      <c r="BQ26" s="41"/>
      <c r="BR26" s="41"/>
      <c r="BS26" s="42"/>
      <c r="BT26" s="40"/>
      <c r="BU26" s="41"/>
      <c r="BV26" s="41"/>
      <c r="BW26" s="41"/>
      <c r="BX26" s="41"/>
      <c r="BY26" s="41"/>
      <c r="BZ26" s="42"/>
      <c r="CA26" s="40"/>
      <c r="CB26" s="41"/>
      <c r="CC26" s="41"/>
      <c r="CD26" s="41"/>
      <c r="CE26" s="41"/>
      <c r="CF26" s="41"/>
      <c r="CG26" s="42"/>
      <c r="CH26" s="40"/>
      <c r="CI26" s="41"/>
      <c r="CJ26" s="41"/>
      <c r="CK26" s="41"/>
      <c r="CL26" s="41"/>
      <c r="CM26" s="41"/>
      <c r="CN26" s="42"/>
      <c r="CO26" s="40"/>
      <c r="CP26" s="41"/>
      <c r="CQ26" s="41"/>
      <c r="CR26" s="41"/>
      <c r="CS26" s="41"/>
      <c r="CT26" s="41"/>
      <c r="CU26" s="42"/>
      <c r="CV26" s="40"/>
      <c r="CW26" s="41"/>
      <c r="CX26" s="41"/>
      <c r="CY26" s="41"/>
      <c r="CZ26" s="41"/>
      <c r="DA26" s="41"/>
      <c r="DB26" s="42"/>
      <c r="DC26" s="40"/>
      <c r="DD26" s="41"/>
      <c r="DE26" s="41"/>
      <c r="DF26" s="41"/>
      <c r="DG26" s="41"/>
      <c r="DH26" s="41"/>
      <c r="DI26" s="42"/>
      <c r="DJ26" s="40"/>
      <c r="DK26" s="41"/>
      <c r="DL26" s="41"/>
      <c r="DM26" s="41"/>
      <c r="DN26" s="41"/>
      <c r="DO26" s="41"/>
      <c r="DP26" s="42"/>
      <c r="DQ26" s="40"/>
      <c r="DR26" s="41"/>
      <c r="DS26" s="41"/>
      <c r="DT26" s="41"/>
      <c r="DU26" s="41"/>
      <c r="DV26" s="41"/>
      <c r="DW26" s="42"/>
      <c r="DX26" s="40"/>
      <c r="DY26" s="41"/>
      <c r="DZ26" s="41"/>
      <c r="EA26" s="41"/>
      <c r="EB26" s="41"/>
      <c r="EC26" s="41"/>
      <c r="ED26" s="42"/>
      <c r="EE26" s="40"/>
      <c r="EF26" s="41"/>
      <c r="EG26" s="41"/>
      <c r="EH26" s="41"/>
      <c r="EI26" s="41"/>
      <c r="EJ26" s="41"/>
      <c r="EK26" s="42"/>
      <c r="EL26" s="40"/>
      <c r="EM26" s="41"/>
      <c r="EN26" s="41"/>
      <c r="EO26" s="41"/>
      <c r="EP26" s="41"/>
      <c r="EQ26" s="41"/>
      <c r="ER26" s="42"/>
      <c r="ES26" s="40"/>
      <c r="ET26" s="41"/>
      <c r="EU26" s="41"/>
      <c r="EV26" s="41"/>
      <c r="EW26" s="41"/>
      <c r="EX26" s="41"/>
      <c r="EY26" s="42"/>
      <c r="EZ26" s="40"/>
      <c r="FA26" s="41"/>
      <c r="FB26" s="41"/>
      <c r="FC26" s="41"/>
      <c r="FD26" s="41"/>
      <c r="FE26" s="41"/>
      <c r="FF26" s="42"/>
      <c r="FG26" s="40"/>
      <c r="FH26" s="41"/>
      <c r="FI26" s="41"/>
      <c r="FJ26" s="41"/>
      <c r="FK26" s="41"/>
      <c r="FL26" s="41"/>
      <c r="FM26" s="42"/>
      <c r="FN26" s="40"/>
      <c r="FO26" s="41"/>
      <c r="FP26" s="41"/>
      <c r="FQ26" s="41"/>
      <c r="FR26" s="41"/>
      <c r="FS26" s="41"/>
      <c r="FT26" s="42"/>
      <c r="FU26" s="40"/>
      <c r="FV26" s="41"/>
      <c r="FW26" s="41"/>
      <c r="FX26" s="41"/>
      <c r="FY26" s="41"/>
      <c r="FZ26" s="41"/>
      <c r="GA26" s="42"/>
      <c r="GB26" s="40"/>
      <c r="GC26" s="41"/>
      <c r="GD26" s="41"/>
      <c r="GE26" s="41"/>
      <c r="GF26" s="41"/>
      <c r="GG26" s="41"/>
      <c r="GH26" s="42"/>
      <c r="GI26" s="40"/>
      <c r="GJ26" s="41"/>
      <c r="GK26" s="41"/>
      <c r="GL26" s="41"/>
      <c r="GM26" s="41"/>
      <c r="GN26" s="41"/>
      <c r="GO26" s="42"/>
      <c r="GP26" s="40"/>
      <c r="GQ26" s="41"/>
      <c r="GR26" s="41"/>
      <c r="GS26" s="41"/>
      <c r="GT26" s="41"/>
      <c r="GU26" s="41"/>
      <c r="GV26" s="42"/>
      <c r="GW26" s="40"/>
      <c r="GX26" s="41"/>
      <c r="GY26" s="41"/>
      <c r="GZ26" s="41"/>
      <c r="HA26" s="41"/>
      <c r="HB26" s="41"/>
      <c r="HC26" s="42"/>
      <c r="HD26" s="40"/>
      <c r="HE26" s="41"/>
      <c r="HF26" s="41"/>
      <c r="HG26" s="41"/>
      <c r="HH26" s="41"/>
      <c r="HI26" s="41"/>
      <c r="HJ26" s="42"/>
      <c r="HK26" s="40"/>
      <c r="HL26" s="41"/>
      <c r="HM26" s="41"/>
      <c r="HN26" s="41"/>
      <c r="HO26" s="41"/>
      <c r="HP26" s="41"/>
      <c r="HQ26" s="42"/>
      <c r="HR26" s="40"/>
      <c r="HS26" s="41"/>
      <c r="HT26" s="41"/>
      <c r="HU26" s="41"/>
      <c r="HV26" s="41"/>
      <c r="HW26" s="41"/>
      <c r="HX26" s="42"/>
      <c r="HY26" s="40"/>
      <c r="HZ26" s="41"/>
      <c r="IA26" s="41"/>
      <c r="IB26" s="41"/>
      <c r="IC26" s="41"/>
      <c r="ID26" s="41"/>
      <c r="IE26" s="42"/>
      <c r="IF26" s="40"/>
      <c r="IG26" s="41"/>
      <c r="IH26" s="41"/>
      <c r="II26" s="41"/>
      <c r="IJ26" s="41"/>
      <c r="IK26" s="41"/>
      <c r="IL26" s="42"/>
      <c r="IM26" s="40"/>
      <c r="IN26" s="41"/>
      <c r="IO26" s="41"/>
      <c r="IP26" s="41"/>
      <c r="IQ26" s="41"/>
      <c r="IR26" s="41"/>
      <c r="IS26" s="42"/>
      <c r="IT26" s="40"/>
      <c r="IU26" s="41"/>
      <c r="IV26" s="41"/>
      <c r="IW26" s="41"/>
      <c r="IX26" s="41"/>
      <c r="IY26" s="41"/>
      <c r="IZ26" s="42"/>
      <c r="JA26" s="40"/>
      <c r="JB26" s="41"/>
      <c r="JC26" s="41"/>
      <c r="JD26" s="41"/>
      <c r="JE26" s="41"/>
      <c r="JF26" s="41"/>
      <c r="JG26" s="42"/>
      <c r="JH26" s="40"/>
      <c r="JI26" s="41"/>
      <c r="JJ26" s="41"/>
      <c r="JK26" s="41"/>
      <c r="JL26" s="41"/>
      <c r="JM26" s="41"/>
      <c r="JN26" s="42"/>
      <c r="JO26" s="40"/>
      <c r="JP26" s="41"/>
      <c r="JQ26" s="41"/>
      <c r="JR26" s="41"/>
      <c r="JS26" s="41"/>
      <c r="JT26" s="41"/>
      <c r="JU26" s="42"/>
      <c r="JV26" s="40"/>
      <c r="JW26" s="41"/>
      <c r="JX26" s="41"/>
      <c r="JY26" s="41"/>
      <c r="JZ26" s="41"/>
      <c r="KA26" s="41"/>
      <c r="KB26" s="42"/>
      <c r="KC26" s="40"/>
      <c r="KD26" s="41"/>
      <c r="KE26" s="41"/>
      <c r="KF26" s="41"/>
      <c r="KG26" s="41"/>
      <c r="KH26" s="41"/>
      <c r="KI26" s="42"/>
      <c r="KJ26" s="40"/>
      <c r="KK26" s="41"/>
      <c r="KL26" s="41"/>
      <c r="KM26" s="41"/>
      <c r="KN26" s="41"/>
      <c r="KO26" s="41"/>
      <c r="KP26" s="42"/>
      <c r="KQ26" s="40"/>
      <c r="KR26" s="41"/>
      <c r="KS26" s="41"/>
      <c r="KT26" s="41"/>
      <c r="KU26" s="41"/>
      <c r="KV26" s="41"/>
      <c r="KW26" s="42"/>
      <c r="KX26" s="40"/>
      <c r="KY26" s="41"/>
      <c r="KZ26" s="41"/>
      <c r="LA26" s="41"/>
      <c r="LB26" s="41"/>
      <c r="LC26" s="41"/>
      <c r="LD26" s="42"/>
      <c r="LE26" s="40"/>
      <c r="LF26" s="41"/>
      <c r="LG26" s="41"/>
      <c r="LH26" s="41"/>
      <c r="LI26" s="41"/>
      <c r="LJ26" s="41"/>
      <c r="LK26" s="42"/>
      <c r="LL26" s="40"/>
      <c r="LM26" s="41"/>
      <c r="LN26" s="41"/>
      <c r="LO26" s="41"/>
      <c r="LP26" s="41"/>
      <c r="LQ26" s="41"/>
      <c r="LR26" s="42"/>
      <c r="LS26" s="40"/>
      <c r="LT26" s="41"/>
      <c r="LU26" s="41"/>
      <c r="LV26" s="41"/>
      <c r="LW26" s="41"/>
      <c r="LX26" s="41"/>
      <c r="LY26" s="42"/>
      <c r="LZ26" s="40"/>
      <c r="MA26" s="41"/>
      <c r="MB26" s="41"/>
      <c r="MC26" s="41"/>
      <c r="MD26" s="41"/>
      <c r="ME26" s="41"/>
      <c r="MF26" s="42"/>
      <c r="MG26" s="40"/>
      <c r="MH26" s="41"/>
      <c r="MI26" s="41"/>
      <c r="MJ26" s="41"/>
      <c r="MK26" s="41"/>
      <c r="ML26" s="41"/>
      <c r="MM26" s="42"/>
      <c r="MN26" s="40"/>
      <c r="MO26" s="41"/>
      <c r="MP26" s="41"/>
      <c r="MQ26" s="41"/>
      <c r="MR26" s="41"/>
      <c r="MS26" s="41"/>
      <c r="MT26" s="42"/>
      <c r="MU26" s="40"/>
      <c r="MV26" s="41"/>
      <c r="MW26" s="41"/>
      <c r="MX26" s="41"/>
      <c r="MY26" s="41"/>
      <c r="MZ26" s="41"/>
      <c r="NA26" s="42"/>
      <c r="NB26" s="40"/>
      <c r="NC26" s="41"/>
      <c r="ND26" s="41"/>
      <c r="NE26" s="41"/>
      <c r="NF26" s="41"/>
      <c r="NG26" s="41"/>
      <c r="NH26" s="42"/>
      <c r="NI26" s="40"/>
      <c r="NJ26" s="41"/>
      <c r="NK26" s="41"/>
      <c r="NL26" s="41"/>
      <c r="NM26" s="41"/>
      <c r="NN26" s="41"/>
      <c r="NO26" s="42"/>
      <c r="NP26" s="40"/>
      <c r="NQ26" s="41"/>
      <c r="NR26" s="41"/>
      <c r="NS26" s="41"/>
      <c r="NT26" s="41"/>
      <c r="NU26" s="41"/>
      <c r="NV26" s="42"/>
      <c r="NW26" s="40"/>
      <c r="NX26" s="41"/>
      <c r="NY26" s="41"/>
      <c r="NZ26" s="41"/>
      <c r="OA26" s="41"/>
      <c r="OB26" s="41"/>
      <c r="OC26" s="42"/>
      <c r="OD26" s="40"/>
      <c r="OE26" s="41"/>
      <c r="OF26" s="41"/>
      <c r="OG26" s="41"/>
      <c r="OH26" s="41"/>
      <c r="OI26" s="41"/>
      <c r="OJ26" s="42"/>
      <c r="OK26" s="40"/>
      <c r="OL26" s="41"/>
      <c r="OM26" s="41"/>
      <c r="ON26" s="41"/>
      <c r="OO26" s="41"/>
      <c r="OP26" s="41"/>
      <c r="OQ26" s="42"/>
      <c r="OR26" s="40"/>
      <c r="OS26" s="41"/>
      <c r="OT26" s="41"/>
      <c r="OU26" s="41"/>
      <c r="OV26" s="41"/>
      <c r="OW26" s="41"/>
      <c r="OX26" s="42"/>
      <c r="OY26" s="40"/>
      <c r="OZ26" s="41"/>
      <c r="PA26" s="41"/>
      <c r="PB26" s="41"/>
      <c r="PC26" s="41"/>
      <c r="PD26" s="41"/>
      <c r="PE26" s="42"/>
      <c r="PF26" s="40"/>
      <c r="PG26" s="41"/>
      <c r="PH26" s="41"/>
      <c r="PI26" s="41"/>
      <c r="PJ26" s="41"/>
      <c r="PK26" s="41"/>
      <c r="PL26" s="42"/>
      <c r="PM26" s="40"/>
      <c r="PN26" s="41"/>
      <c r="PO26" s="41"/>
      <c r="PP26" s="41"/>
      <c r="PQ26" s="41"/>
      <c r="PR26" s="41"/>
      <c r="PS26" s="42"/>
      <c r="PT26" s="40"/>
      <c r="PU26" s="41"/>
      <c r="PV26" s="41"/>
      <c r="PW26" s="41"/>
      <c r="PX26" s="41"/>
      <c r="PY26" s="41"/>
      <c r="PZ26" s="42"/>
      <c r="QA26" s="40"/>
      <c r="QB26" s="41"/>
      <c r="QC26" s="41"/>
      <c r="QD26" s="41"/>
      <c r="QE26" s="41"/>
      <c r="QF26" s="41"/>
      <c r="QG26" s="42"/>
      <c r="QH26" s="40"/>
      <c r="QI26" s="41"/>
      <c r="QJ26" s="41"/>
      <c r="QK26" s="41"/>
      <c r="QL26" s="41"/>
      <c r="QM26" s="41"/>
      <c r="QN26" s="42"/>
    </row>
    <row r="27" spans="1:456" s="51" customFormat="1" x14ac:dyDescent="0.2">
      <c r="A27" s="55" t="s">
        <v>35</v>
      </c>
      <c r="B27" s="56">
        <f>B23+B24-B25-B26</f>
        <v>11450</v>
      </c>
      <c r="C27" s="56">
        <f>C23+C24-C25-C26</f>
        <v>11075</v>
      </c>
      <c r="D27" s="56">
        <f t="shared" ref="D27:BO27" si="99">D23+D24-D25-D26</f>
        <v>10600</v>
      </c>
      <c r="E27" s="56">
        <f t="shared" si="99"/>
        <v>9900</v>
      </c>
      <c r="F27" s="56">
        <f t="shared" si="99"/>
        <v>9250</v>
      </c>
      <c r="G27" s="56">
        <f t="shared" si="99"/>
        <v>8450</v>
      </c>
      <c r="H27" s="57">
        <f t="shared" si="99"/>
        <v>7450</v>
      </c>
      <c r="I27" s="58">
        <f t="shared" si="99"/>
        <v>6450</v>
      </c>
      <c r="J27" s="56">
        <f t="shared" si="99"/>
        <v>5450</v>
      </c>
      <c r="K27" s="56">
        <f t="shared" si="99"/>
        <v>4375</v>
      </c>
      <c r="L27" s="56">
        <f t="shared" si="99"/>
        <v>3200</v>
      </c>
      <c r="M27" s="56">
        <f t="shared" si="99"/>
        <v>1925</v>
      </c>
      <c r="N27" s="56">
        <f t="shared" si="99"/>
        <v>12750</v>
      </c>
      <c r="O27" s="57">
        <f t="shared" si="99"/>
        <v>11300</v>
      </c>
      <c r="P27" s="58">
        <f t="shared" si="99"/>
        <v>10099</v>
      </c>
      <c r="Q27" s="56">
        <f t="shared" si="99"/>
        <v>8898</v>
      </c>
      <c r="R27" s="56">
        <f t="shared" si="99"/>
        <v>7693</v>
      </c>
      <c r="S27" s="56">
        <f t="shared" si="99"/>
        <v>6485</v>
      </c>
      <c r="T27" s="56">
        <f t="shared" si="99"/>
        <v>5277</v>
      </c>
      <c r="U27" s="56">
        <f t="shared" si="99"/>
        <v>16168</v>
      </c>
      <c r="V27" s="57">
        <f t="shared" si="99"/>
        <v>14959</v>
      </c>
      <c r="W27" s="58">
        <f t="shared" si="99"/>
        <v>13749</v>
      </c>
      <c r="X27" s="56">
        <f t="shared" si="99"/>
        <v>12539</v>
      </c>
      <c r="Y27" s="56">
        <f t="shared" si="99"/>
        <v>11326</v>
      </c>
      <c r="Z27" s="56">
        <f t="shared" si="99"/>
        <v>10111</v>
      </c>
      <c r="AA27" s="56">
        <f t="shared" si="99"/>
        <v>20892</v>
      </c>
      <c r="AB27" s="56">
        <f t="shared" si="99"/>
        <v>19673</v>
      </c>
      <c r="AC27" s="57">
        <f t="shared" si="99"/>
        <v>18454</v>
      </c>
      <c r="AD27" s="58">
        <f t="shared" si="99"/>
        <v>16986</v>
      </c>
      <c r="AE27" s="56">
        <f t="shared" si="99"/>
        <v>15517</v>
      </c>
      <c r="AF27" s="56">
        <f t="shared" si="99"/>
        <v>14048</v>
      </c>
      <c r="AG27" s="56">
        <f t="shared" si="99"/>
        <v>12579</v>
      </c>
      <c r="AH27" s="56">
        <f t="shared" si="99"/>
        <v>24465</v>
      </c>
      <c r="AI27" s="56">
        <f t="shared" si="99"/>
        <v>22996</v>
      </c>
      <c r="AJ27" s="57">
        <f t="shared" si="99"/>
        <v>21527</v>
      </c>
      <c r="AK27" s="58">
        <f t="shared" si="99"/>
        <v>19658</v>
      </c>
      <c r="AL27" s="56">
        <f t="shared" si="99"/>
        <v>17789</v>
      </c>
      <c r="AM27" s="56">
        <f t="shared" si="99"/>
        <v>15920</v>
      </c>
      <c r="AN27" s="56">
        <f t="shared" si="99"/>
        <v>15682</v>
      </c>
      <c r="AO27" s="56">
        <f t="shared" si="99"/>
        <v>13813</v>
      </c>
      <c r="AP27" s="56">
        <f t="shared" si="99"/>
        <v>11944</v>
      </c>
      <c r="AQ27" s="57">
        <f t="shared" si="99"/>
        <v>23806</v>
      </c>
      <c r="AR27" s="58">
        <f t="shared" si="99"/>
        <v>21834</v>
      </c>
      <c r="AS27" s="56">
        <f t="shared" si="99"/>
        <v>19862</v>
      </c>
      <c r="AT27" s="56">
        <f t="shared" si="99"/>
        <v>17875</v>
      </c>
      <c r="AU27" s="56">
        <f t="shared" si="99"/>
        <v>17630</v>
      </c>
      <c r="AV27" s="56">
        <f t="shared" si="99"/>
        <v>15658</v>
      </c>
      <c r="AW27" s="56">
        <f t="shared" si="99"/>
        <v>13685</v>
      </c>
      <c r="AX27" s="57">
        <f t="shared" si="99"/>
        <v>13441</v>
      </c>
      <c r="AY27" s="58">
        <f t="shared" si="99"/>
        <v>11468</v>
      </c>
      <c r="AZ27" s="56">
        <f t="shared" si="99"/>
        <v>9495</v>
      </c>
      <c r="BA27" s="56">
        <f t="shared" si="99"/>
        <v>19872</v>
      </c>
      <c r="BB27" s="56">
        <f t="shared" si="99"/>
        <v>19628</v>
      </c>
      <c r="BC27" s="56">
        <f t="shared" si="99"/>
        <v>17656</v>
      </c>
      <c r="BD27" s="56">
        <f t="shared" si="99"/>
        <v>15684</v>
      </c>
      <c r="BE27" s="57">
        <f t="shared" si="99"/>
        <v>15440</v>
      </c>
      <c r="BF27" s="58">
        <f t="shared" si="99"/>
        <v>13372</v>
      </c>
      <c r="BG27" s="56">
        <f t="shared" si="99"/>
        <v>11304</v>
      </c>
      <c r="BH27" s="56">
        <f t="shared" si="99"/>
        <v>9236</v>
      </c>
      <c r="BI27" s="56">
        <f t="shared" si="99"/>
        <v>8986</v>
      </c>
      <c r="BJ27" s="56">
        <f t="shared" si="99"/>
        <v>6918</v>
      </c>
      <c r="BK27" s="56">
        <f t="shared" si="99"/>
        <v>17250</v>
      </c>
      <c r="BL27" s="57">
        <f t="shared" si="99"/>
        <v>29350</v>
      </c>
      <c r="BM27" s="58">
        <f t="shared" si="99"/>
        <v>27224</v>
      </c>
      <c r="BN27" s="56">
        <f t="shared" si="99"/>
        <v>25098</v>
      </c>
      <c r="BO27" s="56">
        <f t="shared" si="99"/>
        <v>22972</v>
      </c>
      <c r="BP27" s="56">
        <f t="shared" ref="BP27:EA27" si="100">BP23+BP24-BP25-BP26</f>
        <v>22722</v>
      </c>
      <c r="BQ27" s="56">
        <f t="shared" si="100"/>
        <v>20596</v>
      </c>
      <c r="BR27" s="56">
        <f t="shared" si="100"/>
        <v>18470</v>
      </c>
      <c r="BS27" s="57">
        <f t="shared" si="100"/>
        <v>18220</v>
      </c>
      <c r="BT27" s="58">
        <f t="shared" si="100"/>
        <v>15983</v>
      </c>
      <c r="BU27" s="56">
        <f t="shared" si="100"/>
        <v>13746</v>
      </c>
      <c r="BV27" s="56">
        <f t="shared" si="100"/>
        <v>11509</v>
      </c>
      <c r="BW27" s="56">
        <f t="shared" si="100"/>
        <v>11256</v>
      </c>
      <c r="BX27" s="56">
        <f t="shared" si="100"/>
        <v>21269</v>
      </c>
      <c r="BY27" s="56">
        <f t="shared" si="100"/>
        <v>19032</v>
      </c>
      <c r="BZ27" s="57">
        <f t="shared" si="100"/>
        <v>18779</v>
      </c>
      <c r="CA27" s="58">
        <f t="shared" si="100"/>
        <v>16454</v>
      </c>
      <c r="CB27" s="56">
        <f t="shared" si="100"/>
        <v>14129</v>
      </c>
      <c r="CC27" s="56">
        <f t="shared" si="100"/>
        <v>23804</v>
      </c>
      <c r="CD27" s="56">
        <f t="shared" si="100"/>
        <v>35752</v>
      </c>
      <c r="CE27" s="56">
        <f t="shared" si="100"/>
        <v>33427</v>
      </c>
      <c r="CF27" s="56">
        <f t="shared" si="100"/>
        <v>31102</v>
      </c>
      <c r="CG27" s="57">
        <f t="shared" si="100"/>
        <v>30850</v>
      </c>
      <c r="CH27" s="58">
        <f t="shared" si="100"/>
        <v>28306</v>
      </c>
      <c r="CI27" s="56">
        <f t="shared" si="100"/>
        <v>25762</v>
      </c>
      <c r="CJ27" s="56">
        <f t="shared" si="100"/>
        <v>23218</v>
      </c>
      <c r="CK27" s="56">
        <f t="shared" si="100"/>
        <v>22950</v>
      </c>
      <c r="CL27" s="56">
        <f t="shared" si="100"/>
        <v>20404</v>
      </c>
      <c r="CM27" s="56">
        <f t="shared" si="100"/>
        <v>17858</v>
      </c>
      <c r="CN27" s="57">
        <f t="shared" si="100"/>
        <v>15830</v>
      </c>
      <c r="CO27" s="58">
        <f t="shared" si="100"/>
        <v>13811</v>
      </c>
      <c r="CP27" s="56">
        <f t="shared" si="100"/>
        <v>11792</v>
      </c>
      <c r="CQ27" s="56">
        <f t="shared" si="100"/>
        <v>9773</v>
      </c>
      <c r="CR27" s="56">
        <f t="shared" si="100"/>
        <v>7754</v>
      </c>
      <c r="CS27" s="56">
        <f t="shared" si="100"/>
        <v>17785</v>
      </c>
      <c r="CT27" s="56">
        <f t="shared" si="100"/>
        <v>15766</v>
      </c>
      <c r="CU27" s="57">
        <f t="shared" si="100"/>
        <v>27631</v>
      </c>
      <c r="CV27" s="58">
        <f t="shared" si="100"/>
        <v>25181</v>
      </c>
      <c r="CW27" s="56">
        <f t="shared" si="100"/>
        <v>22731</v>
      </c>
      <c r="CX27" s="56">
        <f t="shared" si="100"/>
        <v>32431</v>
      </c>
      <c r="CY27" s="56">
        <f t="shared" si="100"/>
        <v>29981</v>
      </c>
      <c r="CZ27" s="56">
        <f t="shared" si="100"/>
        <v>39731</v>
      </c>
      <c r="DA27" s="56">
        <f t="shared" si="100"/>
        <v>37271</v>
      </c>
      <c r="DB27" s="57">
        <f t="shared" si="100"/>
        <v>36961</v>
      </c>
      <c r="DC27" s="58">
        <f t="shared" si="100"/>
        <v>33961</v>
      </c>
      <c r="DD27" s="56">
        <f t="shared" si="100"/>
        <v>30961</v>
      </c>
      <c r="DE27" s="56">
        <f t="shared" si="100"/>
        <v>27961</v>
      </c>
      <c r="DF27" s="56">
        <f t="shared" si="100"/>
        <v>27656</v>
      </c>
      <c r="DG27" s="56">
        <f t="shared" si="100"/>
        <v>24656</v>
      </c>
      <c r="DH27" s="56">
        <f t="shared" si="100"/>
        <v>33756</v>
      </c>
      <c r="DI27" s="57">
        <f t="shared" si="100"/>
        <v>33451</v>
      </c>
      <c r="DJ27" s="58">
        <f t="shared" si="100"/>
        <v>30257</v>
      </c>
      <c r="DK27" s="56">
        <f t="shared" si="100"/>
        <v>27063</v>
      </c>
      <c r="DL27" s="56">
        <f t="shared" si="100"/>
        <v>23838</v>
      </c>
      <c r="DM27" s="56">
        <f t="shared" si="100"/>
        <v>23526</v>
      </c>
      <c r="DN27" s="56">
        <f t="shared" si="100"/>
        <v>20301</v>
      </c>
      <c r="DO27" s="56">
        <f t="shared" si="100"/>
        <v>29257</v>
      </c>
      <c r="DP27" s="57">
        <f t="shared" si="100"/>
        <v>28945</v>
      </c>
      <c r="DQ27" s="58">
        <f t="shared" si="100"/>
        <v>25565</v>
      </c>
      <c r="DR27" s="56">
        <f t="shared" si="100"/>
        <v>22185</v>
      </c>
      <c r="DS27" s="56">
        <f t="shared" si="100"/>
        <v>18805</v>
      </c>
      <c r="DT27" s="56">
        <f t="shared" si="100"/>
        <v>18490</v>
      </c>
      <c r="DU27" s="56">
        <f t="shared" si="100"/>
        <v>27210</v>
      </c>
      <c r="DV27" s="56">
        <f t="shared" si="100"/>
        <v>23830</v>
      </c>
      <c r="DW27" s="57">
        <f t="shared" si="100"/>
        <v>23515</v>
      </c>
      <c r="DX27" s="58">
        <f t="shared" si="100"/>
        <v>19915</v>
      </c>
      <c r="DY27" s="56">
        <f t="shared" si="100"/>
        <v>16315</v>
      </c>
      <c r="DZ27" s="56">
        <f t="shared" si="100"/>
        <v>12715</v>
      </c>
      <c r="EA27" s="56">
        <f t="shared" si="100"/>
        <v>12389</v>
      </c>
      <c r="EB27" s="56">
        <f t="shared" ref="EB27:GM27" si="101">EB23+EB24-EB25-EB26</f>
        <v>20889</v>
      </c>
      <c r="EC27" s="56">
        <f t="shared" si="101"/>
        <v>17289</v>
      </c>
      <c r="ED27" s="57">
        <f t="shared" si="101"/>
        <v>29063</v>
      </c>
      <c r="EE27" s="58">
        <f t="shared" si="101"/>
        <v>25273</v>
      </c>
      <c r="EF27" s="56">
        <f t="shared" si="101"/>
        <v>21483</v>
      </c>
      <c r="EG27" s="56">
        <f t="shared" si="101"/>
        <v>17693</v>
      </c>
      <c r="EH27" s="56">
        <f t="shared" si="101"/>
        <v>17348</v>
      </c>
      <c r="EI27" s="56">
        <f t="shared" si="101"/>
        <v>13558</v>
      </c>
      <c r="EJ27" s="56">
        <f t="shared" si="101"/>
        <v>9768</v>
      </c>
      <c r="EK27" s="57">
        <f t="shared" si="101"/>
        <v>21623</v>
      </c>
      <c r="EL27" s="58">
        <f t="shared" si="101"/>
        <v>17648</v>
      </c>
      <c r="EM27" s="56">
        <f t="shared" si="101"/>
        <v>13673</v>
      </c>
      <c r="EN27" s="56">
        <f t="shared" si="101"/>
        <v>9698</v>
      </c>
      <c r="EO27" s="56">
        <f t="shared" si="101"/>
        <v>9348</v>
      </c>
      <c r="EP27" s="56">
        <f t="shared" si="101"/>
        <v>17473</v>
      </c>
      <c r="EQ27" s="56">
        <f t="shared" si="101"/>
        <v>13498</v>
      </c>
      <c r="ER27" s="57">
        <f t="shared" si="101"/>
        <v>13148</v>
      </c>
      <c r="ES27" s="58">
        <f t="shared" si="101"/>
        <v>21721</v>
      </c>
      <c r="ET27" s="56">
        <f t="shared" si="101"/>
        <v>18194</v>
      </c>
      <c r="EU27" s="56">
        <f t="shared" si="101"/>
        <v>14667</v>
      </c>
      <c r="EV27" s="56">
        <f t="shared" si="101"/>
        <v>11140</v>
      </c>
      <c r="EW27" s="56">
        <f t="shared" si="101"/>
        <v>19763</v>
      </c>
      <c r="EX27" s="56">
        <f t="shared" si="101"/>
        <v>16236</v>
      </c>
      <c r="EY27" s="57">
        <f t="shared" si="101"/>
        <v>24849</v>
      </c>
      <c r="EZ27" s="58">
        <f t="shared" si="101"/>
        <v>21860</v>
      </c>
      <c r="FA27" s="56">
        <f t="shared" si="101"/>
        <v>18871</v>
      </c>
      <c r="FB27" s="56">
        <f t="shared" si="101"/>
        <v>15882</v>
      </c>
      <c r="FC27" s="56">
        <f t="shared" si="101"/>
        <v>12893</v>
      </c>
      <c r="FD27" s="56">
        <f t="shared" si="101"/>
        <v>22154</v>
      </c>
      <c r="FE27" s="56">
        <f t="shared" si="101"/>
        <v>19165</v>
      </c>
      <c r="FF27" s="57">
        <f t="shared" si="101"/>
        <v>28326</v>
      </c>
      <c r="FG27" s="58">
        <f t="shared" si="101"/>
        <v>25297</v>
      </c>
      <c r="FH27" s="56">
        <f t="shared" si="101"/>
        <v>22268</v>
      </c>
      <c r="FI27" s="56">
        <f t="shared" si="101"/>
        <v>19239</v>
      </c>
      <c r="FJ27" s="56">
        <f t="shared" si="101"/>
        <v>16210</v>
      </c>
      <c r="FK27" s="56">
        <f t="shared" si="101"/>
        <v>13181</v>
      </c>
      <c r="FL27" s="56">
        <f t="shared" si="101"/>
        <v>10152</v>
      </c>
      <c r="FM27" s="57">
        <f t="shared" si="101"/>
        <v>19473</v>
      </c>
      <c r="FN27" s="58">
        <f t="shared" si="101"/>
        <v>16413</v>
      </c>
      <c r="FO27" s="56">
        <f t="shared" si="101"/>
        <v>13323</v>
      </c>
      <c r="FP27" s="56">
        <f t="shared" si="101"/>
        <v>10164</v>
      </c>
      <c r="FQ27" s="56">
        <f t="shared" si="101"/>
        <v>6954</v>
      </c>
      <c r="FR27" s="56">
        <f t="shared" si="101"/>
        <v>15802</v>
      </c>
      <c r="FS27" s="56">
        <f t="shared" si="101"/>
        <v>24589</v>
      </c>
      <c r="FT27" s="57">
        <f t="shared" si="101"/>
        <v>21126</v>
      </c>
      <c r="FU27" s="58">
        <f t="shared" si="101"/>
        <v>17590</v>
      </c>
      <c r="FV27" s="56">
        <f t="shared" si="101"/>
        <v>13978</v>
      </c>
      <c r="FW27" s="56">
        <f t="shared" si="101"/>
        <v>22397</v>
      </c>
      <c r="FX27" s="56">
        <f t="shared" si="101"/>
        <v>18625</v>
      </c>
      <c r="FY27" s="56">
        <f t="shared" si="101"/>
        <v>14816</v>
      </c>
      <c r="FZ27" s="56">
        <f t="shared" si="101"/>
        <v>22857</v>
      </c>
      <c r="GA27" s="57">
        <f t="shared" si="101"/>
        <v>19048</v>
      </c>
      <c r="GB27" s="58">
        <f t="shared" si="101"/>
        <v>15237</v>
      </c>
      <c r="GC27" s="56">
        <f t="shared" si="101"/>
        <v>11426</v>
      </c>
      <c r="GD27" s="56">
        <f t="shared" si="101"/>
        <v>16865</v>
      </c>
      <c r="GE27" s="56">
        <f t="shared" si="101"/>
        <v>13054</v>
      </c>
      <c r="GF27" s="56">
        <f t="shared" si="101"/>
        <v>2732</v>
      </c>
      <c r="GG27" s="56">
        <f t="shared" si="101"/>
        <v>2464</v>
      </c>
      <c r="GH27" s="57">
        <f t="shared" si="101"/>
        <v>2196</v>
      </c>
      <c r="GI27" s="58">
        <f t="shared" si="101"/>
        <v>1920</v>
      </c>
      <c r="GJ27" s="56">
        <f t="shared" si="101"/>
        <v>1644</v>
      </c>
      <c r="GK27" s="56">
        <f t="shared" si="101"/>
        <v>4368</v>
      </c>
      <c r="GL27" s="56">
        <f t="shared" si="101"/>
        <v>4092</v>
      </c>
      <c r="GM27" s="56">
        <f t="shared" si="101"/>
        <v>3816</v>
      </c>
      <c r="GN27" s="56">
        <f t="shared" ref="GN27:IY27" si="102">GN23+GN24-GN25-GN26</f>
        <v>3540</v>
      </c>
      <c r="GO27" s="57">
        <f t="shared" si="102"/>
        <v>3264</v>
      </c>
      <c r="GP27" s="58">
        <f t="shared" si="102"/>
        <v>2984</v>
      </c>
      <c r="GQ27" s="56">
        <f t="shared" si="102"/>
        <v>2704</v>
      </c>
      <c r="GR27" s="56">
        <f t="shared" si="102"/>
        <v>2424</v>
      </c>
      <c r="GS27" s="56">
        <f t="shared" si="102"/>
        <v>2144</v>
      </c>
      <c r="GT27" s="56">
        <f t="shared" si="102"/>
        <v>1864</v>
      </c>
      <c r="GU27" s="56">
        <f t="shared" si="102"/>
        <v>1584</v>
      </c>
      <c r="GV27" s="57">
        <f t="shared" si="102"/>
        <v>1304</v>
      </c>
      <c r="GW27" s="58">
        <f t="shared" si="102"/>
        <v>1024</v>
      </c>
      <c r="GX27" s="56">
        <f t="shared" si="102"/>
        <v>744</v>
      </c>
      <c r="GY27" s="56">
        <f t="shared" si="102"/>
        <v>3514</v>
      </c>
      <c r="GZ27" s="56">
        <f t="shared" si="102"/>
        <v>3234</v>
      </c>
      <c r="HA27" s="56">
        <f t="shared" si="102"/>
        <v>2954</v>
      </c>
      <c r="HB27" s="56">
        <f t="shared" si="102"/>
        <v>2674</v>
      </c>
      <c r="HC27" s="57">
        <f t="shared" si="102"/>
        <v>2394</v>
      </c>
      <c r="HD27" s="58">
        <f t="shared" si="102"/>
        <v>2114</v>
      </c>
      <c r="HE27" s="56">
        <f t="shared" si="102"/>
        <v>1834</v>
      </c>
      <c r="HF27" s="56">
        <f t="shared" si="102"/>
        <v>1554</v>
      </c>
      <c r="HG27" s="56">
        <f t="shared" si="102"/>
        <v>1274</v>
      </c>
      <c r="HH27" s="56">
        <f t="shared" si="102"/>
        <v>994</v>
      </c>
      <c r="HI27" s="56">
        <f t="shared" si="102"/>
        <v>3814</v>
      </c>
      <c r="HJ27" s="57">
        <f t="shared" si="102"/>
        <v>3534</v>
      </c>
      <c r="HK27" s="58">
        <f t="shared" si="102"/>
        <v>3255</v>
      </c>
      <c r="HL27" s="56">
        <f t="shared" si="102"/>
        <v>2976</v>
      </c>
      <c r="HM27" s="56">
        <f t="shared" si="102"/>
        <v>2697</v>
      </c>
      <c r="HN27" s="56">
        <f t="shared" si="102"/>
        <v>2418</v>
      </c>
      <c r="HO27" s="56">
        <f t="shared" si="102"/>
        <v>2139</v>
      </c>
      <c r="HP27" s="56">
        <f t="shared" si="102"/>
        <v>1860</v>
      </c>
      <c r="HQ27" s="57">
        <f t="shared" si="102"/>
        <v>1581</v>
      </c>
      <c r="HR27" s="58">
        <f t="shared" si="102"/>
        <v>1298</v>
      </c>
      <c r="HS27" s="56">
        <f t="shared" si="102"/>
        <v>1014</v>
      </c>
      <c r="HT27" s="56">
        <f t="shared" si="102"/>
        <v>730</v>
      </c>
      <c r="HU27" s="56">
        <f t="shared" si="102"/>
        <v>446</v>
      </c>
      <c r="HV27" s="56">
        <f t="shared" si="102"/>
        <v>3162</v>
      </c>
      <c r="HW27" s="56">
        <f t="shared" si="102"/>
        <v>2878</v>
      </c>
      <c r="HX27" s="57">
        <f t="shared" si="102"/>
        <v>2594</v>
      </c>
      <c r="HY27" s="58">
        <f t="shared" si="102"/>
        <v>2305</v>
      </c>
      <c r="HZ27" s="56">
        <f t="shared" si="102"/>
        <v>2016</v>
      </c>
      <c r="IA27" s="56">
        <f t="shared" si="102"/>
        <v>1719</v>
      </c>
      <c r="IB27" s="56">
        <f t="shared" si="102"/>
        <v>1422</v>
      </c>
      <c r="IC27" s="56">
        <f t="shared" si="102"/>
        <v>1125</v>
      </c>
      <c r="ID27" s="56">
        <f t="shared" si="102"/>
        <v>828</v>
      </c>
      <c r="IE27" s="57">
        <f t="shared" si="102"/>
        <v>3581</v>
      </c>
      <c r="IF27" s="58">
        <f t="shared" si="102"/>
        <v>3271</v>
      </c>
      <c r="IG27" s="56">
        <f t="shared" si="102"/>
        <v>2961</v>
      </c>
      <c r="IH27" s="56">
        <f t="shared" si="102"/>
        <v>2651</v>
      </c>
      <c r="II27" s="56">
        <f t="shared" si="102"/>
        <v>2341</v>
      </c>
      <c r="IJ27" s="56">
        <f t="shared" si="102"/>
        <v>2031</v>
      </c>
      <c r="IK27" s="56">
        <f t="shared" si="102"/>
        <v>1721</v>
      </c>
      <c r="IL27" s="57">
        <f t="shared" si="102"/>
        <v>1411</v>
      </c>
      <c r="IM27" s="58">
        <f t="shared" si="102"/>
        <v>1101</v>
      </c>
      <c r="IN27" s="56">
        <f t="shared" si="102"/>
        <v>791</v>
      </c>
      <c r="IO27" s="56">
        <f t="shared" si="102"/>
        <v>3481</v>
      </c>
      <c r="IP27" s="56">
        <f t="shared" si="102"/>
        <v>3171</v>
      </c>
      <c r="IQ27" s="56">
        <f t="shared" si="102"/>
        <v>2861</v>
      </c>
      <c r="IR27" s="56">
        <f t="shared" si="102"/>
        <v>2551</v>
      </c>
      <c r="IS27" s="57">
        <f t="shared" si="102"/>
        <v>2241</v>
      </c>
      <c r="IT27" s="58">
        <f t="shared" si="102"/>
        <v>1924</v>
      </c>
      <c r="IU27" s="56">
        <f t="shared" si="102"/>
        <v>1607</v>
      </c>
      <c r="IV27" s="56">
        <f t="shared" si="102"/>
        <v>1290</v>
      </c>
      <c r="IW27" s="56">
        <f t="shared" si="102"/>
        <v>973</v>
      </c>
      <c r="IX27" s="56">
        <f t="shared" si="102"/>
        <v>656</v>
      </c>
      <c r="IY27" s="56">
        <f t="shared" si="102"/>
        <v>3389</v>
      </c>
      <c r="IZ27" s="57">
        <f t="shared" ref="IZ27:LK27" si="103">IZ23+IZ24-IZ25-IZ26</f>
        <v>3072</v>
      </c>
      <c r="JA27" s="58">
        <f t="shared" si="103"/>
        <v>2750</v>
      </c>
      <c r="JB27" s="56">
        <f t="shared" si="103"/>
        <v>2428</v>
      </c>
      <c r="JC27" s="56">
        <f t="shared" si="103"/>
        <v>2106</v>
      </c>
      <c r="JD27" s="56">
        <f t="shared" si="103"/>
        <v>1784</v>
      </c>
      <c r="JE27" s="56">
        <f t="shared" si="103"/>
        <v>1462</v>
      </c>
      <c r="JF27" s="56">
        <f t="shared" si="103"/>
        <v>1140</v>
      </c>
      <c r="JG27" s="57">
        <f t="shared" si="103"/>
        <v>3968</v>
      </c>
      <c r="JH27" s="58">
        <f t="shared" si="103"/>
        <v>3641</v>
      </c>
      <c r="JI27" s="56">
        <f t="shared" si="103"/>
        <v>3314</v>
      </c>
      <c r="JJ27" s="56">
        <f t="shared" si="103"/>
        <v>2987</v>
      </c>
      <c r="JK27" s="56">
        <f t="shared" si="103"/>
        <v>2660</v>
      </c>
      <c r="JL27" s="56">
        <f t="shared" si="103"/>
        <v>2333</v>
      </c>
      <c r="JM27" s="56">
        <f t="shared" si="103"/>
        <v>2006</v>
      </c>
      <c r="JN27" s="57">
        <f t="shared" si="103"/>
        <v>1679</v>
      </c>
      <c r="JO27" s="58">
        <f t="shared" si="103"/>
        <v>1356</v>
      </c>
      <c r="JP27" s="56">
        <f t="shared" si="103"/>
        <v>1033</v>
      </c>
      <c r="JQ27" s="56">
        <f t="shared" si="103"/>
        <v>710</v>
      </c>
      <c r="JR27" s="56">
        <f t="shared" si="103"/>
        <v>387</v>
      </c>
      <c r="JS27" s="56">
        <f t="shared" si="103"/>
        <v>64</v>
      </c>
      <c r="JT27" s="56">
        <f t="shared" si="103"/>
        <v>2741</v>
      </c>
      <c r="JU27" s="57">
        <f t="shared" si="103"/>
        <v>2418</v>
      </c>
      <c r="JV27" s="58">
        <f t="shared" si="103"/>
        <v>2095</v>
      </c>
      <c r="JW27" s="56">
        <f t="shared" si="103"/>
        <v>1772</v>
      </c>
      <c r="JX27" s="56">
        <f t="shared" si="103"/>
        <v>1449</v>
      </c>
      <c r="JY27" s="56">
        <f t="shared" si="103"/>
        <v>1126</v>
      </c>
      <c r="JZ27" s="56">
        <f t="shared" si="103"/>
        <v>803</v>
      </c>
      <c r="KA27" s="56">
        <f t="shared" si="103"/>
        <v>480</v>
      </c>
      <c r="KB27" s="57">
        <f t="shared" si="103"/>
        <v>3307</v>
      </c>
      <c r="KC27" s="58">
        <f t="shared" si="103"/>
        <v>2984</v>
      </c>
      <c r="KD27" s="56">
        <f t="shared" si="103"/>
        <v>2661</v>
      </c>
      <c r="KE27" s="56">
        <f t="shared" si="103"/>
        <v>2338</v>
      </c>
      <c r="KF27" s="56">
        <f t="shared" si="103"/>
        <v>2015</v>
      </c>
      <c r="KG27" s="56">
        <f t="shared" si="103"/>
        <v>1692</v>
      </c>
      <c r="KH27" s="56">
        <f t="shared" si="103"/>
        <v>1369</v>
      </c>
      <c r="KI27" s="57">
        <f t="shared" si="103"/>
        <v>1046</v>
      </c>
      <c r="KJ27" s="58">
        <f t="shared" si="103"/>
        <v>723</v>
      </c>
      <c r="KK27" s="56">
        <f t="shared" si="103"/>
        <v>400</v>
      </c>
      <c r="KL27" s="56">
        <f t="shared" si="103"/>
        <v>3127</v>
      </c>
      <c r="KM27" s="56">
        <f t="shared" si="103"/>
        <v>2804</v>
      </c>
      <c r="KN27" s="56">
        <f t="shared" si="103"/>
        <v>2481</v>
      </c>
      <c r="KO27" s="56">
        <f t="shared" si="103"/>
        <v>2158</v>
      </c>
      <c r="KP27" s="57">
        <f t="shared" si="103"/>
        <v>1835</v>
      </c>
      <c r="KQ27" s="58">
        <f t="shared" si="103"/>
        <v>1514</v>
      </c>
      <c r="KR27" s="56">
        <f t="shared" si="103"/>
        <v>1193</v>
      </c>
      <c r="KS27" s="56">
        <f t="shared" si="103"/>
        <v>3972</v>
      </c>
      <c r="KT27" s="56">
        <f t="shared" si="103"/>
        <v>3651</v>
      </c>
      <c r="KU27" s="56">
        <f t="shared" si="103"/>
        <v>3330</v>
      </c>
      <c r="KV27" s="56">
        <f t="shared" si="103"/>
        <v>3009</v>
      </c>
      <c r="KW27" s="57">
        <f t="shared" si="103"/>
        <v>2688</v>
      </c>
      <c r="KX27" s="58">
        <f t="shared" si="103"/>
        <v>2363</v>
      </c>
      <c r="KY27" s="56">
        <f t="shared" si="103"/>
        <v>2038</v>
      </c>
      <c r="KZ27" s="56">
        <f t="shared" si="103"/>
        <v>1713</v>
      </c>
      <c r="LA27" s="56">
        <f t="shared" si="103"/>
        <v>1388</v>
      </c>
      <c r="LB27" s="56">
        <f t="shared" si="103"/>
        <v>4063</v>
      </c>
      <c r="LC27" s="56">
        <f t="shared" si="103"/>
        <v>3738</v>
      </c>
      <c r="LD27" s="57">
        <f t="shared" si="103"/>
        <v>3413</v>
      </c>
      <c r="LE27" s="58">
        <f t="shared" si="103"/>
        <v>3088</v>
      </c>
      <c r="LF27" s="56">
        <f t="shared" si="103"/>
        <v>2763</v>
      </c>
      <c r="LG27" s="56">
        <f t="shared" si="103"/>
        <v>2438</v>
      </c>
      <c r="LH27" s="56">
        <f t="shared" si="103"/>
        <v>2113</v>
      </c>
      <c r="LI27" s="56">
        <f t="shared" si="103"/>
        <v>1788</v>
      </c>
      <c r="LJ27" s="56">
        <f t="shared" si="103"/>
        <v>1463</v>
      </c>
      <c r="LK27" s="57">
        <f t="shared" si="103"/>
        <v>1138</v>
      </c>
      <c r="LL27" s="58">
        <f t="shared" ref="LL27:NW27" si="104">LL23+LL24-LL25-LL26</f>
        <v>1138</v>
      </c>
      <c r="LM27" s="56">
        <f t="shared" si="104"/>
        <v>1138</v>
      </c>
      <c r="LN27" s="56">
        <f t="shared" si="104"/>
        <v>1138</v>
      </c>
      <c r="LO27" s="56">
        <f t="shared" si="104"/>
        <v>1138</v>
      </c>
      <c r="LP27" s="56">
        <f t="shared" si="104"/>
        <v>1138</v>
      </c>
      <c r="LQ27" s="56">
        <f t="shared" si="104"/>
        <v>1138</v>
      </c>
      <c r="LR27" s="57">
        <f t="shared" si="104"/>
        <v>1138</v>
      </c>
      <c r="LS27" s="58">
        <f t="shared" si="104"/>
        <v>1138</v>
      </c>
      <c r="LT27" s="56">
        <f t="shared" si="104"/>
        <v>1138</v>
      </c>
      <c r="LU27" s="56">
        <f t="shared" si="104"/>
        <v>1138</v>
      </c>
      <c r="LV27" s="56">
        <f t="shared" si="104"/>
        <v>1138</v>
      </c>
      <c r="LW27" s="56">
        <f t="shared" si="104"/>
        <v>1138</v>
      </c>
      <c r="LX27" s="56">
        <f t="shared" si="104"/>
        <v>1138</v>
      </c>
      <c r="LY27" s="57">
        <f t="shared" si="104"/>
        <v>1138</v>
      </c>
      <c r="LZ27" s="58">
        <f t="shared" si="104"/>
        <v>1138</v>
      </c>
      <c r="MA27" s="56">
        <f t="shared" si="104"/>
        <v>1138</v>
      </c>
      <c r="MB27" s="56">
        <f t="shared" si="104"/>
        <v>1138</v>
      </c>
      <c r="MC27" s="56">
        <f t="shared" si="104"/>
        <v>1138</v>
      </c>
      <c r="MD27" s="56">
        <f t="shared" si="104"/>
        <v>1138</v>
      </c>
      <c r="ME27" s="56">
        <f t="shared" si="104"/>
        <v>1138</v>
      </c>
      <c r="MF27" s="57">
        <f t="shared" si="104"/>
        <v>1138</v>
      </c>
      <c r="MG27" s="58">
        <f t="shared" si="104"/>
        <v>1138</v>
      </c>
      <c r="MH27" s="56">
        <f t="shared" si="104"/>
        <v>1138</v>
      </c>
      <c r="MI27" s="56">
        <f t="shared" si="104"/>
        <v>1138</v>
      </c>
      <c r="MJ27" s="56">
        <f t="shared" si="104"/>
        <v>1138</v>
      </c>
      <c r="MK27" s="56">
        <f t="shared" si="104"/>
        <v>1138</v>
      </c>
      <c r="ML27" s="56">
        <f t="shared" si="104"/>
        <v>1138</v>
      </c>
      <c r="MM27" s="57">
        <f t="shared" si="104"/>
        <v>1138</v>
      </c>
      <c r="MN27" s="58">
        <f t="shared" si="104"/>
        <v>1138</v>
      </c>
      <c r="MO27" s="56">
        <f t="shared" si="104"/>
        <v>1138</v>
      </c>
      <c r="MP27" s="56">
        <f t="shared" si="104"/>
        <v>1138</v>
      </c>
      <c r="MQ27" s="56">
        <f t="shared" si="104"/>
        <v>1138</v>
      </c>
      <c r="MR27" s="56">
        <f t="shared" si="104"/>
        <v>1138</v>
      </c>
      <c r="MS27" s="56">
        <f t="shared" si="104"/>
        <v>1138</v>
      </c>
      <c r="MT27" s="57">
        <f t="shared" si="104"/>
        <v>1138</v>
      </c>
      <c r="MU27" s="58">
        <f t="shared" si="104"/>
        <v>1138</v>
      </c>
      <c r="MV27" s="56">
        <f t="shared" si="104"/>
        <v>1138</v>
      </c>
      <c r="MW27" s="56">
        <f t="shared" si="104"/>
        <v>1138</v>
      </c>
      <c r="MX27" s="56">
        <f t="shared" si="104"/>
        <v>1138</v>
      </c>
      <c r="MY27" s="56">
        <f t="shared" si="104"/>
        <v>1138</v>
      </c>
      <c r="MZ27" s="56">
        <f t="shared" si="104"/>
        <v>1138</v>
      </c>
      <c r="NA27" s="57">
        <f t="shared" si="104"/>
        <v>1138</v>
      </c>
      <c r="NB27" s="58">
        <f t="shared" si="104"/>
        <v>1138</v>
      </c>
      <c r="NC27" s="56">
        <f t="shared" si="104"/>
        <v>1138</v>
      </c>
      <c r="ND27" s="56">
        <f t="shared" si="104"/>
        <v>1138</v>
      </c>
      <c r="NE27" s="56">
        <f t="shared" si="104"/>
        <v>1138</v>
      </c>
      <c r="NF27" s="56">
        <f t="shared" si="104"/>
        <v>1138</v>
      </c>
      <c r="NG27" s="56">
        <f t="shared" si="104"/>
        <v>1138</v>
      </c>
      <c r="NH27" s="57">
        <f t="shared" si="104"/>
        <v>1138</v>
      </c>
      <c r="NI27" s="58">
        <f t="shared" si="104"/>
        <v>1138</v>
      </c>
      <c r="NJ27" s="56">
        <f t="shared" si="104"/>
        <v>1138</v>
      </c>
      <c r="NK27" s="56">
        <f t="shared" si="104"/>
        <v>1138</v>
      </c>
      <c r="NL27" s="56">
        <f t="shared" si="104"/>
        <v>1138</v>
      </c>
      <c r="NM27" s="56">
        <f t="shared" si="104"/>
        <v>1138</v>
      </c>
      <c r="NN27" s="56">
        <f t="shared" si="104"/>
        <v>1138</v>
      </c>
      <c r="NO27" s="57">
        <f t="shared" si="104"/>
        <v>1138</v>
      </c>
      <c r="NP27" s="58">
        <f t="shared" si="104"/>
        <v>1138</v>
      </c>
      <c r="NQ27" s="56">
        <f t="shared" si="104"/>
        <v>1138</v>
      </c>
      <c r="NR27" s="56">
        <f t="shared" si="104"/>
        <v>1138</v>
      </c>
      <c r="NS27" s="56">
        <f t="shared" si="104"/>
        <v>1138</v>
      </c>
      <c r="NT27" s="56">
        <f t="shared" si="104"/>
        <v>1138</v>
      </c>
      <c r="NU27" s="56">
        <f t="shared" si="104"/>
        <v>1138</v>
      </c>
      <c r="NV27" s="57">
        <f t="shared" si="104"/>
        <v>1138</v>
      </c>
      <c r="NW27" s="58">
        <f t="shared" si="104"/>
        <v>1138</v>
      </c>
      <c r="NX27" s="56">
        <f t="shared" ref="NX27:QI27" si="105">NX23+NX24-NX25-NX26</f>
        <v>1138</v>
      </c>
      <c r="NY27" s="56">
        <f t="shared" si="105"/>
        <v>1138</v>
      </c>
      <c r="NZ27" s="56">
        <f t="shared" si="105"/>
        <v>1138</v>
      </c>
      <c r="OA27" s="56">
        <f t="shared" si="105"/>
        <v>1138</v>
      </c>
      <c r="OB27" s="56">
        <f t="shared" si="105"/>
        <v>1138</v>
      </c>
      <c r="OC27" s="57">
        <f t="shared" si="105"/>
        <v>1138</v>
      </c>
      <c r="OD27" s="58">
        <f t="shared" si="105"/>
        <v>1138</v>
      </c>
      <c r="OE27" s="56">
        <f t="shared" si="105"/>
        <v>1138</v>
      </c>
      <c r="OF27" s="56">
        <f t="shared" si="105"/>
        <v>1138</v>
      </c>
      <c r="OG27" s="56">
        <f t="shared" si="105"/>
        <v>1138</v>
      </c>
      <c r="OH27" s="56">
        <f t="shared" si="105"/>
        <v>1138</v>
      </c>
      <c r="OI27" s="56">
        <f t="shared" si="105"/>
        <v>1138</v>
      </c>
      <c r="OJ27" s="57">
        <f t="shared" si="105"/>
        <v>1138</v>
      </c>
      <c r="OK27" s="58">
        <f t="shared" si="105"/>
        <v>1138</v>
      </c>
      <c r="OL27" s="56">
        <f t="shared" si="105"/>
        <v>1138</v>
      </c>
      <c r="OM27" s="56">
        <f t="shared" si="105"/>
        <v>1138</v>
      </c>
      <c r="ON27" s="56">
        <f t="shared" si="105"/>
        <v>1138</v>
      </c>
      <c r="OO27" s="56">
        <f t="shared" si="105"/>
        <v>1138</v>
      </c>
      <c r="OP27" s="56">
        <f t="shared" si="105"/>
        <v>1138</v>
      </c>
      <c r="OQ27" s="57">
        <f t="shared" si="105"/>
        <v>1138</v>
      </c>
      <c r="OR27" s="58">
        <f t="shared" si="105"/>
        <v>1138</v>
      </c>
      <c r="OS27" s="56">
        <f t="shared" si="105"/>
        <v>1138</v>
      </c>
      <c r="OT27" s="56">
        <f t="shared" si="105"/>
        <v>1138</v>
      </c>
      <c r="OU27" s="56">
        <f t="shared" si="105"/>
        <v>1138</v>
      </c>
      <c r="OV27" s="56">
        <f t="shared" si="105"/>
        <v>1138</v>
      </c>
      <c r="OW27" s="56">
        <f t="shared" si="105"/>
        <v>1138</v>
      </c>
      <c r="OX27" s="57">
        <f t="shared" si="105"/>
        <v>1138</v>
      </c>
      <c r="OY27" s="58">
        <f t="shared" si="105"/>
        <v>1138</v>
      </c>
      <c r="OZ27" s="56">
        <f t="shared" si="105"/>
        <v>1138</v>
      </c>
      <c r="PA27" s="56">
        <f t="shared" si="105"/>
        <v>1138</v>
      </c>
      <c r="PB27" s="56">
        <f t="shared" si="105"/>
        <v>1138</v>
      </c>
      <c r="PC27" s="56">
        <f t="shared" si="105"/>
        <v>1138</v>
      </c>
      <c r="PD27" s="56">
        <f t="shared" si="105"/>
        <v>1138</v>
      </c>
      <c r="PE27" s="57">
        <f t="shared" si="105"/>
        <v>1138</v>
      </c>
      <c r="PF27" s="58">
        <f t="shared" si="105"/>
        <v>1138</v>
      </c>
      <c r="PG27" s="56">
        <f t="shared" si="105"/>
        <v>1138</v>
      </c>
      <c r="PH27" s="56">
        <f t="shared" si="105"/>
        <v>1138</v>
      </c>
      <c r="PI27" s="56">
        <f t="shared" si="105"/>
        <v>1138</v>
      </c>
      <c r="PJ27" s="56">
        <f t="shared" si="105"/>
        <v>1138</v>
      </c>
      <c r="PK27" s="56">
        <f t="shared" si="105"/>
        <v>1138</v>
      </c>
      <c r="PL27" s="57">
        <f t="shared" si="105"/>
        <v>1138</v>
      </c>
      <c r="PM27" s="58">
        <f t="shared" si="105"/>
        <v>1138</v>
      </c>
      <c r="PN27" s="56">
        <f t="shared" si="105"/>
        <v>1138</v>
      </c>
      <c r="PO27" s="56">
        <f t="shared" si="105"/>
        <v>1138</v>
      </c>
      <c r="PP27" s="56">
        <f t="shared" si="105"/>
        <v>1138</v>
      </c>
      <c r="PQ27" s="56">
        <f t="shared" si="105"/>
        <v>1138</v>
      </c>
      <c r="PR27" s="56">
        <f t="shared" si="105"/>
        <v>1138</v>
      </c>
      <c r="PS27" s="57">
        <f t="shared" si="105"/>
        <v>1138</v>
      </c>
      <c r="PT27" s="58">
        <f t="shared" si="105"/>
        <v>1138</v>
      </c>
      <c r="PU27" s="56">
        <f t="shared" si="105"/>
        <v>1138</v>
      </c>
      <c r="PV27" s="56">
        <f t="shared" si="105"/>
        <v>1138</v>
      </c>
      <c r="PW27" s="56">
        <f t="shared" si="105"/>
        <v>1138</v>
      </c>
      <c r="PX27" s="56">
        <f t="shared" si="105"/>
        <v>1138</v>
      </c>
      <c r="PY27" s="56">
        <f t="shared" si="105"/>
        <v>1138</v>
      </c>
      <c r="PZ27" s="57">
        <f t="shared" si="105"/>
        <v>1138</v>
      </c>
      <c r="QA27" s="58">
        <f t="shared" si="105"/>
        <v>1138</v>
      </c>
      <c r="QB27" s="56">
        <f t="shared" si="105"/>
        <v>1138</v>
      </c>
      <c r="QC27" s="56">
        <f t="shared" si="105"/>
        <v>1138</v>
      </c>
      <c r="QD27" s="56">
        <f t="shared" si="105"/>
        <v>1138</v>
      </c>
      <c r="QE27" s="56">
        <f t="shared" si="105"/>
        <v>1138</v>
      </c>
      <c r="QF27" s="56">
        <f t="shared" si="105"/>
        <v>1138</v>
      </c>
      <c r="QG27" s="57">
        <f t="shared" si="105"/>
        <v>1138</v>
      </c>
      <c r="QH27" s="58">
        <f t="shared" si="105"/>
        <v>1138</v>
      </c>
      <c r="QI27" s="56">
        <f t="shared" si="105"/>
        <v>1138</v>
      </c>
      <c r="QJ27" s="56">
        <f t="shared" ref="QJ27:QN27" si="106">QJ23+QJ24-QJ25-QJ26</f>
        <v>1138</v>
      </c>
      <c r="QK27" s="56">
        <f t="shared" si="106"/>
        <v>1138</v>
      </c>
      <c r="QL27" s="56">
        <f t="shared" si="106"/>
        <v>1138</v>
      </c>
      <c r="QM27" s="56">
        <f t="shared" si="106"/>
        <v>1138</v>
      </c>
      <c r="QN27" s="57">
        <f t="shared" si="106"/>
        <v>1138</v>
      </c>
    </row>
    <row r="28" spans="1:456" s="15" customFormat="1" x14ac:dyDescent="0.2">
      <c r="A28" s="59" t="s">
        <v>39</v>
      </c>
      <c r="B28" s="60">
        <f>B30+B31</f>
        <v>0</v>
      </c>
      <c r="C28" s="61">
        <f t="shared" ref="C28:BN28" si="107">C30+C31</f>
        <v>0</v>
      </c>
      <c r="D28" s="61">
        <f t="shared" si="107"/>
        <v>0</v>
      </c>
      <c r="E28" s="61">
        <f t="shared" si="107"/>
        <v>0</v>
      </c>
      <c r="F28" s="61">
        <f t="shared" si="107"/>
        <v>0</v>
      </c>
      <c r="G28" s="61">
        <f t="shared" si="107"/>
        <v>0</v>
      </c>
      <c r="H28" s="62">
        <f t="shared" si="107"/>
        <v>0</v>
      </c>
      <c r="I28" s="60">
        <f t="shared" si="107"/>
        <v>0</v>
      </c>
      <c r="J28" s="61">
        <f t="shared" si="107"/>
        <v>0</v>
      </c>
      <c r="K28" s="61">
        <f t="shared" si="107"/>
        <v>0</v>
      </c>
      <c r="L28" s="61">
        <f t="shared" si="107"/>
        <v>0</v>
      </c>
      <c r="M28" s="61">
        <f t="shared" si="107"/>
        <v>0</v>
      </c>
      <c r="N28" s="61">
        <f t="shared" si="107"/>
        <v>0</v>
      </c>
      <c r="O28" s="62">
        <f t="shared" si="107"/>
        <v>0</v>
      </c>
      <c r="P28" s="60">
        <f t="shared" si="107"/>
        <v>0</v>
      </c>
      <c r="Q28" s="61">
        <f t="shared" si="107"/>
        <v>0</v>
      </c>
      <c r="R28" s="61">
        <f t="shared" si="107"/>
        <v>0</v>
      </c>
      <c r="S28" s="61">
        <f t="shared" si="107"/>
        <v>0</v>
      </c>
      <c r="T28" s="61">
        <f t="shared" si="107"/>
        <v>0</v>
      </c>
      <c r="U28" s="61">
        <f t="shared" si="107"/>
        <v>0</v>
      </c>
      <c r="V28" s="62">
        <f t="shared" si="107"/>
        <v>0</v>
      </c>
      <c r="W28" s="60">
        <f t="shared" si="107"/>
        <v>0</v>
      </c>
      <c r="X28" s="61">
        <f t="shared" si="107"/>
        <v>0</v>
      </c>
      <c r="Y28" s="61">
        <f t="shared" si="107"/>
        <v>0</v>
      </c>
      <c r="Z28" s="61">
        <f t="shared" si="107"/>
        <v>0</v>
      </c>
      <c r="AA28" s="61">
        <f t="shared" si="107"/>
        <v>0</v>
      </c>
      <c r="AB28" s="61">
        <f t="shared" si="107"/>
        <v>0</v>
      </c>
      <c r="AC28" s="62">
        <f t="shared" si="107"/>
        <v>0</v>
      </c>
      <c r="AD28" s="60">
        <f t="shared" si="107"/>
        <v>0</v>
      </c>
      <c r="AE28" s="61">
        <f t="shared" si="107"/>
        <v>0</v>
      </c>
      <c r="AF28" s="61">
        <f t="shared" si="107"/>
        <v>0</v>
      </c>
      <c r="AG28" s="61">
        <f t="shared" si="107"/>
        <v>0</v>
      </c>
      <c r="AH28" s="61">
        <f t="shared" si="107"/>
        <v>0</v>
      </c>
      <c r="AI28" s="61">
        <f t="shared" si="107"/>
        <v>0</v>
      </c>
      <c r="AJ28" s="62">
        <f t="shared" si="107"/>
        <v>0</v>
      </c>
      <c r="AK28" s="60">
        <f t="shared" si="107"/>
        <v>0</v>
      </c>
      <c r="AL28" s="61">
        <f t="shared" si="107"/>
        <v>0</v>
      </c>
      <c r="AM28" s="61">
        <f t="shared" si="107"/>
        <v>0</v>
      </c>
      <c r="AN28" s="61">
        <f t="shared" si="107"/>
        <v>0</v>
      </c>
      <c r="AO28" s="61">
        <f t="shared" si="107"/>
        <v>0</v>
      </c>
      <c r="AP28" s="61">
        <f t="shared" si="107"/>
        <v>0</v>
      </c>
      <c r="AQ28" s="62">
        <f t="shared" si="107"/>
        <v>0</v>
      </c>
      <c r="AR28" s="60">
        <f t="shared" si="107"/>
        <v>0</v>
      </c>
      <c r="AS28" s="61">
        <f t="shared" si="107"/>
        <v>0</v>
      </c>
      <c r="AT28" s="61">
        <f t="shared" si="107"/>
        <v>0</v>
      </c>
      <c r="AU28" s="61">
        <f t="shared" si="107"/>
        <v>0</v>
      </c>
      <c r="AV28" s="61">
        <f t="shared" si="107"/>
        <v>0</v>
      </c>
      <c r="AW28" s="61">
        <f t="shared" si="107"/>
        <v>0</v>
      </c>
      <c r="AX28" s="62">
        <f t="shared" si="107"/>
        <v>0</v>
      </c>
      <c r="AY28" s="60">
        <f t="shared" si="107"/>
        <v>0</v>
      </c>
      <c r="AZ28" s="61">
        <f t="shared" si="107"/>
        <v>0</v>
      </c>
      <c r="BA28" s="61">
        <f t="shared" si="107"/>
        <v>0</v>
      </c>
      <c r="BB28" s="61">
        <f t="shared" si="107"/>
        <v>0</v>
      </c>
      <c r="BC28" s="61">
        <f t="shared" si="107"/>
        <v>0</v>
      </c>
      <c r="BD28" s="61">
        <f t="shared" si="107"/>
        <v>0</v>
      </c>
      <c r="BE28" s="62">
        <f t="shared" si="107"/>
        <v>0</v>
      </c>
      <c r="BF28" s="60">
        <f t="shared" si="107"/>
        <v>0</v>
      </c>
      <c r="BG28" s="61">
        <f t="shared" si="107"/>
        <v>0</v>
      </c>
      <c r="BH28" s="61">
        <f t="shared" si="107"/>
        <v>0</v>
      </c>
      <c r="BI28" s="61">
        <f t="shared" si="107"/>
        <v>0</v>
      </c>
      <c r="BJ28" s="61">
        <f t="shared" si="107"/>
        <v>0</v>
      </c>
      <c r="BK28" s="61">
        <f t="shared" si="107"/>
        <v>0</v>
      </c>
      <c r="BL28" s="62">
        <f t="shared" si="107"/>
        <v>0</v>
      </c>
      <c r="BM28" s="60">
        <f t="shared" si="107"/>
        <v>0</v>
      </c>
      <c r="BN28" s="61">
        <f t="shared" si="107"/>
        <v>0</v>
      </c>
      <c r="BO28" s="61">
        <f t="shared" ref="BO28:DZ28" si="108">BO30+BO31</f>
        <v>0</v>
      </c>
      <c r="BP28" s="61">
        <f t="shared" si="108"/>
        <v>0</v>
      </c>
      <c r="BQ28" s="61">
        <f t="shared" si="108"/>
        <v>0</v>
      </c>
      <c r="BR28" s="61">
        <f t="shared" si="108"/>
        <v>0</v>
      </c>
      <c r="BS28" s="62">
        <f t="shared" si="108"/>
        <v>0</v>
      </c>
      <c r="BT28" s="60">
        <f t="shared" si="108"/>
        <v>0</v>
      </c>
      <c r="BU28" s="61">
        <f t="shared" si="108"/>
        <v>0</v>
      </c>
      <c r="BV28" s="61">
        <f t="shared" si="108"/>
        <v>0</v>
      </c>
      <c r="BW28" s="61">
        <f t="shared" si="108"/>
        <v>0</v>
      </c>
      <c r="BX28" s="61">
        <f t="shared" si="108"/>
        <v>0</v>
      </c>
      <c r="BY28" s="61">
        <f t="shared" si="108"/>
        <v>0</v>
      </c>
      <c r="BZ28" s="62">
        <f t="shared" si="108"/>
        <v>0</v>
      </c>
      <c r="CA28" s="60">
        <f t="shared" si="108"/>
        <v>0</v>
      </c>
      <c r="CB28" s="61">
        <f t="shared" si="108"/>
        <v>0</v>
      </c>
      <c r="CC28" s="61">
        <f t="shared" si="108"/>
        <v>0</v>
      </c>
      <c r="CD28" s="61">
        <f t="shared" si="108"/>
        <v>0</v>
      </c>
      <c r="CE28" s="61">
        <f t="shared" si="108"/>
        <v>0</v>
      </c>
      <c r="CF28" s="61">
        <f t="shared" si="108"/>
        <v>0</v>
      </c>
      <c r="CG28" s="62">
        <f t="shared" si="108"/>
        <v>0</v>
      </c>
      <c r="CH28" s="60">
        <f t="shared" si="108"/>
        <v>0</v>
      </c>
      <c r="CI28" s="61">
        <f t="shared" si="108"/>
        <v>0</v>
      </c>
      <c r="CJ28" s="61">
        <f t="shared" si="108"/>
        <v>0</v>
      </c>
      <c r="CK28" s="61">
        <f t="shared" si="108"/>
        <v>0</v>
      </c>
      <c r="CL28" s="61">
        <f t="shared" si="108"/>
        <v>0</v>
      </c>
      <c r="CM28" s="61">
        <f t="shared" si="108"/>
        <v>0</v>
      </c>
      <c r="CN28" s="62">
        <f t="shared" si="108"/>
        <v>0</v>
      </c>
      <c r="CO28" s="60">
        <f t="shared" si="108"/>
        <v>0</v>
      </c>
      <c r="CP28" s="61">
        <f t="shared" si="108"/>
        <v>0</v>
      </c>
      <c r="CQ28" s="61">
        <f t="shared" si="108"/>
        <v>0</v>
      </c>
      <c r="CR28" s="61">
        <f t="shared" si="108"/>
        <v>0</v>
      </c>
      <c r="CS28" s="61">
        <f t="shared" si="108"/>
        <v>0</v>
      </c>
      <c r="CT28" s="61">
        <f t="shared" si="108"/>
        <v>0</v>
      </c>
      <c r="CU28" s="62">
        <f t="shared" si="108"/>
        <v>0</v>
      </c>
      <c r="CV28" s="60">
        <f t="shared" si="108"/>
        <v>0</v>
      </c>
      <c r="CW28" s="61">
        <f t="shared" si="108"/>
        <v>0</v>
      </c>
      <c r="CX28" s="61">
        <f t="shared" si="108"/>
        <v>0</v>
      </c>
      <c r="CY28" s="61">
        <f t="shared" si="108"/>
        <v>0</v>
      </c>
      <c r="CZ28" s="61">
        <f t="shared" si="108"/>
        <v>0</v>
      </c>
      <c r="DA28" s="61">
        <f t="shared" si="108"/>
        <v>0</v>
      </c>
      <c r="DB28" s="62">
        <f t="shared" si="108"/>
        <v>0</v>
      </c>
      <c r="DC28" s="60">
        <f t="shared" si="108"/>
        <v>0</v>
      </c>
      <c r="DD28" s="61">
        <f t="shared" si="108"/>
        <v>0</v>
      </c>
      <c r="DE28" s="61">
        <f t="shared" si="108"/>
        <v>0</v>
      </c>
      <c r="DF28" s="61">
        <f t="shared" si="108"/>
        <v>0</v>
      </c>
      <c r="DG28" s="61">
        <f t="shared" si="108"/>
        <v>0</v>
      </c>
      <c r="DH28" s="61">
        <f t="shared" si="108"/>
        <v>0</v>
      </c>
      <c r="DI28" s="62">
        <f t="shared" si="108"/>
        <v>0</v>
      </c>
      <c r="DJ28" s="60">
        <f t="shared" si="108"/>
        <v>0</v>
      </c>
      <c r="DK28" s="61">
        <f t="shared" si="108"/>
        <v>0</v>
      </c>
      <c r="DL28" s="61">
        <f t="shared" si="108"/>
        <v>0</v>
      </c>
      <c r="DM28" s="61">
        <f t="shared" si="108"/>
        <v>0</v>
      </c>
      <c r="DN28" s="61">
        <f t="shared" si="108"/>
        <v>0</v>
      </c>
      <c r="DO28" s="61">
        <f t="shared" si="108"/>
        <v>0</v>
      </c>
      <c r="DP28" s="62">
        <f t="shared" si="108"/>
        <v>0</v>
      </c>
      <c r="DQ28" s="60">
        <f t="shared" si="108"/>
        <v>0</v>
      </c>
      <c r="DR28" s="61">
        <f t="shared" si="108"/>
        <v>0</v>
      </c>
      <c r="DS28" s="61">
        <f t="shared" si="108"/>
        <v>0</v>
      </c>
      <c r="DT28" s="61">
        <f t="shared" si="108"/>
        <v>0</v>
      </c>
      <c r="DU28" s="61">
        <f t="shared" si="108"/>
        <v>0</v>
      </c>
      <c r="DV28" s="61">
        <f t="shared" si="108"/>
        <v>0</v>
      </c>
      <c r="DW28" s="62">
        <f t="shared" si="108"/>
        <v>0</v>
      </c>
      <c r="DX28" s="60">
        <f t="shared" si="108"/>
        <v>0</v>
      </c>
      <c r="DY28" s="61">
        <f t="shared" si="108"/>
        <v>0</v>
      </c>
      <c r="DZ28" s="61">
        <f t="shared" si="108"/>
        <v>0</v>
      </c>
      <c r="EA28" s="61">
        <f t="shared" ref="EA28:GL28" si="109">EA30+EA31</f>
        <v>0</v>
      </c>
      <c r="EB28" s="61">
        <f t="shared" si="109"/>
        <v>0</v>
      </c>
      <c r="EC28" s="61">
        <f t="shared" si="109"/>
        <v>0</v>
      </c>
      <c r="ED28" s="62">
        <f t="shared" si="109"/>
        <v>0</v>
      </c>
      <c r="EE28" s="60">
        <f t="shared" si="109"/>
        <v>0</v>
      </c>
      <c r="EF28" s="61">
        <f t="shared" si="109"/>
        <v>0</v>
      </c>
      <c r="EG28" s="61">
        <f t="shared" si="109"/>
        <v>0</v>
      </c>
      <c r="EH28" s="61">
        <f t="shared" si="109"/>
        <v>0</v>
      </c>
      <c r="EI28" s="61">
        <f t="shared" si="109"/>
        <v>0</v>
      </c>
      <c r="EJ28" s="61">
        <f t="shared" si="109"/>
        <v>0</v>
      </c>
      <c r="EK28" s="62">
        <f t="shared" si="109"/>
        <v>0</v>
      </c>
      <c r="EL28" s="60">
        <f t="shared" si="109"/>
        <v>0</v>
      </c>
      <c r="EM28" s="61">
        <f t="shared" si="109"/>
        <v>0</v>
      </c>
      <c r="EN28" s="61">
        <f t="shared" si="109"/>
        <v>0</v>
      </c>
      <c r="EO28" s="61">
        <f t="shared" si="109"/>
        <v>0</v>
      </c>
      <c r="EP28" s="61">
        <f t="shared" si="109"/>
        <v>0</v>
      </c>
      <c r="EQ28" s="61">
        <f t="shared" si="109"/>
        <v>0</v>
      </c>
      <c r="ER28" s="62">
        <f t="shared" si="109"/>
        <v>0</v>
      </c>
      <c r="ES28" s="60">
        <f t="shared" si="109"/>
        <v>0</v>
      </c>
      <c r="ET28" s="61">
        <f t="shared" si="109"/>
        <v>0</v>
      </c>
      <c r="EU28" s="61">
        <f t="shared" si="109"/>
        <v>0</v>
      </c>
      <c r="EV28" s="61">
        <f t="shared" si="109"/>
        <v>0</v>
      </c>
      <c r="EW28" s="61">
        <f t="shared" si="109"/>
        <v>0</v>
      </c>
      <c r="EX28" s="61">
        <f t="shared" si="109"/>
        <v>0</v>
      </c>
      <c r="EY28" s="62">
        <f t="shared" si="109"/>
        <v>0</v>
      </c>
      <c r="EZ28" s="60">
        <f t="shared" si="109"/>
        <v>0</v>
      </c>
      <c r="FA28" s="61">
        <f t="shared" si="109"/>
        <v>0</v>
      </c>
      <c r="FB28" s="61">
        <f t="shared" si="109"/>
        <v>0</v>
      </c>
      <c r="FC28" s="61">
        <f t="shared" si="109"/>
        <v>0</v>
      </c>
      <c r="FD28" s="61">
        <f t="shared" si="109"/>
        <v>0</v>
      </c>
      <c r="FE28" s="61">
        <f t="shared" si="109"/>
        <v>0</v>
      </c>
      <c r="FF28" s="62">
        <f t="shared" si="109"/>
        <v>0</v>
      </c>
      <c r="FG28" s="60">
        <f t="shared" si="109"/>
        <v>0</v>
      </c>
      <c r="FH28" s="61">
        <f t="shared" si="109"/>
        <v>0</v>
      </c>
      <c r="FI28" s="61">
        <f t="shared" si="109"/>
        <v>0</v>
      </c>
      <c r="FJ28" s="61">
        <f t="shared" si="109"/>
        <v>0</v>
      </c>
      <c r="FK28" s="61">
        <f t="shared" si="109"/>
        <v>0</v>
      </c>
      <c r="FL28" s="61">
        <f t="shared" si="109"/>
        <v>0</v>
      </c>
      <c r="FM28" s="62">
        <f t="shared" si="109"/>
        <v>0</v>
      </c>
      <c r="FN28" s="60">
        <f t="shared" si="109"/>
        <v>1690</v>
      </c>
      <c r="FO28" s="61">
        <f t="shared" si="109"/>
        <v>2540</v>
      </c>
      <c r="FP28" s="61">
        <f t="shared" si="109"/>
        <v>3910</v>
      </c>
      <c r="FQ28" s="61">
        <f t="shared" si="109"/>
        <v>5360</v>
      </c>
      <c r="FR28" s="61">
        <f t="shared" si="109"/>
        <v>6390</v>
      </c>
      <c r="FS28" s="61">
        <f t="shared" si="109"/>
        <v>8080</v>
      </c>
      <c r="FT28" s="62">
        <f t="shared" si="109"/>
        <v>9330</v>
      </c>
      <c r="FU28" s="60">
        <f t="shared" si="109"/>
        <v>10570</v>
      </c>
      <c r="FV28" s="61">
        <f t="shared" si="109"/>
        <v>12370</v>
      </c>
      <c r="FW28" s="61">
        <f t="shared" si="109"/>
        <v>13540</v>
      </c>
      <c r="FX28" s="61">
        <f t="shared" si="109"/>
        <v>14220</v>
      </c>
      <c r="FY28" s="61">
        <f t="shared" si="109"/>
        <v>15120</v>
      </c>
      <c r="FZ28" s="61">
        <f t="shared" si="109"/>
        <v>15670</v>
      </c>
      <c r="GA28" s="62">
        <f t="shared" si="109"/>
        <v>16680</v>
      </c>
      <c r="GB28" s="60">
        <f t="shared" si="109"/>
        <v>17150</v>
      </c>
      <c r="GC28" s="61">
        <f t="shared" si="109"/>
        <v>17590</v>
      </c>
      <c r="GD28" s="61">
        <f t="shared" si="109"/>
        <v>18060</v>
      </c>
      <c r="GE28" s="61">
        <f t="shared" si="109"/>
        <v>18360</v>
      </c>
      <c r="GF28" s="61">
        <f t="shared" si="109"/>
        <v>18540</v>
      </c>
      <c r="GG28" s="61">
        <f t="shared" si="109"/>
        <v>18750</v>
      </c>
      <c r="GH28" s="62">
        <f t="shared" si="109"/>
        <v>18850</v>
      </c>
      <c r="GI28" s="60">
        <f t="shared" si="109"/>
        <v>19040</v>
      </c>
      <c r="GJ28" s="61">
        <f t="shared" si="109"/>
        <v>19100</v>
      </c>
      <c r="GK28" s="61">
        <f t="shared" si="109"/>
        <v>19200</v>
      </c>
      <c r="GL28" s="61">
        <f t="shared" si="109"/>
        <v>19320</v>
      </c>
      <c r="GM28" s="61">
        <f t="shared" ref="GM28:IX28" si="110">GM30+GM31</f>
        <v>19370</v>
      </c>
      <c r="GN28" s="61">
        <f t="shared" si="110"/>
        <v>19360</v>
      </c>
      <c r="GO28" s="62">
        <f t="shared" si="110"/>
        <v>19310</v>
      </c>
      <c r="GP28" s="60">
        <f t="shared" si="110"/>
        <v>19320</v>
      </c>
      <c r="GQ28" s="61">
        <f t="shared" si="110"/>
        <v>19320</v>
      </c>
      <c r="GR28" s="61">
        <f t="shared" si="110"/>
        <v>19290</v>
      </c>
      <c r="GS28" s="61">
        <f t="shared" si="110"/>
        <v>19290</v>
      </c>
      <c r="GT28" s="61">
        <f t="shared" si="110"/>
        <v>19290</v>
      </c>
      <c r="GU28" s="61">
        <f t="shared" si="110"/>
        <v>19290</v>
      </c>
      <c r="GV28" s="62">
        <f t="shared" si="110"/>
        <v>19270</v>
      </c>
      <c r="GW28" s="60">
        <f t="shared" si="110"/>
        <v>19190</v>
      </c>
      <c r="GX28" s="61">
        <f t="shared" si="110"/>
        <v>19040</v>
      </c>
      <c r="GY28" s="61">
        <f t="shared" si="110"/>
        <v>19040</v>
      </c>
      <c r="GZ28" s="61">
        <f t="shared" si="110"/>
        <v>18960</v>
      </c>
      <c r="HA28" s="61">
        <f t="shared" si="110"/>
        <v>18700</v>
      </c>
      <c r="HB28" s="61">
        <f t="shared" si="110"/>
        <v>18700</v>
      </c>
      <c r="HC28" s="62">
        <f t="shared" si="110"/>
        <v>18750</v>
      </c>
      <c r="HD28" s="60">
        <f t="shared" si="110"/>
        <v>18840</v>
      </c>
      <c r="HE28" s="61">
        <f t="shared" si="110"/>
        <v>18870</v>
      </c>
      <c r="HF28" s="61">
        <f t="shared" si="110"/>
        <v>18610</v>
      </c>
      <c r="HG28" s="61">
        <f t="shared" si="110"/>
        <v>18600</v>
      </c>
      <c r="HH28" s="61">
        <f t="shared" si="110"/>
        <v>18510</v>
      </c>
      <c r="HI28" s="61">
        <f t="shared" si="110"/>
        <v>18570</v>
      </c>
      <c r="HJ28" s="62">
        <f t="shared" si="110"/>
        <v>18620</v>
      </c>
      <c r="HK28" s="60">
        <f t="shared" si="110"/>
        <v>18670</v>
      </c>
      <c r="HL28" s="61">
        <f t="shared" si="110"/>
        <v>18630</v>
      </c>
      <c r="HM28" s="61">
        <f t="shared" si="110"/>
        <v>18600</v>
      </c>
      <c r="HN28" s="61">
        <f t="shared" si="110"/>
        <v>18420</v>
      </c>
      <c r="HO28" s="61">
        <f t="shared" si="110"/>
        <v>18460</v>
      </c>
      <c r="HP28" s="61">
        <f t="shared" si="110"/>
        <v>18460</v>
      </c>
      <c r="HQ28" s="62">
        <f t="shared" si="110"/>
        <v>18480</v>
      </c>
      <c r="HR28" s="62">
        <f t="shared" si="110"/>
        <v>18510</v>
      </c>
      <c r="HS28" s="61">
        <f t="shared" si="110"/>
        <v>18510</v>
      </c>
      <c r="HT28" s="61">
        <f t="shared" si="110"/>
        <v>18510</v>
      </c>
      <c r="HU28" s="61">
        <f t="shared" si="110"/>
        <v>18510</v>
      </c>
      <c r="HV28" s="61">
        <f t="shared" si="110"/>
        <v>18510</v>
      </c>
      <c r="HW28" s="61">
        <f t="shared" si="110"/>
        <v>18510</v>
      </c>
      <c r="HX28" s="62">
        <f t="shared" si="110"/>
        <v>18490</v>
      </c>
      <c r="HY28" s="60">
        <f t="shared" si="110"/>
        <v>18330</v>
      </c>
      <c r="HZ28" s="61">
        <f t="shared" si="110"/>
        <v>18200</v>
      </c>
      <c r="IA28" s="61">
        <f t="shared" si="110"/>
        <v>17990</v>
      </c>
      <c r="IB28" s="61">
        <f t="shared" si="110"/>
        <v>17890</v>
      </c>
      <c r="IC28" s="61">
        <f t="shared" si="110"/>
        <v>17930</v>
      </c>
      <c r="ID28" s="61">
        <f t="shared" si="110"/>
        <v>17870</v>
      </c>
      <c r="IE28" s="62">
        <f t="shared" si="110"/>
        <v>17880</v>
      </c>
      <c r="IF28" s="60">
        <f t="shared" si="110"/>
        <v>17850</v>
      </c>
      <c r="IG28" s="61">
        <f t="shared" si="110"/>
        <v>17870</v>
      </c>
      <c r="IH28" s="61">
        <f t="shared" si="110"/>
        <v>17870</v>
      </c>
      <c r="II28" s="61">
        <f t="shared" si="110"/>
        <v>17990</v>
      </c>
      <c r="IJ28" s="61">
        <f t="shared" si="110"/>
        <v>17870</v>
      </c>
      <c r="IK28" s="61">
        <f t="shared" si="110"/>
        <v>17880</v>
      </c>
      <c r="IL28" s="62">
        <f t="shared" si="110"/>
        <v>17850</v>
      </c>
      <c r="IM28" s="60">
        <f t="shared" si="110"/>
        <v>17540</v>
      </c>
      <c r="IN28" s="61">
        <f t="shared" si="110"/>
        <v>17490</v>
      </c>
      <c r="IO28" s="61">
        <f t="shared" si="110"/>
        <v>17520</v>
      </c>
      <c r="IP28" s="61">
        <f t="shared" si="110"/>
        <v>17520</v>
      </c>
      <c r="IQ28" s="61">
        <f t="shared" si="110"/>
        <v>17450</v>
      </c>
      <c r="IR28" s="61">
        <f t="shared" si="110"/>
        <v>17460</v>
      </c>
      <c r="IS28" s="62">
        <f t="shared" si="110"/>
        <v>17460</v>
      </c>
      <c r="IT28" s="60">
        <f t="shared" si="110"/>
        <v>17020</v>
      </c>
      <c r="IU28" s="61">
        <f t="shared" si="110"/>
        <v>17070</v>
      </c>
      <c r="IV28" s="61">
        <f t="shared" si="110"/>
        <v>17070</v>
      </c>
      <c r="IW28" s="61">
        <f t="shared" si="110"/>
        <v>17040</v>
      </c>
      <c r="IX28" s="61">
        <f t="shared" si="110"/>
        <v>17040</v>
      </c>
      <c r="IY28" s="61">
        <f t="shared" ref="IY28:LJ28" si="111">IY30+IY31</f>
        <v>17040</v>
      </c>
      <c r="IZ28" s="62">
        <f t="shared" si="111"/>
        <v>17040</v>
      </c>
      <c r="JA28" s="60">
        <f t="shared" si="111"/>
        <v>17040</v>
      </c>
      <c r="JB28" s="61">
        <f t="shared" si="111"/>
        <v>17040</v>
      </c>
      <c r="JC28" s="61">
        <f t="shared" si="111"/>
        <v>17040</v>
      </c>
      <c r="JD28" s="61">
        <f t="shared" si="111"/>
        <v>16950</v>
      </c>
      <c r="JE28" s="61">
        <f t="shared" si="111"/>
        <v>16930</v>
      </c>
      <c r="JF28" s="61">
        <f t="shared" si="111"/>
        <v>16830</v>
      </c>
      <c r="JG28" s="62">
        <f t="shared" si="111"/>
        <v>16830</v>
      </c>
      <c r="JH28" s="60">
        <f t="shared" si="111"/>
        <v>16800</v>
      </c>
      <c r="JI28" s="61">
        <f t="shared" si="111"/>
        <v>16740</v>
      </c>
      <c r="JJ28" s="61">
        <f t="shared" si="111"/>
        <v>16740</v>
      </c>
      <c r="JK28" s="61">
        <f t="shared" si="111"/>
        <v>16740</v>
      </c>
      <c r="JL28" s="61">
        <f t="shared" si="111"/>
        <v>16740</v>
      </c>
      <c r="JM28" s="61">
        <f t="shared" si="111"/>
        <v>16740</v>
      </c>
      <c r="JN28" s="62">
        <f t="shared" si="111"/>
        <v>16740</v>
      </c>
      <c r="JO28" s="60">
        <f t="shared" si="111"/>
        <v>16740</v>
      </c>
      <c r="JP28" s="61">
        <f t="shared" si="111"/>
        <v>16740</v>
      </c>
      <c r="JQ28" s="61">
        <f t="shared" si="111"/>
        <v>16740</v>
      </c>
      <c r="JR28" s="61">
        <f t="shared" si="111"/>
        <v>16740</v>
      </c>
      <c r="JS28" s="61">
        <f t="shared" si="111"/>
        <v>16710</v>
      </c>
      <c r="JT28" s="61">
        <f t="shared" si="111"/>
        <v>16710</v>
      </c>
      <c r="JU28" s="62">
        <f t="shared" si="111"/>
        <v>16710</v>
      </c>
      <c r="JV28" s="60">
        <f t="shared" si="111"/>
        <v>16680</v>
      </c>
      <c r="JW28" s="61">
        <f t="shared" si="111"/>
        <v>16620</v>
      </c>
      <c r="JX28" s="61">
        <f t="shared" si="111"/>
        <v>16470</v>
      </c>
      <c r="JY28" s="61">
        <f t="shared" si="111"/>
        <v>16410</v>
      </c>
      <c r="JZ28" s="61">
        <f t="shared" si="111"/>
        <v>16410</v>
      </c>
      <c r="KA28" s="61">
        <f t="shared" si="111"/>
        <v>16410</v>
      </c>
      <c r="KB28" s="62">
        <f t="shared" si="111"/>
        <v>16370</v>
      </c>
      <c r="KC28" s="60">
        <f t="shared" si="111"/>
        <v>16370</v>
      </c>
      <c r="KD28" s="61">
        <f t="shared" si="111"/>
        <v>16370</v>
      </c>
      <c r="KE28" s="61">
        <f t="shared" si="111"/>
        <v>16230</v>
      </c>
      <c r="KF28" s="61">
        <f t="shared" si="111"/>
        <v>16110</v>
      </c>
      <c r="KG28" s="61">
        <f t="shared" si="111"/>
        <v>16080</v>
      </c>
      <c r="KH28" s="61">
        <f t="shared" si="111"/>
        <v>16080</v>
      </c>
      <c r="KI28" s="62">
        <f t="shared" si="111"/>
        <v>16080</v>
      </c>
      <c r="KJ28" s="60">
        <f t="shared" si="111"/>
        <v>16080</v>
      </c>
      <c r="KK28" s="61">
        <f t="shared" si="111"/>
        <v>16080</v>
      </c>
      <c r="KL28" s="61">
        <f t="shared" si="111"/>
        <v>16080</v>
      </c>
      <c r="KM28" s="61">
        <f t="shared" si="111"/>
        <v>16080</v>
      </c>
      <c r="KN28" s="61">
        <f t="shared" si="111"/>
        <v>16030</v>
      </c>
      <c r="KO28" s="61">
        <f t="shared" si="111"/>
        <v>16000</v>
      </c>
      <c r="KP28" s="62">
        <f t="shared" si="111"/>
        <v>16000</v>
      </c>
      <c r="KQ28" s="60">
        <f t="shared" si="111"/>
        <v>15940</v>
      </c>
      <c r="KR28" s="61">
        <f t="shared" si="111"/>
        <v>15770</v>
      </c>
      <c r="KS28" s="61">
        <f t="shared" si="111"/>
        <v>15770</v>
      </c>
      <c r="KT28" s="61">
        <f t="shared" si="111"/>
        <v>15770</v>
      </c>
      <c r="KU28" s="61">
        <f t="shared" si="111"/>
        <v>15760</v>
      </c>
      <c r="KV28" s="61">
        <f t="shared" si="111"/>
        <v>15670</v>
      </c>
      <c r="KW28" s="62">
        <f t="shared" si="111"/>
        <v>15670</v>
      </c>
      <c r="KX28" s="60">
        <f t="shared" si="111"/>
        <v>15670</v>
      </c>
      <c r="KY28" s="61">
        <f t="shared" si="111"/>
        <v>15500</v>
      </c>
      <c r="KZ28" s="61">
        <f t="shared" si="111"/>
        <v>15500</v>
      </c>
      <c r="LA28" s="61">
        <f t="shared" si="111"/>
        <v>15480</v>
      </c>
      <c r="LB28" s="61">
        <f t="shared" si="111"/>
        <v>15480</v>
      </c>
      <c r="LC28" s="61">
        <f t="shared" si="111"/>
        <v>15480</v>
      </c>
      <c r="LD28" s="62">
        <f t="shared" si="111"/>
        <v>15480</v>
      </c>
      <c r="LE28" s="60">
        <f t="shared" si="111"/>
        <v>15450</v>
      </c>
      <c r="LF28" s="61">
        <f t="shared" si="111"/>
        <v>15410</v>
      </c>
      <c r="LG28" s="61">
        <f t="shared" si="111"/>
        <v>15410</v>
      </c>
      <c r="LH28" s="61">
        <f t="shared" si="111"/>
        <v>15400</v>
      </c>
      <c r="LI28" s="61">
        <f t="shared" si="111"/>
        <v>15400</v>
      </c>
      <c r="LJ28" s="61">
        <f t="shared" si="111"/>
        <v>15400</v>
      </c>
      <c r="LK28" s="62">
        <f t="shared" ref="LK28:NV28" si="112">LK30+LK31</f>
        <v>15400</v>
      </c>
      <c r="LL28" s="60">
        <f t="shared" si="112"/>
        <v>0</v>
      </c>
      <c r="LM28" s="61">
        <f t="shared" si="112"/>
        <v>0</v>
      </c>
      <c r="LN28" s="61">
        <f t="shared" si="112"/>
        <v>0</v>
      </c>
      <c r="LO28" s="61">
        <f t="shared" si="112"/>
        <v>0</v>
      </c>
      <c r="LP28" s="61">
        <f t="shared" si="112"/>
        <v>0</v>
      </c>
      <c r="LQ28" s="61">
        <f t="shared" si="112"/>
        <v>0</v>
      </c>
      <c r="LR28" s="62">
        <f t="shared" si="112"/>
        <v>0</v>
      </c>
      <c r="LS28" s="60">
        <f t="shared" si="112"/>
        <v>0</v>
      </c>
      <c r="LT28" s="61">
        <f t="shared" si="112"/>
        <v>0</v>
      </c>
      <c r="LU28" s="61">
        <f t="shared" si="112"/>
        <v>0</v>
      </c>
      <c r="LV28" s="61">
        <f t="shared" si="112"/>
        <v>0</v>
      </c>
      <c r="LW28" s="61">
        <f t="shared" si="112"/>
        <v>0</v>
      </c>
      <c r="LX28" s="61">
        <f t="shared" si="112"/>
        <v>0</v>
      </c>
      <c r="LY28" s="62">
        <f t="shared" si="112"/>
        <v>0</v>
      </c>
      <c r="LZ28" s="60">
        <f t="shared" si="112"/>
        <v>0</v>
      </c>
      <c r="MA28" s="61">
        <f t="shared" si="112"/>
        <v>0</v>
      </c>
      <c r="MB28" s="61">
        <f t="shared" si="112"/>
        <v>0</v>
      </c>
      <c r="MC28" s="61">
        <f t="shared" si="112"/>
        <v>0</v>
      </c>
      <c r="MD28" s="61">
        <f t="shared" si="112"/>
        <v>0</v>
      </c>
      <c r="ME28" s="61">
        <f t="shared" si="112"/>
        <v>0</v>
      </c>
      <c r="MF28" s="62">
        <f t="shared" si="112"/>
        <v>0</v>
      </c>
      <c r="MG28" s="60">
        <f t="shared" si="112"/>
        <v>0</v>
      </c>
      <c r="MH28" s="61">
        <f t="shared" si="112"/>
        <v>0</v>
      </c>
      <c r="MI28" s="61">
        <f t="shared" si="112"/>
        <v>0</v>
      </c>
      <c r="MJ28" s="61">
        <f t="shared" si="112"/>
        <v>0</v>
      </c>
      <c r="MK28" s="61">
        <f t="shared" si="112"/>
        <v>0</v>
      </c>
      <c r="ML28" s="61">
        <f t="shared" si="112"/>
        <v>0</v>
      </c>
      <c r="MM28" s="62">
        <f t="shared" si="112"/>
        <v>0</v>
      </c>
      <c r="MN28" s="60">
        <f t="shared" si="112"/>
        <v>0</v>
      </c>
      <c r="MO28" s="61">
        <f t="shared" si="112"/>
        <v>0</v>
      </c>
      <c r="MP28" s="61">
        <f t="shared" si="112"/>
        <v>0</v>
      </c>
      <c r="MQ28" s="61">
        <f t="shared" si="112"/>
        <v>0</v>
      </c>
      <c r="MR28" s="61">
        <f t="shared" si="112"/>
        <v>0</v>
      </c>
      <c r="MS28" s="61">
        <f t="shared" si="112"/>
        <v>0</v>
      </c>
      <c r="MT28" s="62">
        <f t="shared" si="112"/>
        <v>0</v>
      </c>
      <c r="MU28" s="60">
        <f t="shared" si="112"/>
        <v>0</v>
      </c>
      <c r="MV28" s="61">
        <f t="shared" si="112"/>
        <v>0</v>
      </c>
      <c r="MW28" s="61">
        <f t="shared" si="112"/>
        <v>0</v>
      </c>
      <c r="MX28" s="61">
        <f t="shared" si="112"/>
        <v>0</v>
      </c>
      <c r="MY28" s="61">
        <f t="shared" si="112"/>
        <v>0</v>
      </c>
      <c r="MZ28" s="61">
        <f t="shared" si="112"/>
        <v>0</v>
      </c>
      <c r="NA28" s="62">
        <f t="shared" si="112"/>
        <v>0</v>
      </c>
      <c r="NB28" s="60">
        <f t="shared" si="112"/>
        <v>0</v>
      </c>
      <c r="NC28" s="61">
        <f t="shared" si="112"/>
        <v>0</v>
      </c>
      <c r="ND28" s="61">
        <f t="shared" si="112"/>
        <v>0</v>
      </c>
      <c r="NE28" s="61">
        <f t="shared" si="112"/>
        <v>0</v>
      </c>
      <c r="NF28" s="61">
        <f t="shared" si="112"/>
        <v>0</v>
      </c>
      <c r="NG28" s="61">
        <f t="shared" si="112"/>
        <v>0</v>
      </c>
      <c r="NH28" s="62">
        <f t="shared" si="112"/>
        <v>0</v>
      </c>
      <c r="NI28" s="60">
        <f t="shared" si="112"/>
        <v>0</v>
      </c>
      <c r="NJ28" s="61">
        <f t="shared" si="112"/>
        <v>0</v>
      </c>
      <c r="NK28" s="61">
        <f t="shared" si="112"/>
        <v>0</v>
      </c>
      <c r="NL28" s="61">
        <f t="shared" si="112"/>
        <v>0</v>
      </c>
      <c r="NM28" s="61">
        <f t="shared" si="112"/>
        <v>0</v>
      </c>
      <c r="NN28" s="61">
        <f t="shared" si="112"/>
        <v>0</v>
      </c>
      <c r="NO28" s="62">
        <f t="shared" si="112"/>
        <v>0</v>
      </c>
      <c r="NP28" s="60">
        <f t="shared" si="112"/>
        <v>0</v>
      </c>
      <c r="NQ28" s="61">
        <f t="shared" si="112"/>
        <v>0</v>
      </c>
      <c r="NR28" s="61">
        <f t="shared" si="112"/>
        <v>0</v>
      </c>
      <c r="NS28" s="61">
        <f t="shared" si="112"/>
        <v>0</v>
      </c>
      <c r="NT28" s="61">
        <f t="shared" si="112"/>
        <v>0</v>
      </c>
      <c r="NU28" s="61">
        <f t="shared" si="112"/>
        <v>0</v>
      </c>
      <c r="NV28" s="62">
        <f t="shared" si="112"/>
        <v>0</v>
      </c>
      <c r="NW28" s="60">
        <f t="shared" ref="NW28:QH28" si="113">NW30+NW31</f>
        <v>0</v>
      </c>
      <c r="NX28" s="61">
        <f t="shared" si="113"/>
        <v>0</v>
      </c>
      <c r="NY28" s="61">
        <f t="shared" si="113"/>
        <v>0</v>
      </c>
      <c r="NZ28" s="61">
        <f t="shared" si="113"/>
        <v>0</v>
      </c>
      <c r="OA28" s="61">
        <f t="shared" si="113"/>
        <v>0</v>
      </c>
      <c r="OB28" s="61">
        <f t="shared" si="113"/>
        <v>0</v>
      </c>
      <c r="OC28" s="62">
        <f t="shared" si="113"/>
        <v>0</v>
      </c>
      <c r="OD28" s="60">
        <f t="shared" si="113"/>
        <v>0</v>
      </c>
      <c r="OE28" s="61">
        <f t="shared" si="113"/>
        <v>0</v>
      </c>
      <c r="OF28" s="61">
        <f t="shared" si="113"/>
        <v>0</v>
      </c>
      <c r="OG28" s="61">
        <f t="shared" si="113"/>
        <v>0</v>
      </c>
      <c r="OH28" s="61">
        <f t="shared" si="113"/>
        <v>0</v>
      </c>
      <c r="OI28" s="61">
        <f t="shared" si="113"/>
        <v>0</v>
      </c>
      <c r="OJ28" s="62">
        <f t="shared" si="113"/>
        <v>0</v>
      </c>
      <c r="OK28" s="60">
        <f t="shared" si="113"/>
        <v>0</v>
      </c>
      <c r="OL28" s="61">
        <f t="shared" si="113"/>
        <v>0</v>
      </c>
      <c r="OM28" s="61">
        <f t="shared" si="113"/>
        <v>0</v>
      </c>
      <c r="ON28" s="61">
        <f t="shared" si="113"/>
        <v>0</v>
      </c>
      <c r="OO28" s="61">
        <f t="shared" si="113"/>
        <v>0</v>
      </c>
      <c r="OP28" s="61">
        <f t="shared" si="113"/>
        <v>0</v>
      </c>
      <c r="OQ28" s="62">
        <f t="shared" si="113"/>
        <v>0</v>
      </c>
      <c r="OR28" s="60">
        <f t="shared" si="113"/>
        <v>0</v>
      </c>
      <c r="OS28" s="61">
        <f t="shared" si="113"/>
        <v>0</v>
      </c>
      <c r="OT28" s="61">
        <f t="shared" si="113"/>
        <v>0</v>
      </c>
      <c r="OU28" s="61">
        <f t="shared" si="113"/>
        <v>0</v>
      </c>
      <c r="OV28" s="61">
        <f t="shared" si="113"/>
        <v>0</v>
      </c>
      <c r="OW28" s="61">
        <f t="shared" si="113"/>
        <v>0</v>
      </c>
      <c r="OX28" s="62">
        <f t="shared" si="113"/>
        <v>0</v>
      </c>
      <c r="OY28" s="60">
        <f t="shared" si="113"/>
        <v>0</v>
      </c>
      <c r="OZ28" s="61">
        <f t="shared" si="113"/>
        <v>0</v>
      </c>
      <c r="PA28" s="61">
        <f t="shared" si="113"/>
        <v>0</v>
      </c>
      <c r="PB28" s="61">
        <f t="shared" si="113"/>
        <v>0</v>
      </c>
      <c r="PC28" s="61">
        <f t="shared" si="113"/>
        <v>0</v>
      </c>
      <c r="PD28" s="61">
        <f t="shared" si="113"/>
        <v>0</v>
      </c>
      <c r="PE28" s="62">
        <f t="shared" si="113"/>
        <v>0</v>
      </c>
      <c r="PF28" s="60">
        <f t="shared" si="113"/>
        <v>0</v>
      </c>
      <c r="PG28" s="61">
        <f t="shared" si="113"/>
        <v>0</v>
      </c>
      <c r="PH28" s="61">
        <f t="shared" si="113"/>
        <v>0</v>
      </c>
      <c r="PI28" s="61">
        <f t="shared" si="113"/>
        <v>0</v>
      </c>
      <c r="PJ28" s="61">
        <f t="shared" si="113"/>
        <v>0</v>
      </c>
      <c r="PK28" s="61">
        <f t="shared" si="113"/>
        <v>0</v>
      </c>
      <c r="PL28" s="62">
        <f t="shared" si="113"/>
        <v>0</v>
      </c>
      <c r="PM28" s="60">
        <f t="shared" si="113"/>
        <v>0</v>
      </c>
      <c r="PN28" s="61">
        <f t="shared" si="113"/>
        <v>0</v>
      </c>
      <c r="PO28" s="61">
        <f t="shared" si="113"/>
        <v>0</v>
      </c>
      <c r="PP28" s="61">
        <f t="shared" si="113"/>
        <v>0</v>
      </c>
      <c r="PQ28" s="61">
        <f t="shared" si="113"/>
        <v>0</v>
      </c>
      <c r="PR28" s="61">
        <f t="shared" si="113"/>
        <v>0</v>
      </c>
      <c r="PS28" s="62">
        <f t="shared" si="113"/>
        <v>0</v>
      </c>
      <c r="PT28" s="60">
        <f t="shared" si="113"/>
        <v>0</v>
      </c>
      <c r="PU28" s="61">
        <f t="shared" si="113"/>
        <v>0</v>
      </c>
      <c r="PV28" s="61">
        <f t="shared" si="113"/>
        <v>0</v>
      </c>
      <c r="PW28" s="61">
        <f t="shared" si="113"/>
        <v>0</v>
      </c>
      <c r="PX28" s="61">
        <f t="shared" si="113"/>
        <v>0</v>
      </c>
      <c r="PY28" s="61">
        <f t="shared" si="113"/>
        <v>0</v>
      </c>
      <c r="PZ28" s="62">
        <f t="shared" si="113"/>
        <v>0</v>
      </c>
      <c r="QA28" s="60">
        <f t="shared" si="113"/>
        <v>0</v>
      </c>
      <c r="QB28" s="61">
        <f t="shared" si="113"/>
        <v>0</v>
      </c>
      <c r="QC28" s="61">
        <f t="shared" si="113"/>
        <v>0</v>
      </c>
      <c r="QD28" s="61">
        <f t="shared" si="113"/>
        <v>0</v>
      </c>
      <c r="QE28" s="61">
        <f t="shared" si="113"/>
        <v>0</v>
      </c>
      <c r="QF28" s="61">
        <f t="shared" si="113"/>
        <v>0</v>
      </c>
      <c r="QG28" s="62">
        <f t="shared" si="113"/>
        <v>0</v>
      </c>
      <c r="QH28" s="60">
        <f t="shared" si="113"/>
        <v>0</v>
      </c>
      <c r="QI28" s="61">
        <f t="shared" ref="QI28:QN28" si="114">QI30+QI31</f>
        <v>0</v>
      </c>
      <c r="QJ28" s="61">
        <f t="shared" si="114"/>
        <v>0</v>
      </c>
      <c r="QK28" s="61">
        <f t="shared" si="114"/>
        <v>0</v>
      </c>
      <c r="QL28" s="61">
        <f t="shared" si="114"/>
        <v>0</v>
      </c>
      <c r="QM28" s="61">
        <f t="shared" si="114"/>
        <v>0</v>
      </c>
      <c r="QN28" s="62">
        <f t="shared" si="114"/>
        <v>0</v>
      </c>
    </row>
    <row r="30" spans="1:456" s="67" customFormat="1" x14ac:dyDescent="0.2">
      <c r="A30" s="63" t="s">
        <v>171</v>
      </c>
      <c r="B30" s="64"/>
      <c r="C30" s="65"/>
      <c r="D30" s="65"/>
      <c r="E30" s="65"/>
      <c r="F30" s="65"/>
      <c r="G30" s="65"/>
      <c r="H30" s="66"/>
      <c r="I30" s="64"/>
      <c r="J30" s="65"/>
      <c r="K30" s="65"/>
      <c r="L30" s="65"/>
      <c r="M30" s="65"/>
      <c r="N30" s="65"/>
      <c r="O30" s="66"/>
      <c r="P30" s="64"/>
      <c r="Q30" s="65"/>
      <c r="R30" s="65"/>
      <c r="S30" s="65"/>
      <c r="T30" s="65"/>
      <c r="U30" s="65"/>
      <c r="V30" s="66"/>
      <c r="W30" s="64"/>
      <c r="X30" s="65"/>
      <c r="Y30" s="65"/>
      <c r="Z30" s="65"/>
      <c r="AA30" s="65"/>
      <c r="AB30" s="65"/>
      <c r="AC30" s="66"/>
      <c r="AD30" s="64"/>
      <c r="AE30" s="65"/>
      <c r="AF30" s="65"/>
      <c r="AG30" s="65"/>
      <c r="AH30" s="65"/>
      <c r="AI30" s="65"/>
      <c r="AJ30" s="66"/>
      <c r="AK30" s="64"/>
      <c r="AL30" s="65"/>
      <c r="AM30" s="65"/>
      <c r="AN30" s="65"/>
      <c r="AO30" s="65"/>
      <c r="AP30" s="65"/>
      <c r="AQ30" s="66"/>
      <c r="AR30" s="64"/>
      <c r="AS30" s="65"/>
      <c r="AT30" s="65"/>
      <c r="AU30" s="65"/>
      <c r="AV30" s="65"/>
      <c r="AW30" s="65"/>
      <c r="AX30" s="66"/>
      <c r="AY30" s="64"/>
      <c r="AZ30" s="65"/>
      <c r="BA30" s="65"/>
      <c r="BB30" s="65"/>
      <c r="BC30" s="65"/>
      <c r="BD30" s="65"/>
      <c r="BE30" s="66"/>
      <c r="BF30" s="64"/>
      <c r="BG30" s="65"/>
      <c r="BH30" s="65"/>
      <c r="BI30" s="65"/>
      <c r="BJ30" s="65"/>
      <c r="BK30" s="65"/>
      <c r="BL30" s="66"/>
      <c r="BM30" s="64"/>
      <c r="BN30" s="65"/>
      <c r="BO30" s="65"/>
      <c r="BP30" s="65"/>
      <c r="BQ30" s="65"/>
      <c r="BR30" s="65"/>
      <c r="BS30" s="66"/>
      <c r="BT30" s="64"/>
      <c r="BU30" s="65"/>
      <c r="BV30" s="65"/>
      <c r="BW30" s="65"/>
      <c r="BX30" s="65"/>
      <c r="BY30" s="65"/>
      <c r="BZ30" s="66"/>
      <c r="CA30" s="64"/>
      <c r="CB30" s="65"/>
      <c r="CC30" s="65"/>
      <c r="CD30" s="65"/>
      <c r="CE30" s="65"/>
      <c r="CF30" s="65"/>
      <c r="CG30" s="66"/>
      <c r="CH30" s="64"/>
      <c r="CI30" s="65"/>
      <c r="CJ30" s="65"/>
      <c r="CK30" s="65"/>
      <c r="CL30" s="65"/>
      <c r="CM30" s="65"/>
      <c r="CN30" s="66"/>
      <c r="CO30" s="64"/>
      <c r="CP30" s="65"/>
      <c r="CQ30" s="65"/>
      <c r="CR30" s="65"/>
      <c r="CS30" s="65"/>
      <c r="CT30" s="65"/>
      <c r="CU30" s="66"/>
      <c r="CV30" s="64"/>
      <c r="CW30" s="65"/>
      <c r="CX30" s="65"/>
      <c r="CY30" s="65"/>
      <c r="CZ30" s="65"/>
      <c r="DA30" s="65"/>
      <c r="DB30" s="66"/>
      <c r="DC30" s="64"/>
      <c r="DD30" s="65"/>
      <c r="DE30" s="65"/>
      <c r="DF30" s="65"/>
      <c r="DG30" s="65"/>
      <c r="DH30" s="65"/>
      <c r="DI30" s="66"/>
      <c r="DJ30" s="64"/>
      <c r="DK30" s="65"/>
      <c r="DL30" s="65"/>
      <c r="DM30" s="65"/>
      <c r="DN30" s="65"/>
      <c r="DO30" s="65"/>
      <c r="DP30" s="66"/>
      <c r="DQ30" s="64"/>
      <c r="DR30" s="65"/>
      <c r="DS30" s="65"/>
      <c r="DT30" s="65"/>
      <c r="DU30" s="65"/>
      <c r="DV30" s="65"/>
      <c r="DW30" s="66"/>
      <c r="DX30" s="64"/>
      <c r="DY30" s="65"/>
      <c r="DZ30" s="65"/>
      <c r="EA30" s="65"/>
      <c r="EB30" s="65"/>
      <c r="EC30" s="65"/>
      <c r="ED30" s="66"/>
      <c r="EE30" s="64"/>
      <c r="EF30" s="65"/>
      <c r="EG30" s="65"/>
      <c r="EH30" s="65"/>
      <c r="EI30" s="65"/>
      <c r="EJ30" s="65"/>
      <c r="EK30" s="66"/>
      <c r="EL30" s="64"/>
      <c r="EM30" s="65"/>
      <c r="EN30" s="65"/>
      <c r="EO30" s="65"/>
      <c r="EP30" s="65"/>
      <c r="EQ30" s="65"/>
      <c r="ER30" s="66"/>
      <c r="ES30" s="64"/>
      <c r="ET30" s="65"/>
      <c r="EU30" s="65"/>
      <c r="EV30" s="65"/>
      <c r="EW30" s="65"/>
      <c r="EX30" s="65"/>
      <c r="EY30" s="66"/>
      <c r="EZ30" s="64"/>
      <c r="FA30" s="65"/>
      <c r="FB30" s="65"/>
      <c r="FC30" s="65"/>
      <c r="FD30" s="65"/>
      <c r="FE30" s="65"/>
      <c r="FF30" s="66"/>
      <c r="FG30" s="64"/>
      <c r="FH30" s="65"/>
      <c r="FI30" s="65"/>
      <c r="FJ30" s="65"/>
      <c r="FK30" s="65"/>
      <c r="FL30" s="65"/>
      <c r="FM30" s="66"/>
      <c r="FN30" s="64"/>
      <c r="FO30" s="65"/>
      <c r="FP30" s="65"/>
      <c r="FQ30" s="65"/>
      <c r="FR30" s="65"/>
      <c r="FS30" s="65"/>
      <c r="FT30" s="66"/>
      <c r="FU30" s="64"/>
      <c r="FV30" s="65"/>
      <c r="FW30" s="65"/>
      <c r="FX30" s="65"/>
      <c r="FY30" s="65"/>
      <c r="FZ30" s="65"/>
      <c r="GA30" s="66"/>
      <c r="GB30" s="64"/>
      <c r="GC30" s="65"/>
      <c r="GD30" s="65"/>
      <c r="GE30" s="65"/>
      <c r="GF30" s="65"/>
      <c r="GG30" s="65"/>
      <c r="GH30" s="66"/>
      <c r="GI30" s="64"/>
      <c r="GJ30" s="65"/>
      <c r="GK30" s="65"/>
      <c r="GL30" s="65"/>
      <c r="GM30" s="65"/>
      <c r="GN30" s="65"/>
      <c r="GO30" s="66"/>
      <c r="GP30" s="64"/>
      <c r="GQ30" s="65"/>
      <c r="GR30" s="65"/>
      <c r="GS30" s="65"/>
      <c r="GT30" s="65"/>
      <c r="GU30" s="65"/>
      <c r="GV30" s="66"/>
      <c r="GW30" s="64"/>
      <c r="GX30" s="65"/>
      <c r="GY30" s="65"/>
      <c r="GZ30" s="65"/>
      <c r="HA30" s="65"/>
      <c r="HB30" s="65"/>
      <c r="HC30" s="66"/>
      <c r="HD30" s="64"/>
      <c r="HE30" s="65"/>
      <c r="HF30" s="65"/>
      <c r="HG30" s="65"/>
      <c r="HH30" s="65"/>
      <c r="HI30" s="65"/>
      <c r="HJ30" s="66"/>
      <c r="HK30" s="64"/>
      <c r="HL30" s="65"/>
      <c r="HM30" s="65"/>
      <c r="HN30" s="65"/>
      <c r="HO30" s="65"/>
      <c r="HP30" s="65"/>
      <c r="HQ30" s="66"/>
      <c r="HR30" s="64"/>
      <c r="HS30" s="65"/>
      <c r="HT30" s="65"/>
      <c r="HU30" s="65"/>
      <c r="HV30" s="65"/>
      <c r="HW30" s="65"/>
      <c r="HX30" s="66"/>
      <c r="HY30" s="64"/>
      <c r="HZ30" s="65"/>
      <c r="IA30" s="65"/>
      <c r="IB30" s="65"/>
      <c r="IC30" s="65"/>
      <c r="ID30" s="65"/>
      <c r="IE30" s="66"/>
      <c r="IF30" s="64"/>
      <c r="IG30" s="65"/>
      <c r="IH30" s="65"/>
      <c r="II30" s="65"/>
      <c r="IJ30" s="65"/>
      <c r="IK30" s="65"/>
      <c r="IL30" s="66"/>
      <c r="IM30" s="64"/>
      <c r="IN30" s="65"/>
      <c r="IO30" s="65"/>
      <c r="IP30" s="65"/>
      <c r="IQ30" s="65"/>
      <c r="IR30" s="65"/>
      <c r="IS30" s="66"/>
      <c r="IT30" s="64"/>
      <c r="IU30" s="65"/>
      <c r="IV30" s="65"/>
      <c r="IW30" s="65"/>
      <c r="IX30" s="65"/>
      <c r="IY30" s="65"/>
      <c r="IZ30" s="66"/>
      <c r="JA30" s="64"/>
      <c r="JB30" s="65"/>
      <c r="JC30" s="65"/>
      <c r="JD30" s="65"/>
      <c r="JE30" s="65"/>
      <c r="JF30" s="65"/>
      <c r="JG30" s="66"/>
      <c r="JH30" s="64"/>
      <c r="JI30" s="65"/>
      <c r="JJ30" s="65"/>
      <c r="JK30" s="65"/>
      <c r="JL30" s="65"/>
      <c r="JM30" s="65"/>
      <c r="JN30" s="66"/>
      <c r="JO30" s="64"/>
      <c r="JP30" s="65"/>
      <c r="JQ30" s="65"/>
      <c r="JR30" s="65"/>
      <c r="JS30" s="65"/>
      <c r="JT30" s="65"/>
      <c r="JU30" s="66"/>
      <c r="JV30" s="64"/>
      <c r="JW30" s="65"/>
      <c r="JX30" s="65"/>
      <c r="JY30" s="65"/>
      <c r="JZ30" s="65"/>
      <c r="KA30" s="65"/>
      <c r="KB30" s="66"/>
      <c r="KC30" s="64"/>
      <c r="KD30" s="65"/>
      <c r="KE30" s="65"/>
      <c r="KF30" s="65">
        <v>16110</v>
      </c>
      <c r="KG30" s="65">
        <v>16080</v>
      </c>
      <c r="KH30" s="65">
        <v>16080</v>
      </c>
      <c r="KI30" s="66">
        <v>16080</v>
      </c>
      <c r="KJ30" s="64">
        <v>16080</v>
      </c>
      <c r="KK30" s="65">
        <v>16080</v>
      </c>
      <c r="KL30" s="65">
        <v>16080</v>
      </c>
      <c r="KM30" s="65">
        <v>16080</v>
      </c>
      <c r="KN30" s="65">
        <v>16030</v>
      </c>
      <c r="KO30" s="65">
        <v>16000</v>
      </c>
      <c r="KP30" s="66">
        <v>16000</v>
      </c>
      <c r="KQ30" s="64">
        <v>15940</v>
      </c>
      <c r="KR30" s="65">
        <v>15770</v>
      </c>
      <c r="KS30" s="65">
        <v>15770</v>
      </c>
      <c r="KT30" s="65">
        <v>15770</v>
      </c>
      <c r="KU30" s="65">
        <v>15760</v>
      </c>
      <c r="KV30" s="65">
        <v>15670</v>
      </c>
      <c r="KW30" s="66">
        <v>15670</v>
      </c>
      <c r="KX30" s="64">
        <v>15670</v>
      </c>
      <c r="KY30" s="65">
        <v>15500</v>
      </c>
      <c r="KZ30" s="65">
        <v>15500</v>
      </c>
      <c r="LA30" s="65">
        <v>15480</v>
      </c>
      <c r="LB30" s="65">
        <v>15480</v>
      </c>
      <c r="LC30" s="65">
        <v>15480</v>
      </c>
      <c r="LD30" s="66">
        <v>15480</v>
      </c>
      <c r="LE30" s="64">
        <v>15450</v>
      </c>
      <c r="LF30" s="65">
        <v>15410</v>
      </c>
      <c r="LG30" s="65">
        <v>15410</v>
      </c>
      <c r="LH30" s="65">
        <v>15400</v>
      </c>
      <c r="LI30" s="65">
        <v>15400</v>
      </c>
      <c r="LJ30" s="65">
        <v>15400</v>
      </c>
      <c r="LK30" s="66">
        <v>15400</v>
      </c>
      <c r="LL30" s="64"/>
      <c r="LM30" s="65"/>
      <c r="LN30" s="65"/>
      <c r="LO30" s="65"/>
      <c r="LP30" s="65"/>
      <c r="LQ30" s="65"/>
      <c r="LR30" s="66"/>
      <c r="LS30" s="64"/>
      <c r="LT30" s="65"/>
      <c r="LU30" s="65"/>
      <c r="LV30" s="65"/>
      <c r="LW30" s="65"/>
      <c r="LX30" s="65"/>
      <c r="LY30" s="66"/>
      <c r="LZ30" s="64"/>
      <c r="MA30" s="65"/>
      <c r="MB30" s="65"/>
      <c r="MC30" s="65"/>
      <c r="MD30" s="65"/>
      <c r="ME30" s="65"/>
      <c r="MF30" s="66"/>
      <c r="MG30" s="64"/>
      <c r="MH30" s="65"/>
      <c r="MI30" s="65"/>
      <c r="MJ30" s="65"/>
      <c r="MK30" s="65"/>
      <c r="ML30" s="65"/>
      <c r="MM30" s="66"/>
      <c r="MN30" s="64"/>
      <c r="MO30" s="65"/>
      <c r="MP30" s="65"/>
      <c r="MQ30" s="65"/>
      <c r="MR30" s="65"/>
      <c r="MS30" s="65"/>
      <c r="MT30" s="66"/>
      <c r="MU30" s="64"/>
      <c r="MV30" s="65"/>
      <c r="MW30" s="65"/>
      <c r="MX30" s="65"/>
      <c r="MY30" s="65"/>
      <c r="MZ30" s="65"/>
      <c r="NA30" s="66"/>
      <c r="NB30" s="64"/>
      <c r="NC30" s="65"/>
      <c r="ND30" s="65"/>
      <c r="NE30" s="65"/>
      <c r="NF30" s="65"/>
      <c r="NG30" s="65"/>
      <c r="NH30" s="66"/>
      <c r="NI30" s="64"/>
      <c r="NJ30" s="65"/>
      <c r="NK30" s="65"/>
      <c r="NL30" s="65"/>
      <c r="NM30" s="65"/>
      <c r="NN30" s="65"/>
      <c r="NO30" s="66"/>
      <c r="NP30" s="64"/>
      <c r="NQ30" s="65"/>
      <c r="NR30" s="65"/>
      <c r="NS30" s="65"/>
      <c r="NT30" s="65"/>
      <c r="NU30" s="65"/>
      <c r="NV30" s="66"/>
      <c r="NW30" s="64"/>
      <c r="NX30" s="65"/>
      <c r="NY30" s="65"/>
      <c r="NZ30" s="65"/>
      <c r="OA30" s="65"/>
      <c r="OB30" s="65"/>
      <c r="OC30" s="66"/>
      <c r="OD30" s="64"/>
      <c r="OE30" s="65"/>
      <c r="OF30" s="65"/>
      <c r="OG30" s="65"/>
      <c r="OH30" s="65"/>
      <c r="OI30" s="65"/>
      <c r="OJ30" s="66"/>
      <c r="OK30" s="64"/>
      <c r="OL30" s="65"/>
      <c r="OM30" s="65"/>
      <c r="ON30" s="65"/>
      <c r="OO30" s="65"/>
      <c r="OP30" s="65"/>
      <c r="OQ30" s="66"/>
      <c r="OR30" s="64"/>
      <c r="OS30" s="65"/>
      <c r="OT30" s="65"/>
      <c r="OU30" s="65"/>
      <c r="OV30" s="65"/>
      <c r="OW30" s="65"/>
      <c r="OX30" s="66"/>
      <c r="OY30" s="64"/>
      <c r="OZ30" s="65"/>
      <c r="PA30" s="65"/>
      <c r="PB30" s="65"/>
      <c r="PC30" s="65"/>
      <c r="PD30" s="65"/>
      <c r="PE30" s="66"/>
      <c r="PF30" s="64"/>
      <c r="PG30" s="65"/>
      <c r="PH30" s="65"/>
      <c r="PI30" s="65"/>
      <c r="PJ30" s="65"/>
      <c r="PK30" s="65"/>
      <c r="PL30" s="66"/>
      <c r="PM30" s="64"/>
      <c r="PN30" s="65"/>
      <c r="PO30" s="65"/>
      <c r="PP30" s="65"/>
      <c r="PQ30" s="65"/>
      <c r="PR30" s="65"/>
      <c r="PS30" s="66"/>
      <c r="PT30" s="64"/>
      <c r="PU30" s="65"/>
      <c r="PV30" s="65"/>
      <c r="PW30" s="65"/>
      <c r="PX30" s="65"/>
      <c r="PY30" s="65"/>
      <c r="PZ30" s="66"/>
      <c r="QA30" s="64"/>
      <c r="QB30" s="65"/>
      <c r="QC30" s="65"/>
      <c r="QD30" s="65"/>
      <c r="QE30" s="65"/>
      <c r="QF30" s="65"/>
      <c r="QG30" s="66"/>
      <c r="QH30" s="64"/>
      <c r="QI30" s="65"/>
      <c r="QJ30" s="65"/>
      <c r="QK30" s="65"/>
      <c r="QL30" s="65"/>
      <c r="QM30" s="65"/>
      <c r="QN30" s="66"/>
    </row>
    <row r="31" spans="1:456" s="67" customFormat="1" x14ac:dyDescent="0.2">
      <c r="A31" s="181" t="s">
        <v>172</v>
      </c>
      <c r="B31" s="91"/>
      <c r="C31" s="92"/>
      <c r="D31" s="92"/>
      <c r="E31" s="92"/>
      <c r="F31" s="92"/>
      <c r="G31" s="92"/>
      <c r="H31" s="93"/>
      <c r="I31" s="91"/>
      <c r="J31" s="92"/>
      <c r="K31" s="92"/>
      <c r="L31" s="92"/>
      <c r="M31" s="92"/>
      <c r="N31" s="92"/>
      <c r="O31" s="93"/>
      <c r="P31" s="91"/>
      <c r="Q31" s="92"/>
      <c r="R31" s="92"/>
      <c r="S31" s="92"/>
      <c r="T31" s="92"/>
      <c r="U31" s="92"/>
      <c r="V31" s="93"/>
      <c r="W31" s="91"/>
      <c r="X31" s="92"/>
      <c r="Y31" s="92"/>
      <c r="Z31" s="92"/>
      <c r="AA31" s="92"/>
      <c r="AB31" s="92"/>
      <c r="AC31" s="93"/>
      <c r="AD31" s="91"/>
      <c r="AE31" s="92"/>
      <c r="AF31" s="92"/>
      <c r="AG31" s="92"/>
      <c r="AH31" s="92"/>
      <c r="AI31" s="92"/>
      <c r="AJ31" s="93"/>
      <c r="AK31" s="91"/>
      <c r="AL31" s="92"/>
      <c r="AM31" s="92"/>
      <c r="AN31" s="92"/>
      <c r="AO31" s="92"/>
      <c r="AP31" s="92"/>
      <c r="AQ31" s="93"/>
      <c r="AR31" s="91"/>
      <c r="AS31" s="92"/>
      <c r="AT31" s="92"/>
      <c r="AU31" s="92"/>
      <c r="AV31" s="92"/>
      <c r="AW31" s="92"/>
      <c r="AX31" s="93"/>
      <c r="AY31" s="91"/>
      <c r="AZ31" s="92"/>
      <c r="BA31" s="92"/>
      <c r="BB31" s="92"/>
      <c r="BC31" s="92"/>
      <c r="BD31" s="92"/>
      <c r="BE31" s="93"/>
      <c r="BF31" s="91"/>
      <c r="BG31" s="92"/>
      <c r="BH31" s="92"/>
      <c r="BI31" s="92"/>
      <c r="BJ31" s="92"/>
      <c r="BK31" s="92"/>
      <c r="BL31" s="93"/>
      <c r="BM31" s="91"/>
      <c r="BN31" s="92"/>
      <c r="BO31" s="92"/>
      <c r="BP31" s="92"/>
      <c r="BQ31" s="92"/>
      <c r="BR31" s="92"/>
      <c r="BS31" s="93"/>
      <c r="BT31" s="91"/>
      <c r="BU31" s="92"/>
      <c r="BV31" s="92"/>
      <c r="BW31" s="92"/>
      <c r="BX31" s="92"/>
      <c r="BY31" s="92"/>
      <c r="BZ31" s="93"/>
      <c r="CA31" s="91"/>
      <c r="CB31" s="92"/>
      <c r="CC31" s="92"/>
      <c r="CD31" s="92"/>
      <c r="CE31" s="92"/>
      <c r="CF31" s="92"/>
      <c r="CG31" s="93"/>
      <c r="CH31" s="91"/>
      <c r="CI31" s="92"/>
      <c r="CJ31" s="92"/>
      <c r="CK31" s="92"/>
      <c r="CL31" s="92"/>
      <c r="CM31" s="92"/>
      <c r="CN31" s="93"/>
      <c r="CO31" s="91"/>
      <c r="CP31" s="92"/>
      <c r="CQ31" s="92"/>
      <c r="CR31" s="92"/>
      <c r="CS31" s="92"/>
      <c r="CT31" s="92"/>
      <c r="CU31" s="93"/>
      <c r="CV31" s="91"/>
      <c r="CW31" s="92"/>
      <c r="CX31" s="92"/>
      <c r="CY31" s="92"/>
      <c r="CZ31" s="92"/>
      <c r="DA31" s="92"/>
      <c r="DB31" s="93"/>
      <c r="DC31" s="91"/>
      <c r="DD31" s="92"/>
      <c r="DE31" s="92"/>
      <c r="DF31" s="92"/>
      <c r="DG31" s="92"/>
      <c r="DH31" s="92"/>
      <c r="DI31" s="93"/>
      <c r="DJ31" s="91"/>
      <c r="DK31" s="92"/>
      <c r="DL31" s="92"/>
      <c r="DM31" s="92"/>
      <c r="DN31" s="92"/>
      <c r="DO31" s="92"/>
      <c r="DP31" s="93"/>
      <c r="DQ31" s="91"/>
      <c r="DR31" s="92"/>
      <c r="DS31" s="92"/>
      <c r="DT31" s="92"/>
      <c r="DU31" s="92"/>
      <c r="DV31" s="92"/>
      <c r="DW31" s="93"/>
      <c r="DX31" s="91"/>
      <c r="DY31" s="92"/>
      <c r="DZ31" s="92"/>
      <c r="EA31" s="92"/>
      <c r="EB31" s="92"/>
      <c r="EC31" s="92"/>
      <c r="ED31" s="93"/>
      <c r="EE31" s="91"/>
      <c r="EF31" s="92"/>
      <c r="EG31" s="92"/>
      <c r="EH31" s="92"/>
      <c r="EI31" s="92"/>
      <c r="EJ31" s="92"/>
      <c r="EK31" s="93"/>
      <c r="EL31" s="91"/>
      <c r="EM31" s="92"/>
      <c r="EN31" s="92"/>
      <c r="EO31" s="92"/>
      <c r="EP31" s="92"/>
      <c r="EQ31" s="92"/>
      <c r="ER31" s="93"/>
      <c r="ES31" s="91"/>
      <c r="ET31" s="92"/>
      <c r="EU31" s="92"/>
      <c r="EV31" s="92"/>
      <c r="EW31" s="92"/>
      <c r="EX31" s="92"/>
      <c r="EY31" s="93"/>
      <c r="EZ31" s="91"/>
      <c r="FA31" s="92"/>
      <c r="FB31" s="92"/>
      <c r="FC31" s="92"/>
      <c r="FD31" s="92"/>
      <c r="FE31" s="92"/>
      <c r="FF31" s="93"/>
      <c r="FG31" s="91"/>
      <c r="FH31" s="92"/>
      <c r="FI31" s="92"/>
      <c r="FJ31" s="92"/>
      <c r="FK31" s="92"/>
      <c r="FL31" s="92"/>
      <c r="FM31" s="93"/>
      <c r="FN31" s="91">
        <v>1690</v>
      </c>
      <c r="FO31" s="92">
        <v>2540</v>
      </c>
      <c r="FP31" s="92">
        <v>3910</v>
      </c>
      <c r="FQ31" s="92">
        <v>5360</v>
      </c>
      <c r="FR31" s="92">
        <v>6390</v>
      </c>
      <c r="FS31" s="92">
        <v>8080</v>
      </c>
      <c r="FT31" s="93">
        <v>9330</v>
      </c>
      <c r="FU31" s="91">
        <v>10570</v>
      </c>
      <c r="FV31" s="92">
        <v>12370</v>
      </c>
      <c r="FW31" s="92">
        <v>13540</v>
      </c>
      <c r="FX31" s="92">
        <v>14220</v>
      </c>
      <c r="FY31" s="92">
        <v>15120</v>
      </c>
      <c r="FZ31" s="92">
        <v>15670</v>
      </c>
      <c r="GA31" s="93">
        <v>16680</v>
      </c>
      <c r="GB31" s="91">
        <v>17150</v>
      </c>
      <c r="GC31" s="92">
        <v>17590</v>
      </c>
      <c r="GD31" s="92">
        <v>18060</v>
      </c>
      <c r="GE31" s="92">
        <v>18360</v>
      </c>
      <c r="GF31" s="92">
        <v>18540</v>
      </c>
      <c r="GG31" s="92">
        <v>18750</v>
      </c>
      <c r="GH31" s="93">
        <v>18850</v>
      </c>
      <c r="GI31" s="91">
        <v>19040</v>
      </c>
      <c r="GJ31" s="92">
        <v>19100</v>
      </c>
      <c r="GK31" s="92">
        <v>19200</v>
      </c>
      <c r="GL31" s="92">
        <v>19320</v>
      </c>
      <c r="GM31" s="92">
        <v>19370</v>
      </c>
      <c r="GN31" s="92">
        <v>19360</v>
      </c>
      <c r="GO31" s="93">
        <v>19310</v>
      </c>
      <c r="GP31" s="91">
        <v>19320</v>
      </c>
      <c r="GQ31" s="92">
        <v>19320</v>
      </c>
      <c r="GR31" s="92">
        <v>19290</v>
      </c>
      <c r="GS31" s="92">
        <v>19290</v>
      </c>
      <c r="GT31" s="92">
        <v>19290</v>
      </c>
      <c r="GU31" s="92">
        <v>19290</v>
      </c>
      <c r="GV31" s="93">
        <v>19270</v>
      </c>
      <c r="GW31" s="91">
        <v>19190</v>
      </c>
      <c r="GX31" s="92">
        <v>19040</v>
      </c>
      <c r="GY31" s="92">
        <v>19040</v>
      </c>
      <c r="GZ31" s="92">
        <v>18960</v>
      </c>
      <c r="HA31" s="92">
        <v>18700</v>
      </c>
      <c r="HB31" s="92">
        <v>18700</v>
      </c>
      <c r="HC31" s="93">
        <v>18750</v>
      </c>
      <c r="HD31" s="91">
        <v>18840</v>
      </c>
      <c r="HE31" s="92">
        <v>18870</v>
      </c>
      <c r="HF31" s="92">
        <v>18610</v>
      </c>
      <c r="HG31" s="92">
        <v>18600</v>
      </c>
      <c r="HH31" s="92">
        <v>18510</v>
      </c>
      <c r="HI31" s="92">
        <v>18570</v>
      </c>
      <c r="HJ31" s="93">
        <v>18620</v>
      </c>
      <c r="HK31" s="91">
        <v>18670</v>
      </c>
      <c r="HL31" s="92">
        <v>18630</v>
      </c>
      <c r="HM31" s="92">
        <v>18600</v>
      </c>
      <c r="HN31" s="92">
        <v>18420</v>
      </c>
      <c r="HO31" s="92">
        <v>18460</v>
      </c>
      <c r="HP31" s="92">
        <v>18460</v>
      </c>
      <c r="HQ31" s="93">
        <v>18480</v>
      </c>
      <c r="HR31" s="91">
        <v>18510</v>
      </c>
      <c r="HS31" s="92">
        <v>18510</v>
      </c>
      <c r="HT31" s="92">
        <v>18510</v>
      </c>
      <c r="HU31" s="92">
        <v>18510</v>
      </c>
      <c r="HV31" s="92">
        <v>18510</v>
      </c>
      <c r="HW31" s="92">
        <v>18510</v>
      </c>
      <c r="HX31" s="93">
        <v>18490</v>
      </c>
      <c r="HY31" s="91">
        <v>18330</v>
      </c>
      <c r="HZ31" s="92">
        <v>18200</v>
      </c>
      <c r="IA31" s="92">
        <v>17990</v>
      </c>
      <c r="IB31" s="92">
        <v>17890</v>
      </c>
      <c r="IC31" s="92">
        <v>17930</v>
      </c>
      <c r="ID31" s="92">
        <v>17870</v>
      </c>
      <c r="IE31" s="93">
        <v>17880</v>
      </c>
      <c r="IF31" s="91">
        <v>17850</v>
      </c>
      <c r="IG31" s="92">
        <v>17870</v>
      </c>
      <c r="IH31" s="92">
        <v>17870</v>
      </c>
      <c r="II31" s="92">
        <v>17990</v>
      </c>
      <c r="IJ31" s="92">
        <v>17870</v>
      </c>
      <c r="IK31" s="92">
        <v>17880</v>
      </c>
      <c r="IL31" s="93">
        <v>17850</v>
      </c>
      <c r="IM31" s="91">
        <v>17540</v>
      </c>
      <c r="IN31" s="92">
        <v>17490</v>
      </c>
      <c r="IO31" s="92">
        <v>17520</v>
      </c>
      <c r="IP31" s="92">
        <v>17520</v>
      </c>
      <c r="IQ31" s="92">
        <v>17450</v>
      </c>
      <c r="IR31" s="92">
        <v>17460</v>
      </c>
      <c r="IS31" s="93">
        <v>17460</v>
      </c>
      <c r="IT31" s="91">
        <v>17020</v>
      </c>
      <c r="IU31" s="92">
        <v>17070</v>
      </c>
      <c r="IV31" s="92">
        <v>17070</v>
      </c>
      <c r="IW31" s="92">
        <v>17040</v>
      </c>
      <c r="IX31" s="92">
        <v>17040</v>
      </c>
      <c r="IY31" s="92">
        <v>17040</v>
      </c>
      <c r="IZ31" s="93">
        <v>17040</v>
      </c>
      <c r="JA31" s="91">
        <v>17040</v>
      </c>
      <c r="JB31" s="92">
        <v>17040</v>
      </c>
      <c r="JC31" s="92">
        <v>17040</v>
      </c>
      <c r="JD31" s="92">
        <v>16950</v>
      </c>
      <c r="JE31" s="92">
        <v>16930</v>
      </c>
      <c r="JF31" s="92">
        <v>16830</v>
      </c>
      <c r="JG31" s="93">
        <v>16830</v>
      </c>
      <c r="JH31" s="91">
        <v>16800</v>
      </c>
      <c r="JI31" s="92">
        <v>16740</v>
      </c>
      <c r="JJ31" s="92">
        <v>16740</v>
      </c>
      <c r="JK31" s="92">
        <v>16740</v>
      </c>
      <c r="JL31" s="92">
        <v>16740</v>
      </c>
      <c r="JM31" s="92">
        <v>16740</v>
      </c>
      <c r="JN31" s="93">
        <v>16740</v>
      </c>
      <c r="JO31" s="91">
        <v>16740</v>
      </c>
      <c r="JP31" s="92">
        <v>16740</v>
      </c>
      <c r="JQ31" s="92">
        <v>16740</v>
      </c>
      <c r="JR31" s="92">
        <v>16740</v>
      </c>
      <c r="JS31" s="92">
        <v>16710</v>
      </c>
      <c r="JT31" s="92">
        <v>16710</v>
      </c>
      <c r="JU31" s="93">
        <v>16710</v>
      </c>
      <c r="JV31" s="91">
        <v>16680</v>
      </c>
      <c r="JW31" s="92">
        <v>16620</v>
      </c>
      <c r="JX31" s="92">
        <v>16470</v>
      </c>
      <c r="JY31" s="92">
        <v>16410</v>
      </c>
      <c r="JZ31" s="92">
        <v>16410</v>
      </c>
      <c r="KA31" s="92">
        <v>16410</v>
      </c>
      <c r="KB31" s="93">
        <v>16370</v>
      </c>
      <c r="KC31" s="91">
        <v>16370</v>
      </c>
      <c r="KD31" s="92">
        <v>16370</v>
      </c>
      <c r="KE31" s="92">
        <v>16230</v>
      </c>
      <c r="KF31" s="92"/>
      <c r="KG31" s="92"/>
      <c r="KH31" s="92"/>
      <c r="KI31" s="93"/>
      <c r="KJ31" s="91"/>
      <c r="KK31" s="92"/>
      <c r="KL31" s="92"/>
      <c r="KM31" s="92"/>
      <c r="KN31" s="92"/>
      <c r="KO31" s="92"/>
      <c r="KP31" s="93"/>
      <c r="KQ31" s="91"/>
      <c r="KR31" s="92"/>
      <c r="KS31" s="92"/>
      <c r="KT31" s="92"/>
      <c r="KU31" s="92"/>
      <c r="KV31" s="92"/>
      <c r="KW31" s="93"/>
      <c r="KX31" s="91"/>
      <c r="KY31" s="92"/>
      <c r="KZ31" s="92"/>
      <c r="LA31" s="92"/>
      <c r="LB31" s="92"/>
      <c r="LC31" s="92"/>
      <c r="LD31" s="93"/>
      <c r="LE31" s="91"/>
      <c r="LF31" s="92"/>
      <c r="LG31" s="92"/>
      <c r="LH31" s="92"/>
      <c r="LI31" s="92"/>
      <c r="LJ31" s="92"/>
      <c r="LK31" s="93"/>
      <c r="LL31" s="91"/>
      <c r="LM31" s="92"/>
      <c r="LN31" s="92"/>
      <c r="LO31" s="92"/>
      <c r="LP31" s="92"/>
      <c r="LQ31" s="92"/>
      <c r="LR31" s="93"/>
      <c r="LS31" s="91"/>
      <c r="LT31" s="92"/>
      <c r="LU31" s="92"/>
      <c r="LV31" s="92"/>
      <c r="LW31" s="92"/>
      <c r="LX31" s="92"/>
      <c r="LY31" s="93"/>
      <c r="LZ31" s="91"/>
      <c r="MA31" s="92"/>
      <c r="MB31" s="92"/>
      <c r="MC31" s="92"/>
      <c r="MD31" s="92"/>
      <c r="ME31" s="92"/>
      <c r="MF31" s="93"/>
      <c r="MG31" s="91"/>
      <c r="MH31" s="92"/>
      <c r="MI31" s="92"/>
      <c r="MJ31" s="92"/>
      <c r="MK31" s="92"/>
      <c r="ML31" s="92"/>
      <c r="MM31" s="93"/>
      <c r="MN31" s="91"/>
      <c r="MO31" s="92"/>
      <c r="MP31" s="92"/>
      <c r="MQ31" s="92"/>
      <c r="MR31" s="92"/>
      <c r="MS31" s="92"/>
      <c r="MT31" s="93"/>
      <c r="MU31" s="91"/>
      <c r="MV31" s="92"/>
      <c r="MW31" s="92"/>
      <c r="MX31" s="92"/>
      <c r="MY31" s="92"/>
      <c r="MZ31" s="92"/>
      <c r="NA31" s="93"/>
      <c r="NB31" s="91"/>
      <c r="NC31" s="92"/>
      <c r="ND31" s="92"/>
      <c r="NE31" s="92"/>
      <c r="NF31" s="92"/>
      <c r="NG31" s="92"/>
      <c r="NH31" s="93"/>
      <c r="NI31" s="91"/>
      <c r="NJ31" s="92"/>
      <c r="NK31" s="92"/>
      <c r="NL31" s="92"/>
      <c r="NM31" s="92"/>
      <c r="NN31" s="92"/>
      <c r="NO31" s="93"/>
      <c r="NP31" s="91"/>
      <c r="NQ31" s="92"/>
      <c r="NR31" s="92"/>
      <c r="NS31" s="92"/>
      <c r="NT31" s="92"/>
      <c r="NU31" s="92"/>
      <c r="NV31" s="93"/>
      <c r="NW31" s="91"/>
      <c r="NX31" s="92"/>
      <c r="NY31" s="92"/>
      <c r="NZ31" s="92"/>
      <c r="OA31" s="92"/>
      <c r="OB31" s="92"/>
      <c r="OC31" s="93"/>
      <c r="OD31" s="91"/>
      <c r="OE31" s="92"/>
      <c r="OF31" s="92"/>
      <c r="OG31" s="92"/>
      <c r="OH31" s="92"/>
      <c r="OI31" s="92"/>
      <c r="OJ31" s="93"/>
      <c r="OK31" s="91"/>
      <c r="OL31" s="92"/>
      <c r="OM31" s="92"/>
      <c r="ON31" s="92"/>
      <c r="OO31" s="92"/>
      <c r="OP31" s="92"/>
      <c r="OQ31" s="93"/>
      <c r="OR31" s="91"/>
      <c r="OS31" s="92"/>
      <c r="OT31" s="92"/>
      <c r="OU31" s="92"/>
      <c r="OV31" s="92"/>
      <c r="OW31" s="92"/>
      <c r="OX31" s="93"/>
      <c r="OY31" s="91"/>
      <c r="OZ31" s="92"/>
      <c r="PA31" s="92"/>
      <c r="PB31" s="92"/>
      <c r="PC31" s="92"/>
      <c r="PD31" s="92"/>
      <c r="PE31" s="93"/>
      <c r="PF31" s="91"/>
      <c r="PG31" s="92"/>
      <c r="PH31" s="92"/>
      <c r="PI31" s="92"/>
      <c r="PJ31" s="92"/>
      <c r="PK31" s="92"/>
      <c r="PL31" s="93"/>
      <c r="PM31" s="91"/>
      <c r="PN31" s="92"/>
      <c r="PO31" s="92"/>
      <c r="PP31" s="92"/>
      <c r="PQ31" s="92"/>
      <c r="PR31" s="92"/>
      <c r="PS31" s="93"/>
      <c r="PT31" s="91"/>
      <c r="PU31" s="92"/>
      <c r="PV31" s="92"/>
      <c r="PW31" s="92"/>
      <c r="PX31" s="92"/>
      <c r="PY31" s="92"/>
      <c r="PZ31" s="93"/>
      <c r="QA31" s="91"/>
      <c r="QB31" s="92"/>
      <c r="QC31" s="92"/>
      <c r="QD31" s="92"/>
      <c r="QE31" s="92"/>
      <c r="QF31" s="92"/>
      <c r="QG31" s="93"/>
      <c r="QH31" s="91"/>
      <c r="QI31" s="92"/>
      <c r="QJ31" s="92"/>
      <c r="QK31" s="92"/>
      <c r="QL31" s="92"/>
      <c r="QM31" s="92"/>
      <c r="QN31" s="93"/>
    </row>
    <row r="33" spans="177:203" x14ac:dyDescent="0.2">
      <c r="FU33" s="251">
        <f>+FU3+21</f>
        <v>43071</v>
      </c>
      <c r="FV33" s="251">
        <f t="shared" ref="FV33:GU33" si="115">+FV3+21</f>
        <v>43072</v>
      </c>
      <c r="FW33" s="251">
        <f t="shared" si="115"/>
        <v>43073</v>
      </c>
      <c r="FX33" s="251">
        <f t="shared" si="115"/>
        <v>43074</v>
      </c>
      <c r="FY33" s="251">
        <f t="shared" si="115"/>
        <v>43075</v>
      </c>
      <c r="FZ33" s="251">
        <f t="shared" si="115"/>
        <v>43076</v>
      </c>
      <c r="GA33" s="251">
        <f t="shared" si="115"/>
        <v>43077</v>
      </c>
      <c r="GB33" s="251">
        <f t="shared" si="115"/>
        <v>43078</v>
      </c>
      <c r="GC33" s="251">
        <f t="shared" si="115"/>
        <v>43079</v>
      </c>
      <c r="GD33" s="252">
        <f t="shared" si="115"/>
        <v>43080</v>
      </c>
      <c r="GE33" s="251">
        <f t="shared" si="115"/>
        <v>43081</v>
      </c>
      <c r="GF33" s="251">
        <f t="shared" si="115"/>
        <v>43082</v>
      </c>
      <c r="GG33" s="252">
        <f t="shared" si="115"/>
        <v>43083</v>
      </c>
      <c r="GH33" s="251">
        <f t="shared" si="115"/>
        <v>43084</v>
      </c>
      <c r="GI33" s="251">
        <f t="shared" si="115"/>
        <v>43085</v>
      </c>
      <c r="GJ33" s="251">
        <f t="shared" si="115"/>
        <v>43086</v>
      </c>
      <c r="GK33" s="252">
        <f>+GK3+21</f>
        <v>43087</v>
      </c>
      <c r="GL33" s="251">
        <f t="shared" si="115"/>
        <v>43088</v>
      </c>
      <c r="GM33" s="251">
        <f t="shared" si="115"/>
        <v>43089</v>
      </c>
      <c r="GN33" s="252">
        <f t="shared" si="115"/>
        <v>43090</v>
      </c>
      <c r="GO33" s="251">
        <f t="shared" si="115"/>
        <v>43091</v>
      </c>
      <c r="GP33" s="251">
        <f t="shared" si="115"/>
        <v>43092</v>
      </c>
      <c r="GQ33" s="251">
        <f t="shared" si="115"/>
        <v>43093</v>
      </c>
      <c r="GR33" s="252">
        <f t="shared" si="115"/>
        <v>43094</v>
      </c>
      <c r="GS33" s="251">
        <f t="shared" si="115"/>
        <v>43095</v>
      </c>
      <c r="GT33" s="251">
        <f t="shared" si="115"/>
        <v>43096</v>
      </c>
      <c r="GU33" s="252">
        <f t="shared" si="115"/>
        <v>43097</v>
      </c>
    </row>
  </sheetData>
  <mergeCells count="65">
    <mergeCell ref="PF1:PL1"/>
    <mergeCell ref="PM1:PS1"/>
    <mergeCell ref="PT1:PZ1"/>
    <mergeCell ref="QA1:QG1"/>
    <mergeCell ref="QH1:QN1"/>
    <mergeCell ref="OY1:PE1"/>
    <mergeCell ref="LZ1:MF1"/>
    <mergeCell ref="MG1:MM1"/>
    <mergeCell ref="MN1:MT1"/>
    <mergeCell ref="MU1:NA1"/>
    <mergeCell ref="NB1:NH1"/>
    <mergeCell ref="NI1:NO1"/>
    <mergeCell ref="NP1:NV1"/>
    <mergeCell ref="NW1:OC1"/>
    <mergeCell ref="OD1:OJ1"/>
    <mergeCell ref="OK1:OQ1"/>
    <mergeCell ref="OR1:OX1"/>
    <mergeCell ref="LS1:LY1"/>
    <mergeCell ref="IT1:IZ1"/>
    <mergeCell ref="JA1:JG1"/>
    <mergeCell ref="JH1:JN1"/>
    <mergeCell ref="JO1:JU1"/>
    <mergeCell ref="JV1:KB1"/>
    <mergeCell ref="KC1:KI1"/>
    <mergeCell ref="KJ1:KP1"/>
    <mergeCell ref="KQ1:KW1"/>
    <mergeCell ref="KX1:LD1"/>
    <mergeCell ref="LE1:LK1"/>
    <mergeCell ref="LL1:LR1"/>
    <mergeCell ref="IM1:IS1"/>
    <mergeCell ref="FN1:FT1"/>
    <mergeCell ref="FU1:GA1"/>
    <mergeCell ref="GB1:GH1"/>
    <mergeCell ref="GI1:GO1"/>
    <mergeCell ref="GP1:GV1"/>
    <mergeCell ref="GW1:HC1"/>
    <mergeCell ref="HD1:HJ1"/>
    <mergeCell ref="HK1:HQ1"/>
    <mergeCell ref="HR1:HX1"/>
    <mergeCell ref="HY1:IE1"/>
    <mergeCell ref="IF1:IL1"/>
    <mergeCell ref="FG1:FM1"/>
    <mergeCell ref="CH1:CN1"/>
    <mergeCell ref="CO1:CU1"/>
    <mergeCell ref="CV1:DB1"/>
    <mergeCell ref="DC1:DI1"/>
    <mergeCell ref="DJ1:DP1"/>
    <mergeCell ref="DQ1:DW1"/>
    <mergeCell ref="DX1:ED1"/>
    <mergeCell ref="EE1:EK1"/>
    <mergeCell ref="EL1:ER1"/>
    <mergeCell ref="ES1:EY1"/>
    <mergeCell ref="EZ1:FF1"/>
    <mergeCell ref="CA1:CG1"/>
    <mergeCell ref="B1:H1"/>
    <mergeCell ref="I1:O1"/>
    <mergeCell ref="P1:V1"/>
    <mergeCell ref="W1:AC1"/>
    <mergeCell ref="AD1:AJ1"/>
    <mergeCell ref="AK1:AQ1"/>
    <mergeCell ref="AR1:AX1"/>
    <mergeCell ref="AY1:BE1"/>
    <mergeCell ref="BF1:BL1"/>
    <mergeCell ref="BM1:BS1"/>
    <mergeCell ref="BT1:BZ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123"/>
  <sheetViews>
    <sheetView showGridLines="0" workbookViewId="0">
      <pane xSplit="1" ySplit="3" topLeftCell="EW4" activePane="bottomRight" state="frozen"/>
      <selection pane="topRight" activeCell="B1" sqref="B1"/>
      <selection pane="bottomLeft" activeCell="A4" sqref="A4"/>
      <selection pane="bottomRight" activeCell="FJ11" sqref="FJ11"/>
    </sheetView>
  </sheetViews>
  <sheetFormatPr baseColWidth="10" defaultColWidth="11.5703125" defaultRowHeight="12" x14ac:dyDescent="0.2"/>
  <cols>
    <col min="1" max="1" width="16.5703125" style="86" bestFit="1" customWidth="1"/>
    <col min="2" max="2" width="10.5703125" style="86" bestFit="1" customWidth="1"/>
    <col min="3" max="8" width="11.7109375" style="86" bestFit="1" customWidth="1"/>
    <col min="9" max="9" width="10.5703125" style="86" bestFit="1" customWidth="1"/>
    <col min="10" max="15" width="11.7109375" style="86" bestFit="1" customWidth="1"/>
    <col min="16" max="16" width="10.5703125" style="86" bestFit="1" customWidth="1"/>
    <col min="17" max="22" width="11.7109375" style="86" bestFit="1" customWidth="1"/>
    <col min="23" max="23" width="10.5703125" style="86" bestFit="1" customWidth="1"/>
    <col min="24" max="29" width="11.7109375" style="86" bestFit="1" customWidth="1"/>
    <col min="30" max="30" width="10.5703125" style="86" bestFit="1" customWidth="1"/>
    <col min="31" max="36" width="11.7109375" style="86" bestFit="1" customWidth="1"/>
    <col min="37" max="37" width="10.5703125" style="86" bestFit="1" customWidth="1"/>
    <col min="38" max="43" width="11.7109375" style="86" bestFit="1" customWidth="1"/>
    <col min="44" max="44" width="10.5703125" style="86" bestFit="1" customWidth="1"/>
    <col min="45" max="50" width="11.7109375" style="86" bestFit="1" customWidth="1"/>
    <col min="51" max="51" width="10.5703125" style="86" bestFit="1" customWidth="1"/>
    <col min="52" max="57" width="11.7109375" style="86" bestFit="1" customWidth="1"/>
    <col min="58" max="58" width="10.5703125" style="86" bestFit="1" customWidth="1"/>
    <col min="59" max="64" width="11.7109375" style="86" bestFit="1" customWidth="1"/>
    <col min="65" max="65" width="10.5703125" style="86" bestFit="1" customWidth="1"/>
    <col min="66" max="71" width="11.7109375" style="86" bestFit="1" customWidth="1"/>
    <col min="72" max="72" width="10.5703125" style="86" bestFit="1" customWidth="1"/>
    <col min="73" max="78" width="11.7109375" style="86" bestFit="1" customWidth="1"/>
    <col min="79" max="79" width="10.5703125" style="86" bestFit="1" customWidth="1"/>
    <col min="80" max="85" width="11.7109375" style="86" bestFit="1" customWidth="1"/>
    <col min="86" max="86" width="10.5703125" style="86" bestFit="1" customWidth="1"/>
    <col min="87" max="92" width="11.7109375" style="86" bestFit="1" customWidth="1"/>
    <col min="93" max="93" width="10.5703125" style="86" bestFit="1" customWidth="1"/>
    <col min="94" max="99" width="11.7109375" style="86" bestFit="1" customWidth="1"/>
    <col min="100" max="100" width="10.5703125" style="86" bestFit="1" customWidth="1"/>
    <col min="101" max="106" width="11.7109375" style="86" bestFit="1" customWidth="1"/>
    <col min="107" max="107" width="10.5703125" style="86" bestFit="1" customWidth="1"/>
    <col min="108" max="113" width="11.7109375" style="86" bestFit="1" customWidth="1"/>
    <col min="114" max="114" width="10.5703125" style="86" bestFit="1" customWidth="1"/>
    <col min="115" max="120" width="11.7109375" style="86" bestFit="1" customWidth="1"/>
    <col min="121" max="121" width="10.5703125" style="86" bestFit="1" customWidth="1"/>
    <col min="122" max="127" width="11.7109375" style="86" bestFit="1" customWidth="1"/>
    <col min="128" max="128" width="10.5703125" style="86" bestFit="1" customWidth="1"/>
    <col min="129" max="134" width="11.7109375" style="86" bestFit="1" customWidth="1"/>
    <col min="135" max="135" width="10.5703125" style="86" bestFit="1" customWidth="1"/>
    <col min="136" max="141" width="11.7109375" style="86" bestFit="1" customWidth="1"/>
    <col min="142" max="142" width="10.5703125" style="86" bestFit="1" customWidth="1"/>
    <col min="143" max="148" width="11.7109375" style="86" bestFit="1" customWidth="1"/>
    <col min="149" max="149" width="10.5703125" style="86" bestFit="1" customWidth="1"/>
    <col min="150" max="155" width="11.7109375" style="86" bestFit="1" customWidth="1"/>
    <col min="156" max="156" width="10.5703125" style="86" bestFit="1" customWidth="1"/>
    <col min="157" max="162" width="11.7109375" style="86" bestFit="1" customWidth="1"/>
    <col min="163" max="163" width="10.5703125" style="86" bestFit="1" customWidth="1"/>
    <col min="164" max="169" width="11.7109375" style="86" bestFit="1" customWidth="1"/>
    <col min="170" max="170" width="10.5703125" style="86" bestFit="1" customWidth="1"/>
    <col min="171" max="176" width="11.7109375" style="86" bestFit="1" customWidth="1"/>
    <col min="177" max="177" width="10.5703125" style="86" bestFit="1" customWidth="1"/>
    <col min="178" max="183" width="11.7109375" style="86" bestFit="1" customWidth="1"/>
    <col min="184" max="184" width="10.5703125" style="86" bestFit="1" customWidth="1"/>
    <col min="185" max="190" width="11.7109375" style="86" bestFit="1" customWidth="1"/>
    <col min="191" max="191" width="10.5703125" style="86" bestFit="1" customWidth="1"/>
    <col min="192" max="197" width="11.7109375" style="86" bestFit="1" customWidth="1"/>
    <col min="198" max="198" width="10.5703125" style="86" bestFit="1" customWidth="1"/>
    <col min="199" max="204" width="11.7109375" style="86" bestFit="1" customWidth="1"/>
    <col min="205" max="205" width="10.5703125" style="86" bestFit="1" customWidth="1"/>
    <col min="206" max="211" width="11.7109375" style="86" bestFit="1" customWidth="1"/>
    <col min="212" max="212" width="10.5703125" style="86" bestFit="1" customWidth="1"/>
    <col min="213" max="218" width="11.7109375" style="86" bestFit="1" customWidth="1"/>
    <col min="219" max="219" width="10.5703125" style="86" bestFit="1" customWidth="1"/>
    <col min="220" max="225" width="11.7109375" style="86" bestFit="1" customWidth="1"/>
    <col min="226" max="226" width="10.5703125" style="86" bestFit="1" customWidth="1"/>
    <col min="227" max="232" width="11.7109375" style="86" bestFit="1" customWidth="1"/>
    <col min="233" max="233" width="10.5703125" style="86" bestFit="1" customWidth="1"/>
    <col min="234" max="239" width="11.7109375" style="86" bestFit="1" customWidth="1"/>
    <col min="240" max="240" width="10.5703125" style="86" bestFit="1" customWidth="1"/>
    <col min="241" max="246" width="11.7109375" style="86" bestFit="1" customWidth="1"/>
    <col min="247" max="247" width="10.5703125" style="86" bestFit="1" customWidth="1"/>
    <col min="248" max="253" width="11.7109375" style="86" bestFit="1" customWidth="1"/>
    <col min="254" max="254" width="10.5703125" style="86" bestFit="1" customWidth="1"/>
    <col min="255" max="260" width="11.7109375" style="86" bestFit="1" customWidth="1"/>
    <col min="261" max="261" width="10.5703125" style="86" bestFit="1" customWidth="1"/>
    <col min="262" max="267" width="11.7109375" style="86" bestFit="1" customWidth="1"/>
    <col min="268" max="268" width="10.5703125" style="86" bestFit="1" customWidth="1"/>
    <col min="269" max="274" width="11.7109375" style="86" bestFit="1" customWidth="1"/>
    <col min="275" max="16384" width="11.5703125" style="86"/>
  </cols>
  <sheetData>
    <row r="1" spans="1:275" x14ac:dyDescent="0.2">
      <c r="B1" s="272" t="str">
        <f>'Suivi journalier'!FG1</f>
        <v>S24</v>
      </c>
      <c r="C1" s="273"/>
      <c r="D1" s="273"/>
      <c r="E1" s="273"/>
      <c r="F1" s="273"/>
      <c r="G1" s="273"/>
      <c r="H1" s="274"/>
      <c r="I1" s="272" t="str">
        <f>'Suivi journalier'!FN1</f>
        <v>S25</v>
      </c>
      <c r="J1" s="273"/>
      <c r="K1" s="273"/>
      <c r="L1" s="273"/>
      <c r="M1" s="273"/>
      <c r="N1" s="273"/>
      <c r="O1" s="274"/>
      <c r="P1" s="272" t="str">
        <f>'Suivi journalier'!FU1</f>
        <v>S26</v>
      </c>
      <c r="Q1" s="273"/>
      <c r="R1" s="273"/>
      <c r="S1" s="273"/>
      <c r="T1" s="273"/>
      <c r="U1" s="273"/>
      <c r="V1" s="274"/>
      <c r="W1" s="272" t="str">
        <f>'Suivi journalier'!GB1</f>
        <v>S27</v>
      </c>
      <c r="X1" s="273"/>
      <c r="Y1" s="273"/>
      <c r="Z1" s="273"/>
      <c r="AA1" s="273"/>
      <c r="AB1" s="273"/>
      <c r="AC1" s="274"/>
      <c r="AD1" s="272" t="str">
        <f>'Suivi journalier'!GI1</f>
        <v>S28</v>
      </c>
      <c r="AE1" s="273"/>
      <c r="AF1" s="273"/>
      <c r="AG1" s="273"/>
      <c r="AH1" s="273"/>
      <c r="AI1" s="273"/>
      <c r="AJ1" s="274"/>
      <c r="AK1" s="272" t="str">
        <f>'Suivi journalier'!GP1</f>
        <v>S29</v>
      </c>
      <c r="AL1" s="273"/>
      <c r="AM1" s="273"/>
      <c r="AN1" s="273"/>
      <c r="AO1" s="273"/>
      <c r="AP1" s="273"/>
      <c r="AQ1" s="274"/>
      <c r="AR1" s="272" t="str">
        <f>'Suivi journalier'!GW1</f>
        <v>S30</v>
      </c>
      <c r="AS1" s="273"/>
      <c r="AT1" s="273"/>
      <c r="AU1" s="273"/>
      <c r="AV1" s="273"/>
      <c r="AW1" s="273"/>
      <c r="AX1" s="274"/>
      <c r="AY1" s="272" t="str">
        <f>'Suivi journalier'!HD1</f>
        <v>S31</v>
      </c>
      <c r="AZ1" s="273"/>
      <c r="BA1" s="273"/>
      <c r="BB1" s="273"/>
      <c r="BC1" s="273"/>
      <c r="BD1" s="273"/>
      <c r="BE1" s="274"/>
      <c r="BF1" s="272" t="str">
        <f>'Suivi journalier'!HK1</f>
        <v>S32</v>
      </c>
      <c r="BG1" s="273"/>
      <c r="BH1" s="273"/>
      <c r="BI1" s="273"/>
      <c r="BJ1" s="273"/>
      <c r="BK1" s="273"/>
      <c r="BL1" s="274"/>
      <c r="BM1" s="272" t="str">
        <f>'Suivi journalier'!HR1</f>
        <v>S33</v>
      </c>
      <c r="BN1" s="273"/>
      <c r="BO1" s="273"/>
      <c r="BP1" s="273"/>
      <c r="BQ1" s="273"/>
      <c r="BR1" s="273"/>
      <c r="BS1" s="274"/>
      <c r="BT1" s="272" t="str">
        <f>'Suivi journalier'!HY1</f>
        <v>S34</v>
      </c>
      <c r="BU1" s="273"/>
      <c r="BV1" s="273"/>
      <c r="BW1" s="273"/>
      <c r="BX1" s="273"/>
      <c r="BY1" s="273"/>
      <c r="BZ1" s="274"/>
      <c r="CA1" s="272" t="str">
        <f>'Suivi journalier'!IF1</f>
        <v>S35</v>
      </c>
      <c r="CB1" s="273"/>
      <c r="CC1" s="273"/>
      <c r="CD1" s="273"/>
      <c r="CE1" s="273"/>
      <c r="CF1" s="273"/>
      <c r="CG1" s="274"/>
      <c r="CH1" s="272" t="str">
        <f>'Suivi journalier'!IM1</f>
        <v>S36</v>
      </c>
      <c r="CI1" s="273"/>
      <c r="CJ1" s="273"/>
      <c r="CK1" s="273"/>
      <c r="CL1" s="273"/>
      <c r="CM1" s="273"/>
      <c r="CN1" s="274"/>
      <c r="CO1" s="272" t="str">
        <f>'Suivi journalier'!IT1</f>
        <v>S37</v>
      </c>
      <c r="CP1" s="273"/>
      <c r="CQ1" s="273"/>
      <c r="CR1" s="273"/>
      <c r="CS1" s="273"/>
      <c r="CT1" s="273"/>
      <c r="CU1" s="274"/>
      <c r="CV1" s="272" t="str">
        <f>'Suivi journalier'!JA1</f>
        <v>S38</v>
      </c>
      <c r="CW1" s="273"/>
      <c r="CX1" s="273"/>
      <c r="CY1" s="273"/>
      <c r="CZ1" s="273"/>
      <c r="DA1" s="273"/>
      <c r="DB1" s="274"/>
      <c r="DC1" s="272" t="str">
        <f>'Suivi journalier'!JH1</f>
        <v>S39</v>
      </c>
      <c r="DD1" s="273"/>
      <c r="DE1" s="273"/>
      <c r="DF1" s="273"/>
      <c r="DG1" s="273"/>
      <c r="DH1" s="273"/>
      <c r="DI1" s="274"/>
      <c r="DJ1" s="272" t="str">
        <f>'Suivi journalier'!JO1</f>
        <v>S40</v>
      </c>
      <c r="DK1" s="273"/>
      <c r="DL1" s="273"/>
      <c r="DM1" s="273"/>
      <c r="DN1" s="273"/>
      <c r="DO1" s="273"/>
      <c r="DP1" s="274"/>
      <c r="DQ1" s="272" t="str">
        <f>'Suivi journalier'!JV1</f>
        <v>S41</v>
      </c>
      <c r="DR1" s="273"/>
      <c r="DS1" s="273"/>
      <c r="DT1" s="273"/>
      <c r="DU1" s="273"/>
      <c r="DV1" s="273"/>
      <c r="DW1" s="274"/>
      <c r="DX1" s="272" t="str">
        <f>'Suivi journalier'!KC1</f>
        <v>S42</v>
      </c>
      <c r="DY1" s="273"/>
      <c r="DZ1" s="273"/>
      <c r="EA1" s="273"/>
      <c r="EB1" s="273"/>
      <c r="EC1" s="273"/>
      <c r="ED1" s="274"/>
      <c r="EE1" s="272" t="str">
        <f>'Suivi journalier'!KJ1</f>
        <v>S43</v>
      </c>
      <c r="EF1" s="273"/>
      <c r="EG1" s="273"/>
      <c r="EH1" s="273"/>
      <c r="EI1" s="273"/>
      <c r="EJ1" s="273"/>
      <c r="EK1" s="274"/>
      <c r="EL1" s="272" t="str">
        <f>'Suivi journalier'!KQ1</f>
        <v>S44</v>
      </c>
      <c r="EM1" s="273"/>
      <c r="EN1" s="273"/>
      <c r="EO1" s="273"/>
      <c r="EP1" s="273"/>
      <c r="EQ1" s="273"/>
      <c r="ER1" s="274"/>
      <c r="ES1" s="272" t="str">
        <f>'Suivi journalier'!KX1</f>
        <v>S45</v>
      </c>
      <c r="ET1" s="273"/>
      <c r="EU1" s="273"/>
      <c r="EV1" s="273"/>
      <c r="EW1" s="273"/>
      <c r="EX1" s="273"/>
      <c r="EY1" s="274"/>
      <c r="EZ1" s="272" t="str">
        <f>'Suivi journalier'!LE1</f>
        <v>S46</v>
      </c>
      <c r="FA1" s="273"/>
      <c r="FB1" s="273"/>
      <c r="FC1" s="273"/>
      <c r="FD1" s="273"/>
      <c r="FE1" s="273"/>
      <c r="FF1" s="274"/>
      <c r="FG1" s="272" t="str">
        <f>'Suivi journalier'!LL1</f>
        <v>S47</v>
      </c>
      <c r="FH1" s="273"/>
      <c r="FI1" s="273"/>
      <c r="FJ1" s="273"/>
      <c r="FK1" s="273"/>
      <c r="FL1" s="273"/>
      <c r="FM1" s="274"/>
      <c r="FN1" s="272" t="str">
        <f>'Suivi journalier'!LS1</f>
        <v>S48</v>
      </c>
      <c r="FO1" s="273"/>
      <c r="FP1" s="273"/>
      <c r="FQ1" s="273"/>
      <c r="FR1" s="273"/>
      <c r="FS1" s="273"/>
      <c r="FT1" s="274"/>
      <c r="FU1" s="272" t="str">
        <f>'Suivi journalier'!LZ1</f>
        <v>S49</v>
      </c>
      <c r="FV1" s="273"/>
      <c r="FW1" s="273"/>
      <c r="FX1" s="273"/>
      <c r="FY1" s="273"/>
      <c r="FZ1" s="273"/>
      <c r="GA1" s="274"/>
      <c r="GB1" s="272" t="str">
        <f>'Suivi journalier'!MG1</f>
        <v>S50</v>
      </c>
      <c r="GC1" s="273"/>
      <c r="GD1" s="273"/>
      <c r="GE1" s="273"/>
      <c r="GF1" s="273"/>
      <c r="GG1" s="273"/>
      <c r="GH1" s="274"/>
      <c r="GI1" s="272" t="str">
        <f>'Suivi journalier'!MN1</f>
        <v>S51</v>
      </c>
      <c r="GJ1" s="273"/>
      <c r="GK1" s="273"/>
      <c r="GL1" s="273"/>
      <c r="GM1" s="273"/>
      <c r="GN1" s="273"/>
      <c r="GO1" s="274"/>
      <c r="GP1" s="272" t="str">
        <f>'Suivi journalier'!MU1</f>
        <v>S52</v>
      </c>
      <c r="GQ1" s="273"/>
      <c r="GR1" s="273"/>
      <c r="GS1" s="273"/>
      <c r="GT1" s="273"/>
      <c r="GU1" s="273"/>
      <c r="GV1" s="274"/>
      <c r="GW1" s="272" t="str">
        <f>'Suivi journalier'!NB1</f>
        <v>S53</v>
      </c>
      <c r="GX1" s="273"/>
      <c r="GY1" s="273"/>
      <c r="GZ1" s="273"/>
      <c r="HA1" s="273"/>
      <c r="HB1" s="273"/>
      <c r="HC1" s="274"/>
      <c r="HD1" s="272" t="str">
        <f>'Suivi journalier'!NI1</f>
        <v>S54</v>
      </c>
      <c r="HE1" s="273"/>
      <c r="HF1" s="273"/>
      <c r="HG1" s="273"/>
      <c r="HH1" s="273"/>
      <c r="HI1" s="273"/>
      <c r="HJ1" s="274"/>
      <c r="HK1" s="272" t="str">
        <f>'Suivi journalier'!NP1</f>
        <v>S55</v>
      </c>
      <c r="HL1" s="273"/>
      <c r="HM1" s="273"/>
      <c r="HN1" s="273"/>
      <c r="HO1" s="273"/>
      <c r="HP1" s="273"/>
      <c r="HQ1" s="274"/>
      <c r="HR1" s="272" t="str">
        <f>'Suivi journalier'!NW1</f>
        <v>S56</v>
      </c>
      <c r="HS1" s="273"/>
      <c r="HT1" s="273"/>
      <c r="HU1" s="273"/>
      <c r="HV1" s="273"/>
      <c r="HW1" s="273"/>
      <c r="HX1" s="274"/>
      <c r="HY1" s="272" t="str">
        <f>'Suivi journalier'!OD1</f>
        <v>S57</v>
      </c>
      <c r="HZ1" s="273"/>
      <c r="IA1" s="273"/>
      <c r="IB1" s="273"/>
      <c r="IC1" s="273"/>
      <c r="ID1" s="273"/>
      <c r="IE1" s="274"/>
      <c r="IF1" s="272" t="str">
        <f>'Suivi journalier'!OK1</f>
        <v>S58</v>
      </c>
      <c r="IG1" s="273"/>
      <c r="IH1" s="273"/>
      <c r="II1" s="273"/>
      <c r="IJ1" s="273"/>
      <c r="IK1" s="273"/>
      <c r="IL1" s="274"/>
      <c r="IM1" s="272" t="str">
        <f>'Suivi journalier'!OR1</f>
        <v>S59</v>
      </c>
      <c r="IN1" s="273"/>
      <c r="IO1" s="273"/>
      <c r="IP1" s="273"/>
      <c r="IQ1" s="273"/>
      <c r="IR1" s="273"/>
      <c r="IS1" s="274"/>
      <c r="IT1" s="272" t="str">
        <f>'Suivi journalier'!OY1</f>
        <v>S60</v>
      </c>
      <c r="IU1" s="273"/>
      <c r="IV1" s="273"/>
      <c r="IW1" s="273"/>
      <c r="IX1" s="273"/>
      <c r="IY1" s="273"/>
      <c r="IZ1" s="274"/>
      <c r="JA1" s="272" t="str">
        <f>'Suivi journalier'!PF1</f>
        <v>S61</v>
      </c>
      <c r="JB1" s="273"/>
      <c r="JC1" s="273"/>
      <c r="JD1" s="273"/>
      <c r="JE1" s="273"/>
      <c r="JF1" s="273"/>
      <c r="JG1" s="274"/>
      <c r="JH1" s="272" t="str">
        <f>'Suivi journalier'!PM1</f>
        <v>S62</v>
      </c>
      <c r="JI1" s="273"/>
      <c r="JJ1" s="273"/>
      <c r="JK1" s="273"/>
      <c r="JL1" s="273"/>
      <c r="JM1" s="273"/>
      <c r="JN1" s="274"/>
    </row>
    <row r="2" spans="1:275" x14ac:dyDescent="0.2">
      <c r="A2" s="90" t="s">
        <v>106</v>
      </c>
      <c r="B2" s="8">
        <f>'Suivi journalier'!FG3</f>
        <v>43036</v>
      </c>
      <c r="C2" s="8">
        <f>'Suivi journalier'!FH3</f>
        <v>43037</v>
      </c>
      <c r="D2" s="8">
        <f>'Suivi journalier'!FI3</f>
        <v>43038</v>
      </c>
      <c r="E2" s="8">
        <f>'Suivi journalier'!FJ3</f>
        <v>43039</v>
      </c>
      <c r="F2" s="8">
        <f>'Suivi journalier'!FK3</f>
        <v>43040</v>
      </c>
      <c r="G2" s="8">
        <f>'Suivi journalier'!FL3</f>
        <v>43041</v>
      </c>
      <c r="H2" s="8">
        <f>'Suivi journalier'!FM3</f>
        <v>43042</v>
      </c>
      <c r="I2" s="8">
        <f>'Suivi journalier'!FN3</f>
        <v>43043</v>
      </c>
      <c r="J2" s="8">
        <f>'Suivi journalier'!FO3</f>
        <v>43044</v>
      </c>
      <c r="K2" s="8">
        <f>'Suivi journalier'!FP3</f>
        <v>43045</v>
      </c>
      <c r="L2" s="8">
        <f>'Suivi journalier'!FQ3</f>
        <v>43046</v>
      </c>
      <c r="M2" s="8">
        <f>'Suivi journalier'!FR3</f>
        <v>43047</v>
      </c>
      <c r="N2" s="8">
        <f>'Suivi journalier'!FS3</f>
        <v>43048</v>
      </c>
      <c r="O2" s="8">
        <f>'Suivi journalier'!FT3</f>
        <v>43049</v>
      </c>
      <c r="P2" s="8">
        <f>'Suivi journalier'!FU3</f>
        <v>43050</v>
      </c>
      <c r="Q2" s="8">
        <f>'Suivi journalier'!FV3</f>
        <v>43051</v>
      </c>
      <c r="R2" s="8">
        <f>'Suivi journalier'!FW3</f>
        <v>43052</v>
      </c>
      <c r="S2" s="8">
        <f>'Suivi journalier'!FX3</f>
        <v>43053</v>
      </c>
      <c r="T2" s="8">
        <f>'Suivi journalier'!FY3</f>
        <v>43054</v>
      </c>
      <c r="U2" s="8">
        <f>'Suivi journalier'!FZ3</f>
        <v>43055</v>
      </c>
      <c r="V2" s="8">
        <f>'Suivi journalier'!GA3</f>
        <v>43056</v>
      </c>
      <c r="W2" s="8">
        <f>'Suivi journalier'!GB3</f>
        <v>43057</v>
      </c>
      <c r="X2" s="8">
        <f>'Suivi journalier'!GC3</f>
        <v>43058</v>
      </c>
      <c r="Y2" s="8">
        <f>'Suivi journalier'!GD3</f>
        <v>43059</v>
      </c>
      <c r="Z2" s="8">
        <f>'Suivi journalier'!GE3</f>
        <v>43060</v>
      </c>
      <c r="AA2" s="8">
        <f>'Suivi journalier'!GF3</f>
        <v>43061</v>
      </c>
      <c r="AB2" s="8">
        <f>'Suivi journalier'!GG3</f>
        <v>43062</v>
      </c>
      <c r="AC2" s="8">
        <f>'Suivi journalier'!GH3</f>
        <v>43063</v>
      </c>
      <c r="AD2" s="8">
        <f>'Suivi journalier'!GI3</f>
        <v>43064</v>
      </c>
      <c r="AE2" s="8">
        <f>'Suivi journalier'!GJ3</f>
        <v>43065</v>
      </c>
      <c r="AF2" s="8">
        <f>'Suivi journalier'!GK3</f>
        <v>43066</v>
      </c>
      <c r="AG2" s="8">
        <f>'Suivi journalier'!GL3</f>
        <v>43067</v>
      </c>
      <c r="AH2" s="8">
        <f>'Suivi journalier'!GM3</f>
        <v>43068</v>
      </c>
      <c r="AI2" s="8">
        <f>'Suivi journalier'!GN3</f>
        <v>43069</v>
      </c>
      <c r="AJ2" s="8">
        <f>'Suivi journalier'!GO3</f>
        <v>43070</v>
      </c>
      <c r="AK2" s="8">
        <f>'Suivi journalier'!GP3</f>
        <v>43071</v>
      </c>
      <c r="AL2" s="8">
        <f>'Suivi journalier'!GQ3</f>
        <v>43072</v>
      </c>
      <c r="AM2" s="8">
        <f>'Suivi journalier'!GR3</f>
        <v>43073</v>
      </c>
      <c r="AN2" s="8">
        <f>'Suivi journalier'!GS3</f>
        <v>43074</v>
      </c>
      <c r="AO2" s="8">
        <f>'Suivi journalier'!GT3</f>
        <v>43075</v>
      </c>
      <c r="AP2" s="8">
        <f>'Suivi journalier'!GU3</f>
        <v>43076</v>
      </c>
      <c r="AQ2" s="8">
        <f>'Suivi journalier'!GV3</f>
        <v>43077</v>
      </c>
      <c r="AR2" s="8">
        <f>'Suivi journalier'!GW3</f>
        <v>43078</v>
      </c>
      <c r="AS2" s="8">
        <f>'Suivi journalier'!GX3</f>
        <v>43079</v>
      </c>
      <c r="AT2" s="8">
        <f>'Suivi journalier'!GY3</f>
        <v>43080</v>
      </c>
      <c r="AU2" s="8">
        <f>'Suivi journalier'!GZ3</f>
        <v>43081</v>
      </c>
      <c r="AV2" s="8">
        <f>'Suivi journalier'!HA3</f>
        <v>43082</v>
      </c>
      <c r="AW2" s="8">
        <f>'Suivi journalier'!HB3</f>
        <v>43083</v>
      </c>
      <c r="AX2" s="8">
        <f>'Suivi journalier'!HC3</f>
        <v>43084</v>
      </c>
      <c r="AY2" s="8">
        <f>'Suivi journalier'!HD3</f>
        <v>43085</v>
      </c>
      <c r="AZ2" s="8">
        <f>'Suivi journalier'!HE3</f>
        <v>43086</v>
      </c>
      <c r="BA2" s="8">
        <f>'Suivi journalier'!HF3</f>
        <v>43087</v>
      </c>
      <c r="BB2" s="8">
        <f>'Suivi journalier'!HG3</f>
        <v>43088</v>
      </c>
      <c r="BC2" s="8">
        <f>'Suivi journalier'!HH3</f>
        <v>43089</v>
      </c>
      <c r="BD2" s="8">
        <f>'Suivi journalier'!HI3</f>
        <v>43090</v>
      </c>
      <c r="BE2" s="8">
        <f>'Suivi journalier'!HJ3</f>
        <v>43091</v>
      </c>
      <c r="BF2" s="8">
        <f>'Suivi journalier'!HK3</f>
        <v>43092</v>
      </c>
      <c r="BG2" s="8">
        <f>'Suivi journalier'!HL3</f>
        <v>43093</v>
      </c>
      <c r="BH2" s="8">
        <f>'Suivi journalier'!HM3</f>
        <v>43094</v>
      </c>
      <c r="BI2" s="8">
        <f>'Suivi journalier'!HN3</f>
        <v>43095</v>
      </c>
      <c r="BJ2" s="8">
        <f>'Suivi journalier'!HO3</f>
        <v>43096</v>
      </c>
      <c r="BK2" s="8">
        <f>'Suivi journalier'!HP3</f>
        <v>43097</v>
      </c>
      <c r="BL2" s="8">
        <f>'Suivi journalier'!HQ3</f>
        <v>43098</v>
      </c>
      <c r="BM2" s="8">
        <f>'Suivi journalier'!HR3</f>
        <v>43099</v>
      </c>
      <c r="BN2" s="8">
        <f>'Suivi journalier'!HS3</f>
        <v>43100</v>
      </c>
      <c r="BO2" s="8">
        <f>'Suivi journalier'!HT3</f>
        <v>43101</v>
      </c>
      <c r="BP2" s="8">
        <f>'Suivi journalier'!HU3</f>
        <v>43102</v>
      </c>
      <c r="BQ2" s="8">
        <f>'Suivi journalier'!HV3</f>
        <v>43103</v>
      </c>
      <c r="BR2" s="8">
        <f>'Suivi journalier'!HW3</f>
        <v>43104</v>
      </c>
      <c r="BS2" s="8">
        <f>'Suivi journalier'!HX3</f>
        <v>43105</v>
      </c>
      <c r="BT2" s="8">
        <f>'Suivi journalier'!HY3</f>
        <v>43106</v>
      </c>
      <c r="BU2" s="8">
        <f>'Suivi journalier'!HZ3</f>
        <v>43107</v>
      </c>
      <c r="BV2" s="8">
        <f>'Suivi journalier'!IA3</f>
        <v>43108</v>
      </c>
      <c r="BW2" s="8">
        <f>'Suivi journalier'!IB3</f>
        <v>43109</v>
      </c>
      <c r="BX2" s="8">
        <f>'Suivi journalier'!IC3</f>
        <v>43110</v>
      </c>
      <c r="BY2" s="8">
        <f>'Suivi journalier'!ID3</f>
        <v>43111</v>
      </c>
      <c r="BZ2" s="8">
        <f>'Suivi journalier'!IE3</f>
        <v>43112</v>
      </c>
      <c r="CA2" s="8">
        <f>'Suivi journalier'!IF3</f>
        <v>43113</v>
      </c>
      <c r="CB2" s="8">
        <f>'Suivi journalier'!IG3</f>
        <v>43114</v>
      </c>
      <c r="CC2" s="8">
        <f>'Suivi journalier'!IH3</f>
        <v>43115</v>
      </c>
      <c r="CD2" s="8">
        <f>'Suivi journalier'!II3</f>
        <v>43116</v>
      </c>
      <c r="CE2" s="8">
        <f>'Suivi journalier'!IJ3</f>
        <v>43117</v>
      </c>
      <c r="CF2" s="8">
        <f>'Suivi journalier'!IK3</f>
        <v>43118</v>
      </c>
      <c r="CG2" s="8">
        <f>'Suivi journalier'!IL3</f>
        <v>43119</v>
      </c>
      <c r="CH2" s="8">
        <f>'Suivi journalier'!IM3</f>
        <v>43120</v>
      </c>
      <c r="CI2" s="8">
        <f>'Suivi journalier'!IN3</f>
        <v>43121</v>
      </c>
      <c r="CJ2" s="8">
        <f>'Suivi journalier'!IO3</f>
        <v>43122</v>
      </c>
      <c r="CK2" s="8">
        <f>'Suivi journalier'!IP3</f>
        <v>43123</v>
      </c>
      <c r="CL2" s="8">
        <f>'Suivi journalier'!IQ3</f>
        <v>43124</v>
      </c>
      <c r="CM2" s="8">
        <f>'Suivi journalier'!IR3</f>
        <v>43125</v>
      </c>
      <c r="CN2" s="8">
        <f>'Suivi journalier'!IS3</f>
        <v>43126</v>
      </c>
      <c r="CO2" s="8">
        <f>'Suivi journalier'!IT3</f>
        <v>43127</v>
      </c>
      <c r="CP2" s="8">
        <f>'Suivi journalier'!IU3</f>
        <v>43128</v>
      </c>
      <c r="CQ2" s="8">
        <f>'Suivi journalier'!IV3</f>
        <v>43129</v>
      </c>
      <c r="CR2" s="8">
        <f>'Suivi journalier'!IW3</f>
        <v>43130</v>
      </c>
      <c r="CS2" s="8">
        <f>'Suivi journalier'!IX3</f>
        <v>43131</v>
      </c>
      <c r="CT2" s="8">
        <f>'Suivi journalier'!IY3</f>
        <v>43132</v>
      </c>
      <c r="CU2" s="8">
        <f>'Suivi journalier'!IZ3</f>
        <v>43133</v>
      </c>
      <c r="CV2" s="8">
        <f>'Suivi journalier'!JA3</f>
        <v>43134</v>
      </c>
      <c r="CW2" s="8">
        <f>'Suivi journalier'!JB3</f>
        <v>43135</v>
      </c>
      <c r="CX2" s="8">
        <f>'Suivi journalier'!JC3</f>
        <v>43136</v>
      </c>
      <c r="CY2" s="8">
        <f>'Suivi journalier'!JD3</f>
        <v>43137</v>
      </c>
      <c r="CZ2" s="8">
        <f>'Suivi journalier'!JE3</f>
        <v>43138</v>
      </c>
      <c r="DA2" s="8">
        <f>'Suivi journalier'!JF3</f>
        <v>43139</v>
      </c>
      <c r="DB2" s="8">
        <f>'Suivi journalier'!JG3</f>
        <v>43140</v>
      </c>
      <c r="DC2" s="8">
        <f>'Suivi journalier'!JH3</f>
        <v>43141</v>
      </c>
      <c r="DD2" s="8">
        <f>'Suivi journalier'!JI3</f>
        <v>43142</v>
      </c>
      <c r="DE2" s="8">
        <f>'Suivi journalier'!JJ3</f>
        <v>43143</v>
      </c>
      <c r="DF2" s="8">
        <f>'Suivi journalier'!JK3</f>
        <v>43144</v>
      </c>
      <c r="DG2" s="8">
        <f>'Suivi journalier'!JL3</f>
        <v>43145</v>
      </c>
      <c r="DH2" s="8">
        <f>'Suivi journalier'!JM3</f>
        <v>43146</v>
      </c>
      <c r="DI2" s="8">
        <f>'Suivi journalier'!JN3</f>
        <v>43147</v>
      </c>
      <c r="DJ2" s="8">
        <f>'Suivi journalier'!JO3</f>
        <v>43148</v>
      </c>
      <c r="DK2" s="8">
        <f>'Suivi journalier'!JP3</f>
        <v>43149</v>
      </c>
      <c r="DL2" s="8">
        <f>'Suivi journalier'!JQ3</f>
        <v>43150</v>
      </c>
      <c r="DM2" s="8">
        <f>'Suivi journalier'!JR3</f>
        <v>43151</v>
      </c>
      <c r="DN2" s="8">
        <f>'Suivi journalier'!JS3</f>
        <v>43152</v>
      </c>
      <c r="DO2" s="8">
        <f>'Suivi journalier'!JT3</f>
        <v>43153</v>
      </c>
      <c r="DP2" s="8">
        <f>'Suivi journalier'!JU3</f>
        <v>43154</v>
      </c>
      <c r="DQ2" s="8">
        <f>'Suivi journalier'!JV3</f>
        <v>43155</v>
      </c>
      <c r="DR2" s="8">
        <f>'Suivi journalier'!JW3</f>
        <v>43156</v>
      </c>
      <c r="DS2" s="8">
        <f>'Suivi journalier'!JX3</f>
        <v>43157</v>
      </c>
      <c r="DT2" s="8">
        <f>'Suivi journalier'!JY3</f>
        <v>43158</v>
      </c>
      <c r="DU2" s="8">
        <f>'Suivi journalier'!JZ3</f>
        <v>43159</v>
      </c>
      <c r="DV2" s="8">
        <f>'Suivi journalier'!KA3</f>
        <v>43160</v>
      </c>
      <c r="DW2" s="8">
        <f>'Suivi journalier'!KB3</f>
        <v>43161</v>
      </c>
      <c r="DX2" s="8">
        <f>'Suivi journalier'!KC3</f>
        <v>43162</v>
      </c>
      <c r="DY2" s="8">
        <f>'Suivi journalier'!KD3</f>
        <v>43163</v>
      </c>
      <c r="DZ2" s="8">
        <f>'Suivi journalier'!KE3</f>
        <v>43164</v>
      </c>
      <c r="EA2" s="8">
        <f>'Suivi journalier'!KF3</f>
        <v>43165</v>
      </c>
      <c r="EB2" s="8">
        <f>'Suivi journalier'!KG3</f>
        <v>43166</v>
      </c>
      <c r="EC2" s="8">
        <f>'Suivi journalier'!KH3</f>
        <v>43167</v>
      </c>
      <c r="ED2" s="8">
        <f>'Suivi journalier'!KI3</f>
        <v>43168</v>
      </c>
      <c r="EE2" s="8">
        <f>'Suivi journalier'!KJ3</f>
        <v>43169</v>
      </c>
      <c r="EF2" s="8">
        <f>'Suivi journalier'!KK3</f>
        <v>43170</v>
      </c>
      <c r="EG2" s="8">
        <f>'Suivi journalier'!KL3</f>
        <v>43171</v>
      </c>
      <c r="EH2" s="8">
        <f>'Suivi journalier'!KM3</f>
        <v>43172</v>
      </c>
      <c r="EI2" s="8">
        <f>'Suivi journalier'!KN3</f>
        <v>43173</v>
      </c>
      <c r="EJ2" s="8">
        <f>'Suivi journalier'!KO3</f>
        <v>43174</v>
      </c>
      <c r="EK2" s="8">
        <f>'Suivi journalier'!KP3</f>
        <v>43175</v>
      </c>
      <c r="EL2" s="8">
        <f>'Suivi journalier'!KQ3</f>
        <v>43176</v>
      </c>
      <c r="EM2" s="8">
        <f>'Suivi journalier'!KR3</f>
        <v>43177</v>
      </c>
      <c r="EN2" s="8">
        <f>'Suivi journalier'!KS3</f>
        <v>43178</v>
      </c>
      <c r="EO2" s="8">
        <f>'Suivi journalier'!KT3</f>
        <v>43179</v>
      </c>
      <c r="EP2" s="8">
        <f>'Suivi journalier'!KU3</f>
        <v>43180</v>
      </c>
      <c r="EQ2" s="8">
        <f>'Suivi journalier'!KV3</f>
        <v>43181</v>
      </c>
      <c r="ER2" s="8">
        <f>'Suivi journalier'!KW3</f>
        <v>43182</v>
      </c>
      <c r="ES2" s="8">
        <f>'Suivi journalier'!KX3</f>
        <v>43183</v>
      </c>
      <c r="ET2" s="8">
        <f>'Suivi journalier'!KY3</f>
        <v>43184</v>
      </c>
      <c r="EU2" s="8">
        <f>'Suivi journalier'!KZ3</f>
        <v>43185</v>
      </c>
      <c r="EV2" s="8">
        <f>'Suivi journalier'!LA3</f>
        <v>43186</v>
      </c>
      <c r="EW2" s="8">
        <f>'Suivi journalier'!LB3</f>
        <v>43187</v>
      </c>
      <c r="EX2" s="8">
        <f>'Suivi journalier'!LC3</f>
        <v>43188</v>
      </c>
      <c r="EY2" s="8">
        <f>'Suivi journalier'!LD3</f>
        <v>43189</v>
      </c>
      <c r="EZ2" s="8">
        <f>'Suivi journalier'!LE3</f>
        <v>43190</v>
      </c>
      <c r="FA2" s="8">
        <f>'Suivi journalier'!LF3</f>
        <v>43191</v>
      </c>
      <c r="FB2" s="8">
        <f>'Suivi journalier'!LG3</f>
        <v>43192</v>
      </c>
      <c r="FC2" s="8">
        <f>'Suivi journalier'!LH3</f>
        <v>43193</v>
      </c>
      <c r="FD2" s="8">
        <f>'Suivi journalier'!LI3</f>
        <v>43194</v>
      </c>
      <c r="FE2" s="8">
        <f>'Suivi journalier'!LJ3</f>
        <v>43195</v>
      </c>
      <c r="FF2" s="8">
        <f>'Suivi journalier'!LK3</f>
        <v>43196</v>
      </c>
      <c r="FG2" s="8">
        <f>'Suivi journalier'!LL3</f>
        <v>43197</v>
      </c>
      <c r="FH2" s="8">
        <f>'Suivi journalier'!LM3</f>
        <v>43198</v>
      </c>
      <c r="FI2" s="8">
        <f>'Suivi journalier'!LN3</f>
        <v>43199</v>
      </c>
      <c r="FJ2" s="8">
        <f>'Suivi journalier'!LO3</f>
        <v>43200</v>
      </c>
      <c r="FK2" s="8">
        <f>'Suivi journalier'!LP3</f>
        <v>43201</v>
      </c>
      <c r="FL2" s="8">
        <f>'Suivi journalier'!LQ3</f>
        <v>43202</v>
      </c>
      <c r="FM2" s="8">
        <f>'Suivi journalier'!LR3</f>
        <v>43203</v>
      </c>
      <c r="FN2" s="8">
        <f>'Suivi journalier'!LS3</f>
        <v>43204</v>
      </c>
      <c r="FO2" s="8">
        <f>'Suivi journalier'!LT3</f>
        <v>43205</v>
      </c>
      <c r="FP2" s="8">
        <f>'Suivi journalier'!LU3</f>
        <v>43206</v>
      </c>
      <c r="FQ2" s="8">
        <f>'Suivi journalier'!LV3</f>
        <v>43207</v>
      </c>
      <c r="FR2" s="8">
        <f>'Suivi journalier'!LW3</f>
        <v>43208</v>
      </c>
      <c r="FS2" s="8">
        <f>'Suivi journalier'!LX3</f>
        <v>43209</v>
      </c>
      <c r="FT2" s="8">
        <f>'Suivi journalier'!LY3</f>
        <v>43210</v>
      </c>
      <c r="FU2" s="8">
        <f>'Suivi journalier'!LZ3</f>
        <v>43211</v>
      </c>
      <c r="FV2" s="8">
        <f>'Suivi journalier'!MA3</f>
        <v>43212</v>
      </c>
      <c r="FW2" s="8">
        <f>'Suivi journalier'!MB3</f>
        <v>43213</v>
      </c>
      <c r="FX2" s="8">
        <f>'Suivi journalier'!MC3</f>
        <v>43214</v>
      </c>
      <c r="FY2" s="8">
        <f>'Suivi journalier'!MD3</f>
        <v>43215</v>
      </c>
      <c r="FZ2" s="8">
        <f>'Suivi journalier'!ME3</f>
        <v>43216</v>
      </c>
      <c r="GA2" s="8">
        <f>'Suivi journalier'!MF3</f>
        <v>43217</v>
      </c>
      <c r="GB2" s="8">
        <f>'Suivi journalier'!MG3</f>
        <v>43218</v>
      </c>
      <c r="GC2" s="8">
        <f>'Suivi journalier'!MH3</f>
        <v>43219</v>
      </c>
      <c r="GD2" s="8">
        <f>'Suivi journalier'!MI3</f>
        <v>43220</v>
      </c>
      <c r="GE2" s="8">
        <f>'Suivi journalier'!MJ3</f>
        <v>43221</v>
      </c>
      <c r="GF2" s="8">
        <f>'Suivi journalier'!MK3</f>
        <v>43222</v>
      </c>
      <c r="GG2" s="8">
        <f>'Suivi journalier'!ML3</f>
        <v>43223</v>
      </c>
      <c r="GH2" s="8">
        <f>'Suivi journalier'!MM3</f>
        <v>43224</v>
      </c>
      <c r="GI2" s="8">
        <f>'Suivi journalier'!MN3</f>
        <v>43225</v>
      </c>
      <c r="GJ2" s="8">
        <f>'Suivi journalier'!MO3</f>
        <v>43226</v>
      </c>
      <c r="GK2" s="8">
        <f>'Suivi journalier'!MP3</f>
        <v>43227</v>
      </c>
      <c r="GL2" s="8">
        <f>'Suivi journalier'!MQ3</f>
        <v>43228</v>
      </c>
      <c r="GM2" s="8">
        <f>'Suivi journalier'!MR3</f>
        <v>43229</v>
      </c>
      <c r="GN2" s="8">
        <f>'Suivi journalier'!MS3</f>
        <v>43230</v>
      </c>
      <c r="GO2" s="8">
        <f>'Suivi journalier'!MT3</f>
        <v>43231</v>
      </c>
      <c r="GP2" s="8">
        <f>'Suivi journalier'!MU3</f>
        <v>43232</v>
      </c>
      <c r="GQ2" s="8">
        <f>'Suivi journalier'!MV3</f>
        <v>43233</v>
      </c>
      <c r="GR2" s="8">
        <f>'Suivi journalier'!MW3</f>
        <v>43234</v>
      </c>
      <c r="GS2" s="8">
        <f>'Suivi journalier'!MX3</f>
        <v>43235</v>
      </c>
      <c r="GT2" s="8">
        <f>'Suivi journalier'!MY3</f>
        <v>43236</v>
      </c>
      <c r="GU2" s="8">
        <f>'Suivi journalier'!MZ3</f>
        <v>43237</v>
      </c>
      <c r="GV2" s="8">
        <f>'Suivi journalier'!NA3</f>
        <v>43238</v>
      </c>
      <c r="GW2" s="8">
        <f>'Suivi journalier'!NB3</f>
        <v>43239</v>
      </c>
      <c r="GX2" s="8">
        <f>'Suivi journalier'!NC3</f>
        <v>43240</v>
      </c>
      <c r="GY2" s="8">
        <f>'Suivi journalier'!ND3</f>
        <v>43241</v>
      </c>
      <c r="GZ2" s="8">
        <f>'Suivi journalier'!NE3</f>
        <v>43242</v>
      </c>
      <c r="HA2" s="8">
        <f>'Suivi journalier'!NF3</f>
        <v>43243</v>
      </c>
      <c r="HB2" s="8">
        <f>'Suivi journalier'!NG3</f>
        <v>43244</v>
      </c>
      <c r="HC2" s="8">
        <f>'Suivi journalier'!NH3</f>
        <v>43245</v>
      </c>
      <c r="HD2" s="8">
        <f>'Suivi journalier'!NI3</f>
        <v>43246</v>
      </c>
      <c r="HE2" s="8">
        <f>'Suivi journalier'!NJ3</f>
        <v>43247</v>
      </c>
      <c r="HF2" s="8">
        <f>'Suivi journalier'!NK3</f>
        <v>43248</v>
      </c>
      <c r="HG2" s="8">
        <f>'Suivi journalier'!NL3</f>
        <v>43249</v>
      </c>
      <c r="HH2" s="8">
        <f>'Suivi journalier'!NM3</f>
        <v>43250</v>
      </c>
      <c r="HI2" s="8">
        <f>'Suivi journalier'!NN3</f>
        <v>43251</v>
      </c>
      <c r="HJ2" s="8">
        <f>'Suivi journalier'!NO3</f>
        <v>43252</v>
      </c>
      <c r="HK2" s="8">
        <f>'Suivi journalier'!NP3</f>
        <v>43253</v>
      </c>
      <c r="HL2" s="8">
        <f>'Suivi journalier'!NQ3</f>
        <v>43254</v>
      </c>
      <c r="HM2" s="8">
        <f>'Suivi journalier'!NR3</f>
        <v>43255</v>
      </c>
      <c r="HN2" s="8">
        <f>'Suivi journalier'!NS3</f>
        <v>43256</v>
      </c>
      <c r="HO2" s="8">
        <f>'Suivi journalier'!NT3</f>
        <v>43257</v>
      </c>
      <c r="HP2" s="8">
        <f>'Suivi journalier'!NU3</f>
        <v>43258</v>
      </c>
      <c r="HQ2" s="8">
        <f>'Suivi journalier'!NV3</f>
        <v>43259</v>
      </c>
      <c r="HR2" s="8">
        <f>'Suivi journalier'!NW3</f>
        <v>43260</v>
      </c>
      <c r="HS2" s="8">
        <f>'Suivi journalier'!NX3</f>
        <v>43261</v>
      </c>
      <c r="HT2" s="8">
        <f>'Suivi journalier'!NY3</f>
        <v>43262</v>
      </c>
      <c r="HU2" s="8">
        <f>'Suivi journalier'!NZ3</f>
        <v>43263</v>
      </c>
      <c r="HV2" s="8">
        <f>'Suivi journalier'!OA3</f>
        <v>43264</v>
      </c>
      <c r="HW2" s="8">
        <f>'Suivi journalier'!OB3</f>
        <v>43265</v>
      </c>
      <c r="HX2" s="8">
        <f>'Suivi journalier'!OC3</f>
        <v>43266</v>
      </c>
      <c r="HY2" s="8">
        <f>'Suivi journalier'!OD3</f>
        <v>43267</v>
      </c>
      <c r="HZ2" s="8">
        <f>'Suivi journalier'!OE3</f>
        <v>43268</v>
      </c>
      <c r="IA2" s="8">
        <f>'Suivi journalier'!OF3</f>
        <v>43269</v>
      </c>
      <c r="IB2" s="8">
        <f>'Suivi journalier'!OG3</f>
        <v>43270</v>
      </c>
      <c r="IC2" s="8">
        <f>'Suivi journalier'!OH3</f>
        <v>43271</v>
      </c>
      <c r="ID2" s="8">
        <f>'Suivi journalier'!OI3</f>
        <v>43272</v>
      </c>
      <c r="IE2" s="8">
        <f>'Suivi journalier'!OJ3</f>
        <v>43273</v>
      </c>
      <c r="IF2" s="8">
        <f>'Suivi journalier'!OK3</f>
        <v>43274</v>
      </c>
      <c r="IG2" s="8">
        <f>'Suivi journalier'!OL3</f>
        <v>43275</v>
      </c>
      <c r="IH2" s="8">
        <f>'Suivi journalier'!OM3</f>
        <v>43276</v>
      </c>
      <c r="II2" s="8">
        <f>'Suivi journalier'!ON3</f>
        <v>43277</v>
      </c>
      <c r="IJ2" s="8">
        <f>'Suivi journalier'!OO3</f>
        <v>43278</v>
      </c>
      <c r="IK2" s="8">
        <f>'Suivi journalier'!OP3</f>
        <v>43279</v>
      </c>
      <c r="IL2" s="8">
        <f>'Suivi journalier'!OQ3</f>
        <v>43280</v>
      </c>
      <c r="IM2" s="8">
        <f>'Suivi journalier'!OR3</f>
        <v>43281</v>
      </c>
      <c r="IN2" s="8">
        <f>'Suivi journalier'!OS3</f>
        <v>43282</v>
      </c>
      <c r="IO2" s="8">
        <f>'Suivi journalier'!OT3</f>
        <v>43283</v>
      </c>
      <c r="IP2" s="8">
        <f>'Suivi journalier'!OU3</f>
        <v>43284</v>
      </c>
      <c r="IQ2" s="8">
        <f>'Suivi journalier'!OV3</f>
        <v>43285</v>
      </c>
      <c r="IR2" s="8">
        <f>'Suivi journalier'!OW3</f>
        <v>43286</v>
      </c>
      <c r="IS2" s="8">
        <f>'Suivi journalier'!OX3</f>
        <v>43287</v>
      </c>
      <c r="IT2" s="8">
        <f>'Suivi journalier'!OY3</f>
        <v>43288</v>
      </c>
      <c r="IU2" s="8">
        <f>'Suivi journalier'!OZ3</f>
        <v>43289</v>
      </c>
      <c r="IV2" s="8">
        <f>'Suivi journalier'!PA3</f>
        <v>43290</v>
      </c>
      <c r="IW2" s="8">
        <f>'Suivi journalier'!PB3</f>
        <v>43291</v>
      </c>
      <c r="IX2" s="8">
        <f>'Suivi journalier'!PC3</f>
        <v>43292</v>
      </c>
      <c r="IY2" s="8">
        <f>'Suivi journalier'!PD3</f>
        <v>43293</v>
      </c>
      <c r="IZ2" s="8">
        <f>'Suivi journalier'!PE3</f>
        <v>43294</v>
      </c>
      <c r="JA2" s="8">
        <f>'Suivi journalier'!PF3</f>
        <v>43295</v>
      </c>
      <c r="JB2" s="8">
        <f>'Suivi journalier'!PG3</f>
        <v>43296</v>
      </c>
      <c r="JC2" s="8">
        <f>'Suivi journalier'!PH3</f>
        <v>43297</v>
      </c>
      <c r="JD2" s="8">
        <f>'Suivi journalier'!PI3</f>
        <v>43298</v>
      </c>
      <c r="JE2" s="8">
        <f>'Suivi journalier'!PJ3</f>
        <v>43299</v>
      </c>
      <c r="JF2" s="8">
        <f>'Suivi journalier'!PK3</f>
        <v>43300</v>
      </c>
      <c r="JG2" s="8">
        <f>'Suivi journalier'!PL3</f>
        <v>43301</v>
      </c>
      <c r="JH2" s="8">
        <f>'Suivi journalier'!PM3</f>
        <v>43302</v>
      </c>
      <c r="JI2" s="8">
        <f>'Suivi journalier'!PN3</f>
        <v>43303</v>
      </c>
      <c r="JJ2" s="8">
        <f>'Suivi journalier'!PO3</f>
        <v>43304</v>
      </c>
      <c r="JK2" s="8">
        <f>'Suivi journalier'!PP3</f>
        <v>43305</v>
      </c>
      <c r="JL2" s="8">
        <f>'Suivi journalier'!PQ3</f>
        <v>43306</v>
      </c>
      <c r="JM2" s="8">
        <f>'Suivi journalier'!PR3</f>
        <v>43307</v>
      </c>
      <c r="JN2" s="8">
        <f>'Suivi journalier'!PS3</f>
        <v>43308</v>
      </c>
      <c r="JO2" s="85"/>
    </row>
    <row r="3" spans="1:275" x14ac:dyDescent="0.2">
      <c r="B3" s="87"/>
      <c r="I3" s="87"/>
      <c r="P3" s="87"/>
      <c r="W3" s="87"/>
      <c r="AD3" s="87"/>
      <c r="AK3" s="87"/>
      <c r="AR3" s="87"/>
      <c r="AY3" s="87"/>
      <c r="BF3" s="87"/>
      <c r="BM3" s="87"/>
      <c r="BT3" s="87"/>
      <c r="CA3" s="87"/>
      <c r="CH3" s="87"/>
      <c r="CO3" s="87"/>
      <c r="CV3" s="87"/>
      <c r="DC3" s="87"/>
      <c r="DJ3" s="87"/>
      <c r="DQ3" s="87"/>
      <c r="DX3" s="87"/>
      <c r="EE3" s="87"/>
      <c r="EL3" s="87"/>
      <c r="ES3" s="87"/>
      <c r="EZ3" s="87"/>
      <c r="FG3" s="87"/>
      <c r="FN3" s="87"/>
      <c r="FU3" s="87"/>
      <c r="GB3" s="87"/>
      <c r="GI3" s="87"/>
      <c r="GP3" s="87"/>
      <c r="GW3" s="87"/>
      <c r="HD3" s="87"/>
      <c r="HK3" s="87"/>
      <c r="HR3" s="87"/>
      <c r="HY3" s="87"/>
      <c r="IF3" s="87"/>
      <c r="IM3" s="87"/>
      <c r="IT3" s="87"/>
      <c r="JA3" s="87"/>
      <c r="JH3" s="87"/>
    </row>
    <row r="4" spans="1:275" ht="12.75" x14ac:dyDescent="0.2">
      <c r="A4" s="182" t="s">
        <v>127</v>
      </c>
      <c r="B4" s="87"/>
      <c r="I4" s="87"/>
      <c r="P4" s="87"/>
      <c r="W4" s="87"/>
      <c r="AD4" s="87"/>
      <c r="AK4" s="87"/>
      <c r="AR4" s="87"/>
      <c r="AY4" s="87"/>
      <c r="BF4" s="87"/>
      <c r="BM4" s="87"/>
      <c r="BT4" s="87"/>
      <c r="CA4" s="87"/>
      <c r="CH4" s="87"/>
      <c r="CO4" s="87"/>
      <c r="CV4" s="87"/>
      <c r="DC4" s="87"/>
      <c r="DJ4" s="87"/>
      <c r="DQ4" s="87"/>
      <c r="DX4" s="87"/>
      <c r="EE4" s="87"/>
      <c r="EL4" s="87"/>
      <c r="ES4" s="87"/>
      <c r="EZ4" s="87"/>
      <c r="FG4" s="87"/>
      <c r="FN4" s="87"/>
      <c r="FU4" s="87"/>
      <c r="GB4" s="87"/>
      <c r="GI4" s="87"/>
      <c r="GP4" s="87"/>
      <c r="GW4" s="87"/>
      <c r="HD4" s="87"/>
      <c r="HK4" s="87"/>
      <c r="HR4" s="87"/>
      <c r="HY4" s="87"/>
      <c r="IF4" s="87"/>
      <c r="IM4" s="87"/>
      <c r="IT4" s="87"/>
      <c r="JA4" s="87"/>
      <c r="JH4" s="87"/>
    </row>
    <row r="5" spans="1:275" x14ac:dyDescent="0.2">
      <c r="A5" s="68" t="s">
        <v>107</v>
      </c>
      <c r="B5" s="69">
        <f>HLOOKUP(B$2,'Suivi journalier'!$3:$31,28,FALSE)</f>
        <v>0</v>
      </c>
      <c r="C5" s="70">
        <f>HLOOKUP(C$2,'Suivi journalier'!$3:$31,28,FALSE)</f>
        <v>0</v>
      </c>
      <c r="D5" s="70">
        <f>HLOOKUP(D$2,'Suivi journalier'!$3:$31,28,FALSE)</f>
        <v>0</v>
      </c>
      <c r="E5" s="70">
        <f>HLOOKUP(E$2,'Suivi journalier'!$3:$31,28,FALSE)</f>
        <v>0</v>
      </c>
      <c r="F5" s="70">
        <f>HLOOKUP(F$2,'Suivi journalier'!$3:$31,28,FALSE)</f>
        <v>0</v>
      </c>
      <c r="G5" s="70">
        <f>HLOOKUP(G$2,'Suivi journalier'!$3:$31,28,FALSE)</f>
        <v>0</v>
      </c>
      <c r="H5" s="71">
        <f>HLOOKUP(H$2,'Suivi journalier'!$3:$31,28,FALSE)</f>
        <v>0</v>
      </c>
      <c r="I5" s="69">
        <f>HLOOKUP(I$2,'Suivi journalier'!$3:$31,28,FALSE)</f>
        <v>0</v>
      </c>
      <c r="J5" s="70">
        <f>HLOOKUP(J$2,'Suivi journalier'!$3:$31,28,FALSE)</f>
        <v>0</v>
      </c>
      <c r="K5" s="70">
        <f>HLOOKUP(K$2,'Suivi journalier'!$3:$31,28,FALSE)</f>
        <v>0</v>
      </c>
      <c r="L5" s="70">
        <f>HLOOKUP(L$2,'Suivi journalier'!$3:$31,28,FALSE)</f>
        <v>0</v>
      </c>
      <c r="M5" s="70">
        <f>HLOOKUP(M$2,'Suivi journalier'!$3:$31,28,FALSE)</f>
        <v>0</v>
      </c>
      <c r="N5" s="70">
        <f>HLOOKUP(N$2,'Suivi journalier'!$3:$31,28,FALSE)</f>
        <v>0</v>
      </c>
      <c r="O5" s="71">
        <f>HLOOKUP(O$2,'Suivi journalier'!$3:$31,28,FALSE)</f>
        <v>0</v>
      </c>
      <c r="P5" s="69">
        <f>HLOOKUP(P$2,'Suivi journalier'!$3:$31,28,FALSE)</f>
        <v>0</v>
      </c>
      <c r="Q5" s="70">
        <f>HLOOKUP(Q$2,'Suivi journalier'!$3:$31,28,FALSE)</f>
        <v>0</v>
      </c>
      <c r="R5" s="70">
        <f>HLOOKUP(R$2,'Suivi journalier'!$3:$31,28,FALSE)</f>
        <v>0</v>
      </c>
      <c r="S5" s="70">
        <f>HLOOKUP(S$2,'Suivi journalier'!$3:$31,28,FALSE)</f>
        <v>0</v>
      </c>
      <c r="T5" s="70">
        <f>HLOOKUP(T$2,'Suivi journalier'!$3:$31,28,FALSE)</f>
        <v>0</v>
      </c>
      <c r="U5" s="70">
        <f>HLOOKUP(U$2,'Suivi journalier'!$3:$31,28,FALSE)</f>
        <v>0</v>
      </c>
      <c r="V5" s="71">
        <f>HLOOKUP(V$2,'Suivi journalier'!$3:$31,28,FALSE)</f>
        <v>0</v>
      </c>
      <c r="W5" s="69">
        <f>HLOOKUP(W$2,'Suivi journalier'!$3:$31,28,FALSE)</f>
        <v>0</v>
      </c>
      <c r="X5" s="70">
        <f>HLOOKUP(X$2,'Suivi journalier'!$3:$31,28,FALSE)</f>
        <v>0</v>
      </c>
      <c r="Y5" s="70">
        <f>HLOOKUP(Y$2,'Suivi journalier'!$3:$31,28,FALSE)</f>
        <v>0</v>
      </c>
      <c r="Z5" s="70">
        <f>HLOOKUP(Z$2,'Suivi journalier'!$3:$31,28,FALSE)</f>
        <v>0</v>
      </c>
      <c r="AA5" s="70">
        <f>HLOOKUP(AA$2,'Suivi journalier'!$3:$31,28,FALSE)</f>
        <v>0</v>
      </c>
      <c r="AB5" s="70">
        <f>HLOOKUP(AB$2,'Suivi journalier'!$3:$31,28,FALSE)</f>
        <v>0</v>
      </c>
      <c r="AC5" s="71">
        <f>HLOOKUP(AC$2,'Suivi journalier'!$3:$31,28,FALSE)</f>
        <v>0</v>
      </c>
      <c r="AD5" s="69">
        <f>HLOOKUP(AD$2,'Suivi journalier'!$3:$31,28,FALSE)</f>
        <v>0</v>
      </c>
      <c r="AE5" s="70">
        <f>HLOOKUP(AE$2,'Suivi journalier'!$3:$31,28,FALSE)</f>
        <v>0</v>
      </c>
      <c r="AF5" s="70">
        <f>HLOOKUP(AF$2,'Suivi journalier'!$3:$31,28,FALSE)</f>
        <v>0</v>
      </c>
      <c r="AG5" s="70">
        <f>HLOOKUP(AG$2,'Suivi journalier'!$3:$31,28,FALSE)</f>
        <v>0</v>
      </c>
      <c r="AH5" s="70">
        <f>HLOOKUP(AH$2,'Suivi journalier'!$3:$31,28,FALSE)</f>
        <v>0</v>
      </c>
      <c r="AI5" s="70">
        <f>HLOOKUP(AI$2,'Suivi journalier'!$3:$31,28,FALSE)</f>
        <v>0</v>
      </c>
      <c r="AJ5" s="71">
        <f>HLOOKUP(AJ$2,'Suivi journalier'!$3:$31,28,FALSE)</f>
        <v>0</v>
      </c>
      <c r="AK5" s="69">
        <f>HLOOKUP(AK$2,'Suivi journalier'!$3:$31,28,FALSE)</f>
        <v>0</v>
      </c>
      <c r="AL5" s="70">
        <f>HLOOKUP(AL$2,'Suivi journalier'!$3:$31,28,FALSE)</f>
        <v>0</v>
      </c>
      <c r="AM5" s="70">
        <f>HLOOKUP(AM$2,'Suivi journalier'!$3:$31,28,FALSE)</f>
        <v>0</v>
      </c>
      <c r="AN5" s="70">
        <f>HLOOKUP(AN$2,'Suivi journalier'!$3:$31,28,FALSE)</f>
        <v>0</v>
      </c>
      <c r="AO5" s="70">
        <f>HLOOKUP(AO$2,'Suivi journalier'!$3:$31,28,FALSE)</f>
        <v>0</v>
      </c>
      <c r="AP5" s="70">
        <f>HLOOKUP(AP$2,'Suivi journalier'!$3:$31,28,FALSE)</f>
        <v>0</v>
      </c>
      <c r="AQ5" s="71">
        <f>HLOOKUP(AQ$2,'Suivi journalier'!$3:$31,28,FALSE)</f>
        <v>0</v>
      </c>
      <c r="AR5" s="69">
        <f>HLOOKUP(AR$2,'Suivi journalier'!$3:$31,28,FALSE)</f>
        <v>0</v>
      </c>
      <c r="AS5" s="70">
        <f>HLOOKUP(AS$2,'Suivi journalier'!$3:$31,28,FALSE)</f>
        <v>0</v>
      </c>
      <c r="AT5" s="70">
        <f>HLOOKUP(AT$2,'Suivi journalier'!$3:$31,28,FALSE)</f>
        <v>0</v>
      </c>
      <c r="AU5" s="70">
        <f>HLOOKUP(AU$2,'Suivi journalier'!$3:$31,28,FALSE)</f>
        <v>0</v>
      </c>
      <c r="AV5" s="70">
        <f>HLOOKUP(AV$2,'Suivi journalier'!$3:$31,28,FALSE)</f>
        <v>0</v>
      </c>
      <c r="AW5" s="70">
        <f>HLOOKUP(AW$2,'Suivi journalier'!$3:$31,28,FALSE)</f>
        <v>0</v>
      </c>
      <c r="AX5" s="71">
        <f>HLOOKUP(AX$2,'Suivi journalier'!$3:$31,28,FALSE)</f>
        <v>0</v>
      </c>
      <c r="AY5" s="69">
        <f>HLOOKUP(AY$2,'Suivi journalier'!$3:$31,28,FALSE)</f>
        <v>0</v>
      </c>
      <c r="AZ5" s="70">
        <f>HLOOKUP(AZ$2,'Suivi journalier'!$3:$31,28,FALSE)</f>
        <v>0</v>
      </c>
      <c r="BA5" s="70">
        <f>HLOOKUP(BA$2,'Suivi journalier'!$3:$31,28,FALSE)</f>
        <v>0</v>
      </c>
      <c r="BB5" s="70">
        <f>HLOOKUP(BB$2,'Suivi journalier'!$3:$31,28,FALSE)</f>
        <v>0</v>
      </c>
      <c r="BC5" s="70">
        <f>HLOOKUP(BC$2,'Suivi journalier'!$3:$31,28,FALSE)</f>
        <v>0</v>
      </c>
      <c r="BD5" s="70">
        <f>HLOOKUP(BD$2,'Suivi journalier'!$3:$31,28,FALSE)</f>
        <v>0</v>
      </c>
      <c r="BE5" s="71">
        <f>HLOOKUP(BE$2,'Suivi journalier'!$3:$31,28,FALSE)</f>
        <v>0</v>
      </c>
      <c r="BF5" s="69">
        <f>HLOOKUP(BF$2,'Suivi journalier'!$3:$31,28,FALSE)</f>
        <v>0</v>
      </c>
      <c r="BG5" s="70">
        <f>HLOOKUP(BG$2,'Suivi journalier'!$3:$31,28,FALSE)</f>
        <v>0</v>
      </c>
      <c r="BH5" s="70">
        <f>HLOOKUP(BH$2,'Suivi journalier'!$3:$31,28,FALSE)</f>
        <v>0</v>
      </c>
      <c r="BI5" s="70">
        <f>HLOOKUP(BI$2,'Suivi journalier'!$3:$31,28,FALSE)</f>
        <v>0</v>
      </c>
      <c r="BJ5" s="70">
        <f>HLOOKUP(BJ$2,'Suivi journalier'!$3:$31,28,FALSE)</f>
        <v>0</v>
      </c>
      <c r="BK5" s="70">
        <f>HLOOKUP(BK$2,'Suivi journalier'!$3:$31,28,FALSE)</f>
        <v>0</v>
      </c>
      <c r="BL5" s="71">
        <f>HLOOKUP(BL$2,'Suivi journalier'!$3:$31,28,FALSE)</f>
        <v>0</v>
      </c>
      <c r="BM5" s="69">
        <f>HLOOKUP(BM$2,'Suivi journalier'!$3:$31,28,FALSE)</f>
        <v>0</v>
      </c>
      <c r="BN5" s="70">
        <f>HLOOKUP(BN$2,'Suivi journalier'!$3:$31,28,FALSE)</f>
        <v>0</v>
      </c>
      <c r="BO5" s="70">
        <f>HLOOKUP(BO$2,'Suivi journalier'!$3:$31,28,FALSE)</f>
        <v>0</v>
      </c>
      <c r="BP5" s="70">
        <f>HLOOKUP(BP$2,'Suivi journalier'!$3:$31,28,FALSE)</f>
        <v>0</v>
      </c>
      <c r="BQ5" s="70">
        <f>HLOOKUP(BQ$2,'Suivi journalier'!$3:$31,28,FALSE)</f>
        <v>0</v>
      </c>
      <c r="BR5" s="70">
        <f>HLOOKUP(BR$2,'Suivi journalier'!$3:$31,28,FALSE)</f>
        <v>0</v>
      </c>
      <c r="BS5" s="71">
        <f>HLOOKUP(BS$2,'Suivi journalier'!$3:$31,28,FALSE)</f>
        <v>0</v>
      </c>
      <c r="BT5" s="69">
        <f>HLOOKUP(BT$2,'Suivi journalier'!$3:$31,28,FALSE)</f>
        <v>0</v>
      </c>
      <c r="BU5" s="70">
        <f>HLOOKUP(BU$2,'Suivi journalier'!$3:$31,28,FALSE)</f>
        <v>0</v>
      </c>
      <c r="BV5" s="70">
        <f>HLOOKUP(BV$2,'Suivi journalier'!$3:$31,28,FALSE)</f>
        <v>0</v>
      </c>
      <c r="BW5" s="70">
        <f>HLOOKUP(BW$2,'Suivi journalier'!$3:$31,28,FALSE)</f>
        <v>0</v>
      </c>
      <c r="BX5" s="70">
        <f>HLOOKUP(BX$2,'Suivi journalier'!$3:$31,28,FALSE)</f>
        <v>0</v>
      </c>
      <c r="BY5" s="70">
        <f>HLOOKUP(BY$2,'Suivi journalier'!$3:$31,28,FALSE)</f>
        <v>0</v>
      </c>
      <c r="BZ5" s="71">
        <f>HLOOKUP(BZ$2,'Suivi journalier'!$3:$31,28,FALSE)</f>
        <v>0</v>
      </c>
      <c r="CA5" s="69">
        <f>HLOOKUP(CA$2,'Suivi journalier'!$3:$31,28,FALSE)</f>
        <v>0</v>
      </c>
      <c r="CB5" s="70">
        <f>HLOOKUP(CB$2,'Suivi journalier'!$3:$31,28,FALSE)</f>
        <v>0</v>
      </c>
      <c r="CC5" s="70">
        <f>HLOOKUP(CC$2,'Suivi journalier'!$3:$31,28,FALSE)</f>
        <v>0</v>
      </c>
      <c r="CD5" s="70">
        <f>HLOOKUP(CD$2,'Suivi journalier'!$3:$31,28,FALSE)</f>
        <v>0</v>
      </c>
      <c r="CE5" s="70">
        <f>HLOOKUP(CE$2,'Suivi journalier'!$3:$31,28,FALSE)</f>
        <v>0</v>
      </c>
      <c r="CF5" s="70">
        <f>HLOOKUP(CF$2,'Suivi journalier'!$3:$31,28,FALSE)</f>
        <v>0</v>
      </c>
      <c r="CG5" s="71">
        <f>HLOOKUP(CG$2,'Suivi journalier'!$3:$31,28,FALSE)</f>
        <v>0</v>
      </c>
      <c r="CH5" s="69">
        <f>HLOOKUP(CH$2,'Suivi journalier'!$3:$31,28,FALSE)</f>
        <v>0</v>
      </c>
      <c r="CI5" s="70">
        <f>HLOOKUP(CI$2,'Suivi journalier'!$3:$31,28,FALSE)</f>
        <v>0</v>
      </c>
      <c r="CJ5" s="70">
        <f>HLOOKUP(CJ$2,'Suivi journalier'!$3:$31,28,FALSE)</f>
        <v>0</v>
      </c>
      <c r="CK5" s="70">
        <f>HLOOKUP(CK$2,'Suivi journalier'!$3:$31,28,FALSE)</f>
        <v>0</v>
      </c>
      <c r="CL5" s="70">
        <f>HLOOKUP(CL$2,'Suivi journalier'!$3:$31,28,FALSE)</f>
        <v>0</v>
      </c>
      <c r="CM5" s="70">
        <f>HLOOKUP(CM$2,'Suivi journalier'!$3:$31,28,FALSE)</f>
        <v>0</v>
      </c>
      <c r="CN5" s="71">
        <f>HLOOKUP(CN$2,'Suivi journalier'!$3:$31,28,FALSE)</f>
        <v>0</v>
      </c>
      <c r="CO5" s="69">
        <f>HLOOKUP(CO$2,'Suivi journalier'!$3:$31,28,FALSE)</f>
        <v>0</v>
      </c>
      <c r="CP5" s="70">
        <f>HLOOKUP(CP$2,'Suivi journalier'!$3:$31,28,FALSE)</f>
        <v>0</v>
      </c>
      <c r="CQ5" s="70">
        <f>HLOOKUP(CQ$2,'Suivi journalier'!$3:$31,28,FALSE)</f>
        <v>0</v>
      </c>
      <c r="CR5" s="70">
        <f>HLOOKUP(CR$2,'Suivi journalier'!$3:$31,28,FALSE)</f>
        <v>0</v>
      </c>
      <c r="CS5" s="70">
        <f>HLOOKUP(CS$2,'Suivi journalier'!$3:$31,28,FALSE)</f>
        <v>0</v>
      </c>
      <c r="CT5" s="70">
        <f>HLOOKUP(CT$2,'Suivi journalier'!$3:$31,28,FALSE)</f>
        <v>0</v>
      </c>
      <c r="CU5" s="71">
        <f>HLOOKUP(CU$2,'Suivi journalier'!$3:$31,28,FALSE)</f>
        <v>0</v>
      </c>
      <c r="CV5" s="69">
        <f>HLOOKUP(CV$2,'Suivi journalier'!$3:$31,28,FALSE)</f>
        <v>0</v>
      </c>
      <c r="CW5" s="70">
        <f>HLOOKUP(CW$2,'Suivi journalier'!$3:$31,28,FALSE)</f>
        <v>0</v>
      </c>
      <c r="CX5" s="70">
        <f>HLOOKUP(CX$2,'Suivi journalier'!$3:$31,28,FALSE)</f>
        <v>0</v>
      </c>
      <c r="CY5" s="70">
        <f>HLOOKUP(CY$2,'Suivi journalier'!$3:$31,28,FALSE)</f>
        <v>0</v>
      </c>
      <c r="CZ5" s="70">
        <f>HLOOKUP(CZ$2,'Suivi journalier'!$3:$31,28,FALSE)</f>
        <v>0</v>
      </c>
      <c r="DA5" s="70">
        <f>HLOOKUP(DA$2,'Suivi journalier'!$3:$31,28,FALSE)</f>
        <v>0</v>
      </c>
      <c r="DB5" s="71">
        <f>HLOOKUP(DB$2,'Suivi journalier'!$3:$31,28,FALSE)</f>
        <v>0</v>
      </c>
      <c r="DC5" s="69">
        <f>HLOOKUP(DC$2,'Suivi journalier'!$3:$31,28,FALSE)</f>
        <v>0</v>
      </c>
      <c r="DD5" s="70">
        <f>HLOOKUP(DD$2,'Suivi journalier'!$3:$31,28,FALSE)</f>
        <v>0</v>
      </c>
      <c r="DE5" s="70">
        <f>HLOOKUP(DE$2,'Suivi journalier'!$3:$31,28,FALSE)</f>
        <v>0</v>
      </c>
      <c r="DF5" s="70">
        <f>HLOOKUP(DF$2,'Suivi journalier'!$3:$31,28,FALSE)</f>
        <v>0</v>
      </c>
      <c r="DG5" s="70">
        <f>HLOOKUP(DG$2,'Suivi journalier'!$3:$31,28,FALSE)</f>
        <v>0</v>
      </c>
      <c r="DH5" s="70">
        <f>HLOOKUP(DH$2,'Suivi journalier'!$3:$31,28,FALSE)</f>
        <v>0</v>
      </c>
      <c r="DI5" s="71">
        <f>HLOOKUP(DI$2,'Suivi journalier'!$3:$31,28,FALSE)</f>
        <v>0</v>
      </c>
      <c r="DJ5" s="69">
        <f>HLOOKUP(DJ$2,'Suivi journalier'!$3:$31,28,FALSE)</f>
        <v>0</v>
      </c>
      <c r="DK5" s="70">
        <f>HLOOKUP(DK$2,'Suivi journalier'!$3:$31,28,FALSE)</f>
        <v>0</v>
      </c>
      <c r="DL5" s="70">
        <f>HLOOKUP(DL$2,'Suivi journalier'!$3:$31,28,FALSE)</f>
        <v>0</v>
      </c>
      <c r="DM5" s="70">
        <f>HLOOKUP(DM$2,'Suivi journalier'!$3:$31,28,FALSE)</f>
        <v>0</v>
      </c>
      <c r="DN5" s="70">
        <f>HLOOKUP(DN$2,'Suivi journalier'!$3:$31,28,FALSE)</f>
        <v>0</v>
      </c>
      <c r="DO5" s="70">
        <f>HLOOKUP(DO$2,'Suivi journalier'!$3:$31,28,FALSE)</f>
        <v>0</v>
      </c>
      <c r="DP5" s="71">
        <f>HLOOKUP(DP$2,'Suivi journalier'!$3:$31,28,FALSE)</f>
        <v>0</v>
      </c>
      <c r="DQ5" s="69">
        <f>HLOOKUP(DQ$2,'Suivi journalier'!$3:$31,28,FALSE)</f>
        <v>0</v>
      </c>
      <c r="DR5" s="70">
        <f>HLOOKUP(DR$2,'Suivi journalier'!$3:$31,28,FALSE)</f>
        <v>0</v>
      </c>
      <c r="DS5" s="70">
        <f>HLOOKUP(DS$2,'Suivi journalier'!$3:$31,28,FALSE)</f>
        <v>0</v>
      </c>
      <c r="DT5" s="70">
        <f>HLOOKUP(DT$2,'Suivi journalier'!$3:$31,28,FALSE)</f>
        <v>0</v>
      </c>
      <c r="DU5" s="70">
        <f>HLOOKUP(DU$2,'Suivi journalier'!$3:$31,28,FALSE)</f>
        <v>0</v>
      </c>
      <c r="DV5" s="70">
        <f>HLOOKUP(DV$2,'Suivi journalier'!$3:$31,28,FALSE)</f>
        <v>0</v>
      </c>
      <c r="DW5" s="71">
        <f>HLOOKUP(DW$2,'Suivi journalier'!$3:$31,28,FALSE)</f>
        <v>0</v>
      </c>
      <c r="DX5" s="69">
        <f>HLOOKUP(DX$2,'Suivi journalier'!$3:$31,28,FALSE)</f>
        <v>0</v>
      </c>
      <c r="DY5" s="70">
        <f>HLOOKUP(DY$2,'Suivi journalier'!$3:$31,28,FALSE)</f>
        <v>0</v>
      </c>
      <c r="DZ5" s="70">
        <f>HLOOKUP(DZ$2,'Suivi journalier'!$3:$31,28,FALSE)</f>
        <v>0</v>
      </c>
      <c r="EA5" s="70">
        <f>HLOOKUP(EA$2,'Suivi journalier'!$3:$31,28,FALSE)</f>
        <v>16110</v>
      </c>
      <c r="EB5" s="70">
        <f>HLOOKUP(EB$2,'Suivi journalier'!$3:$31,28,FALSE)</f>
        <v>16080</v>
      </c>
      <c r="EC5" s="70">
        <f>HLOOKUP(EC$2,'Suivi journalier'!$3:$31,28,FALSE)</f>
        <v>16080</v>
      </c>
      <c r="ED5" s="71">
        <f>HLOOKUP(ED$2,'Suivi journalier'!$3:$31,28,FALSE)</f>
        <v>16080</v>
      </c>
      <c r="EE5" s="69">
        <f>HLOOKUP(EE$2,'Suivi journalier'!$3:$31,28,FALSE)</f>
        <v>16080</v>
      </c>
      <c r="EF5" s="70">
        <f>HLOOKUP(EF$2,'Suivi journalier'!$3:$31,28,FALSE)</f>
        <v>16080</v>
      </c>
      <c r="EG5" s="70">
        <f>HLOOKUP(EG$2,'Suivi journalier'!$3:$31,28,FALSE)</f>
        <v>16080</v>
      </c>
      <c r="EH5" s="70">
        <f>HLOOKUP(EH$2,'Suivi journalier'!$3:$31,28,FALSE)</f>
        <v>16080</v>
      </c>
      <c r="EI5" s="70">
        <f>HLOOKUP(EI$2,'Suivi journalier'!$3:$31,28,FALSE)</f>
        <v>16030</v>
      </c>
      <c r="EJ5" s="70">
        <f>HLOOKUP(EJ$2,'Suivi journalier'!$3:$31,28,FALSE)</f>
        <v>16000</v>
      </c>
      <c r="EK5" s="71">
        <f>HLOOKUP(EK$2,'Suivi journalier'!$3:$31,28,FALSE)</f>
        <v>16000</v>
      </c>
      <c r="EL5" s="69">
        <f>HLOOKUP(EL$2,'Suivi journalier'!$3:$31,28,FALSE)</f>
        <v>15940</v>
      </c>
      <c r="EM5" s="70">
        <f>HLOOKUP(EM$2,'Suivi journalier'!$3:$31,28,FALSE)</f>
        <v>15770</v>
      </c>
      <c r="EN5" s="70">
        <f>HLOOKUP(EN$2,'Suivi journalier'!$3:$31,28,FALSE)</f>
        <v>15770</v>
      </c>
      <c r="EO5" s="70">
        <f>HLOOKUP(EO$2,'Suivi journalier'!$3:$31,28,FALSE)</f>
        <v>15770</v>
      </c>
      <c r="EP5" s="70">
        <f>HLOOKUP(EP$2,'Suivi journalier'!$3:$31,28,FALSE)</f>
        <v>15760</v>
      </c>
      <c r="EQ5" s="70">
        <f>HLOOKUP(EQ$2,'Suivi journalier'!$3:$31,28,FALSE)</f>
        <v>15670</v>
      </c>
      <c r="ER5" s="71">
        <f>HLOOKUP(ER$2,'Suivi journalier'!$3:$31,28,FALSE)</f>
        <v>15670</v>
      </c>
      <c r="ES5" s="69">
        <f>HLOOKUP(ES$2,'Suivi journalier'!$3:$31,28,FALSE)</f>
        <v>15670</v>
      </c>
      <c r="ET5" s="70">
        <f>HLOOKUP(ET$2,'Suivi journalier'!$3:$31,28,FALSE)</f>
        <v>15500</v>
      </c>
      <c r="EU5" s="70">
        <f>HLOOKUP(EU$2,'Suivi journalier'!$3:$31,28,FALSE)</f>
        <v>15500</v>
      </c>
      <c r="EV5" s="70">
        <f>HLOOKUP(EV$2,'Suivi journalier'!$3:$31,28,FALSE)</f>
        <v>15480</v>
      </c>
      <c r="EW5" s="70">
        <f>HLOOKUP(EW$2,'Suivi journalier'!$3:$31,28,FALSE)</f>
        <v>15480</v>
      </c>
      <c r="EX5" s="70">
        <f>HLOOKUP(EX$2,'Suivi journalier'!$3:$31,28,FALSE)</f>
        <v>15480</v>
      </c>
      <c r="EY5" s="71">
        <f>HLOOKUP(EY$2,'Suivi journalier'!$3:$31,28,FALSE)</f>
        <v>15480</v>
      </c>
      <c r="EZ5" s="69">
        <f>HLOOKUP(EZ$2,'Suivi journalier'!$3:$31,28,FALSE)</f>
        <v>15450</v>
      </c>
      <c r="FA5" s="70">
        <f>HLOOKUP(FA$2,'Suivi journalier'!$3:$31,28,FALSE)</f>
        <v>15410</v>
      </c>
      <c r="FB5" s="70">
        <f>HLOOKUP(FB$2,'Suivi journalier'!$3:$31,28,FALSE)</f>
        <v>15410</v>
      </c>
      <c r="FC5" s="70">
        <f>HLOOKUP(FC$2,'Suivi journalier'!$3:$31,28,FALSE)</f>
        <v>15400</v>
      </c>
      <c r="FD5" s="70">
        <f>HLOOKUP(FD$2,'Suivi journalier'!$3:$31,28,FALSE)</f>
        <v>15400</v>
      </c>
      <c r="FE5" s="70">
        <f>HLOOKUP(FE$2,'Suivi journalier'!$3:$31,28,FALSE)</f>
        <v>15400</v>
      </c>
      <c r="FF5" s="71">
        <f>HLOOKUP(FF$2,'Suivi journalier'!$3:$31,28,FALSE)</f>
        <v>15400</v>
      </c>
      <c r="FG5" s="69">
        <f>HLOOKUP(FG$2,'Suivi journalier'!$3:$31,28,FALSE)</f>
        <v>0</v>
      </c>
      <c r="FH5" s="70">
        <f>HLOOKUP(FH$2,'Suivi journalier'!$3:$31,28,FALSE)</f>
        <v>0</v>
      </c>
      <c r="FI5" s="70">
        <f>HLOOKUP(FI$2,'Suivi journalier'!$3:$31,28,FALSE)</f>
        <v>0</v>
      </c>
      <c r="FJ5" s="70">
        <f>HLOOKUP(FJ$2,'Suivi journalier'!$3:$31,28,FALSE)</f>
        <v>0</v>
      </c>
      <c r="FK5" s="70">
        <f>HLOOKUP(FK$2,'Suivi journalier'!$3:$31,28,FALSE)</f>
        <v>0</v>
      </c>
      <c r="FL5" s="70">
        <f>HLOOKUP(FL$2,'Suivi journalier'!$3:$31,28,FALSE)</f>
        <v>0</v>
      </c>
      <c r="FM5" s="71">
        <f>HLOOKUP(FM$2,'Suivi journalier'!$3:$31,28,FALSE)</f>
        <v>0</v>
      </c>
      <c r="FN5" s="69">
        <f>HLOOKUP(FN$2,'Suivi journalier'!$3:$31,28,FALSE)</f>
        <v>0</v>
      </c>
      <c r="FO5" s="70">
        <f>HLOOKUP(FO$2,'Suivi journalier'!$3:$31,28,FALSE)</f>
        <v>0</v>
      </c>
      <c r="FP5" s="70">
        <f>HLOOKUP(FP$2,'Suivi journalier'!$3:$31,28,FALSE)</f>
        <v>0</v>
      </c>
      <c r="FQ5" s="70">
        <f>HLOOKUP(FQ$2,'Suivi journalier'!$3:$31,28,FALSE)</f>
        <v>0</v>
      </c>
      <c r="FR5" s="70">
        <f>HLOOKUP(FR$2,'Suivi journalier'!$3:$31,28,FALSE)</f>
        <v>0</v>
      </c>
      <c r="FS5" s="70">
        <f>HLOOKUP(FS$2,'Suivi journalier'!$3:$31,28,FALSE)</f>
        <v>0</v>
      </c>
      <c r="FT5" s="71">
        <f>HLOOKUP(FT$2,'Suivi journalier'!$3:$31,28,FALSE)</f>
        <v>0</v>
      </c>
      <c r="FU5" s="69">
        <f>HLOOKUP(FU$2,'Suivi journalier'!$3:$31,28,FALSE)</f>
        <v>0</v>
      </c>
      <c r="FV5" s="70">
        <f>HLOOKUP(FV$2,'Suivi journalier'!$3:$31,28,FALSE)</f>
        <v>0</v>
      </c>
      <c r="FW5" s="70">
        <f>HLOOKUP(FW$2,'Suivi journalier'!$3:$31,28,FALSE)</f>
        <v>0</v>
      </c>
      <c r="FX5" s="70">
        <f>HLOOKUP(FX$2,'Suivi journalier'!$3:$31,28,FALSE)</f>
        <v>0</v>
      </c>
      <c r="FY5" s="70">
        <f>HLOOKUP(FY$2,'Suivi journalier'!$3:$31,28,FALSE)</f>
        <v>0</v>
      </c>
      <c r="FZ5" s="70">
        <f>HLOOKUP(FZ$2,'Suivi journalier'!$3:$31,28,FALSE)</f>
        <v>0</v>
      </c>
      <c r="GA5" s="71">
        <f>HLOOKUP(GA$2,'Suivi journalier'!$3:$31,28,FALSE)</f>
        <v>0</v>
      </c>
      <c r="GB5" s="69">
        <f>HLOOKUP(GB$2,'Suivi journalier'!$3:$31,28,FALSE)</f>
        <v>0</v>
      </c>
      <c r="GC5" s="70">
        <f>HLOOKUP(GC$2,'Suivi journalier'!$3:$31,28,FALSE)</f>
        <v>0</v>
      </c>
      <c r="GD5" s="70">
        <f>HLOOKUP(GD$2,'Suivi journalier'!$3:$31,28,FALSE)</f>
        <v>0</v>
      </c>
      <c r="GE5" s="70">
        <f>HLOOKUP(GE$2,'Suivi journalier'!$3:$31,28,FALSE)</f>
        <v>0</v>
      </c>
      <c r="GF5" s="70">
        <f>HLOOKUP(GF$2,'Suivi journalier'!$3:$31,28,FALSE)</f>
        <v>0</v>
      </c>
      <c r="GG5" s="70">
        <f>HLOOKUP(GG$2,'Suivi journalier'!$3:$31,28,FALSE)</f>
        <v>0</v>
      </c>
      <c r="GH5" s="71">
        <f>HLOOKUP(GH$2,'Suivi journalier'!$3:$31,28,FALSE)</f>
        <v>0</v>
      </c>
      <c r="GI5" s="69">
        <f>HLOOKUP(GI$2,'Suivi journalier'!$3:$31,28,FALSE)</f>
        <v>0</v>
      </c>
      <c r="GJ5" s="70">
        <f>HLOOKUP(GJ$2,'Suivi journalier'!$3:$31,28,FALSE)</f>
        <v>0</v>
      </c>
      <c r="GK5" s="70">
        <f>HLOOKUP(GK$2,'Suivi journalier'!$3:$31,28,FALSE)</f>
        <v>0</v>
      </c>
      <c r="GL5" s="70">
        <f>HLOOKUP(GL$2,'Suivi journalier'!$3:$31,28,FALSE)</f>
        <v>0</v>
      </c>
      <c r="GM5" s="70">
        <f>HLOOKUP(GM$2,'Suivi journalier'!$3:$31,28,FALSE)</f>
        <v>0</v>
      </c>
      <c r="GN5" s="70">
        <f>HLOOKUP(GN$2,'Suivi journalier'!$3:$31,28,FALSE)</f>
        <v>0</v>
      </c>
      <c r="GO5" s="71">
        <f>HLOOKUP(GO$2,'Suivi journalier'!$3:$31,28,FALSE)</f>
        <v>0</v>
      </c>
      <c r="GP5" s="69">
        <f>HLOOKUP(GP$2,'Suivi journalier'!$3:$31,28,FALSE)</f>
        <v>0</v>
      </c>
      <c r="GQ5" s="70">
        <f>HLOOKUP(GQ$2,'Suivi journalier'!$3:$31,28,FALSE)</f>
        <v>0</v>
      </c>
      <c r="GR5" s="70">
        <f>HLOOKUP(GR$2,'Suivi journalier'!$3:$31,28,FALSE)</f>
        <v>0</v>
      </c>
      <c r="GS5" s="70">
        <f>HLOOKUP(GS$2,'Suivi journalier'!$3:$31,28,FALSE)</f>
        <v>0</v>
      </c>
      <c r="GT5" s="70">
        <f>HLOOKUP(GT$2,'Suivi journalier'!$3:$31,28,FALSE)</f>
        <v>0</v>
      </c>
      <c r="GU5" s="70">
        <f>HLOOKUP(GU$2,'Suivi journalier'!$3:$31,28,FALSE)</f>
        <v>0</v>
      </c>
      <c r="GV5" s="71">
        <f>HLOOKUP(GV$2,'Suivi journalier'!$3:$31,28,FALSE)</f>
        <v>0</v>
      </c>
      <c r="GW5" s="69">
        <f>HLOOKUP(GW$2,'Suivi journalier'!$3:$31,28,FALSE)</f>
        <v>0</v>
      </c>
      <c r="GX5" s="70">
        <f>HLOOKUP(GX$2,'Suivi journalier'!$3:$31,28,FALSE)</f>
        <v>0</v>
      </c>
      <c r="GY5" s="70">
        <f>HLOOKUP(GY$2,'Suivi journalier'!$3:$31,28,FALSE)</f>
        <v>0</v>
      </c>
      <c r="GZ5" s="70">
        <f>HLOOKUP(GZ$2,'Suivi journalier'!$3:$31,28,FALSE)</f>
        <v>0</v>
      </c>
      <c r="HA5" s="70">
        <f>HLOOKUP(HA$2,'Suivi journalier'!$3:$31,28,FALSE)</f>
        <v>0</v>
      </c>
      <c r="HB5" s="70">
        <f>HLOOKUP(HB$2,'Suivi journalier'!$3:$31,28,FALSE)</f>
        <v>0</v>
      </c>
      <c r="HC5" s="71">
        <f>HLOOKUP(HC$2,'Suivi journalier'!$3:$31,28,FALSE)</f>
        <v>0</v>
      </c>
      <c r="HD5" s="69">
        <f>HLOOKUP(HD$2,'Suivi journalier'!$3:$31,28,FALSE)</f>
        <v>0</v>
      </c>
      <c r="HE5" s="70">
        <f>HLOOKUP(HE$2,'Suivi journalier'!$3:$31,28,FALSE)</f>
        <v>0</v>
      </c>
      <c r="HF5" s="70">
        <f>HLOOKUP(HF$2,'Suivi journalier'!$3:$31,28,FALSE)</f>
        <v>0</v>
      </c>
      <c r="HG5" s="70">
        <f>HLOOKUP(HG$2,'Suivi journalier'!$3:$31,28,FALSE)</f>
        <v>0</v>
      </c>
      <c r="HH5" s="70">
        <f>HLOOKUP(HH$2,'Suivi journalier'!$3:$31,28,FALSE)</f>
        <v>0</v>
      </c>
      <c r="HI5" s="70">
        <f>HLOOKUP(HI$2,'Suivi journalier'!$3:$31,28,FALSE)</f>
        <v>0</v>
      </c>
      <c r="HJ5" s="71">
        <f>HLOOKUP(HJ$2,'Suivi journalier'!$3:$31,28,FALSE)</f>
        <v>0</v>
      </c>
      <c r="HK5" s="69">
        <f>HLOOKUP(HK$2,'Suivi journalier'!$3:$31,28,FALSE)</f>
        <v>0</v>
      </c>
      <c r="HL5" s="70">
        <f>HLOOKUP(HL$2,'Suivi journalier'!$3:$31,28,FALSE)</f>
        <v>0</v>
      </c>
      <c r="HM5" s="70">
        <f>HLOOKUP(HM$2,'Suivi journalier'!$3:$31,28,FALSE)</f>
        <v>0</v>
      </c>
      <c r="HN5" s="70">
        <f>HLOOKUP(HN$2,'Suivi journalier'!$3:$31,28,FALSE)</f>
        <v>0</v>
      </c>
      <c r="HO5" s="70">
        <f>HLOOKUP(HO$2,'Suivi journalier'!$3:$31,28,FALSE)</f>
        <v>0</v>
      </c>
      <c r="HP5" s="70">
        <f>HLOOKUP(HP$2,'Suivi journalier'!$3:$31,28,FALSE)</f>
        <v>0</v>
      </c>
      <c r="HQ5" s="71">
        <f>HLOOKUP(HQ$2,'Suivi journalier'!$3:$31,28,FALSE)</f>
        <v>0</v>
      </c>
      <c r="HR5" s="69">
        <f>HLOOKUP(HR$2,'Suivi journalier'!$3:$31,28,FALSE)</f>
        <v>0</v>
      </c>
      <c r="HS5" s="70">
        <f>HLOOKUP(HS$2,'Suivi journalier'!$3:$31,28,FALSE)</f>
        <v>0</v>
      </c>
      <c r="HT5" s="70">
        <f>HLOOKUP(HT$2,'Suivi journalier'!$3:$31,28,FALSE)</f>
        <v>0</v>
      </c>
      <c r="HU5" s="70">
        <f>HLOOKUP(HU$2,'Suivi journalier'!$3:$31,28,FALSE)</f>
        <v>0</v>
      </c>
      <c r="HV5" s="70">
        <f>HLOOKUP(HV$2,'Suivi journalier'!$3:$31,28,FALSE)</f>
        <v>0</v>
      </c>
      <c r="HW5" s="70">
        <f>HLOOKUP(HW$2,'Suivi journalier'!$3:$31,28,FALSE)</f>
        <v>0</v>
      </c>
      <c r="HX5" s="71">
        <f>HLOOKUP(HX$2,'Suivi journalier'!$3:$31,28,FALSE)</f>
        <v>0</v>
      </c>
      <c r="HY5" s="69">
        <f>HLOOKUP(HY$2,'Suivi journalier'!$3:$31,28,FALSE)</f>
        <v>0</v>
      </c>
      <c r="HZ5" s="70">
        <f>HLOOKUP(HZ$2,'Suivi journalier'!$3:$31,28,FALSE)</f>
        <v>0</v>
      </c>
      <c r="IA5" s="70">
        <f>HLOOKUP(IA$2,'Suivi journalier'!$3:$31,28,FALSE)</f>
        <v>0</v>
      </c>
      <c r="IB5" s="70">
        <f>HLOOKUP(IB$2,'Suivi journalier'!$3:$31,28,FALSE)</f>
        <v>0</v>
      </c>
      <c r="IC5" s="70">
        <f>HLOOKUP(IC$2,'Suivi journalier'!$3:$31,28,FALSE)</f>
        <v>0</v>
      </c>
      <c r="ID5" s="70">
        <f>HLOOKUP(ID$2,'Suivi journalier'!$3:$31,28,FALSE)</f>
        <v>0</v>
      </c>
      <c r="IE5" s="71">
        <f>HLOOKUP(IE$2,'Suivi journalier'!$3:$31,28,FALSE)</f>
        <v>0</v>
      </c>
      <c r="IF5" s="69">
        <f>HLOOKUP(IF$2,'Suivi journalier'!$3:$31,28,FALSE)</f>
        <v>0</v>
      </c>
      <c r="IG5" s="70">
        <f>HLOOKUP(IG$2,'Suivi journalier'!$3:$31,28,FALSE)</f>
        <v>0</v>
      </c>
      <c r="IH5" s="70">
        <f>HLOOKUP(IH$2,'Suivi journalier'!$3:$31,28,FALSE)</f>
        <v>0</v>
      </c>
      <c r="II5" s="70">
        <f>HLOOKUP(II$2,'Suivi journalier'!$3:$31,28,FALSE)</f>
        <v>0</v>
      </c>
      <c r="IJ5" s="70">
        <f>HLOOKUP(IJ$2,'Suivi journalier'!$3:$31,28,FALSE)</f>
        <v>0</v>
      </c>
      <c r="IK5" s="70">
        <f>HLOOKUP(IK$2,'Suivi journalier'!$3:$31,28,FALSE)</f>
        <v>0</v>
      </c>
      <c r="IL5" s="71">
        <f>HLOOKUP(IL$2,'Suivi journalier'!$3:$31,28,FALSE)</f>
        <v>0</v>
      </c>
      <c r="IM5" s="69">
        <f>HLOOKUP(IM$2,'Suivi journalier'!$3:$31,28,FALSE)</f>
        <v>0</v>
      </c>
      <c r="IN5" s="70">
        <f>HLOOKUP(IN$2,'Suivi journalier'!$3:$31,28,FALSE)</f>
        <v>0</v>
      </c>
      <c r="IO5" s="70">
        <f>HLOOKUP(IO$2,'Suivi journalier'!$3:$31,28,FALSE)</f>
        <v>0</v>
      </c>
      <c r="IP5" s="70">
        <f>HLOOKUP(IP$2,'Suivi journalier'!$3:$31,28,FALSE)</f>
        <v>0</v>
      </c>
      <c r="IQ5" s="70">
        <f>HLOOKUP(IQ$2,'Suivi journalier'!$3:$31,28,FALSE)</f>
        <v>0</v>
      </c>
      <c r="IR5" s="70">
        <f>HLOOKUP(IR$2,'Suivi journalier'!$3:$31,28,FALSE)</f>
        <v>0</v>
      </c>
      <c r="IS5" s="71">
        <f>HLOOKUP(IS$2,'Suivi journalier'!$3:$31,28,FALSE)</f>
        <v>0</v>
      </c>
      <c r="IT5" s="69">
        <f>HLOOKUP(IT$2,'Suivi journalier'!$3:$31,28,FALSE)</f>
        <v>0</v>
      </c>
      <c r="IU5" s="70">
        <f>HLOOKUP(IU$2,'Suivi journalier'!$3:$31,28,FALSE)</f>
        <v>0</v>
      </c>
      <c r="IV5" s="70">
        <f>HLOOKUP(IV$2,'Suivi journalier'!$3:$31,28,FALSE)</f>
        <v>0</v>
      </c>
      <c r="IW5" s="70">
        <f>HLOOKUP(IW$2,'Suivi journalier'!$3:$31,28,FALSE)</f>
        <v>0</v>
      </c>
      <c r="IX5" s="70">
        <f>HLOOKUP(IX$2,'Suivi journalier'!$3:$31,28,FALSE)</f>
        <v>0</v>
      </c>
      <c r="IY5" s="70">
        <f>HLOOKUP(IY$2,'Suivi journalier'!$3:$31,28,FALSE)</f>
        <v>0</v>
      </c>
      <c r="IZ5" s="71">
        <f>HLOOKUP(IZ$2,'Suivi journalier'!$3:$31,28,FALSE)</f>
        <v>0</v>
      </c>
      <c r="JA5" s="69">
        <f>HLOOKUP(JA$2,'Suivi journalier'!$3:$31,28,FALSE)</f>
        <v>0</v>
      </c>
      <c r="JB5" s="70">
        <f>HLOOKUP(JB$2,'Suivi journalier'!$3:$31,28,FALSE)</f>
        <v>0</v>
      </c>
      <c r="JC5" s="70">
        <f>HLOOKUP(JC$2,'Suivi journalier'!$3:$31,28,FALSE)</f>
        <v>0</v>
      </c>
      <c r="JD5" s="70">
        <f>HLOOKUP(JD$2,'Suivi journalier'!$3:$31,28,FALSE)</f>
        <v>0</v>
      </c>
      <c r="JE5" s="70">
        <f>HLOOKUP(JE$2,'Suivi journalier'!$3:$31,28,FALSE)</f>
        <v>0</v>
      </c>
      <c r="JF5" s="70">
        <f>HLOOKUP(JF$2,'Suivi journalier'!$3:$31,28,FALSE)</f>
        <v>0</v>
      </c>
      <c r="JG5" s="71">
        <f>HLOOKUP(JG$2,'Suivi journalier'!$3:$31,28,FALSE)</f>
        <v>0</v>
      </c>
      <c r="JH5" s="69">
        <f>HLOOKUP(JH$2,'Suivi journalier'!$3:$31,28,FALSE)</f>
        <v>0</v>
      </c>
      <c r="JI5" s="70">
        <f>HLOOKUP(JI$2,'Suivi journalier'!$3:$31,28,FALSE)</f>
        <v>0</v>
      </c>
      <c r="JJ5" s="70">
        <f>HLOOKUP(JJ$2,'Suivi journalier'!$3:$31,28,FALSE)</f>
        <v>0</v>
      </c>
      <c r="JK5" s="70">
        <f>HLOOKUP(JK$2,'Suivi journalier'!$3:$31,28,FALSE)</f>
        <v>0</v>
      </c>
      <c r="JL5" s="70">
        <f>HLOOKUP(JL$2,'Suivi journalier'!$3:$31,28,FALSE)</f>
        <v>0</v>
      </c>
      <c r="JM5" s="70">
        <f>HLOOKUP(JM$2,'Suivi journalier'!$3:$31,28,FALSE)</f>
        <v>0</v>
      </c>
      <c r="JN5" s="71">
        <f>HLOOKUP(JN$2,'Suivi journalier'!$3:$31,28,FALSE)</f>
        <v>0</v>
      </c>
    </row>
    <row r="6" spans="1:275" x14ac:dyDescent="0.2">
      <c r="EA6" s="253">
        <f>EA11+EA19+EA26+EA33+EA40+EA47</f>
        <v>16110</v>
      </c>
      <c r="EB6" s="253">
        <f t="shared" ref="EB6:FJ6" si="0">EB11+EB19+EB26+EB33+EB40+EB47</f>
        <v>16080</v>
      </c>
      <c r="EC6" s="253">
        <f t="shared" si="0"/>
        <v>16080</v>
      </c>
      <c r="ED6" s="253">
        <f t="shared" si="0"/>
        <v>16080</v>
      </c>
      <c r="EE6" s="253">
        <f t="shared" si="0"/>
        <v>16080</v>
      </c>
      <c r="EF6" s="253">
        <f t="shared" si="0"/>
        <v>16080</v>
      </c>
      <c r="EG6" s="253">
        <f t="shared" si="0"/>
        <v>16080</v>
      </c>
      <c r="EH6" s="253">
        <f t="shared" si="0"/>
        <v>16080</v>
      </c>
      <c r="EI6" s="253">
        <f t="shared" si="0"/>
        <v>16030</v>
      </c>
      <c r="EJ6" s="253">
        <f t="shared" si="0"/>
        <v>16000</v>
      </c>
      <c r="EK6" s="253">
        <f t="shared" si="0"/>
        <v>16000</v>
      </c>
      <c r="EL6" s="253">
        <f t="shared" si="0"/>
        <v>15940</v>
      </c>
      <c r="EM6" s="253">
        <f t="shared" si="0"/>
        <v>15770</v>
      </c>
      <c r="EN6" s="253">
        <f t="shared" si="0"/>
        <v>15770</v>
      </c>
      <c r="EO6" s="253">
        <f t="shared" si="0"/>
        <v>15770</v>
      </c>
      <c r="EP6" s="253">
        <f t="shared" si="0"/>
        <v>15760</v>
      </c>
      <c r="EQ6" s="253">
        <f t="shared" si="0"/>
        <v>15670</v>
      </c>
      <c r="ER6" s="253">
        <f t="shared" si="0"/>
        <v>15670</v>
      </c>
      <c r="ES6" s="253">
        <f t="shared" si="0"/>
        <v>15670</v>
      </c>
      <c r="ET6" s="253">
        <f t="shared" si="0"/>
        <v>15500</v>
      </c>
      <c r="EU6" s="253">
        <f t="shared" si="0"/>
        <v>15500</v>
      </c>
      <c r="EV6" s="253">
        <f t="shared" si="0"/>
        <v>15480</v>
      </c>
      <c r="EW6" s="253">
        <f t="shared" si="0"/>
        <v>15480</v>
      </c>
      <c r="EX6" s="253">
        <f t="shared" si="0"/>
        <v>15480</v>
      </c>
      <c r="EY6" s="253">
        <f t="shared" si="0"/>
        <v>15480</v>
      </c>
      <c r="EZ6" s="253">
        <f t="shared" si="0"/>
        <v>15450</v>
      </c>
      <c r="FA6" s="253">
        <f t="shared" si="0"/>
        <v>15410</v>
      </c>
      <c r="FB6" s="253">
        <f t="shared" si="0"/>
        <v>15410</v>
      </c>
      <c r="FC6" s="253">
        <f t="shared" si="0"/>
        <v>15400</v>
      </c>
      <c r="FD6" s="253">
        <f t="shared" si="0"/>
        <v>15400</v>
      </c>
      <c r="FE6" s="253">
        <f t="shared" si="0"/>
        <v>15400</v>
      </c>
      <c r="FF6" s="253">
        <f t="shared" si="0"/>
        <v>15400</v>
      </c>
      <c r="FG6" s="253">
        <f t="shared" si="0"/>
        <v>15250</v>
      </c>
      <c r="FH6" s="253">
        <f t="shared" si="0"/>
        <v>15120</v>
      </c>
      <c r="FI6" s="253">
        <f t="shared" si="0"/>
        <v>15120</v>
      </c>
      <c r="FJ6" s="253">
        <f t="shared" si="0"/>
        <v>15120</v>
      </c>
    </row>
    <row r="7" spans="1:275" x14ac:dyDescent="0.2">
      <c r="A7" s="88" t="s">
        <v>108</v>
      </c>
      <c r="B7" s="88"/>
      <c r="I7" s="88"/>
      <c r="P7" s="88"/>
      <c r="W7" s="88"/>
      <c r="AD7" s="88"/>
      <c r="AK7" s="88"/>
      <c r="AR7" s="88"/>
      <c r="AY7" s="88"/>
      <c r="BF7" s="88"/>
      <c r="BM7" s="88"/>
      <c r="BT7" s="88"/>
      <c r="CA7" s="88"/>
      <c r="CH7" s="88"/>
      <c r="CO7" s="88"/>
      <c r="CV7" s="88"/>
      <c r="DC7" s="88"/>
      <c r="DJ7" s="88"/>
      <c r="DQ7" s="88"/>
      <c r="DX7" s="88"/>
      <c r="EA7" s="253">
        <f>EA5-EA6</f>
        <v>0</v>
      </c>
      <c r="EB7" s="253">
        <f t="shared" ref="EB7:FF7" si="1">EB5-EB6</f>
        <v>0</v>
      </c>
      <c r="EC7" s="253">
        <f t="shared" si="1"/>
        <v>0</v>
      </c>
      <c r="ED7" s="253">
        <f t="shared" si="1"/>
        <v>0</v>
      </c>
      <c r="EE7" s="253">
        <f t="shared" si="1"/>
        <v>0</v>
      </c>
      <c r="EF7" s="253">
        <f t="shared" si="1"/>
        <v>0</v>
      </c>
      <c r="EG7" s="253">
        <f t="shared" si="1"/>
        <v>0</v>
      </c>
      <c r="EH7" s="253">
        <f t="shared" si="1"/>
        <v>0</v>
      </c>
      <c r="EI7" s="253">
        <f t="shared" si="1"/>
        <v>0</v>
      </c>
      <c r="EJ7" s="253">
        <f t="shared" si="1"/>
        <v>0</v>
      </c>
      <c r="EK7" s="253">
        <f t="shared" si="1"/>
        <v>0</v>
      </c>
      <c r="EL7" s="253">
        <f t="shared" si="1"/>
        <v>0</v>
      </c>
      <c r="EM7" s="253">
        <f t="shared" si="1"/>
        <v>0</v>
      </c>
      <c r="EN7" s="253">
        <f t="shared" si="1"/>
        <v>0</v>
      </c>
      <c r="EO7" s="253">
        <f t="shared" si="1"/>
        <v>0</v>
      </c>
      <c r="EP7" s="253">
        <f t="shared" si="1"/>
        <v>0</v>
      </c>
      <c r="EQ7" s="253">
        <f t="shared" si="1"/>
        <v>0</v>
      </c>
      <c r="ER7" s="253">
        <f t="shared" si="1"/>
        <v>0</v>
      </c>
      <c r="ES7" s="253">
        <f t="shared" si="1"/>
        <v>0</v>
      </c>
      <c r="ET7" s="253">
        <f t="shared" si="1"/>
        <v>0</v>
      </c>
      <c r="EU7" s="253">
        <f t="shared" si="1"/>
        <v>0</v>
      </c>
      <c r="EV7" s="253">
        <f t="shared" si="1"/>
        <v>0</v>
      </c>
      <c r="EW7" s="253">
        <f t="shared" si="1"/>
        <v>0</v>
      </c>
      <c r="EX7" s="253">
        <f t="shared" si="1"/>
        <v>0</v>
      </c>
      <c r="EY7" s="253">
        <f t="shared" si="1"/>
        <v>0</v>
      </c>
      <c r="EZ7" s="253">
        <f t="shared" si="1"/>
        <v>0</v>
      </c>
      <c r="FA7" s="253">
        <f t="shared" si="1"/>
        <v>0</v>
      </c>
      <c r="FB7" s="253">
        <f t="shared" si="1"/>
        <v>0</v>
      </c>
      <c r="FC7" s="253">
        <f t="shared" si="1"/>
        <v>0</v>
      </c>
      <c r="FD7" s="253">
        <f t="shared" si="1"/>
        <v>0</v>
      </c>
      <c r="FE7" s="253">
        <f t="shared" si="1"/>
        <v>0</v>
      </c>
      <c r="FF7" s="253">
        <f t="shared" si="1"/>
        <v>0</v>
      </c>
      <c r="FG7" s="88"/>
      <c r="FN7" s="88"/>
      <c r="FU7" s="88"/>
      <c r="GB7" s="88"/>
      <c r="GI7" s="88"/>
      <c r="GP7" s="88"/>
      <c r="GW7" s="88"/>
      <c r="HD7" s="88"/>
      <c r="HK7" s="88"/>
      <c r="HR7" s="88"/>
      <c r="HY7" s="88"/>
      <c r="IF7" s="88"/>
      <c r="IM7" s="88"/>
      <c r="IT7" s="88"/>
      <c r="JA7" s="88"/>
      <c r="JH7" s="88"/>
    </row>
    <row r="8" spans="1:275" ht="6" customHeight="1" x14ac:dyDescent="0.2">
      <c r="A8" s="88"/>
      <c r="B8" s="88"/>
      <c r="I8" s="88"/>
      <c r="P8" s="88"/>
      <c r="W8" s="88"/>
      <c r="AD8" s="88"/>
      <c r="AK8" s="88"/>
      <c r="AR8" s="88"/>
      <c r="AY8" s="88"/>
      <c r="BF8" s="88"/>
      <c r="BM8" s="88"/>
      <c r="BT8" s="88"/>
      <c r="CA8" s="88"/>
      <c r="CH8" s="88"/>
      <c r="CO8" s="88"/>
      <c r="CV8" s="88"/>
      <c r="DC8" s="88"/>
      <c r="DJ8" s="88"/>
      <c r="DQ8" s="88"/>
      <c r="DX8" s="88"/>
      <c r="EE8" s="88"/>
      <c r="EL8" s="88"/>
      <c r="ES8" s="88"/>
      <c r="EZ8" s="88"/>
      <c r="FG8" s="88"/>
      <c r="FN8" s="88"/>
      <c r="FU8" s="88"/>
      <c r="GB8" s="88"/>
      <c r="GI8" s="88"/>
      <c r="GP8" s="88"/>
      <c r="GW8" s="88"/>
      <c r="HD8" s="88"/>
      <c r="HK8" s="88"/>
      <c r="HR8" s="88"/>
      <c r="HY8" s="88"/>
      <c r="IF8" s="88"/>
      <c r="IM8" s="88"/>
      <c r="IT8" s="88"/>
      <c r="JA8" s="88"/>
      <c r="JH8" s="88"/>
    </row>
    <row r="9" spans="1:275" x14ac:dyDescent="0.2">
      <c r="A9" s="73" t="s">
        <v>109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FC9" s="72"/>
      <c r="FD9" s="72"/>
      <c r="FE9" s="72"/>
      <c r="FF9" s="72"/>
      <c r="FG9" s="72"/>
      <c r="FH9" s="72"/>
      <c r="FI9" s="72"/>
      <c r="FJ9" s="72"/>
      <c r="FK9" s="72"/>
      <c r="FL9" s="72"/>
      <c r="FM9" s="72"/>
      <c r="FN9" s="72"/>
      <c r="FO9" s="72"/>
      <c r="FP9" s="72"/>
      <c r="FQ9" s="72"/>
      <c r="FR9" s="72"/>
      <c r="FS9" s="72"/>
      <c r="FT9" s="72"/>
      <c r="FU9" s="72"/>
      <c r="FV9" s="72"/>
      <c r="FW9" s="72"/>
      <c r="FX9" s="72"/>
      <c r="FY9" s="72"/>
      <c r="FZ9" s="72"/>
      <c r="GA9" s="72"/>
      <c r="GB9" s="72"/>
      <c r="GC9" s="72"/>
      <c r="GD9" s="72"/>
      <c r="GE9" s="72"/>
      <c r="GF9" s="72"/>
      <c r="GG9" s="72"/>
      <c r="GH9" s="72"/>
      <c r="GI9" s="72"/>
      <c r="GJ9" s="72"/>
      <c r="GK9" s="72"/>
      <c r="GL9" s="72"/>
      <c r="GM9" s="72"/>
      <c r="GN9" s="72"/>
      <c r="GO9" s="72"/>
      <c r="GP9" s="72"/>
      <c r="GQ9" s="72"/>
      <c r="GR9" s="72"/>
      <c r="GS9" s="72"/>
      <c r="GT9" s="72"/>
      <c r="GU9" s="72"/>
      <c r="GV9" s="72"/>
      <c r="GW9" s="72"/>
      <c r="GX9" s="72"/>
      <c r="GY9" s="72"/>
      <c r="GZ9" s="72"/>
      <c r="HA9" s="72"/>
      <c r="HB9" s="72"/>
      <c r="HC9" s="72"/>
      <c r="HD9" s="72"/>
      <c r="HE9" s="72"/>
      <c r="HF9" s="72"/>
      <c r="HG9" s="72"/>
      <c r="HH9" s="72"/>
      <c r="HI9" s="72"/>
      <c r="HJ9" s="72"/>
      <c r="HK9" s="72"/>
      <c r="HL9" s="72"/>
      <c r="HM9" s="72"/>
      <c r="HN9" s="72"/>
      <c r="HO9" s="72"/>
      <c r="HP9" s="72"/>
      <c r="HQ9" s="72"/>
      <c r="HR9" s="72"/>
      <c r="HS9" s="72"/>
      <c r="HT9" s="72"/>
      <c r="HU9" s="72"/>
      <c r="HV9" s="72"/>
      <c r="HW9" s="72"/>
      <c r="HX9" s="72"/>
      <c r="HY9" s="72"/>
      <c r="HZ9" s="72"/>
      <c r="IA9" s="72"/>
      <c r="IB9" s="72"/>
      <c r="IC9" s="72"/>
      <c r="ID9" s="72"/>
      <c r="IE9" s="72"/>
      <c r="IF9" s="72"/>
      <c r="IG9" s="72"/>
      <c r="IH9" s="72"/>
      <c r="II9" s="72"/>
      <c r="IJ9" s="72"/>
      <c r="IK9" s="72"/>
      <c r="IL9" s="72"/>
      <c r="IM9" s="72"/>
      <c r="IN9" s="72"/>
      <c r="IO9" s="72"/>
      <c r="IP9" s="72"/>
      <c r="IQ9" s="72"/>
      <c r="IR9" s="72"/>
      <c r="IS9" s="72"/>
      <c r="IT9" s="72"/>
      <c r="IU9" s="72"/>
      <c r="IV9" s="72"/>
      <c r="IW9" s="72"/>
      <c r="IX9" s="72"/>
      <c r="IY9" s="72"/>
      <c r="IZ9" s="72"/>
      <c r="JA9" s="72"/>
      <c r="JB9" s="72"/>
      <c r="JC9" s="72"/>
      <c r="JD9" s="72"/>
      <c r="JE9" s="72"/>
      <c r="JF9" s="72"/>
      <c r="JG9" s="72"/>
      <c r="JH9" s="72"/>
      <c r="JI9" s="72"/>
      <c r="JJ9" s="72"/>
      <c r="JK9" s="72"/>
      <c r="JL9" s="72"/>
      <c r="JM9" s="72"/>
      <c r="JN9" s="72"/>
    </row>
    <row r="10" spans="1:275" x14ac:dyDescent="0.2">
      <c r="A10" s="76" t="s">
        <v>31</v>
      </c>
      <c r="B10" s="77"/>
      <c r="C10" s="78">
        <f>B16</f>
        <v>0</v>
      </c>
      <c r="D10" s="78">
        <f t="shared" ref="D10:H10" si="2">C16</f>
        <v>0</v>
      </c>
      <c r="E10" s="78">
        <f t="shared" si="2"/>
        <v>0</v>
      </c>
      <c r="F10" s="78">
        <f t="shared" si="2"/>
        <v>0</v>
      </c>
      <c r="G10" s="78">
        <f t="shared" si="2"/>
        <v>0</v>
      </c>
      <c r="H10" s="79">
        <f t="shared" si="2"/>
        <v>0</v>
      </c>
      <c r="I10" s="77">
        <v>0</v>
      </c>
      <c r="J10" s="78">
        <f t="shared" ref="J10:O10" si="3">I16</f>
        <v>0</v>
      </c>
      <c r="K10" s="78">
        <f t="shared" si="3"/>
        <v>0</v>
      </c>
      <c r="L10" s="78">
        <f t="shared" si="3"/>
        <v>0</v>
      </c>
      <c r="M10" s="78">
        <f t="shared" si="3"/>
        <v>0</v>
      </c>
      <c r="N10" s="78">
        <f t="shared" si="3"/>
        <v>0</v>
      </c>
      <c r="O10" s="79">
        <f t="shared" si="3"/>
        <v>0</v>
      </c>
      <c r="P10" s="77">
        <v>0</v>
      </c>
      <c r="Q10" s="78">
        <f t="shared" ref="Q10:V10" si="4">P16</f>
        <v>0</v>
      </c>
      <c r="R10" s="78">
        <f t="shared" si="4"/>
        <v>0</v>
      </c>
      <c r="S10" s="78">
        <f t="shared" si="4"/>
        <v>0</v>
      </c>
      <c r="T10" s="78">
        <f t="shared" si="4"/>
        <v>0</v>
      </c>
      <c r="U10" s="78">
        <f t="shared" si="4"/>
        <v>0</v>
      </c>
      <c r="V10" s="79">
        <f t="shared" si="4"/>
        <v>0</v>
      </c>
      <c r="W10" s="77">
        <v>0</v>
      </c>
      <c r="X10" s="78">
        <f t="shared" ref="X10:AC10" si="5">W16</f>
        <v>0</v>
      </c>
      <c r="Y10" s="78">
        <f t="shared" si="5"/>
        <v>0</v>
      </c>
      <c r="Z10" s="78">
        <f t="shared" si="5"/>
        <v>0</v>
      </c>
      <c r="AA10" s="78">
        <f t="shared" si="5"/>
        <v>0</v>
      </c>
      <c r="AB10" s="78">
        <f t="shared" si="5"/>
        <v>0</v>
      </c>
      <c r="AC10" s="79">
        <f t="shared" si="5"/>
        <v>0</v>
      </c>
      <c r="AD10" s="77">
        <v>0</v>
      </c>
      <c r="AE10" s="78">
        <f t="shared" ref="AE10:AJ10" si="6">AD16</f>
        <v>0</v>
      </c>
      <c r="AF10" s="78">
        <f t="shared" si="6"/>
        <v>0</v>
      </c>
      <c r="AG10" s="78">
        <f t="shared" si="6"/>
        <v>0</v>
      </c>
      <c r="AH10" s="78">
        <f t="shared" si="6"/>
        <v>0</v>
      </c>
      <c r="AI10" s="78">
        <f t="shared" si="6"/>
        <v>0</v>
      </c>
      <c r="AJ10" s="79">
        <f t="shared" si="6"/>
        <v>0</v>
      </c>
      <c r="AK10" s="77">
        <v>0</v>
      </c>
      <c r="AL10" s="78">
        <f t="shared" ref="AL10:AQ10" si="7">AK16</f>
        <v>0</v>
      </c>
      <c r="AM10" s="78">
        <f t="shared" si="7"/>
        <v>0</v>
      </c>
      <c r="AN10" s="78">
        <f t="shared" si="7"/>
        <v>0</v>
      </c>
      <c r="AO10" s="78">
        <f t="shared" si="7"/>
        <v>0</v>
      </c>
      <c r="AP10" s="78">
        <f t="shared" si="7"/>
        <v>0</v>
      </c>
      <c r="AQ10" s="79">
        <f t="shared" si="7"/>
        <v>0</v>
      </c>
      <c r="AR10" s="77">
        <v>0</v>
      </c>
      <c r="AS10" s="78">
        <f t="shared" ref="AS10:AX10" si="8">AR16</f>
        <v>0</v>
      </c>
      <c r="AT10" s="78">
        <f t="shared" si="8"/>
        <v>0</v>
      </c>
      <c r="AU10" s="78">
        <f t="shared" si="8"/>
        <v>0</v>
      </c>
      <c r="AV10" s="78">
        <f t="shared" si="8"/>
        <v>0</v>
      </c>
      <c r="AW10" s="78">
        <f t="shared" si="8"/>
        <v>0</v>
      </c>
      <c r="AX10" s="79">
        <f t="shared" si="8"/>
        <v>0</v>
      </c>
      <c r="AY10" s="77">
        <v>0</v>
      </c>
      <c r="AZ10" s="78">
        <f t="shared" ref="AZ10:BE10" si="9">AY16</f>
        <v>0</v>
      </c>
      <c r="BA10" s="78">
        <f t="shared" si="9"/>
        <v>0</v>
      </c>
      <c r="BB10" s="78">
        <f t="shared" si="9"/>
        <v>0</v>
      </c>
      <c r="BC10" s="78">
        <f t="shared" si="9"/>
        <v>0</v>
      </c>
      <c r="BD10" s="78">
        <f t="shared" si="9"/>
        <v>0</v>
      </c>
      <c r="BE10" s="79">
        <f t="shared" si="9"/>
        <v>0</v>
      </c>
      <c r="BF10" s="77">
        <v>0</v>
      </c>
      <c r="BG10" s="78">
        <f t="shared" ref="BG10:BL10" si="10">BF16</f>
        <v>0</v>
      </c>
      <c r="BH10" s="78">
        <f t="shared" si="10"/>
        <v>0</v>
      </c>
      <c r="BI10" s="78">
        <f t="shared" si="10"/>
        <v>0</v>
      </c>
      <c r="BJ10" s="78">
        <f t="shared" si="10"/>
        <v>0</v>
      </c>
      <c r="BK10" s="78">
        <f t="shared" si="10"/>
        <v>0</v>
      </c>
      <c r="BL10" s="79">
        <f t="shared" si="10"/>
        <v>0</v>
      </c>
      <c r="BM10" s="77">
        <v>0</v>
      </c>
      <c r="BN10" s="78">
        <f t="shared" ref="BN10:BS10" si="11">BM16</f>
        <v>0</v>
      </c>
      <c r="BO10" s="78">
        <f t="shared" si="11"/>
        <v>0</v>
      </c>
      <c r="BP10" s="78">
        <f t="shared" si="11"/>
        <v>0</v>
      </c>
      <c r="BQ10" s="78">
        <f t="shared" si="11"/>
        <v>0</v>
      </c>
      <c r="BR10" s="78">
        <f t="shared" si="11"/>
        <v>0</v>
      </c>
      <c r="BS10" s="79">
        <f t="shared" si="11"/>
        <v>0</v>
      </c>
      <c r="BT10" s="77">
        <v>0</v>
      </c>
      <c r="BU10" s="78">
        <f t="shared" ref="BU10:BZ10" si="12">BT16</f>
        <v>0</v>
      </c>
      <c r="BV10" s="78">
        <f t="shared" si="12"/>
        <v>0</v>
      </c>
      <c r="BW10" s="78">
        <f t="shared" si="12"/>
        <v>0</v>
      </c>
      <c r="BX10" s="78">
        <f t="shared" si="12"/>
        <v>0</v>
      </c>
      <c r="BY10" s="78">
        <f t="shared" si="12"/>
        <v>0</v>
      </c>
      <c r="BZ10" s="79">
        <f t="shared" si="12"/>
        <v>0</v>
      </c>
      <c r="CA10" s="77">
        <v>0</v>
      </c>
      <c r="CB10" s="78">
        <f t="shared" ref="CB10:CG10" si="13">CA16</f>
        <v>0</v>
      </c>
      <c r="CC10" s="78">
        <f t="shared" si="13"/>
        <v>0</v>
      </c>
      <c r="CD10" s="78">
        <f t="shared" si="13"/>
        <v>0</v>
      </c>
      <c r="CE10" s="78">
        <f t="shared" si="13"/>
        <v>0</v>
      </c>
      <c r="CF10" s="78">
        <f t="shared" si="13"/>
        <v>0</v>
      </c>
      <c r="CG10" s="79">
        <f t="shared" si="13"/>
        <v>0</v>
      </c>
      <c r="CH10" s="77">
        <v>0</v>
      </c>
      <c r="CI10" s="78">
        <f t="shared" ref="CI10:CN10" si="14">CH16</f>
        <v>0</v>
      </c>
      <c r="CJ10" s="78">
        <f t="shared" si="14"/>
        <v>0</v>
      </c>
      <c r="CK10" s="78">
        <f t="shared" si="14"/>
        <v>0</v>
      </c>
      <c r="CL10" s="78">
        <f t="shared" si="14"/>
        <v>0</v>
      </c>
      <c r="CM10" s="78">
        <f t="shared" si="14"/>
        <v>0</v>
      </c>
      <c r="CN10" s="79">
        <f t="shared" si="14"/>
        <v>0</v>
      </c>
      <c r="CO10" s="77">
        <v>0</v>
      </c>
      <c r="CP10" s="78">
        <f t="shared" ref="CP10:CU10" si="15">CO16</f>
        <v>0</v>
      </c>
      <c r="CQ10" s="78">
        <f t="shared" si="15"/>
        <v>0</v>
      </c>
      <c r="CR10" s="78">
        <f t="shared" si="15"/>
        <v>0</v>
      </c>
      <c r="CS10" s="78">
        <f t="shared" si="15"/>
        <v>0</v>
      </c>
      <c r="CT10" s="78">
        <f t="shared" si="15"/>
        <v>0</v>
      </c>
      <c r="CU10" s="79">
        <f t="shared" si="15"/>
        <v>0</v>
      </c>
      <c r="CV10" s="77">
        <v>0</v>
      </c>
      <c r="CW10" s="78">
        <f t="shared" ref="CW10:DB10" si="16">CV16</f>
        <v>0</v>
      </c>
      <c r="CX10" s="78">
        <f t="shared" si="16"/>
        <v>0</v>
      </c>
      <c r="CY10" s="78">
        <f t="shared" si="16"/>
        <v>0</v>
      </c>
      <c r="CZ10" s="78">
        <f t="shared" si="16"/>
        <v>0</v>
      </c>
      <c r="DA10" s="78">
        <f t="shared" si="16"/>
        <v>0</v>
      </c>
      <c r="DB10" s="79">
        <f t="shared" si="16"/>
        <v>0</v>
      </c>
      <c r="DC10" s="77">
        <v>0</v>
      </c>
      <c r="DD10" s="78">
        <f t="shared" ref="DD10:DI10" si="17">DC16</f>
        <v>0</v>
      </c>
      <c r="DE10" s="78">
        <f t="shared" si="17"/>
        <v>0</v>
      </c>
      <c r="DF10" s="78">
        <f t="shared" si="17"/>
        <v>0</v>
      </c>
      <c r="DG10" s="78">
        <f t="shared" si="17"/>
        <v>0</v>
      </c>
      <c r="DH10" s="78">
        <f t="shared" si="17"/>
        <v>0</v>
      </c>
      <c r="DI10" s="79">
        <f t="shared" si="17"/>
        <v>0</v>
      </c>
      <c r="DJ10" s="77">
        <v>0</v>
      </c>
      <c r="DK10" s="78">
        <f t="shared" ref="DK10:DP10" si="18">DJ16</f>
        <v>0</v>
      </c>
      <c r="DL10" s="78">
        <f t="shared" si="18"/>
        <v>0</v>
      </c>
      <c r="DM10" s="78">
        <f t="shared" si="18"/>
        <v>0</v>
      </c>
      <c r="DN10" s="78">
        <f t="shared" si="18"/>
        <v>0</v>
      </c>
      <c r="DO10" s="78">
        <f t="shared" si="18"/>
        <v>0</v>
      </c>
      <c r="DP10" s="79">
        <f t="shared" si="18"/>
        <v>0</v>
      </c>
      <c r="DQ10" s="77">
        <v>0</v>
      </c>
      <c r="DR10" s="78">
        <f t="shared" ref="DR10:DW10" si="19">DQ16</f>
        <v>0</v>
      </c>
      <c r="DS10" s="78">
        <f t="shared" si="19"/>
        <v>0</v>
      </c>
      <c r="DT10" s="78">
        <f t="shared" si="19"/>
        <v>0</v>
      </c>
      <c r="DU10" s="78">
        <f t="shared" si="19"/>
        <v>0</v>
      </c>
      <c r="DV10" s="78">
        <f t="shared" si="19"/>
        <v>0</v>
      </c>
      <c r="DW10" s="79">
        <f t="shared" si="19"/>
        <v>0</v>
      </c>
      <c r="DX10" s="77">
        <v>0</v>
      </c>
      <c r="DY10" s="78">
        <f t="shared" ref="DY10:ED10" si="20">DX16</f>
        <v>0</v>
      </c>
      <c r="DZ10" s="78">
        <f t="shared" si="20"/>
        <v>0</v>
      </c>
      <c r="EA10" s="78">
        <f t="shared" si="20"/>
        <v>0</v>
      </c>
      <c r="EB10" s="78">
        <f t="shared" si="20"/>
        <v>14700</v>
      </c>
      <c r="EC10" s="78">
        <f t="shared" si="20"/>
        <v>29300</v>
      </c>
      <c r="ED10" s="79">
        <f t="shared" si="20"/>
        <v>20717</v>
      </c>
      <c r="EE10" s="79">
        <f t="shared" ref="EE10" si="21">ED16</f>
        <v>35394</v>
      </c>
      <c r="EF10" s="79">
        <f t="shared" ref="EF10" si="22">EE16</f>
        <v>50077</v>
      </c>
      <c r="EG10" s="78">
        <f t="shared" ref="EG10:EK10" si="23">EF16</f>
        <v>64765</v>
      </c>
      <c r="EH10" s="78">
        <f t="shared" si="23"/>
        <v>31585</v>
      </c>
      <c r="EI10" s="78">
        <f t="shared" si="23"/>
        <v>46310</v>
      </c>
      <c r="EJ10" s="78">
        <f t="shared" si="23"/>
        <v>61036</v>
      </c>
      <c r="EK10" s="79">
        <f t="shared" si="23"/>
        <v>27769</v>
      </c>
      <c r="EL10" s="79">
        <f t="shared" ref="EL10" si="24">EK16</f>
        <v>42502</v>
      </c>
      <c r="EM10" s="79">
        <f t="shared" ref="EM10" si="25">EL16</f>
        <v>57106</v>
      </c>
      <c r="EN10" s="79">
        <f t="shared" ref="EN10" si="26">EM16</f>
        <v>71618</v>
      </c>
      <c r="EO10" s="79">
        <f t="shared" ref="EO10" si="27">EN16</f>
        <v>38294</v>
      </c>
      <c r="EP10" s="79">
        <f t="shared" ref="EP10" si="28">EO16</f>
        <v>52892</v>
      </c>
      <c r="EQ10" s="79">
        <f t="shared" ref="EQ10" si="29">EP16</f>
        <v>67363</v>
      </c>
      <c r="ER10" s="79">
        <f t="shared" ref="ER10" si="30">EQ16</f>
        <v>24339</v>
      </c>
      <c r="ES10" s="79">
        <f t="shared" ref="ES10" si="31">ER16</f>
        <v>38925</v>
      </c>
      <c r="ET10" s="79">
        <f t="shared" ref="ET10" si="32">ES16</f>
        <v>53480</v>
      </c>
      <c r="EU10" s="79">
        <f t="shared" ref="EU10" si="33">ET16</f>
        <v>67845</v>
      </c>
      <c r="EV10" s="79">
        <f t="shared" ref="EV10" si="34">EU16</f>
        <v>24494</v>
      </c>
      <c r="EW10" s="79">
        <f t="shared" ref="EW10" si="35">EV16</f>
        <v>38805</v>
      </c>
      <c r="EX10" s="79">
        <f t="shared" ref="EX10" si="36">EW16</f>
        <v>53161</v>
      </c>
      <c r="EY10" s="79">
        <f t="shared" ref="EY10" si="37">EX16</f>
        <v>19452</v>
      </c>
      <c r="EZ10" s="79">
        <f t="shared" ref="EZ10" si="38">EY16</f>
        <v>33687</v>
      </c>
      <c r="FA10" s="79">
        <f t="shared" ref="FA10" si="39">EZ16</f>
        <v>47817</v>
      </c>
      <c r="FB10" s="79">
        <f t="shared" ref="FB10" si="40">FA16</f>
        <v>61875</v>
      </c>
      <c r="FC10" s="79">
        <f t="shared" ref="FC10" si="41">FB16</f>
        <v>27794</v>
      </c>
      <c r="FD10" s="79">
        <f t="shared" ref="FD10" si="42">FC16</f>
        <v>41992</v>
      </c>
      <c r="FE10" s="79">
        <f t="shared" ref="FE10" si="43">FD16</f>
        <v>56166</v>
      </c>
      <c r="FF10" s="79">
        <f t="shared" ref="FF10" si="44">FE16</f>
        <v>22272</v>
      </c>
      <c r="FG10" s="79">
        <f t="shared" ref="FG10" si="45">FF16</f>
        <v>36526</v>
      </c>
      <c r="FH10" s="79">
        <f t="shared" ref="FH10" si="46">FG16</f>
        <v>50577</v>
      </c>
      <c r="FI10" s="79">
        <f t="shared" ref="FI10" si="47">FH16</f>
        <v>64335</v>
      </c>
      <c r="FJ10" s="79">
        <f t="shared" ref="FJ10" si="48">FI16</f>
        <v>78318</v>
      </c>
      <c r="FK10" s="79">
        <f t="shared" ref="FK10" si="49">FJ16</f>
        <v>92237</v>
      </c>
      <c r="FL10" s="79">
        <f t="shared" ref="FL10" si="50">FK16</f>
        <v>92237</v>
      </c>
      <c r="FM10" s="79">
        <f t="shared" ref="FM10" si="51">FL16</f>
        <v>92237</v>
      </c>
      <c r="FN10" s="79">
        <f t="shared" ref="FN10" si="52">FM16</f>
        <v>92237</v>
      </c>
      <c r="FO10" s="79">
        <f t="shared" ref="FO10" si="53">FN16</f>
        <v>92237</v>
      </c>
      <c r="FP10" s="79">
        <f t="shared" ref="FP10" si="54">FO16</f>
        <v>92237</v>
      </c>
      <c r="FQ10" s="79">
        <f t="shared" ref="FQ10" si="55">FP16</f>
        <v>92237</v>
      </c>
      <c r="FR10" s="79">
        <f t="shared" ref="FR10" si="56">FQ16</f>
        <v>92237</v>
      </c>
      <c r="FS10" s="79">
        <f t="shared" ref="FS10" si="57">FR16</f>
        <v>92237</v>
      </c>
      <c r="FT10" s="79">
        <f t="shared" ref="FT10" si="58">FS16</f>
        <v>92237</v>
      </c>
      <c r="FU10" s="79">
        <f t="shared" ref="FU10" si="59">FT16</f>
        <v>92237</v>
      </c>
      <c r="FV10" s="79">
        <f t="shared" ref="FV10" si="60">FU16</f>
        <v>92237</v>
      </c>
      <c r="FW10" s="79">
        <f t="shared" ref="FW10" si="61">FV16</f>
        <v>92237</v>
      </c>
      <c r="FX10" s="79">
        <f t="shared" ref="FX10" si="62">FW16</f>
        <v>92237</v>
      </c>
      <c r="FY10" s="79">
        <f t="shared" ref="FY10" si="63">FX16</f>
        <v>92237</v>
      </c>
      <c r="FZ10" s="79">
        <f t="shared" ref="FZ10" si="64">FY16</f>
        <v>92237</v>
      </c>
      <c r="GA10" s="79">
        <f t="shared" ref="GA10" si="65">FZ16</f>
        <v>92237</v>
      </c>
      <c r="GB10" s="79">
        <f t="shared" ref="GB10" si="66">GA16</f>
        <v>92237</v>
      </c>
      <c r="GC10" s="79">
        <f t="shared" ref="GC10" si="67">GB16</f>
        <v>92237</v>
      </c>
      <c r="GD10" s="79">
        <f t="shared" ref="GD10" si="68">GC16</f>
        <v>92237</v>
      </c>
      <c r="GE10" s="79">
        <f t="shared" ref="GE10" si="69">GD16</f>
        <v>92237</v>
      </c>
      <c r="GF10" s="79">
        <f t="shared" ref="GF10" si="70">GE16</f>
        <v>92237</v>
      </c>
      <c r="GG10" s="79">
        <f t="shared" ref="GG10" si="71">GF16</f>
        <v>92237</v>
      </c>
      <c r="GH10" s="79">
        <f t="shared" ref="GH10" si="72">GG16</f>
        <v>92237</v>
      </c>
      <c r="GI10" s="79">
        <f t="shared" ref="GI10" si="73">GH16</f>
        <v>92237</v>
      </c>
      <c r="GJ10" s="79">
        <f t="shared" ref="GJ10" si="74">GI16</f>
        <v>92237</v>
      </c>
      <c r="GK10" s="79">
        <f t="shared" ref="GK10" si="75">GJ16</f>
        <v>92237</v>
      </c>
      <c r="GL10" s="79">
        <f t="shared" ref="GL10" si="76">GK16</f>
        <v>92237</v>
      </c>
      <c r="GM10" s="79">
        <f t="shared" ref="GM10" si="77">GL16</f>
        <v>92237</v>
      </c>
      <c r="GN10" s="79">
        <f t="shared" ref="GN10" si="78">GM16</f>
        <v>92237</v>
      </c>
      <c r="GO10" s="79">
        <f t="shared" ref="GO10" si="79">GN16</f>
        <v>92237</v>
      </c>
      <c r="GP10" s="79">
        <f t="shared" ref="GP10" si="80">GO16</f>
        <v>92237</v>
      </c>
      <c r="GQ10" s="79">
        <f t="shared" ref="GQ10" si="81">GP16</f>
        <v>92237</v>
      </c>
      <c r="GR10" s="79">
        <f t="shared" ref="GR10" si="82">GQ16</f>
        <v>92237</v>
      </c>
      <c r="GS10" s="79">
        <f t="shared" ref="GS10" si="83">GR16</f>
        <v>92237</v>
      </c>
      <c r="GT10" s="79">
        <f t="shared" ref="GT10" si="84">GS16</f>
        <v>92237</v>
      </c>
      <c r="GU10" s="79">
        <f t="shared" ref="GU10" si="85">GT16</f>
        <v>92237</v>
      </c>
      <c r="GV10" s="79">
        <f t="shared" ref="GV10" si="86">GU16</f>
        <v>92237</v>
      </c>
      <c r="GW10" s="79">
        <f t="shared" ref="GW10" si="87">GV16</f>
        <v>92237</v>
      </c>
      <c r="GX10" s="79">
        <f t="shared" ref="GX10" si="88">GW16</f>
        <v>92237</v>
      </c>
      <c r="GY10" s="79">
        <f t="shared" ref="GY10" si="89">GX16</f>
        <v>92237</v>
      </c>
      <c r="GZ10" s="79">
        <f t="shared" ref="GZ10" si="90">GY16</f>
        <v>92237</v>
      </c>
      <c r="HA10" s="79">
        <f t="shared" ref="HA10" si="91">GZ16</f>
        <v>92237</v>
      </c>
      <c r="HB10" s="79">
        <f t="shared" ref="HB10" si="92">HA16</f>
        <v>92237</v>
      </c>
      <c r="HC10" s="79">
        <f t="shared" ref="HC10" si="93">HB16</f>
        <v>92237</v>
      </c>
      <c r="HD10" s="79">
        <f t="shared" ref="HD10" si="94">HC16</f>
        <v>92237</v>
      </c>
      <c r="HE10" s="79">
        <f t="shared" ref="HE10" si="95">HD16</f>
        <v>92237</v>
      </c>
      <c r="HF10" s="79">
        <f t="shared" ref="HF10" si="96">HE16</f>
        <v>92237</v>
      </c>
      <c r="HG10" s="79">
        <f t="shared" ref="HG10" si="97">HF16</f>
        <v>92237</v>
      </c>
      <c r="HH10" s="79">
        <f t="shared" ref="HH10" si="98">HG16</f>
        <v>92237</v>
      </c>
      <c r="HI10" s="79">
        <f t="shared" ref="HI10" si="99">HH16</f>
        <v>92237</v>
      </c>
      <c r="HJ10" s="79">
        <f t="shared" ref="HJ10" si="100">HI16</f>
        <v>92237</v>
      </c>
      <c r="HK10" s="79">
        <f t="shared" ref="HK10" si="101">HJ16</f>
        <v>92237</v>
      </c>
      <c r="HL10" s="79">
        <f t="shared" ref="HL10" si="102">HK16</f>
        <v>92237</v>
      </c>
      <c r="HM10" s="79">
        <f t="shared" ref="HM10" si="103">HL16</f>
        <v>92237</v>
      </c>
      <c r="HN10" s="79">
        <f t="shared" ref="HN10" si="104">HM16</f>
        <v>92237</v>
      </c>
      <c r="HO10" s="79">
        <f t="shared" ref="HO10" si="105">HN16</f>
        <v>92237</v>
      </c>
      <c r="HP10" s="79">
        <f t="shared" ref="HP10" si="106">HO16</f>
        <v>92237</v>
      </c>
      <c r="HQ10" s="79">
        <f t="shared" ref="HQ10" si="107">HP16</f>
        <v>92237</v>
      </c>
      <c r="HR10" s="79">
        <f t="shared" ref="HR10" si="108">HQ16</f>
        <v>92237</v>
      </c>
      <c r="HS10" s="79">
        <f t="shared" ref="HS10" si="109">HR16</f>
        <v>92237</v>
      </c>
      <c r="HT10" s="79">
        <f t="shared" ref="HT10" si="110">HS16</f>
        <v>92237</v>
      </c>
      <c r="HU10" s="79">
        <f t="shared" ref="HU10" si="111">HT16</f>
        <v>92237</v>
      </c>
      <c r="HV10" s="79">
        <f t="shared" ref="HV10" si="112">HU16</f>
        <v>92237</v>
      </c>
      <c r="HW10" s="79">
        <f t="shared" ref="HW10" si="113">HV16</f>
        <v>92237</v>
      </c>
      <c r="HX10" s="79">
        <f t="shared" ref="HX10" si="114">HW16</f>
        <v>92237</v>
      </c>
      <c r="HY10" s="79">
        <f t="shared" ref="HY10" si="115">HX16</f>
        <v>92237</v>
      </c>
      <c r="HZ10" s="79">
        <f t="shared" ref="HZ10" si="116">HY16</f>
        <v>92237</v>
      </c>
      <c r="IA10" s="79">
        <f t="shared" ref="IA10" si="117">HZ16</f>
        <v>92237</v>
      </c>
      <c r="IB10" s="79">
        <f t="shared" ref="IB10" si="118">IA16</f>
        <v>92237</v>
      </c>
      <c r="IC10" s="79">
        <f t="shared" ref="IC10" si="119">IB16</f>
        <v>92237</v>
      </c>
      <c r="ID10" s="79">
        <f t="shared" ref="ID10" si="120">IC16</f>
        <v>92237</v>
      </c>
      <c r="IE10" s="79">
        <f t="shared" ref="IE10" si="121">ID16</f>
        <v>92237</v>
      </c>
      <c r="IF10" s="79">
        <f t="shared" ref="IF10" si="122">IE16</f>
        <v>92237</v>
      </c>
      <c r="IG10" s="79">
        <f t="shared" ref="IG10" si="123">IF16</f>
        <v>92237</v>
      </c>
      <c r="IH10" s="79">
        <f t="shared" ref="IH10" si="124">IG16</f>
        <v>92237</v>
      </c>
      <c r="II10" s="79">
        <f t="shared" ref="II10" si="125">IH16</f>
        <v>92237</v>
      </c>
      <c r="IJ10" s="79">
        <f t="shared" ref="IJ10" si="126">II16</f>
        <v>92237</v>
      </c>
      <c r="IK10" s="79">
        <f t="shared" ref="IK10" si="127">IJ16</f>
        <v>92237</v>
      </c>
      <c r="IL10" s="79">
        <f t="shared" ref="IL10" si="128">IK16</f>
        <v>92237</v>
      </c>
      <c r="IM10" s="79">
        <f t="shared" ref="IM10" si="129">IL16</f>
        <v>92237</v>
      </c>
      <c r="IN10" s="79">
        <f t="shared" ref="IN10" si="130">IM16</f>
        <v>92237</v>
      </c>
      <c r="IO10" s="79">
        <f t="shared" ref="IO10" si="131">IN16</f>
        <v>92237</v>
      </c>
      <c r="IP10" s="79">
        <f t="shared" ref="IP10" si="132">IO16</f>
        <v>92237</v>
      </c>
      <c r="IQ10" s="79">
        <f t="shared" ref="IQ10" si="133">IP16</f>
        <v>92237</v>
      </c>
      <c r="IR10" s="79">
        <f t="shared" ref="IR10" si="134">IQ16</f>
        <v>92237</v>
      </c>
      <c r="IS10" s="79">
        <f t="shared" ref="IS10" si="135">IR16</f>
        <v>92237</v>
      </c>
      <c r="IT10" s="79">
        <f t="shared" ref="IT10" si="136">IS16</f>
        <v>92237</v>
      </c>
      <c r="IU10" s="79">
        <f t="shared" ref="IU10" si="137">IT16</f>
        <v>92237</v>
      </c>
      <c r="IV10" s="79">
        <f t="shared" ref="IV10" si="138">IU16</f>
        <v>92237</v>
      </c>
      <c r="IW10" s="79">
        <f t="shared" ref="IW10" si="139">IV16</f>
        <v>92237</v>
      </c>
      <c r="IX10" s="79">
        <f t="shared" ref="IX10" si="140">IW16</f>
        <v>92237</v>
      </c>
      <c r="IY10" s="79">
        <f t="shared" ref="IY10" si="141">IX16</f>
        <v>92237</v>
      </c>
      <c r="IZ10" s="79">
        <f t="shared" ref="IZ10" si="142">IY16</f>
        <v>92237</v>
      </c>
      <c r="JA10" s="79">
        <f t="shared" ref="JA10" si="143">IZ16</f>
        <v>92237</v>
      </c>
      <c r="JB10" s="79">
        <f t="shared" ref="JB10" si="144">JA16</f>
        <v>92237</v>
      </c>
      <c r="JC10" s="79">
        <f t="shared" ref="JC10" si="145">JB16</f>
        <v>92237</v>
      </c>
      <c r="JD10" s="79">
        <f t="shared" ref="JD10" si="146">JC16</f>
        <v>92237</v>
      </c>
      <c r="JE10" s="79">
        <f t="shared" ref="JE10" si="147">JD16</f>
        <v>92237</v>
      </c>
      <c r="JF10" s="79">
        <f t="shared" ref="JF10" si="148">JE16</f>
        <v>92237</v>
      </c>
      <c r="JG10" s="79">
        <f t="shared" ref="JG10" si="149">JF16</f>
        <v>92237</v>
      </c>
      <c r="JH10" s="77">
        <v>0</v>
      </c>
      <c r="JI10" s="78">
        <f t="shared" ref="JI10:JN10" si="150">JH16</f>
        <v>0</v>
      </c>
      <c r="JJ10" s="78">
        <f t="shared" si="150"/>
        <v>0</v>
      </c>
      <c r="JK10" s="78">
        <f t="shared" si="150"/>
        <v>0</v>
      </c>
      <c r="JL10" s="78">
        <f>JK16</f>
        <v>0</v>
      </c>
      <c r="JM10" s="78">
        <f t="shared" si="150"/>
        <v>0</v>
      </c>
      <c r="JN10" s="79">
        <f t="shared" si="150"/>
        <v>0</v>
      </c>
    </row>
    <row r="11" spans="1:275" x14ac:dyDescent="0.2">
      <c r="A11" s="39" t="s">
        <v>32</v>
      </c>
      <c r="B11" s="40"/>
      <c r="C11" s="41"/>
      <c r="D11" s="41"/>
      <c r="E11" s="41"/>
      <c r="F11" s="41"/>
      <c r="G11" s="41"/>
      <c r="H11" s="42"/>
      <c r="I11" s="40"/>
      <c r="J11" s="41"/>
      <c r="K11" s="41"/>
      <c r="L11" s="41"/>
      <c r="M11" s="41"/>
      <c r="N11" s="41"/>
      <c r="O11" s="42"/>
      <c r="P11" s="40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2"/>
      <c r="AD11" s="40"/>
      <c r="AE11" s="41"/>
      <c r="AF11" s="41"/>
      <c r="AG11" s="41"/>
      <c r="AH11" s="41"/>
      <c r="AI11" s="41"/>
      <c r="AJ11" s="42"/>
      <c r="AK11" s="40"/>
      <c r="AL11" s="41"/>
      <c r="AM11" s="41"/>
      <c r="AN11" s="41"/>
      <c r="AO11" s="41"/>
      <c r="AP11" s="41"/>
      <c r="AQ11" s="42"/>
      <c r="AR11" s="40"/>
      <c r="AS11" s="41"/>
      <c r="AT11" s="41"/>
      <c r="AU11" s="41"/>
      <c r="AV11" s="41"/>
      <c r="AW11" s="41"/>
      <c r="AX11" s="42"/>
      <c r="AY11" s="40"/>
      <c r="AZ11" s="41"/>
      <c r="BA11" s="41"/>
      <c r="BB11" s="41"/>
      <c r="BC11" s="41"/>
      <c r="BD11" s="41"/>
      <c r="BE11" s="42"/>
      <c r="BF11" s="40"/>
      <c r="BG11" s="41"/>
      <c r="BH11" s="41"/>
      <c r="BI11" s="41"/>
      <c r="BJ11" s="41"/>
      <c r="BK11" s="41"/>
      <c r="BL11" s="42"/>
      <c r="BM11" s="40"/>
      <c r="BN11" s="41"/>
      <c r="BO11" s="41"/>
      <c r="BP11" s="41"/>
      <c r="BQ11" s="41"/>
      <c r="BR11" s="41"/>
      <c r="BS11" s="42"/>
      <c r="BT11" s="40"/>
      <c r="BU11" s="41"/>
      <c r="BV11" s="41"/>
      <c r="BW11" s="41"/>
      <c r="BX11" s="41"/>
      <c r="BY11" s="41"/>
      <c r="BZ11" s="42"/>
      <c r="CA11" s="40"/>
      <c r="CB11" s="41"/>
      <c r="CC11" s="41"/>
      <c r="CD11" s="41"/>
      <c r="CE11" s="41"/>
      <c r="CF11" s="41"/>
      <c r="CG11" s="42"/>
      <c r="CH11" s="40"/>
      <c r="CI11" s="41"/>
      <c r="CJ11" s="41"/>
      <c r="CK11" s="41"/>
      <c r="CL11" s="41"/>
      <c r="CM11" s="41"/>
      <c r="CN11" s="42"/>
      <c r="CO11" s="40"/>
      <c r="CP11" s="41"/>
      <c r="CQ11" s="41"/>
      <c r="CR11" s="41"/>
      <c r="CS11" s="41"/>
      <c r="CT11" s="41"/>
      <c r="CU11" s="42"/>
      <c r="CV11" s="40"/>
      <c r="CW11" s="41"/>
      <c r="CX11" s="41"/>
      <c r="CY11" s="41"/>
      <c r="CZ11" s="41"/>
      <c r="DA11" s="41"/>
      <c r="DB11" s="42"/>
      <c r="DC11" s="40"/>
      <c r="DD11" s="41"/>
      <c r="DE11" s="41"/>
      <c r="DF11" s="41"/>
      <c r="DG11" s="41"/>
      <c r="DH11" s="41"/>
      <c r="DI11" s="42"/>
      <c r="DJ11" s="40"/>
      <c r="DK11" s="41"/>
      <c r="DL11" s="41"/>
      <c r="DM11" s="41"/>
      <c r="DN11" s="41"/>
      <c r="DO11" s="41"/>
      <c r="DP11" s="42"/>
      <c r="DQ11" s="40"/>
      <c r="DR11" s="41"/>
      <c r="DS11" s="41"/>
      <c r="DT11" s="41"/>
      <c r="DU11" s="41"/>
      <c r="DV11" s="41"/>
      <c r="DW11" s="42"/>
      <c r="DX11" s="40"/>
      <c r="DY11" s="41"/>
      <c r="DZ11" s="41"/>
      <c r="EA11" s="41">
        <v>14700</v>
      </c>
      <c r="EB11" s="41">
        <v>14600</v>
      </c>
      <c r="EC11" s="41">
        <v>14608</v>
      </c>
      <c r="ED11" s="42">
        <v>14677</v>
      </c>
      <c r="EE11" s="40">
        <v>14683</v>
      </c>
      <c r="EF11" s="41">
        <v>14688</v>
      </c>
      <c r="EG11" s="41">
        <v>14820</v>
      </c>
      <c r="EH11" s="41">
        <v>14725</v>
      </c>
      <c r="EI11" s="41">
        <v>14726</v>
      </c>
      <c r="EJ11" s="41">
        <v>14733</v>
      </c>
      <c r="EK11" s="42">
        <v>14733</v>
      </c>
      <c r="EL11" s="40">
        <v>14604</v>
      </c>
      <c r="EM11" s="41">
        <v>14512</v>
      </c>
      <c r="EN11" s="41">
        <v>14676</v>
      </c>
      <c r="EO11" s="41">
        <v>14598</v>
      </c>
      <c r="EP11" s="41">
        <v>14471</v>
      </c>
      <c r="EQ11" s="41">
        <v>14576</v>
      </c>
      <c r="ER11" s="42">
        <v>14586</v>
      </c>
      <c r="ES11" s="40">
        <v>14555</v>
      </c>
      <c r="ET11" s="41">
        <v>14365</v>
      </c>
      <c r="EU11" s="41">
        <v>14249</v>
      </c>
      <c r="EV11" s="41">
        <v>14311</v>
      </c>
      <c r="EW11" s="41">
        <v>14356</v>
      </c>
      <c r="EX11" s="41">
        <v>14291</v>
      </c>
      <c r="EY11" s="42">
        <v>14235</v>
      </c>
      <c r="EZ11" s="40">
        <v>14130</v>
      </c>
      <c r="FA11" s="41">
        <v>14058</v>
      </c>
      <c r="FB11" s="41">
        <v>13919</v>
      </c>
      <c r="FC11" s="41">
        <v>14198</v>
      </c>
      <c r="FD11" s="41">
        <v>14174</v>
      </c>
      <c r="FE11" s="41">
        <v>14106</v>
      </c>
      <c r="FF11" s="42">
        <v>14254</v>
      </c>
      <c r="FG11" s="40">
        <v>14051</v>
      </c>
      <c r="FH11" s="41">
        <v>13758</v>
      </c>
      <c r="FI11" s="41">
        <v>13983</v>
      </c>
      <c r="FJ11" s="41">
        <v>13919</v>
      </c>
      <c r="FK11" s="41"/>
      <c r="FL11" s="41"/>
      <c r="FM11" s="42"/>
      <c r="FN11" s="40"/>
      <c r="FO11" s="41"/>
      <c r="FP11" s="41"/>
      <c r="FQ11" s="41"/>
      <c r="FR11" s="41"/>
      <c r="FS11" s="41"/>
      <c r="FT11" s="42"/>
      <c r="FU11" s="40"/>
      <c r="FV11" s="41"/>
      <c r="FW11" s="41"/>
      <c r="FX11" s="41"/>
      <c r="FY11" s="41"/>
      <c r="FZ11" s="41"/>
      <c r="GA11" s="42"/>
      <c r="GB11" s="40"/>
      <c r="GC11" s="41"/>
      <c r="GD11" s="41"/>
      <c r="GE11" s="41"/>
      <c r="GF11" s="41"/>
      <c r="GG11" s="41"/>
      <c r="GH11" s="42"/>
      <c r="GI11" s="40"/>
      <c r="GJ11" s="41"/>
      <c r="GK11" s="41"/>
      <c r="GL11" s="41"/>
      <c r="GM11" s="41"/>
      <c r="GN11" s="41"/>
      <c r="GO11" s="42"/>
      <c r="GP11" s="40"/>
      <c r="GQ11" s="41"/>
      <c r="GR11" s="41"/>
      <c r="GS11" s="41"/>
      <c r="GT11" s="41"/>
      <c r="GU11" s="41"/>
      <c r="GV11" s="42"/>
      <c r="GW11" s="40"/>
      <c r="GX11" s="41"/>
      <c r="GY11" s="41"/>
      <c r="GZ11" s="41"/>
      <c r="HA11" s="41"/>
      <c r="HB11" s="41"/>
      <c r="HC11" s="42"/>
      <c r="HD11" s="40"/>
      <c r="HE11" s="41"/>
      <c r="HF11" s="41"/>
      <c r="HG11" s="41"/>
      <c r="HH11" s="41"/>
      <c r="HI11" s="41"/>
      <c r="HJ11" s="42"/>
      <c r="HK11" s="40"/>
      <c r="HL11" s="41"/>
      <c r="HM11" s="41"/>
      <c r="HN11" s="41"/>
      <c r="HO11" s="41"/>
      <c r="HP11" s="41"/>
      <c r="HQ11" s="42"/>
      <c r="HR11" s="40"/>
      <c r="HS11" s="41"/>
      <c r="HT11" s="41"/>
      <c r="HU11" s="41"/>
      <c r="HV11" s="41"/>
      <c r="HW11" s="41"/>
      <c r="HX11" s="42"/>
      <c r="HY11" s="40"/>
      <c r="HZ11" s="41"/>
      <c r="IA11" s="41"/>
      <c r="IB11" s="41"/>
      <c r="IC11" s="41"/>
      <c r="ID11" s="41"/>
      <c r="IE11" s="42"/>
      <c r="IF11" s="40"/>
      <c r="IG11" s="41"/>
      <c r="IH11" s="41"/>
      <c r="II11" s="41"/>
      <c r="IJ11" s="41"/>
      <c r="IK11" s="41"/>
      <c r="IL11" s="42"/>
      <c r="IM11" s="40"/>
      <c r="IN11" s="41"/>
      <c r="IO11" s="41"/>
      <c r="IP11" s="41"/>
      <c r="IQ11" s="41"/>
      <c r="IR11" s="41"/>
      <c r="IS11" s="42"/>
      <c r="IT11" s="40"/>
      <c r="IU11" s="41"/>
      <c r="IV11" s="41"/>
      <c r="IW11" s="41"/>
      <c r="IX11" s="41"/>
      <c r="IY11" s="41"/>
      <c r="IZ11" s="42"/>
      <c r="JA11" s="40"/>
      <c r="JB11" s="41"/>
      <c r="JC11" s="41"/>
      <c r="JD11" s="41"/>
      <c r="JE11" s="41"/>
      <c r="JF11" s="41"/>
      <c r="JG11" s="42"/>
      <c r="JH11" s="40"/>
      <c r="JI11" s="41"/>
      <c r="JJ11" s="41"/>
      <c r="JK11" s="41"/>
      <c r="JL11" s="41"/>
      <c r="JM11" s="41"/>
      <c r="JN11" s="42"/>
    </row>
    <row r="12" spans="1:275" x14ac:dyDescent="0.2">
      <c r="A12" s="39" t="s">
        <v>110</v>
      </c>
      <c r="B12" s="40"/>
      <c r="C12" s="41"/>
      <c r="D12" s="41"/>
      <c r="E12" s="41"/>
      <c r="F12" s="41"/>
      <c r="G12" s="41"/>
      <c r="H12" s="42"/>
      <c r="I12" s="40"/>
      <c r="J12" s="41"/>
      <c r="K12" s="41"/>
      <c r="L12" s="41"/>
      <c r="M12" s="41"/>
      <c r="N12" s="41"/>
      <c r="O12" s="42"/>
      <c r="P12" s="40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2"/>
      <c r="AD12" s="40"/>
      <c r="AE12" s="41"/>
      <c r="AF12" s="41"/>
      <c r="AG12" s="41"/>
      <c r="AH12" s="41"/>
      <c r="AI12" s="41"/>
      <c r="AJ12" s="42"/>
      <c r="AK12" s="40"/>
      <c r="AL12" s="41"/>
      <c r="AM12" s="41"/>
      <c r="AN12" s="41"/>
      <c r="AO12" s="41"/>
      <c r="AP12" s="41"/>
      <c r="AQ12" s="42"/>
      <c r="AR12" s="40"/>
      <c r="AS12" s="41"/>
      <c r="AT12" s="41"/>
      <c r="AU12" s="41"/>
      <c r="AV12" s="41"/>
      <c r="AW12" s="41"/>
      <c r="AX12" s="42"/>
      <c r="AY12" s="40"/>
      <c r="AZ12" s="41"/>
      <c r="BA12" s="41"/>
      <c r="BB12" s="41"/>
      <c r="BC12" s="41"/>
      <c r="BD12" s="41"/>
      <c r="BE12" s="42"/>
      <c r="BF12" s="40"/>
      <c r="BG12" s="41"/>
      <c r="BH12" s="41"/>
      <c r="BI12" s="41"/>
      <c r="BJ12" s="41"/>
      <c r="BK12" s="41"/>
      <c r="BL12" s="42"/>
      <c r="BM12" s="40"/>
      <c r="BN12" s="41"/>
      <c r="BO12" s="41"/>
      <c r="BP12" s="41"/>
      <c r="BQ12" s="41"/>
      <c r="BR12" s="41"/>
      <c r="BS12" s="42"/>
      <c r="BT12" s="40"/>
      <c r="BU12" s="41"/>
      <c r="BV12" s="41"/>
      <c r="BW12" s="41"/>
      <c r="BX12" s="41"/>
      <c r="BY12" s="41"/>
      <c r="BZ12" s="42"/>
      <c r="CA12" s="40"/>
      <c r="CB12" s="41"/>
      <c r="CC12" s="41"/>
      <c r="CD12" s="41"/>
      <c r="CE12" s="41"/>
      <c r="CF12" s="41"/>
      <c r="CG12" s="42"/>
      <c r="CH12" s="40"/>
      <c r="CI12" s="41"/>
      <c r="CJ12" s="41"/>
      <c r="CK12" s="41"/>
      <c r="CL12" s="41"/>
      <c r="CM12" s="41"/>
      <c r="CN12" s="42"/>
      <c r="CO12" s="40"/>
      <c r="CP12" s="41"/>
      <c r="CQ12" s="41"/>
      <c r="CR12" s="41"/>
      <c r="CS12" s="41"/>
      <c r="CT12" s="41"/>
      <c r="CU12" s="42"/>
      <c r="CV12" s="40"/>
      <c r="CW12" s="41"/>
      <c r="CX12" s="41"/>
      <c r="CY12" s="41"/>
      <c r="CZ12" s="41"/>
      <c r="DA12" s="41"/>
      <c r="DB12" s="42"/>
      <c r="DC12" s="40"/>
      <c r="DD12" s="41"/>
      <c r="DE12" s="41"/>
      <c r="DF12" s="41"/>
      <c r="DG12" s="41"/>
      <c r="DH12" s="41"/>
      <c r="DI12" s="42"/>
      <c r="DJ12" s="40"/>
      <c r="DK12" s="41"/>
      <c r="DL12" s="41"/>
      <c r="DM12" s="41"/>
      <c r="DN12" s="41"/>
      <c r="DO12" s="41"/>
      <c r="DP12" s="42"/>
      <c r="DQ12" s="40"/>
      <c r="DR12" s="41"/>
      <c r="DS12" s="41"/>
      <c r="DT12" s="41"/>
      <c r="DU12" s="41"/>
      <c r="DV12" s="41"/>
      <c r="DW12" s="42"/>
      <c r="DX12" s="40"/>
      <c r="DY12" s="41"/>
      <c r="DZ12" s="41"/>
      <c r="EA12" s="41"/>
      <c r="EB12" s="41"/>
      <c r="EC12" s="41">
        <v>23191</v>
      </c>
      <c r="ED12" s="42"/>
      <c r="EE12" s="40"/>
      <c r="EF12" s="41"/>
      <c r="EG12" s="41">
        <v>48000</v>
      </c>
      <c r="EH12" s="41"/>
      <c r="EI12" s="41"/>
      <c r="EJ12" s="41">
        <v>48000</v>
      </c>
      <c r="EK12" s="42"/>
      <c r="EL12" s="40"/>
      <c r="EM12" s="41"/>
      <c r="EN12" s="41">
        <v>48000</v>
      </c>
      <c r="EO12" s="41"/>
      <c r="EP12" s="41"/>
      <c r="EQ12" s="41">
        <v>57600</v>
      </c>
      <c r="ER12" s="42"/>
      <c r="ES12" s="40"/>
      <c r="ET12" s="41"/>
      <c r="EU12" s="41">
        <v>57600</v>
      </c>
      <c r="EV12" s="41"/>
      <c r="EW12" s="41"/>
      <c r="EX12" s="41">
        <v>48000</v>
      </c>
      <c r="EY12" s="42"/>
      <c r="EZ12" s="40"/>
      <c r="FA12" s="41"/>
      <c r="FB12" s="41">
        <v>48000</v>
      </c>
      <c r="FC12" s="41"/>
      <c r="FD12" s="41"/>
      <c r="FE12" s="41">
        <v>48000</v>
      </c>
      <c r="FF12" s="42"/>
      <c r="FG12" s="40"/>
      <c r="FH12" s="41"/>
      <c r="FI12" s="41"/>
      <c r="FJ12" s="41"/>
      <c r="FK12" s="41"/>
      <c r="FL12" s="41"/>
      <c r="FM12" s="42"/>
      <c r="FN12" s="40"/>
      <c r="FO12" s="41"/>
      <c r="FP12" s="41"/>
      <c r="FQ12" s="41"/>
      <c r="FR12" s="41"/>
      <c r="FS12" s="41"/>
      <c r="FT12" s="42"/>
      <c r="FU12" s="40"/>
      <c r="FV12" s="41"/>
      <c r="FW12" s="41"/>
      <c r="FX12" s="41"/>
      <c r="FY12" s="41"/>
      <c r="FZ12" s="41"/>
      <c r="GA12" s="42"/>
      <c r="GB12" s="40"/>
      <c r="GC12" s="41"/>
      <c r="GD12" s="41"/>
      <c r="GE12" s="41"/>
      <c r="GF12" s="41"/>
      <c r="GG12" s="41"/>
      <c r="GH12" s="42"/>
      <c r="GI12" s="40"/>
      <c r="GJ12" s="41"/>
      <c r="GK12" s="41"/>
      <c r="GL12" s="41"/>
      <c r="GM12" s="41"/>
      <c r="GN12" s="41"/>
      <c r="GO12" s="42"/>
      <c r="GP12" s="40"/>
      <c r="GQ12" s="41"/>
      <c r="GR12" s="41"/>
      <c r="GS12" s="41"/>
      <c r="GT12" s="41"/>
      <c r="GU12" s="41"/>
      <c r="GV12" s="42"/>
      <c r="GW12" s="40"/>
      <c r="GX12" s="41"/>
      <c r="GY12" s="41"/>
      <c r="GZ12" s="41"/>
      <c r="HA12" s="41"/>
      <c r="HB12" s="41"/>
      <c r="HC12" s="42"/>
      <c r="HD12" s="40"/>
      <c r="HE12" s="41"/>
      <c r="HF12" s="41"/>
      <c r="HG12" s="41"/>
      <c r="HH12" s="41"/>
      <c r="HI12" s="41"/>
      <c r="HJ12" s="42"/>
      <c r="HK12" s="40"/>
      <c r="HL12" s="41"/>
      <c r="HM12" s="41"/>
      <c r="HN12" s="41"/>
      <c r="HO12" s="41"/>
      <c r="HP12" s="41"/>
      <c r="HQ12" s="42"/>
      <c r="HR12" s="40"/>
      <c r="HS12" s="41"/>
      <c r="HT12" s="41"/>
      <c r="HU12" s="41"/>
      <c r="HV12" s="41"/>
      <c r="HW12" s="41"/>
      <c r="HX12" s="42"/>
      <c r="HY12" s="40"/>
      <c r="HZ12" s="41"/>
      <c r="IA12" s="41"/>
      <c r="IB12" s="41"/>
      <c r="IC12" s="41"/>
      <c r="ID12" s="41"/>
      <c r="IE12" s="42"/>
      <c r="IF12" s="40"/>
      <c r="IG12" s="41"/>
      <c r="IH12" s="41"/>
      <c r="II12" s="41"/>
      <c r="IJ12" s="41"/>
      <c r="IK12" s="41"/>
      <c r="IL12" s="42"/>
      <c r="IM12" s="40"/>
      <c r="IN12" s="41"/>
      <c r="IO12" s="41"/>
      <c r="IP12" s="41"/>
      <c r="IQ12" s="41"/>
      <c r="IR12" s="41"/>
      <c r="IS12" s="42"/>
      <c r="IT12" s="40"/>
      <c r="IU12" s="41"/>
      <c r="IV12" s="41"/>
      <c r="IW12" s="41"/>
      <c r="IX12" s="41"/>
      <c r="IY12" s="41"/>
      <c r="IZ12" s="42"/>
      <c r="JA12" s="40"/>
      <c r="JB12" s="41"/>
      <c r="JC12" s="41"/>
      <c r="JD12" s="41"/>
      <c r="JE12" s="41"/>
      <c r="JF12" s="41"/>
      <c r="JG12" s="42"/>
      <c r="JH12" s="40"/>
      <c r="JI12" s="41"/>
      <c r="JJ12" s="41"/>
      <c r="JK12" s="41"/>
      <c r="JL12" s="41"/>
      <c r="JM12" s="41"/>
      <c r="JN12" s="42"/>
    </row>
    <row r="13" spans="1:275" x14ac:dyDescent="0.2">
      <c r="A13" s="39" t="s">
        <v>111</v>
      </c>
      <c r="B13" s="40"/>
      <c r="C13" s="41"/>
      <c r="D13" s="41"/>
      <c r="E13" s="41"/>
      <c r="F13" s="41"/>
      <c r="G13" s="41"/>
      <c r="H13" s="42"/>
      <c r="I13" s="40"/>
      <c r="J13" s="41"/>
      <c r="K13" s="41"/>
      <c r="L13" s="41"/>
      <c r="M13" s="41"/>
      <c r="N13" s="41"/>
      <c r="O13" s="42"/>
      <c r="P13" s="40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2"/>
      <c r="AD13" s="40"/>
      <c r="AE13" s="41"/>
      <c r="AF13" s="41"/>
      <c r="AG13" s="41"/>
      <c r="AH13" s="41"/>
      <c r="AI13" s="41"/>
      <c r="AJ13" s="42"/>
      <c r="AK13" s="40"/>
      <c r="AL13" s="41"/>
      <c r="AM13" s="41"/>
      <c r="AN13" s="41"/>
      <c r="AO13" s="41"/>
      <c r="AP13" s="41"/>
      <c r="AQ13" s="42"/>
      <c r="AR13" s="40"/>
      <c r="AS13" s="41"/>
      <c r="AT13" s="41"/>
      <c r="AU13" s="41"/>
      <c r="AV13" s="41"/>
      <c r="AW13" s="41"/>
      <c r="AX13" s="42"/>
      <c r="AY13" s="40"/>
      <c r="AZ13" s="41"/>
      <c r="BA13" s="41"/>
      <c r="BB13" s="41"/>
      <c r="BC13" s="41"/>
      <c r="BD13" s="41"/>
      <c r="BE13" s="42"/>
      <c r="BF13" s="40"/>
      <c r="BG13" s="41"/>
      <c r="BH13" s="41"/>
      <c r="BI13" s="41"/>
      <c r="BJ13" s="41"/>
      <c r="BK13" s="41"/>
      <c r="BL13" s="42"/>
      <c r="BM13" s="40"/>
      <c r="BN13" s="41"/>
      <c r="BO13" s="41"/>
      <c r="BP13" s="41"/>
      <c r="BQ13" s="41"/>
      <c r="BR13" s="41"/>
      <c r="BS13" s="42"/>
      <c r="BT13" s="40"/>
      <c r="BU13" s="41"/>
      <c r="BV13" s="41"/>
      <c r="BW13" s="41"/>
      <c r="BX13" s="41"/>
      <c r="BY13" s="41"/>
      <c r="BZ13" s="42"/>
      <c r="CA13" s="40"/>
      <c r="CB13" s="41"/>
      <c r="CC13" s="41"/>
      <c r="CD13" s="41"/>
      <c r="CE13" s="41"/>
      <c r="CF13" s="41"/>
      <c r="CG13" s="42"/>
      <c r="CH13" s="40"/>
      <c r="CI13" s="41"/>
      <c r="CJ13" s="41"/>
      <c r="CK13" s="41"/>
      <c r="CL13" s="41"/>
      <c r="CM13" s="41"/>
      <c r="CN13" s="42"/>
      <c r="CO13" s="40"/>
      <c r="CP13" s="41"/>
      <c r="CQ13" s="41"/>
      <c r="CR13" s="41"/>
      <c r="CS13" s="41"/>
      <c r="CT13" s="41"/>
      <c r="CU13" s="42"/>
      <c r="CV13" s="40"/>
      <c r="CW13" s="41"/>
      <c r="CX13" s="41"/>
      <c r="CY13" s="41"/>
      <c r="CZ13" s="41"/>
      <c r="DA13" s="41"/>
      <c r="DB13" s="42"/>
      <c r="DC13" s="40"/>
      <c r="DD13" s="41"/>
      <c r="DE13" s="41"/>
      <c r="DF13" s="41"/>
      <c r="DG13" s="41"/>
      <c r="DH13" s="41"/>
      <c r="DI13" s="42"/>
      <c r="DJ13" s="40"/>
      <c r="DK13" s="41"/>
      <c r="DL13" s="41"/>
      <c r="DM13" s="41"/>
      <c r="DN13" s="41"/>
      <c r="DO13" s="41"/>
      <c r="DP13" s="42"/>
      <c r="DQ13" s="40"/>
      <c r="DR13" s="41"/>
      <c r="DS13" s="41"/>
      <c r="DT13" s="41"/>
      <c r="DU13" s="41"/>
      <c r="DV13" s="41"/>
      <c r="DW13" s="42"/>
      <c r="DX13" s="40"/>
      <c r="DY13" s="41"/>
      <c r="DZ13" s="41"/>
      <c r="EA13" s="41"/>
      <c r="EB13" s="41"/>
      <c r="EC13" s="41"/>
      <c r="ED13" s="42"/>
      <c r="EE13" s="40"/>
      <c r="EF13" s="41"/>
      <c r="EG13" s="41"/>
      <c r="EH13" s="41"/>
      <c r="EI13" s="41"/>
      <c r="EJ13" s="41"/>
      <c r="EK13" s="42"/>
      <c r="EL13" s="40"/>
      <c r="EM13" s="41"/>
      <c r="EN13" s="41"/>
      <c r="EO13" s="41"/>
      <c r="EP13" s="41"/>
      <c r="EQ13" s="41"/>
      <c r="ER13" s="42"/>
      <c r="ES13" s="40"/>
      <c r="ET13" s="41"/>
      <c r="EU13" s="41"/>
      <c r="EV13" s="41"/>
      <c r="EW13" s="41"/>
      <c r="EX13" s="41"/>
      <c r="EY13" s="42"/>
      <c r="EZ13" s="40"/>
      <c r="FA13" s="41"/>
      <c r="FB13" s="41"/>
      <c r="FC13" s="41"/>
      <c r="FD13" s="41"/>
      <c r="FE13" s="41"/>
      <c r="FF13" s="42"/>
      <c r="FG13" s="40"/>
      <c r="FH13" s="41"/>
      <c r="FI13" s="41"/>
      <c r="FJ13" s="41"/>
      <c r="FK13" s="41"/>
      <c r="FL13" s="41"/>
      <c r="FM13" s="42"/>
      <c r="FN13" s="40"/>
      <c r="FO13" s="41"/>
      <c r="FP13" s="41"/>
      <c r="FQ13" s="41"/>
      <c r="FR13" s="41"/>
      <c r="FS13" s="41"/>
      <c r="FT13" s="42"/>
      <c r="FU13" s="40"/>
      <c r="FV13" s="41"/>
      <c r="FW13" s="41"/>
      <c r="FX13" s="41"/>
      <c r="FY13" s="41"/>
      <c r="FZ13" s="41"/>
      <c r="GA13" s="42"/>
      <c r="GB13" s="40"/>
      <c r="GC13" s="41"/>
      <c r="GD13" s="41"/>
      <c r="GE13" s="41"/>
      <c r="GF13" s="41"/>
      <c r="GG13" s="41"/>
      <c r="GH13" s="42"/>
      <c r="GI13" s="40"/>
      <c r="GJ13" s="41"/>
      <c r="GK13" s="41"/>
      <c r="GL13" s="41"/>
      <c r="GM13" s="41"/>
      <c r="GN13" s="41"/>
      <c r="GO13" s="42"/>
      <c r="GP13" s="40"/>
      <c r="GQ13" s="41"/>
      <c r="GR13" s="41"/>
      <c r="GS13" s="41"/>
      <c r="GT13" s="41"/>
      <c r="GU13" s="41"/>
      <c r="GV13" s="42"/>
      <c r="GW13" s="40"/>
      <c r="GX13" s="41"/>
      <c r="GY13" s="41"/>
      <c r="GZ13" s="41"/>
      <c r="HA13" s="41"/>
      <c r="HB13" s="41"/>
      <c r="HC13" s="42"/>
      <c r="HD13" s="40"/>
      <c r="HE13" s="41"/>
      <c r="HF13" s="41"/>
      <c r="HG13" s="41"/>
      <c r="HH13" s="41"/>
      <c r="HI13" s="41"/>
      <c r="HJ13" s="42"/>
      <c r="HK13" s="40"/>
      <c r="HL13" s="41"/>
      <c r="HM13" s="41"/>
      <c r="HN13" s="41"/>
      <c r="HO13" s="41"/>
      <c r="HP13" s="41"/>
      <c r="HQ13" s="42"/>
      <c r="HR13" s="40"/>
      <c r="HS13" s="41"/>
      <c r="HT13" s="41"/>
      <c r="HU13" s="41"/>
      <c r="HV13" s="41"/>
      <c r="HW13" s="41"/>
      <c r="HX13" s="42"/>
      <c r="HY13" s="40"/>
      <c r="HZ13" s="41"/>
      <c r="IA13" s="41"/>
      <c r="IB13" s="41"/>
      <c r="IC13" s="41"/>
      <c r="ID13" s="41"/>
      <c r="IE13" s="42"/>
      <c r="IF13" s="40"/>
      <c r="IG13" s="41"/>
      <c r="IH13" s="41"/>
      <c r="II13" s="41"/>
      <c r="IJ13" s="41"/>
      <c r="IK13" s="41"/>
      <c r="IL13" s="42"/>
      <c r="IM13" s="40"/>
      <c r="IN13" s="41"/>
      <c r="IO13" s="41"/>
      <c r="IP13" s="41"/>
      <c r="IQ13" s="41"/>
      <c r="IR13" s="41"/>
      <c r="IS13" s="42"/>
      <c r="IT13" s="40"/>
      <c r="IU13" s="41"/>
      <c r="IV13" s="41"/>
      <c r="IW13" s="41"/>
      <c r="IX13" s="41"/>
      <c r="IY13" s="41"/>
      <c r="IZ13" s="42"/>
      <c r="JA13" s="40"/>
      <c r="JB13" s="41"/>
      <c r="JC13" s="41"/>
      <c r="JD13" s="41"/>
      <c r="JE13" s="41"/>
      <c r="JF13" s="41"/>
      <c r="JG13" s="42"/>
      <c r="JH13" s="40"/>
      <c r="JI13" s="41"/>
      <c r="JJ13" s="41"/>
      <c r="JK13" s="41"/>
      <c r="JL13" s="41"/>
      <c r="JM13" s="41"/>
      <c r="JN13" s="42"/>
    </row>
    <row r="14" spans="1:275" x14ac:dyDescent="0.2">
      <c r="A14" s="39" t="s">
        <v>112</v>
      </c>
      <c r="B14" s="40"/>
      <c r="C14" s="41"/>
      <c r="D14" s="41"/>
      <c r="E14" s="41"/>
      <c r="F14" s="41"/>
      <c r="G14" s="41"/>
      <c r="H14" s="42"/>
      <c r="I14" s="40"/>
      <c r="J14" s="41"/>
      <c r="K14" s="41"/>
      <c r="L14" s="41"/>
      <c r="M14" s="41"/>
      <c r="N14" s="41"/>
      <c r="O14" s="42"/>
      <c r="P14" s="40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2"/>
      <c r="AD14" s="40"/>
      <c r="AE14" s="41"/>
      <c r="AF14" s="41"/>
      <c r="AG14" s="41"/>
      <c r="AH14" s="41"/>
      <c r="AI14" s="41"/>
      <c r="AJ14" s="42"/>
      <c r="AK14" s="40"/>
      <c r="AL14" s="41"/>
      <c r="AM14" s="41"/>
      <c r="AN14" s="41"/>
      <c r="AO14" s="41"/>
      <c r="AP14" s="41"/>
      <c r="AQ14" s="42"/>
      <c r="AR14" s="40"/>
      <c r="AS14" s="41"/>
      <c r="AT14" s="41"/>
      <c r="AU14" s="41"/>
      <c r="AV14" s="41"/>
      <c r="AW14" s="41"/>
      <c r="AX14" s="42"/>
      <c r="AY14" s="40"/>
      <c r="AZ14" s="41"/>
      <c r="BA14" s="41"/>
      <c r="BB14" s="41"/>
      <c r="BC14" s="41"/>
      <c r="BD14" s="41"/>
      <c r="BE14" s="42"/>
      <c r="BF14" s="40"/>
      <c r="BG14" s="41"/>
      <c r="BH14" s="41"/>
      <c r="BI14" s="41"/>
      <c r="BJ14" s="41"/>
      <c r="BK14" s="41"/>
      <c r="BL14" s="42"/>
      <c r="BM14" s="40"/>
      <c r="BN14" s="41"/>
      <c r="BO14" s="41"/>
      <c r="BP14" s="41"/>
      <c r="BQ14" s="41"/>
      <c r="BR14" s="41"/>
      <c r="BS14" s="42"/>
      <c r="BT14" s="40"/>
      <c r="BU14" s="41"/>
      <c r="BV14" s="41"/>
      <c r="BW14" s="41"/>
      <c r="BX14" s="41"/>
      <c r="BY14" s="41"/>
      <c r="BZ14" s="42"/>
      <c r="CA14" s="40"/>
      <c r="CB14" s="41"/>
      <c r="CC14" s="41"/>
      <c r="CD14" s="41"/>
      <c r="CE14" s="41"/>
      <c r="CF14" s="41"/>
      <c r="CG14" s="42"/>
      <c r="CH14" s="40"/>
      <c r="CI14" s="41"/>
      <c r="CJ14" s="41"/>
      <c r="CK14" s="41"/>
      <c r="CL14" s="41"/>
      <c r="CM14" s="41"/>
      <c r="CN14" s="42"/>
      <c r="CO14" s="40"/>
      <c r="CP14" s="41"/>
      <c r="CQ14" s="41"/>
      <c r="CR14" s="41"/>
      <c r="CS14" s="41"/>
      <c r="CT14" s="41"/>
      <c r="CU14" s="42"/>
      <c r="CV14" s="40"/>
      <c r="CW14" s="41"/>
      <c r="CX14" s="41"/>
      <c r="CY14" s="41"/>
      <c r="CZ14" s="41"/>
      <c r="DA14" s="41"/>
      <c r="DB14" s="42"/>
      <c r="DC14" s="40"/>
      <c r="DD14" s="41"/>
      <c r="DE14" s="41"/>
      <c r="DF14" s="41"/>
      <c r="DG14" s="41"/>
      <c r="DH14" s="41"/>
      <c r="DI14" s="42"/>
      <c r="DJ14" s="40"/>
      <c r="DK14" s="41"/>
      <c r="DL14" s="41"/>
      <c r="DM14" s="41"/>
      <c r="DN14" s="41"/>
      <c r="DO14" s="41"/>
      <c r="DP14" s="42"/>
      <c r="DQ14" s="40"/>
      <c r="DR14" s="41"/>
      <c r="DS14" s="41"/>
      <c r="DT14" s="41"/>
      <c r="DU14" s="41"/>
      <c r="DV14" s="41"/>
      <c r="DW14" s="42"/>
      <c r="DX14" s="40"/>
      <c r="DY14" s="41"/>
      <c r="DZ14" s="41"/>
      <c r="EA14" s="41"/>
      <c r="EB14" s="41"/>
      <c r="EC14" s="41"/>
      <c r="ED14" s="42"/>
      <c r="EE14" s="40"/>
      <c r="EF14" s="41"/>
      <c r="EG14" s="41"/>
      <c r="EH14" s="41"/>
      <c r="EI14" s="41"/>
      <c r="EJ14" s="41"/>
      <c r="EK14" s="42"/>
      <c r="EL14" s="40"/>
      <c r="EM14" s="41"/>
      <c r="EN14" s="41"/>
      <c r="EO14" s="41"/>
      <c r="EP14" s="41"/>
      <c r="EQ14" s="41"/>
      <c r="ER14" s="42"/>
      <c r="ES14" s="40"/>
      <c r="ET14" s="41"/>
      <c r="EU14" s="41"/>
      <c r="EV14" s="41"/>
      <c r="EW14" s="41"/>
      <c r="EX14" s="41"/>
      <c r="EY14" s="42"/>
      <c r="EZ14" s="40"/>
      <c r="FA14" s="41"/>
      <c r="FB14" s="41"/>
      <c r="FC14" s="41"/>
      <c r="FD14" s="41"/>
      <c r="FE14" s="41"/>
      <c r="FF14" s="42"/>
      <c r="FG14" s="40"/>
      <c r="FH14" s="41"/>
      <c r="FI14" s="41"/>
      <c r="FJ14" s="41"/>
      <c r="FK14" s="41"/>
      <c r="FL14" s="41"/>
      <c r="FM14" s="42"/>
      <c r="FN14" s="40"/>
      <c r="FO14" s="41"/>
      <c r="FP14" s="41"/>
      <c r="FQ14" s="41"/>
      <c r="FR14" s="41"/>
      <c r="FS14" s="41"/>
      <c r="FT14" s="42"/>
      <c r="FU14" s="40"/>
      <c r="FV14" s="41"/>
      <c r="FW14" s="41"/>
      <c r="FX14" s="41"/>
      <c r="FY14" s="41"/>
      <c r="FZ14" s="41"/>
      <c r="GA14" s="42"/>
      <c r="GB14" s="40"/>
      <c r="GC14" s="41"/>
      <c r="GD14" s="41"/>
      <c r="GE14" s="41"/>
      <c r="GF14" s="41"/>
      <c r="GG14" s="41"/>
      <c r="GH14" s="42"/>
      <c r="GI14" s="40"/>
      <c r="GJ14" s="41"/>
      <c r="GK14" s="41"/>
      <c r="GL14" s="41"/>
      <c r="GM14" s="41"/>
      <c r="GN14" s="41"/>
      <c r="GO14" s="42"/>
      <c r="GP14" s="40"/>
      <c r="GQ14" s="41"/>
      <c r="GR14" s="41"/>
      <c r="GS14" s="41"/>
      <c r="GT14" s="41"/>
      <c r="GU14" s="41"/>
      <c r="GV14" s="42"/>
      <c r="GW14" s="40"/>
      <c r="GX14" s="41"/>
      <c r="GY14" s="41"/>
      <c r="GZ14" s="41"/>
      <c r="HA14" s="41"/>
      <c r="HB14" s="41"/>
      <c r="HC14" s="42"/>
      <c r="HD14" s="40"/>
      <c r="HE14" s="41"/>
      <c r="HF14" s="41"/>
      <c r="HG14" s="41"/>
      <c r="HH14" s="41"/>
      <c r="HI14" s="41"/>
      <c r="HJ14" s="42"/>
      <c r="HK14" s="40"/>
      <c r="HL14" s="41"/>
      <c r="HM14" s="41"/>
      <c r="HN14" s="41"/>
      <c r="HO14" s="41"/>
      <c r="HP14" s="41"/>
      <c r="HQ14" s="42"/>
      <c r="HR14" s="40"/>
      <c r="HS14" s="41"/>
      <c r="HT14" s="41"/>
      <c r="HU14" s="41"/>
      <c r="HV14" s="41"/>
      <c r="HW14" s="41"/>
      <c r="HX14" s="42"/>
      <c r="HY14" s="40"/>
      <c r="HZ14" s="41"/>
      <c r="IA14" s="41"/>
      <c r="IB14" s="41"/>
      <c r="IC14" s="41"/>
      <c r="ID14" s="41"/>
      <c r="IE14" s="42"/>
      <c r="IF14" s="40"/>
      <c r="IG14" s="41"/>
      <c r="IH14" s="41"/>
      <c r="II14" s="41"/>
      <c r="IJ14" s="41"/>
      <c r="IK14" s="41"/>
      <c r="IL14" s="42"/>
      <c r="IM14" s="40"/>
      <c r="IN14" s="41"/>
      <c r="IO14" s="41"/>
      <c r="IP14" s="41"/>
      <c r="IQ14" s="41"/>
      <c r="IR14" s="41"/>
      <c r="IS14" s="42"/>
      <c r="IT14" s="40"/>
      <c r="IU14" s="41"/>
      <c r="IV14" s="41"/>
      <c r="IW14" s="41"/>
      <c r="IX14" s="41"/>
      <c r="IY14" s="41"/>
      <c r="IZ14" s="42"/>
      <c r="JA14" s="40"/>
      <c r="JB14" s="41"/>
      <c r="JC14" s="41"/>
      <c r="JD14" s="41"/>
      <c r="JE14" s="41"/>
      <c r="JF14" s="41"/>
      <c r="JG14" s="42"/>
      <c r="JH14" s="40"/>
      <c r="JI14" s="41"/>
      <c r="JJ14" s="41"/>
      <c r="JK14" s="41"/>
      <c r="JL14" s="41"/>
      <c r="JM14" s="41"/>
      <c r="JN14" s="42"/>
    </row>
    <row r="15" spans="1:275" x14ac:dyDescent="0.2">
      <c r="A15" s="26" t="s">
        <v>113</v>
      </c>
      <c r="B15" s="27"/>
      <c r="C15" s="28"/>
      <c r="D15" s="28"/>
      <c r="E15" s="28"/>
      <c r="F15" s="28"/>
      <c r="G15" s="28"/>
      <c r="H15" s="29"/>
      <c r="I15" s="27"/>
      <c r="J15" s="28"/>
      <c r="K15" s="28"/>
      <c r="L15" s="28"/>
      <c r="M15" s="28"/>
      <c r="N15" s="28"/>
      <c r="O15" s="29"/>
      <c r="P15" s="27"/>
      <c r="Q15" s="28"/>
      <c r="R15" s="28"/>
      <c r="S15" s="28"/>
      <c r="T15" s="28"/>
      <c r="U15" s="28"/>
      <c r="V15" s="29"/>
      <c r="W15" s="27"/>
      <c r="X15" s="28"/>
      <c r="Y15" s="28"/>
      <c r="Z15" s="28"/>
      <c r="AA15" s="28"/>
      <c r="AB15" s="28"/>
      <c r="AC15" s="29"/>
      <c r="AD15" s="27"/>
      <c r="AE15" s="28"/>
      <c r="AF15" s="28"/>
      <c r="AG15" s="28"/>
      <c r="AH15" s="28"/>
      <c r="AI15" s="28"/>
      <c r="AJ15" s="29"/>
      <c r="AK15" s="27"/>
      <c r="AL15" s="28"/>
      <c r="AM15" s="28"/>
      <c r="AN15" s="28"/>
      <c r="AO15" s="28"/>
      <c r="AP15" s="28"/>
      <c r="AQ15" s="29"/>
      <c r="AR15" s="27"/>
      <c r="AS15" s="28"/>
      <c r="AT15" s="28"/>
      <c r="AU15" s="28"/>
      <c r="AV15" s="28"/>
      <c r="AW15" s="28"/>
      <c r="AX15" s="29"/>
      <c r="AY15" s="27"/>
      <c r="AZ15" s="28"/>
      <c r="BA15" s="28"/>
      <c r="BB15" s="28"/>
      <c r="BC15" s="28"/>
      <c r="BD15" s="28"/>
      <c r="BE15" s="29"/>
      <c r="BF15" s="27"/>
      <c r="BG15" s="28"/>
      <c r="BH15" s="28"/>
      <c r="BI15" s="28"/>
      <c r="BJ15" s="28"/>
      <c r="BK15" s="28"/>
      <c r="BL15" s="29"/>
      <c r="BM15" s="27"/>
      <c r="BN15" s="28"/>
      <c r="BO15" s="28"/>
      <c r="BP15" s="28"/>
      <c r="BQ15" s="28"/>
      <c r="BR15" s="28"/>
      <c r="BS15" s="29"/>
      <c r="BT15" s="27"/>
      <c r="BU15" s="28"/>
      <c r="BV15" s="28"/>
      <c r="BW15" s="28"/>
      <c r="BX15" s="28"/>
      <c r="BY15" s="28"/>
      <c r="BZ15" s="29"/>
      <c r="CA15" s="27"/>
      <c r="CB15" s="28"/>
      <c r="CC15" s="28"/>
      <c r="CD15" s="28"/>
      <c r="CE15" s="28"/>
      <c r="CF15" s="28"/>
      <c r="CG15" s="29"/>
      <c r="CH15" s="27"/>
      <c r="CI15" s="28"/>
      <c r="CJ15" s="28"/>
      <c r="CK15" s="28"/>
      <c r="CL15" s="28"/>
      <c r="CM15" s="28"/>
      <c r="CN15" s="29"/>
      <c r="CO15" s="27"/>
      <c r="CP15" s="28"/>
      <c r="CQ15" s="28"/>
      <c r="CR15" s="28"/>
      <c r="CS15" s="28"/>
      <c r="CT15" s="28"/>
      <c r="CU15" s="29"/>
      <c r="CV15" s="27"/>
      <c r="CW15" s="28"/>
      <c r="CX15" s="28"/>
      <c r="CY15" s="28"/>
      <c r="CZ15" s="28"/>
      <c r="DA15" s="28"/>
      <c r="DB15" s="29"/>
      <c r="DC15" s="27"/>
      <c r="DD15" s="28"/>
      <c r="DE15" s="28"/>
      <c r="DF15" s="28"/>
      <c r="DG15" s="28"/>
      <c r="DH15" s="28"/>
      <c r="DI15" s="29"/>
      <c r="DJ15" s="27"/>
      <c r="DK15" s="28"/>
      <c r="DL15" s="28"/>
      <c r="DM15" s="28"/>
      <c r="DN15" s="28"/>
      <c r="DO15" s="28"/>
      <c r="DP15" s="29"/>
      <c r="DQ15" s="27"/>
      <c r="DR15" s="28"/>
      <c r="DS15" s="28"/>
      <c r="DT15" s="28"/>
      <c r="DU15" s="28"/>
      <c r="DV15" s="28"/>
      <c r="DW15" s="29"/>
      <c r="DX15" s="27"/>
      <c r="DY15" s="28"/>
      <c r="DZ15" s="28"/>
      <c r="EA15" s="28"/>
      <c r="EB15" s="28"/>
      <c r="EC15" s="28"/>
      <c r="ED15" s="29"/>
      <c r="EE15" s="27"/>
      <c r="EF15" s="28"/>
      <c r="EG15" s="28"/>
      <c r="EH15" s="28"/>
      <c r="EI15" s="28"/>
      <c r="EJ15" s="28"/>
      <c r="EK15" s="29"/>
      <c r="EL15" s="27"/>
      <c r="EM15" s="28"/>
      <c r="EN15" s="28"/>
      <c r="EO15" s="28"/>
      <c r="EP15" s="28"/>
      <c r="EQ15" s="28"/>
      <c r="ER15" s="29"/>
      <c r="ES15" s="27"/>
      <c r="ET15" s="28"/>
      <c r="EU15" s="28"/>
      <c r="EV15" s="28"/>
      <c r="EW15" s="28"/>
      <c r="EX15" s="28"/>
      <c r="EY15" s="29"/>
      <c r="EZ15" s="27"/>
      <c r="FA15" s="28"/>
      <c r="FB15" s="28"/>
      <c r="FC15" s="28"/>
      <c r="FD15" s="28"/>
      <c r="FE15" s="28"/>
      <c r="FF15" s="29"/>
      <c r="FG15" s="27"/>
      <c r="FH15" s="28"/>
      <c r="FI15" s="28"/>
      <c r="FJ15" s="28"/>
      <c r="FK15" s="28"/>
      <c r="FL15" s="28"/>
      <c r="FM15" s="29"/>
      <c r="FN15" s="27"/>
      <c r="FO15" s="28"/>
      <c r="FP15" s="28"/>
      <c r="FQ15" s="28"/>
      <c r="FR15" s="28"/>
      <c r="FS15" s="28"/>
      <c r="FT15" s="29"/>
      <c r="FU15" s="27"/>
      <c r="FV15" s="28"/>
      <c r="FW15" s="28"/>
      <c r="FX15" s="28"/>
      <c r="FY15" s="28"/>
      <c r="FZ15" s="28"/>
      <c r="GA15" s="29"/>
      <c r="GB15" s="27"/>
      <c r="GC15" s="28"/>
      <c r="GD15" s="28"/>
      <c r="GE15" s="28"/>
      <c r="GF15" s="28"/>
      <c r="GG15" s="28"/>
      <c r="GH15" s="29"/>
      <c r="GI15" s="27"/>
      <c r="GJ15" s="28"/>
      <c r="GK15" s="28"/>
      <c r="GL15" s="28"/>
      <c r="GM15" s="28"/>
      <c r="GN15" s="28"/>
      <c r="GO15" s="29"/>
      <c r="GP15" s="27"/>
      <c r="GQ15" s="28"/>
      <c r="GR15" s="28"/>
      <c r="GS15" s="28"/>
      <c r="GT15" s="28"/>
      <c r="GU15" s="28"/>
      <c r="GV15" s="29"/>
      <c r="GW15" s="27"/>
      <c r="GX15" s="28"/>
      <c r="GY15" s="28"/>
      <c r="GZ15" s="28"/>
      <c r="HA15" s="28"/>
      <c r="HB15" s="28"/>
      <c r="HC15" s="29"/>
      <c r="HD15" s="27"/>
      <c r="HE15" s="28"/>
      <c r="HF15" s="28"/>
      <c r="HG15" s="28"/>
      <c r="HH15" s="28"/>
      <c r="HI15" s="28"/>
      <c r="HJ15" s="29"/>
      <c r="HK15" s="27"/>
      <c r="HL15" s="28"/>
      <c r="HM15" s="28"/>
      <c r="HN15" s="28"/>
      <c r="HO15" s="28"/>
      <c r="HP15" s="28"/>
      <c r="HQ15" s="29"/>
      <c r="HR15" s="27"/>
      <c r="HS15" s="28"/>
      <c r="HT15" s="28"/>
      <c r="HU15" s="28"/>
      <c r="HV15" s="28"/>
      <c r="HW15" s="28"/>
      <c r="HX15" s="29"/>
      <c r="HY15" s="27"/>
      <c r="HZ15" s="28"/>
      <c r="IA15" s="28"/>
      <c r="IB15" s="28"/>
      <c r="IC15" s="28"/>
      <c r="ID15" s="28"/>
      <c r="IE15" s="29"/>
      <c r="IF15" s="27"/>
      <c r="IG15" s="28"/>
      <c r="IH15" s="28"/>
      <c r="II15" s="28"/>
      <c r="IJ15" s="28"/>
      <c r="IK15" s="28"/>
      <c r="IL15" s="29"/>
      <c r="IM15" s="27"/>
      <c r="IN15" s="28"/>
      <c r="IO15" s="28"/>
      <c r="IP15" s="28"/>
      <c r="IQ15" s="28"/>
      <c r="IR15" s="28"/>
      <c r="IS15" s="29"/>
      <c r="IT15" s="27"/>
      <c r="IU15" s="28"/>
      <c r="IV15" s="28"/>
      <c r="IW15" s="28"/>
      <c r="IX15" s="28"/>
      <c r="IY15" s="28"/>
      <c r="IZ15" s="29"/>
      <c r="JA15" s="27"/>
      <c r="JB15" s="28"/>
      <c r="JC15" s="28"/>
      <c r="JD15" s="28"/>
      <c r="JE15" s="28"/>
      <c r="JF15" s="28"/>
      <c r="JG15" s="29"/>
      <c r="JH15" s="27"/>
      <c r="JI15" s="28"/>
      <c r="JJ15" s="28"/>
      <c r="JK15" s="28"/>
      <c r="JL15" s="28"/>
      <c r="JM15" s="28"/>
      <c r="JN15" s="29"/>
    </row>
    <row r="16" spans="1:275" x14ac:dyDescent="0.2">
      <c r="A16" s="80" t="s">
        <v>35</v>
      </c>
      <c r="B16" s="81">
        <f>B10+B11-B12-B13-B14-B15</f>
        <v>0</v>
      </c>
      <c r="C16" s="82">
        <f t="shared" ref="C16:I16" si="151">C10+C11-C12-C13-C14-C15</f>
        <v>0</v>
      </c>
      <c r="D16" s="82">
        <f t="shared" si="151"/>
        <v>0</v>
      </c>
      <c r="E16" s="82">
        <f t="shared" si="151"/>
        <v>0</v>
      </c>
      <c r="F16" s="82">
        <f t="shared" si="151"/>
        <v>0</v>
      </c>
      <c r="G16" s="82">
        <f t="shared" si="151"/>
        <v>0</v>
      </c>
      <c r="H16" s="83">
        <f t="shared" si="151"/>
        <v>0</v>
      </c>
      <c r="I16" s="81">
        <f t="shared" si="151"/>
        <v>0</v>
      </c>
      <c r="J16" s="82">
        <f t="shared" ref="J16" si="152">J10+J11-J12-J13-J14-J15</f>
        <v>0</v>
      </c>
      <c r="K16" s="82">
        <f t="shared" ref="K16" si="153">K10+K11-K12-K13-K14-K15</f>
        <v>0</v>
      </c>
      <c r="L16" s="82">
        <f t="shared" ref="L16" si="154">L10+L11-L12-L13-L14-L15</f>
        <v>0</v>
      </c>
      <c r="M16" s="82">
        <f t="shared" ref="M16" si="155">M10+M11-M12-M13-M14-M15</f>
        <v>0</v>
      </c>
      <c r="N16" s="82">
        <f t="shared" ref="N16" si="156">N10+N11-N12-N13-N14-N15</f>
        <v>0</v>
      </c>
      <c r="O16" s="83">
        <f t="shared" ref="O16:P16" si="157">O10+O11-O12-O13-O14-O15</f>
        <v>0</v>
      </c>
      <c r="P16" s="81">
        <f t="shared" si="157"/>
        <v>0</v>
      </c>
      <c r="Q16" s="82">
        <f t="shared" ref="Q16" si="158">Q10+Q11-Q12-Q13-Q14-Q15</f>
        <v>0</v>
      </c>
      <c r="R16" s="82">
        <f t="shared" ref="R16" si="159">R10+R11-R12-R13-R14-R15</f>
        <v>0</v>
      </c>
      <c r="S16" s="82">
        <f t="shared" ref="S16" si="160">S10+S11-S12-S13-S14-S15</f>
        <v>0</v>
      </c>
      <c r="T16" s="82">
        <f t="shared" ref="T16" si="161">T10+T11-T12-T13-T14-T15</f>
        <v>0</v>
      </c>
      <c r="U16" s="82">
        <f t="shared" ref="U16" si="162">U10+U11-U12-U13-U14-U15</f>
        <v>0</v>
      </c>
      <c r="V16" s="83">
        <f t="shared" ref="V16:W16" si="163">V10+V11-V12-V13-V14-V15</f>
        <v>0</v>
      </c>
      <c r="W16" s="81">
        <f t="shared" si="163"/>
        <v>0</v>
      </c>
      <c r="X16" s="82">
        <f t="shared" ref="X16" si="164">X10+X11-X12-X13-X14-X15</f>
        <v>0</v>
      </c>
      <c r="Y16" s="82">
        <f t="shared" ref="Y16" si="165">Y10+Y11-Y12-Y13-Y14-Y15</f>
        <v>0</v>
      </c>
      <c r="Z16" s="82">
        <f t="shared" ref="Z16" si="166">Z10+Z11-Z12-Z13-Z14-Z15</f>
        <v>0</v>
      </c>
      <c r="AA16" s="82">
        <f t="shared" ref="AA16" si="167">AA10+AA11-AA12-AA13-AA14-AA15</f>
        <v>0</v>
      </c>
      <c r="AB16" s="82">
        <f t="shared" ref="AB16" si="168">AB10+AB11-AB12-AB13-AB14-AB15</f>
        <v>0</v>
      </c>
      <c r="AC16" s="83">
        <f t="shared" ref="AC16:AD16" si="169">AC10+AC11-AC12-AC13-AC14-AC15</f>
        <v>0</v>
      </c>
      <c r="AD16" s="81">
        <f t="shared" si="169"/>
        <v>0</v>
      </c>
      <c r="AE16" s="82">
        <f t="shared" ref="AE16" si="170">AE10+AE11-AE12-AE13-AE14-AE15</f>
        <v>0</v>
      </c>
      <c r="AF16" s="82">
        <f t="shared" ref="AF16" si="171">AF10+AF11-AF12-AF13-AF14-AF15</f>
        <v>0</v>
      </c>
      <c r="AG16" s="82">
        <f t="shared" ref="AG16" si="172">AG10+AG11-AG12-AG13-AG14-AG15</f>
        <v>0</v>
      </c>
      <c r="AH16" s="82">
        <f t="shared" ref="AH16" si="173">AH10+AH11-AH12-AH13-AH14-AH15</f>
        <v>0</v>
      </c>
      <c r="AI16" s="82">
        <f t="shared" ref="AI16" si="174">AI10+AI11-AI12-AI13-AI14-AI15</f>
        <v>0</v>
      </c>
      <c r="AJ16" s="83">
        <f t="shared" ref="AJ16:AK16" si="175">AJ10+AJ11-AJ12-AJ13-AJ14-AJ15</f>
        <v>0</v>
      </c>
      <c r="AK16" s="81">
        <f t="shared" si="175"/>
        <v>0</v>
      </c>
      <c r="AL16" s="82">
        <f t="shared" ref="AL16" si="176">AL10+AL11-AL12-AL13-AL14-AL15</f>
        <v>0</v>
      </c>
      <c r="AM16" s="82">
        <f t="shared" ref="AM16" si="177">AM10+AM11-AM12-AM13-AM14-AM15</f>
        <v>0</v>
      </c>
      <c r="AN16" s="82">
        <f t="shared" ref="AN16" si="178">AN10+AN11-AN12-AN13-AN14-AN15</f>
        <v>0</v>
      </c>
      <c r="AO16" s="82">
        <f t="shared" ref="AO16" si="179">AO10+AO11-AO12-AO13-AO14-AO15</f>
        <v>0</v>
      </c>
      <c r="AP16" s="82">
        <f t="shared" ref="AP16" si="180">AP10+AP11-AP12-AP13-AP14-AP15</f>
        <v>0</v>
      </c>
      <c r="AQ16" s="83">
        <f t="shared" ref="AQ16:AR16" si="181">AQ10+AQ11-AQ12-AQ13-AQ14-AQ15</f>
        <v>0</v>
      </c>
      <c r="AR16" s="81">
        <f t="shared" si="181"/>
        <v>0</v>
      </c>
      <c r="AS16" s="82">
        <f t="shared" ref="AS16" si="182">AS10+AS11-AS12-AS13-AS14-AS15</f>
        <v>0</v>
      </c>
      <c r="AT16" s="82">
        <f t="shared" ref="AT16" si="183">AT10+AT11-AT12-AT13-AT14-AT15</f>
        <v>0</v>
      </c>
      <c r="AU16" s="82">
        <f t="shared" ref="AU16" si="184">AU10+AU11-AU12-AU13-AU14-AU15</f>
        <v>0</v>
      </c>
      <c r="AV16" s="82">
        <f t="shared" ref="AV16" si="185">AV10+AV11-AV12-AV13-AV14-AV15</f>
        <v>0</v>
      </c>
      <c r="AW16" s="82">
        <f t="shared" ref="AW16" si="186">AW10+AW11-AW12-AW13-AW14-AW15</f>
        <v>0</v>
      </c>
      <c r="AX16" s="83">
        <f t="shared" ref="AX16:AY16" si="187">AX10+AX11-AX12-AX13-AX14-AX15</f>
        <v>0</v>
      </c>
      <c r="AY16" s="81">
        <f t="shared" si="187"/>
        <v>0</v>
      </c>
      <c r="AZ16" s="82">
        <f t="shared" ref="AZ16" si="188">AZ10+AZ11-AZ12-AZ13-AZ14-AZ15</f>
        <v>0</v>
      </c>
      <c r="BA16" s="82">
        <f t="shared" ref="BA16" si="189">BA10+BA11-BA12-BA13-BA14-BA15</f>
        <v>0</v>
      </c>
      <c r="BB16" s="82">
        <f t="shared" ref="BB16" si="190">BB10+BB11-BB12-BB13-BB14-BB15</f>
        <v>0</v>
      </c>
      <c r="BC16" s="82">
        <f t="shared" ref="BC16" si="191">BC10+BC11-BC12-BC13-BC14-BC15</f>
        <v>0</v>
      </c>
      <c r="BD16" s="82">
        <f t="shared" ref="BD16" si="192">BD10+BD11-BD12-BD13-BD14-BD15</f>
        <v>0</v>
      </c>
      <c r="BE16" s="83">
        <f t="shared" ref="BE16:BF16" si="193">BE10+BE11-BE12-BE13-BE14-BE15</f>
        <v>0</v>
      </c>
      <c r="BF16" s="81">
        <f t="shared" si="193"/>
        <v>0</v>
      </c>
      <c r="BG16" s="82">
        <f t="shared" ref="BG16" si="194">BG10+BG11-BG12-BG13-BG14-BG15</f>
        <v>0</v>
      </c>
      <c r="BH16" s="82">
        <f t="shared" ref="BH16" si="195">BH10+BH11-BH12-BH13-BH14-BH15</f>
        <v>0</v>
      </c>
      <c r="BI16" s="82">
        <f t="shared" ref="BI16" si="196">BI10+BI11-BI12-BI13-BI14-BI15</f>
        <v>0</v>
      </c>
      <c r="BJ16" s="82">
        <f t="shared" ref="BJ16" si="197">BJ10+BJ11-BJ12-BJ13-BJ14-BJ15</f>
        <v>0</v>
      </c>
      <c r="BK16" s="82">
        <f t="shared" ref="BK16" si="198">BK10+BK11-BK12-BK13-BK14-BK15</f>
        <v>0</v>
      </c>
      <c r="BL16" s="83">
        <f t="shared" ref="BL16:BM16" si="199">BL10+BL11-BL12-BL13-BL14-BL15</f>
        <v>0</v>
      </c>
      <c r="BM16" s="81">
        <f t="shared" si="199"/>
        <v>0</v>
      </c>
      <c r="BN16" s="82">
        <f t="shared" ref="BN16" si="200">BN10+BN11-BN12-BN13-BN14-BN15</f>
        <v>0</v>
      </c>
      <c r="BO16" s="82">
        <f t="shared" ref="BO16" si="201">BO10+BO11-BO12-BO13-BO14-BO15</f>
        <v>0</v>
      </c>
      <c r="BP16" s="82">
        <f t="shared" ref="BP16" si="202">BP10+BP11-BP12-BP13-BP14-BP15</f>
        <v>0</v>
      </c>
      <c r="BQ16" s="82">
        <f t="shared" ref="BQ16" si="203">BQ10+BQ11-BQ12-BQ13-BQ14-BQ15</f>
        <v>0</v>
      </c>
      <c r="BR16" s="82">
        <f t="shared" ref="BR16" si="204">BR10+BR11-BR12-BR13-BR14-BR15</f>
        <v>0</v>
      </c>
      <c r="BS16" s="83">
        <f t="shared" ref="BS16:BT16" si="205">BS10+BS11-BS12-BS13-BS14-BS15</f>
        <v>0</v>
      </c>
      <c r="BT16" s="81">
        <f t="shared" si="205"/>
        <v>0</v>
      </c>
      <c r="BU16" s="82">
        <f t="shared" ref="BU16" si="206">BU10+BU11-BU12-BU13-BU14-BU15</f>
        <v>0</v>
      </c>
      <c r="BV16" s="82">
        <f t="shared" ref="BV16" si="207">BV10+BV11-BV12-BV13-BV14-BV15</f>
        <v>0</v>
      </c>
      <c r="BW16" s="82">
        <f t="shared" ref="BW16" si="208">BW10+BW11-BW12-BW13-BW14-BW15</f>
        <v>0</v>
      </c>
      <c r="BX16" s="82">
        <f t="shared" ref="BX16" si="209">BX10+BX11-BX12-BX13-BX14-BX15</f>
        <v>0</v>
      </c>
      <c r="BY16" s="82">
        <f t="shared" ref="BY16" si="210">BY10+BY11-BY12-BY13-BY14-BY15</f>
        <v>0</v>
      </c>
      <c r="BZ16" s="83">
        <f t="shared" ref="BZ16:CA16" si="211">BZ10+BZ11-BZ12-BZ13-BZ14-BZ15</f>
        <v>0</v>
      </c>
      <c r="CA16" s="81">
        <f t="shared" si="211"/>
        <v>0</v>
      </c>
      <c r="CB16" s="82">
        <f t="shared" ref="CB16" si="212">CB10+CB11-CB12-CB13-CB14-CB15</f>
        <v>0</v>
      </c>
      <c r="CC16" s="82">
        <f t="shared" ref="CC16" si="213">CC10+CC11-CC12-CC13-CC14-CC15</f>
        <v>0</v>
      </c>
      <c r="CD16" s="82">
        <f t="shared" ref="CD16" si="214">CD10+CD11-CD12-CD13-CD14-CD15</f>
        <v>0</v>
      </c>
      <c r="CE16" s="82">
        <f t="shared" ref="CE16" si="215">CE10+CE11-CE12-CE13-CE14-CE15</f>
        <v>0</v>
      </c>
      <c r="CF16" s="82">
        <f t="shared" ref="CF16" si="216">CF10+CF11-CF12-CF13-CF14-CF15</f>
        <v>0</v>
      </c>
      <c r="CG16" s="83">
        <f t="shared" ref="CG16:CH16" si="217">CG10+CG11-CG12-CG13-CG14-CG15</f>
        <v>0</v>
      </c>
      <c r="CH16" s="81">
        <f t="shared" si="217"/>
        <v>0</v>
      </c>
      <c r="CI16" s="82">
        <f t="shared" ref="CI16" si="218">CI10+CI11-CI12-CI13-CI14-CI15</f>
        <v>0</v>
      </c>
      <c r="CJ16" s="82">
        <f t="shared" ref="CJ16" si="219">CJ10+CJ11-CJ12-CJ13-CJ14-CJ15</f>
        <v>0</v>
      </c>
      <c r="CK16" s="82">
        <f t="shared" ref="CK16" si="220">CK10+CK11-CK12-CK13-CK14-CK15</f>
        <v>0</v>
      </c>
      <c r="CL16" s="82">
        <f t="shared" ref="CL16" si="221">CL10+CL11-CL12-CL13-CL14-CL15</f>
        <v>0</v>
      </c>
      <c r="CM16" s="82">
        <f t="shared" ref="CM16" si="222">CM10+CM11-CM12-CM13-CM14-CM15</f>
        <v>0</v>
      </c>
      <c r="CN16" s="83">
        <f t="shared" ref="CN16:CO16" si="223">CN10+CN11-CN12-CN13-CN14-CN15</f>
        <v>0</v>
      </c>
      <c r="CO16" s="81">
        <f t="shared" si="223"/>
        <v>0</v>
      </c>
      <c r="CP16" s="82">
        <f t="shared" ref="CP16" si="224">CP10+CP11-CP12-CP13-CP14-CP15</f>
        <v>0</v>
      </c>
      <c r="CQ16" s="82">
        <f t="shared" ref="CQ16" si="225">CQ10+CQ11-CQ12-CQ13-CQ14-CQ15</f>
        <v>0</v>
      </c>
      <c r="CR16" s="82">
        <f t="shared" ref="CR16" si="226">CR10+CR11-CR12-CR13-CR14-CR15</f>
        <v>0</v>
      </c>
      <c r="CS16" s="82">
        <f t="shared" ref="CS16" si="227">CS10+CS11-CS12-CS13-CS14-CS15</f>
        <v>0</v>
      </c>
      <c r="CT16" s="82">
        <f t="shared" ref="CT16" si="228">CT10+CT11-CT12-CT13-CT14-CT15</f>
        <v>0</v>
      </c>
      <c r="CU16" s="83">
        <f t="shared" ref="CU16:CV16" si="229">CU10+CU11-CU12-CU13-CU14-CU15</f>
        <v>0</v>
      </c>
      <c r="CV16" s="81">
        <f t="shared" si="229"/>
        <v>0</v>
      </c>
      <c r="CW16" s="82">
        <f t="shared" ref="CW16" si="230">CW10+CW11-CW12-CW13-CW14-CW15</f>
        <v>0</v>
      </c>
      <c r="CX16" s="82">
        <f t="shared" ref="CX16" si="231">CX10+CX11-CX12-CX13-CX14-CX15</f>
        <v>0</v>
      </c>
      <c r="CY16" s="82">
        <f t="shared" ref="CY16" si="232">CY10+CY11-CY12-CY13-CY14-CY15</f>
        <v>0</v>
      </c>
      <c r="CZ16" s="82">
        <f t="shared" ref="CZ16" si="233">CZ10+CZ11-CZ12-CZ13-CZ14-CZ15</f>
        <v>0</v>
      </c>
      <c r="DA16" s="82">
        <f t="shared" ref="DA16" si="234">DA10+DA11-DA12-DA13-DA14-DA15</f>
        <v>0</v>
      </c>
      <c r="DB16" s="83">
        <f t="shared" ref="DB16:DC16" si="235">DB10+DB11-DB12-DB13-DB14-DB15</f>
        <v>0</v>
      </c>
      <c r="DC16" s="81">
        <f t="shared" si="235"/>
        <v>0</v>
      </c>
      <c r="DD16" s="82">
        <f t="shared" ref="DD16" si="236">DD10+DD11-DD12-DD13-DD14-DD15</f>
        <v>0</v>
      </c>
      <c r="DE16" s="82">
        <f t="shared" ref="DE16" si="237">DE10+DE11-DE12-DE13-DE14-DE15</f>
        <v>0</v>
      </c>
      <c r="DF16" s="82">
        <f t="shared" ref="DF16" si="238">DF10+DF11-DF12-DF13-DF14-DF15</f>
        <v>0</v>
      </c>
      <c r="DG16" s="82">
        <f t="shared" ref="DG16" si="239">DG10+DG11-DG12-DG13-DG14-DG15</f>
        <v>0</v>
      </c>
      <c r="DH16" s="82">
        <f t="shared" ref="DH16" si="240">DH10+DH11-DH12-DH13-DH14-DH15</f>
        <v>0</v>
      </c>
      <c r="DI16" s="83">
        <f t="shared" ref="DI16:DJ16" si="241">DI10+DI11-DI12-DI13-DI14-DI15</f>
        <v>0</v>
      </c>
      <c r="DJ16" s="81">
        <f t="shared" si="241"/>
        <v>0</v>
      </c>
      <c r="DK16" s="82">
        <f t="shared" ref="DK16" si="242">DK10+DK11-DK12-DK13-DK14-DK15</f>
        <v>0</v>
      </c>
      <c r="DL16" s="82">
        <f t="shared" ref="DL16" si="243">DL10+DL11-DL12-DL13-DL14-DL15</f>
        <v>0</v>
      </c>
      <c r="DM16" s="82">
        <f t="shared" ref="DM16" si="244">DM10+DM11-DM12-DM13-DM14-DM15</f>
        <v>0</v>
      </c>
      <c r="DN16" s="82">
        <f t="shared" ref="DN16" si="245">DN10+DN11-DN12-DN13-DN14-DN15</f>
        <v>0</v>
      </c>
      <c r="DO16" s="82">
        <f t="shared" ref="DO16" si="246">DO10+DO11-DO12-DO13-DO14-DO15</f>
        <v>0</v>
      </c>
      <c r="DP16" s="83">
        <f t="shared" ref="DP16:DQ16" si="247">DP10+DP11-DP12-DP13-DP14-DP15</f>
        <v>0</v>
      </c>
      <c r="DQ16" s="81">
        <f t="shared" si="247"/>
        <v>0</v>
      </c>
      <c r="DR16" s="82">
        <f t="shared" ref="DR16" si="248">DR10+DR11-DR12-DR13-DR14-DR15</f>
        <v>0</v>
      </c>
      <c r="DS16" s="82">
        <f t="shared" ref="DS16" si="249">DS10+DS11-DS12-DS13-DS14-DS15</f>
        <v>0</v>
      </c>
      <c r="DT16" s="82">
        <f t="shared" ref="DT16" si="250">DT10+DT11-DT12-DT13-DT14-DT15</f>
        <v>0</v>
      </c>
      <c r="DU16" s="82">
        <f t="shared" ref="DU16" si="251">DU10+DU11-DU12-DU13-DU14-DU15</f>
        <v>0</v>
      </c>
      <c r="DV16" s="82">
        <f t="shared" ref="DV16" si="252">DV10+DV11-DV12-DV13-DV14-DV15</f>
        <v>0</v>
      </c>
      <c r="DW16" s="83">
        <f t="shared" ref="DW16:DX16" si="253">DW10+DW11-DW12-DW13-DW14-DW15</f>
        <v>0</v>
      </c>
      <c r="DX16" s="81">
        <f t="shared" si="253"/>
        <v>0</v>
      </c>
      <c r="DY16" s="82">
        <f t="shared" ref="DY16" si="254">DY10+DY11-DY12-DY13-DY14-DY15</f>
        <v>0</v>
      </c>
      <c r="DZ16" s="82">
        <f t="shared" ref="DZ16" si="255">DZ10+DZ11-DZ12-DZ13-DZ14-DZ15</f>
        <v>0</v>
      </c>
      <c r="EA16" s="82">
        <f t="shared" ref="EA16" si="256">EA10+EA11-EA12-EA13-EA14-EA15</f>
        <v>14700</v>
      </c>
      <c r="EB16" s="82">
        <f t="shared" ref="EB16" si="257">EB10+EB11-EB12-EB13-EB14-EB15</f>
        <v>29300</v>
      </c>
      <c r="EC16" s="82">
        <f t="shared" ref="EC16" si="258">EC10+EC11-EC12-EC13-EC14-EC15</f>
        <v>20717</v>
      </c>
      <c r="ED16" s="83">
        <f t="shared" ref="ED16:EE16" si="259">ED10+ED11-ED12-ED13-ED14-ED15</f>
        <v>35394</v>
      </c>
      <c r="EE16" s="81">
        <f t="shared" si="259"/>
        <v>50077</v>
      </c>
      <c r="EF16" s="82">
        <f t="shared" ref="EF16" si="260">EF10+EF11-EF12-EF13-EF14-EF15</f>
        <v>64765</v>
      </c>
      <c r="EG16" s="82">
        <f t="shared" ref="EG16" si="261">EG10+EG11-EG12-EG13-EG14-EG15</f>
        <v>31585</v>
      </c>
      <c r="EH16" s="82">
        <f t="shared" ref="EH16" si="262">EH10+EH11-EH12-EH13-EH14-EH15</f>
        <v>46310</v>
      </c>
      <c r="EI16" s="82">
        <f t="shared" ref="EI16" si="263">EI10+EI11-EI12-EI13-EI14-EI15</f>
        <v>61036</v>
      </c>
      <c r="EJ16" s="82">
        <f t="shared" ref="EJ16" si="264">EJ10+EJ11-EJ12-EJ13-EJ14-EJ15</f>
        <v>27769</v>
      </c>
      <c r="EK16" s="83">
        <f t="shared" ref="EK16:EL16" si="265">EK10+EK11-EK12-EK13-EK14-EK15</f>
        <v>42502</v>
      </c>
      <c r="EL16" s="81">
        <f t="shared" si="265"/>
        <v>57106</v>
      </c>
      <c r="EM16" s="82">
        <f t="shared" ref="EM16" si="266">EM10+EM11-EM12-EM13-EM14-EM15</f>
        <v>71618</v>
      </c>
      <c r="EN16" s="82">
        <f t="shared" ref="EN16" si="267">EN10+EN11-EN12-EN13-EN14-EN15</f>
        <v>38294</v>
      </c>
      <c r="EO16" s="82">
        <f t="shared" ref="EO16" si="268">EO10+EO11-EO12-EO13-EO14-EO15</f>
        <v>52892</v>
      </c>
      <c r="EP16" s="82">
        <f t="shared" ref="EP16" si="269">EP10+EP11-EP12-EP13-EP14-EP15</f>
        <v>67363</v>
      </c>
      <c r="EQ16" s="82">
        <f t="shared" ref="EQ16" si="270">EQ10+EQ11-EQ12-EQ13-EQ14-EQ15</f>
        <v>24339</v>
      </c>
      <c r="ER16" s="83">
        <f t="shared" ref="ER16:ES16" si="271">ER10+ER11-ER12-ER13-ER14-ER15</f>
        <v>38925</v>
      </c>
      <c r="ES16" s="81">
        <f t="shared" si="271"/>
        <v>53480</v>
      </c>
      <c r="ET16" s="82">
        <f t="shared" ref="ET16" si="272">ET10+ET11-ET12-ET13-ET14-ET15</f>
        <v>67845</v>
      </c>
      <c r="EU16" s="82">
        <f t="shared" ref="EU16" si="273">EU10+EU11-EU12-EU13-EU14-EU15</f>
        <v>24494</v>
      </c>
      <c r="EV16" s="82">
        <f t="shared" ref="EV16" si="274">EV10+EV11-EV12-EV13-EV14-EV15</f>
        <v>38805</v>
      </c>
      <c r="EW16" s="82">
        <f t="shared" ref="EW16" si="275">EW10+EW11-EW12-EW13-EW14-EW15</f>
        <v>53161</v>
      </c>
      <c r="EX16" s="82">
        <f t="shared" ref="EX16" si="276">EX10+EX11-EX12-EX13-EX14-EX15</f>
        <v>19452</v>
      </c>
      <c r="EY16" s="83">
        <f t="shared" ref="EY16:EZ16" si="277">EY10+EY11-EY12-EY13-EY14-EY15</f>
        <v>33687</v>
      </c>
      <c r="EZ16" s="81">
        <f t="shared" si="277"/>
        <v>47817</v>
      </c>
      <c r="FA16" s="82">
        <f t="shared" ref="FA16" si="278">FA10+FA11-FA12-FA13-FA14-FA15</f>
        <v>61875</v>
      </c>
      <c r="FB16" s="82">
        <f t="shared" ref="FB16" si="279">FB10+FB11-FB12-FB13-FB14-FB15</f>
        <v>27794</v>
      </c>
      <c r="FC16" s="82">
        <f t="shared" ref="FC16" si="280">FC10+FC11-FC12-FC13-FC14-FC15</f>
        <v>41992</v>
      </c>
      <c r="FD16" s="82">
        <f t="shared" ref="FD16" si="281">FD10+FD11-FD12-FD13-FD14-FD15</f>
        <v>56166</v>
      </c>
      <c r="FE16" s="82">
        <f t="shared" ref="FE16" si="282">FE10+FE11-FE12-FE13-FE14-FE15</f>
        <v>22272</v>
      </c>
      <c r="FF16" s="83">
        <f t="shared" ref="FF16:FG16" si="283">FF10+FF11-FF12-FF13-FF14-FF15</f>
        <v>36526</v>
      </c>
      <c r="FG16" s="81">
        <f t="shared" si="283"/>
        <v>50577</v>
      </c>
      <c r="FH16" s="82">
        <f t="shared" ref="FH16" si="284">FH10+FH11-FH12-FH13-FH14-FH15</f>
        <v>64335</v>
      </c>
      <c r="FI16" s="82">
        <f t="shared" ref="FI16" si="285">FI10+FI11-FI12-FI13-FI14-FI15</f>
        <v>78318</v>
      </c>
      <c r="FJ16" s="82">
        <f t="shared" ref="FJ16" si="286">FJ10+FJ11-FJ12-FJ13-FJ14-FJ15</f>
        <v>92237</v>
      </c>
      <c r="FK16" s="82">
        <f t="shared" ref="FK16" si="287">FK10+FK11-FK12-FK13-FK14-FK15</f>
        <v>92237</v>
      </c>
      <c r="FL16" s="82">
        <f t="shared" ref="FL16" si="288">FL10+FL11-FL12-FL13-FL14-FL15</f>
        <v>92237</v>
      </c>
      <c r="FM16" s="83">
        <f t="shared" ref="FM16:FN16" si="289">FM10+FM11-FM12-FM13-FM14-FM15</f>
        <v>92237</v>
      </c>
      <c r="FN16" s="81">
        <f t="shared" si="289"/>
        <v>92237</v>
      </c>
      <c r="FO16" s="82">
        <f t="shared" ref="FO16" si="290">FO10+FO11-FO12-FO13-FO14-FO15</f>
        <v>92237</v>
      </c>
      <c r="FP16" s="82">
        <f t="shared" ref="FP16" si="291">FP10+FP11-FP12-FP13-FP14-FP15</f>
        <v>92237</v>
      </c>
      <c r="FQ16" s="82">
        <f t="shared" ref="FQ16" si="292">FQ10+FQ11-FQ12-FQ13-FQ14-FQ15</f>
        <v>92237</v>
      </c>
      <c r="FR16" s="82">
        <f t="shared" ref="FR16" si="293">FR10+FR11-FR12-FR13-FR14-FR15</f>
        <v>92237</v>
      </c>
      <c r="FS16" s="82">
        <f t="shared" ref="FS16" si="294">FS10+FS11-FS12-FS13-FS14-FS15</f>
        <v>92237</v>
      </c>
      <c r="FT16" s="83">
        <f t="shared" ref="FT16:FU16" si="295">FT10+FT11-FT12-FT13-FT14-FT15</f>
        <v>92237</v>
      </c>
      <c r="FU16" s="81">
        <f t="shared" si="295"/>
        <v>92237</v>
      </c>
      <c r="FV16" s="82">
        <f t="shared" ref="FV16" si="296">FV10+FV11-FV12-FV13-FV14-FV15</f>
        <v>92237</v>
      </c>
      <c r="FW16" s="82">
        <f t="shared" ref="FW16" si="297">FW10+FW11-FW12-FW13-FW14-FW15</f>
        <v>92237</v>
      </c>
      <c r="FX16" s="82">
        <f t="shared" ref="FX16" si="298">FX10+FX11-FX12-FX13-FX14-FX15</f>
        <v>92237</v>
      </c>
      <c r="FY16" s="82">
        <f t="shared" ref="FY16" si="299">FY10+FY11-FY12-FY13-FY14-FY15</f>
        <v>92237</v>
      </c>
      <c r="FZ16" s="82">
        <f t="shared" ref="FZ16" si="300">FZ10+FZ11-FZ12-FZ13-FZ14-FZ15</f>
        <v>92237</v>
      </c>
      <c r="GA16" s="83">
        <f t="shared" ref="GA16:GB16" si="301">GA10+GA11-GA12-GA13-GA14-GA15</f>
        <v>92237</v>
      </c>
      <c r="GB16" s="81">
        <f t="shared" si="301"/>
        <v>92237</v>
      </c>
      <c r="GC16" s="82">
        <f t="shared" ref="GC16" si="302">GC10+GC11-GC12-GC13-GC14-GC15</f>
        <v>92237</v>
      </c>
      <c r="GD16" s="82">
        <f t="shared" ref="GD16" si="303">GD10+GD11-GD12-GD13-GD14-GD15</f>
        <v>92237</v>
      </c>
      <c r="GE16" s="82">
        <f t="shared" ref="GE16" si="304">GE10+GE11-GE12-GE13-GE14-GE15</f>
        <v>92237</v>
      </c>
      <c r="GF16" s="82">
        <f t="shared" ref="GF16" si="305">GF10+GF11-GF12-GF13-GF14-GF15</f>
        <v>92237</v>
      </c>
      <c r="GG16" s="82">
        <f t="shared" ref="GG16" si="306">GG10+GG11-GG12-GG13-GG14-GG15</f>
        <v>92237</v>
      </c>
      <c r="GH16" s="83">
        <f t="shared" ref="GH16:GI16" si="307">GH10+GH11-GH12-GH13-GH14-GH15</f>
        <v>92237</v>
      </c>
      <c r="GI16" s="81">
        <f t="shared" si="307"/>
        <v>92237</v>
      </c>
      <c r="GJ16" s="82">
        <f t="shared" ref="GJ16" si="308">GJ10+GJ11-GJ12-GJ13-GJ14-GJ15</f>
        <v>92237</v>
      </c>
      <c r="GK16" s="82">
        <f t="shared" ref="GK16" si="309">GK10+GK11-GK12-GK13-GK14-GK15</f>
        <v>92237</v>
      </c>
      <c r="GL16" s="82">
        <f t="shared" ref="GL16" si="310">GL10+GL11-GL12-GL13-GL14-GL15</f>
        <v>92237</v>
      </c>
      <c r="GM16" s="82">
        <f t="shared" ref="GM16" si="311">GM10+GM11-GM12-GM13-GM14-GM15</f>
        <v>92237</v>
      </c>
      <c r="GN16" s="82">
        <f t="shared" ref="GN16" si="312">GN10+GN11-GN12-GN13-GN14-GN15</f>
        <v>92237</v>
      </c>
      <c r="GO16" s="83">
        <f t="shared" ref="GO16:GP16" si="313">GO10+GO11-GO12-GO13-GO14-GO15</f>
        <v>92237</v>
      </c>
      <c r="GP16" s="81">
        <f t="shared" si="313"/>
        <v>92237</v>
      </c>
      <c r="GQ16" s="82">
        <f t="shared" ref="GQ16" si="314">GQ10+GQ11-GQ12-GQ13-GQ14-GQ15</f>
        <v>92237</v>
      </c>
      <c r="GR16" s="82">
        <f t="shared" ref="GR16" si="315">GR10+GR11-GR12-GR13-GR14-GR15</f>
        <v>92237</v>
      </c>
      <c r="GS16" s="82">
        <f t="shared" ref="GS16" si="316">GS10+GS11-GS12-GS13-GS14-GS15</f>
        <v>92237</v>
      </c>
      <c r="GT16" s="82">
        <f t="shared" ref="GT16" si="317">GT10+GT11-GT12-GT13-GT14-GT15</f>
        <v>92237</v>
      </c>
      <c r="GU16" s="82">
        <f t="shared" ref="GU16" si="318">GU10+GU11-GU12-GU13-GU14-GU15</f>
        <v>92237</v>
      </c>
      <c r="GV16" s="83">
        <f t="shared" ref="GV16:GW16" si="319">GV10+GV11-GV12-GV13-GV14-GV15</f>
        <v>92237</v>
      </c>
      <c r="GW16" s="81">
        <f t="shared" si="319"/>
        <v>92237</v>
      </c>
      <c r="GX16" s="82">
        <f t="shared" ref="GX16" si="320">GX10+GX11-GX12-GX13-GX14-GX15</f>
        <v>92237</v>
      </c>
      <c r="GY16" s="82">
        <f t="shared" ref="GY16" si="321">GY10+GY11-GY12-GY13-GY14-GY15</f>
        <v>92237</v>
      </c>
      <c r="GZ16" s="82">
        <f t="shared" ref="GZ16" si="322">GZ10+GZ11-GZ12-GZ13-GZ14-GZ15</f>
        <v>92237</v>
      </c>
      <c r="HA16" s="82">
        <f t="shared" ref="HA16" si="323">HA10+HA11-HA12-HA13-HA14-HA15</f>
        <v>92237</v>
      </c>
      <c r="HB16" s="82">
        <f t="shared" ref="HB16" si="324">HB10+HB11-HB12-HB13-HB14-HB15</f>
        <v>92237</v>
      </c>
      <c r="HC16" s="83">
        <f t="shared" ref="HC16:HD16" si="325">HC10+HC11-HC12-HC13-HC14-HC15</f>
        <v>92237</v>
      </c>
      <c r="HD16" s="81">
        <f t="shared" si="325"/>
        <v>92237</v>
      </c>
      <c r="HE16" s="82">
        <f t="shared" ref="HE16" si="326">HE10+HE11-HE12-HE13-HE14-HE15</f>
        <v>92237</v>
      </c>
      <c r="HF16" s="82">
        <f t="shared" ref="HF16" si="327">HF10+HF11-HF12-HF13-HF14-HF15</f>
        <v>92237</v>
      </c>
      <c r="HG16" s="82">
        <f t="shared" ref="HG16" si="328">HG10+HG11-HG12-HG13-HG14-HG15</f>
        <v>92237</v>
      </c>
      <c r="HH16" s="82">
        <f t="shared" ref="HH16" si="329">HH10+HH11-HH12-HH13-HH14-HH15</f>
        <v>92237</v>
      </c>
      <c r="HI16" s="82">
        <f t="shared" ref="HI16" si="330">HI10+HI11-HI12-HI13-HI14-HI15</f>
        <v>92237</v>
      </c>
      <c r="HJ16" s="83">
        <f t="shared" ref="HJ16:HK16" si="331">HJ10+HJ11-HJ12-HJ13-HJ14-HJ15</f>
        <v>92237</v>
      </c>
      <c r="HK16" s="81">
        <f t="shared" si="331"/>
        <v>92237</v>
      </c>
      <c r="HL16" s="82">
        <f t="shared" ref="HL16" si="332">HL10+HL11-HL12-HL13-HL14-HL15</f>
        <v>92237</v>
      </c>
      <c r="HM16" s="82">
        <f t="shared" ref="HM16" si="333">HM10+HM11-HM12-HM13-HM14-HM15</f>
        <v>92237</v>
      </c>
      <c r="HN16" s="82">
        <f t="shared" ref="HN16" si="334">HN10+HN11-HN12-HN13-HN14-HN15</f>
        <v>92237</v>
      </c>
      <c r="HO16" s="82">
        <f t="shared" ref="HO16" si="335">HO10+HO11-HO12-HO13-HO14-HO15</f>
        <v>92237</v>
      </c>
      <c r="HP16" s="82">
        <f t="shared" ref="HP16" si="336">HP10+HP11-HP12-HP13-HP14-HP15</f>
        <v>92237</v>
      </c>
      <c r="HQ16" s="83">
        <f t="shared" ref="HQ16:HR16" si="337">HQ10+HQ11-HQ12-HQ13-HQ14-HQ15</f>
        <v>92237</v>
      </c>
      <c r="HR16" s="81">
        <f t="shared" si="337"/>
        <v>92237</v>
      </c>
      <c r="HS16" s="82">
        <f t="shared" ref="HS16" si="338">HS10+HS11-HS12-HS13-HS14-HS15</f>
        <v>92237</v>
      </c>
      <c r="HT16" s="82">
        <f t="shared" ref="HT16" si="339">HT10+HT11-HT12-HT13-HT14-HT15</f>
        <v>92237</v>
      </c>
      <c r="HU16" s="82">
        <f t="shared" ref="HU16" si="340">HU10+HU11-HU12-HU13-HU14-HU15</f>
        <v>92237</v>
      </c>
      <c r="HV16" s="82">
        <f t="shared" ref="HV16" si="341">HV10+HV11-HV12-HV13-HV14-HV15</f>
        <v>92237</v>
      </c>
      <c r="HW16" s="82">
        <f t="shared" ref="HW16" si="342">HW10+HW11-HW12-HW13-HW14-HW15</f>
        <v>92237</v>
      </c>
      <c r="HX16" s="83">
        <f t="shared" ref="HX16:HY16" si="343">HX10+HX11-HX12-HX13-HX14-HX15</f>
        <v>92237</v>
      </c>
      <c r="HY16" s="81">
        <f t="shared" si="343"/>
        <v>92237</v>
      </c>
      <c r="HZ16" s="82">
        <f t="shared" ref="HZ16" si="344">HZ10+HZ11-HZ12-HZ13-HZ14-HZ15</f>
        <v>92237</v>
      </c>
      <c r="IA16" s="82">
        <f t="shared" ref="IA16" si="345">IA10+IA11-IA12-IA13-IA14-IA15</f>
        <v>92237</v>
      </c>
      <c r="IB16" s="82">
        <f t="shared" ref="IB16" si="346">IB10+IB11-IB12-IB13-IB14-IB15</f>
        <v>92237</v>
      </c>
      <c r="IC16" s="82">
        <f t="shared" ref="IC16" si="347">IC10+IC11-IC12-IC13-IC14-IC15</f>
        <v>92237</v>
      </c>
      <c r="ID16" s="82">
        <f t="shared" ref="ID16" si="348">ID10+ID11-ID12-ID13-ID14-ID15</f>
        <v>92237</v>
      </c>
      <c r="IE16" s="83">
        <f t="shared" ref="IE16:IF16" si="349">IE10+IE11-IE12-IE13-IE14-IE15</f>
        <v>92237</v>
      </c>
      <c r="IF16" s="81">
        <f t="shared" si="349"/>
        <v>92237</v>
      </c>
      <c r="IG16" s="82">
        <f t="shared" ref="IG16" si="350">IG10+IG11-IG12-IG13-IG14-IG15</f>
        <v>92237</v>
      </c>
      <c r="IH16" s="82">
        <f t="shared" ref="IH16" si="351">IH10+IH11-IH12-IH13-IH14-IH15</f>
        <v>92237</v>
      </c>
      <c r="II16" s="82">
        <f t="shared" ref="II16" si="352">II10+II11-II12-II13-II14-II15</f>
        <v>92237</v>
      </c>
      <c r="IJ16" s="82">
        <f t="shared" ref="IJ16" si="353">IJ10+IJ11-IJ12-IJ13-IJ14-IJ15</f>
        <v>92237</v>
      </c>
      <c r="IK16" s="82">
        <f t="shared" ref="IK16" si="354">IK10+IK11-IK12-IK13-IK14-IK15</f>
        <v>92237</v>
      </c>
      <c r="IL16" s="83">
        <f t="shared" ref="IL16:IM16" si="355">IL10+IL11-IL12-IL13-IL14-IL15</f>
        <v>92237</v>
      </c>
      <c r="IM16" s="81">
        <f t="shared" si="355"/>
        <v>92237</v>
      </c>
      <c r="IN16" s="82">
        <f t="shared" ref="IN16" si="356">IN10+IN11-IN12-IN13-IN14-IN15</f>
        <v>92237</v>
      </c>
      <c r="IO16" s="82">
        <f t="shared" ref="IO16" si="357">IO10+IO11-IO12-IO13-IO14-IO15</f>
        <v>92237</v>
      </c>
      <c r="IP16" s="82">
        <f t="shared" ref="IP16" si="358">IP10+IP11-IP12-IP13-IP14-IP15</f>
        <v>92237</v>
      </c>
      <c r="IQ16" s="82">
        <f t="shared" ref="IQ16" si="359">IQ10+IQ11-IQ12-IQ13-IQ14-IQ15</f>
        <v>92237</v>
      </c>
      <c r="IR16" s="82">
        <f t="shared" ref="IR16" si="360">IR10+IR11-IR12-IR13-IR14-IR15</f>
        <v>92237</v>
      </c>
      <c r="IS16" s="83">
        <f t="shared" ref="IS16:IT16" si="361">IS10+IS11-IS12-IS13-IS14-IS15</f>
        <v>92237</v>
      </c>
      <c r="IT16" s="81">
        <f t="shared" si="361"/>
        <v>92237</v>
      </c>
      <c r="IU16" s="82">
        <f t="shared" ref="IU16" si="362">IU10+IU11-IU12-IU13-IU14-IU15</f>
        <v>92237</v>
      </c>
      <c r="IV16" s="82">
        <f t="shared" ref="IV16" si="363">IV10+IV11-IV12-IV13-IV14-IV15</f>
        <v>92237</v>
      </c>
      <c r="IW16" s="82">
        <f t="shared" ref="IW16" si="364">IW10+IW11-IW12-IW13-IW14-IW15</f>
        <v>92237</v>
      </c>
      <c r="IX16" s="82">
        <f t="shared" ref="IX16" si="365">IX10+IX11-IX12-IX13-IX14-IX15</f>
        <v>92237</v>
      </c>
      <c r="IY16" s="82">
        <f t="shared" ref="IY16" si="366">IY10+IY11-IY12-IY13-IY14-IY15</f>
        <v>92237</v>
      </c>
      <c r="IZ16" s="83">
        <f t="shared" ref="IZ16:JA16" si="367">IZ10+IZ11-IZ12-IZ13-IZ14-IZ15</f>
        <v>92237</v>
      </c>
      <c r="JA16" s="81">
        <f t="shared" si="367"/>
        <v>92237</v>
      </c>
      <c r="JB16" s="82">
        <f t="shared" ref="JB16" si="368">JB10+JB11-JB12-JB13-JB14-JB15</f>
        <v>92237</v>
      </c>
      <c r="JC16" s="82">
        <f t="shared" ref="JC16" si="369">JC10+JC11-JC12-JC13-JC14-JC15</f>
        <v>92237</v>
      </c>
      <c r="JD16" s="82">
        <f t="shared" ref="JD16" si="370">JD10+JD11-JD12-JD13-JD14-JD15</f>
        <v>92237</v>
      </c>
      <c r="JE16" s="82">
        <f t="shared" ref="JE16" si="371">JE10+JE11-JE12-JE13-JE14-JE15</f>
        <v>92237</v>
      </c>
      <c r="JF16" s="82">
        <f t="shared" ref="JF16" si="372">JF10+JF11-JF12-JF13-JF14-JF15</f>
        <v>92237</v>
      </c>
      <c r="JG16" s="83">
        <f t="shared" ref="JG16:JH16" si="373">JG10+JG11-JG12-JG13-JG14-JG15</f>
        <v>92237</v>
      </c>
      <c r="JH16" s="81">
        <f t="shared" si="373"/>
        <v>0</v>
      </c>
      <c r="JI16" s="82">
        <f t="shared" ref="JI16" si="374">JI10+JI11-JI12-JI13-JI14-JI15</f>
        <v>0</v>
      </c>
      <c r="JJ16" s="82">
        <f t="shared" ref="JJ16" si="375">JJ10+JJ11-JJ12-JJ13-JJ14-JJ15</f>
        <v>0</v>
      </c>
      <c r="JK16" s="82">
        <f t="shared" ref="JK16" si="376">JK10+JK11-JK12-JK13-JK14-JK15</f>
        <v>0</v>
      </c>
      <c r="JL16" s="82">
        <f t="shared" ref="JL16" si="377">JL10+JL11-JL12-JL13-JL14-JL15</f>
        <v>0</v>
      </c>
      <c r="JM16" s="82">
        <f t="shared" ref="JM16" si="378">JM10+JM11-JM12-JM13-JM14-JM15</f>
        <v>0</v>
      </c>
      <c r="JN16" s="83">
        <f t="shared" ref="JN16" si="379">JN10+JN11-JN12-JN13-JN14-JN15</f>
        <v>0</v>
      </c>
    </row>
    <row r="17" spans="1:274" x14ac:dyDescent="0.2">
      <c r="A17" s="73" t="s">
        <v>114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</row>
    <row r="18" spans="1:274" x14ac:dyDescent="0.2">
      <c r="A18" s="76" t="s">
        <v>31</v>
      </c>
      <c r="B18" s="77">
        <v>0</v>
      </c>
      <c r="C18" s="78">
        <f>B23</f>
        <v>0</v>
      </c>
      <c r="D18" s="78">
        <f t="shared" ref="D18:BO18" si="380">C23</f>
        <v>0</v>
      </c>
      <c r="E18" s="78">
        <f t="shared" si="380"/>
        <v>0</v>
      </c>
      <c r="F18" s="78">
        <f t="shared" si="380"/>
        <v>0</v>
      </c>
      <c r="G18" s="78">
        <f t="shared" si="380"/>
        <v>0</v>
      </c>
      <c r="H18" s="79">
        <f t="shared" si="380"/>
        <v>0</v>
      </c>
      <c r="I18" s="77">
        <f t="shared" si="380"/>
        <v>0</v>
      </c>
      <c r="J18" s="78">
        <f t="shared" si="380"/>
        <v>0</v>
      </c>
      <c r="K18" s="78">
        <f t="shared" si="380"/>
        <v>0</v>
      </c>
      <c r="L18" s="78">
        <f t="shared" si="380"/>
        <v>0</v>
      </c>
      <c r="M18" s="78">
        <f t="shared" si="380"/>
        <v>0</v>
      </c>
      <c r="N18" s="78">
        <f t="shared" si="380"/>
        <v>0</v>
      </c>
      <c r="O18" s="79">
        <f t="shared" si="380"/>
        <v>0</v>
      </c>
      <c r="P18" s="77">
        <f t="shared" si="380"/>
        <v>0</v>
      </c>
      <c r="Q18" s="78">
        <f t="shared" si="380"/>
        <v>0</v>
      </c>
      <c r="R18" s="78">
        <f t="shared" si="380"/>
        <v>0</v>
      </c>
      <c r="S18" s="78">
        <f t="shared" si="380"/>
        <v>0</v>
      </c>
      <c r="T18" s="78">
        <f t="shared" si="380"/>
        <v>0</v>
      </c>
      <c r="U18" s="78">
        <f t="shared" si="380"/>
        <v>0</v>
      </c>
      <c r="V18" s="79">
        <f t="shared" si="380"/>
        <v>0</v>
      </c>
      <c r="W18" s="77">
        <f t="shared" si="380"/>
        <v>0</v>
      </c>
      <c r="X18" s="78">
        <f t="shared" si="380"/>
        <v>0</v>
      </c>
      <c r="Y18" s="78">
        <f t="shared" si="380"/>
        <v>0</v>
      </c>
      <c r="Z18" s="78">
        <f t="shared" si="380"/>
        <v>0</v>
      </c>
      <c r="AA18" s="78">
        <f t="shared" si="380"/>
        <v>0</v>
      </c>
      <c r="AB18" s="78">
        <f t="shared" si="380"/>
        <v>0</v>
      </c>
      <c r="AC18" s="79">
        <f t="shared" si="380"/>
        <v>0</v>
      </c>
      <c r="AD18" s="77">
        <f t="shared" si="380"/>
        <v>0</v>
      </c>
      <c r="AE18" s="78">
        <f t="shared" si="380"/>
        <v>0</v>
      </c>
      <c r="AF18" s="78">
        <f t="shared" si="380"/>
        <v>0</v>
      </c>
      <c r="AG18" s="78">
        <f t="shared" si="380"/>
        <v>0</v>
      </c>
      <c r="AH18" s="78">
        <f t="shared" si="380"/>
        <v>0</v>
      </c>
      <c r="AI18" s="78">
        <f t="shared" si="380"/>
        <v>0</v>
      </c>
      <c r="AJ18" s="79">
        <f t="shared" si="380"/>
        <v>0</v>
      </c>
      <c r="AK18" s="77">
        <f t="shared" si="380"/>
        <v>0</v>
      </c>
      <c r="AL18" s="78">
        <f t="shared" si="380"/>
        <v>0</v>
      </c>
      <c r="AM18" s="78">
        <f t="shared" si="380"/>
        <v>0</v>
      </c>
      <c r="AN18" s="78">
        <f t="shared" si="380"/>
        <v>0</v>
      </c>
      <c r="AO18" s="78">
        <f t="shared" si="380"/>
        <v>0</v>
      </c>
      <c r="AP18" s="78">
        <f t="shared" si="380"/>
        <v>0</v>
      </c>
      <c r="AQ18" s="79">
        <f t="shared" si="380"/>
        <v>0</v>
      </c>
      <c r="AR18" s="77">
        <f t="shared" si="380"/>
        <v>0</v>
      </c>
      <c r="AS18" s="78">
        <f t="shared" si="380"/>
        <v>0</v>
      </c>
      <c r="AT18" s="78">
        <f t="shared" si="380"/>
        <v>0</v>
      </c>
      <c r="AU18" s="78">
        <f t="shared" si="380"/>
        <v>0</v>
      </c>
      <c r="AV18" s="78">
        <f t="shared" si="380"/>
        <v>0</v>
      </c>
      <c r="AW18" s="78">
        <f t="shared" si="380"/>
        <v>0</v>
      </c>
      <c r="AX18" s="79">
        <f t="shared" si="380"/>
        <v>0</v>
      </c>
      <c r="AY18" s="77">
        <f t="shared" si="380"/>
        <v>0</v>
      </c>
      <c r="AZ18" s="78">
        <f t="shared" si="380"/>
        <v>0</v>
      </c>
      <c r="BA18" s="78">
        <f t="shared" si="380"/>
        <v>0</v>
      </c>
      <c r="BB18" s="78">
        <f t="shared" si="380"/>
        <v>0</v>
      </c>
      <c r="BC18" s="78">
        <f t="shared" si="380"/>
        <v>0</v>
      </c>
      <c r="BD18" s="78">
        <f t="shared" si="380"/>
        <v>0</v>
      </c>
      <c r="BE18" s="79">
        <f t="shared" si="380"/>
        <v>0</v>
      </c>
      <c r="BF18" s="77">
        <f t="shared" si="380"/>
        <v>0</v>
      </c>
      <c r="BG18" s="78">
        <f t="shared" si="380"/>
        <v>0</v>
      </c>
      <c r="BH18" s="78">
        <f t="shared" si="380"/>
        <v>0</v>
      </c>
      <c r="BI18" s="78">
        <f t="shared" si="380"/>
        <v>0</v>
      </c>
      <c r="BJ18" s="78">
        <f t="shared" si="380"/>
        <v>0</v>
      </c>
      <c r="BK18" s="78">
        <f t="shared" si="380"/>
        <v>0</v>
      </c>
      <c r="BL18" s="79">
        <f t="shared" si="380"/>
        <v>0</v>
      </c>
      <c r="BM18" s="77">
        <f t="shared" si="380"/>
        <v>0</v>
      </c>
      <c r="BN18" s="78">
        <f t="shared" si="380"/>
        <v>0</v>
      </c>
      <c r="BO18" s="78">
        <f t="shared" si="380"/>
        <v>0</v>
      </c>
      <c r="BP18" s="78">
        <f t="shared" ref="BP18:EA18" si="381">BO23</f>
        <v>0</v>
      </c>
      <c r="BQ18" s="78">
        <f t="shared" si="381"/>
        <v>0</v>
      </c>
      <c r="BR18" s="78">
        <f t="shared" si="381"/>
        <v>0</v>
      </c>
      <c r="BS18" s="79">
        <f t="shared" si="381"/>
        <v>0</v>
      </c>
      <c r="BT18" s="77">
        <f t="shared" si="381"/>
        <v>0</v>
      </c>
      <c r="BU18" s="78">
        <f t="shared" si="381"/>
        <v>0</v>
      </c>
      <c r="BV18" s="78">
        <f t="shared" si="381"/>
        <v>0</v>
      </c>
      <c r="BW18" s="78">
        <f t="shared" si="381"/>
        <v>0</v>
      </c>
      <c r="BX18" s="78">
        <f t="shared" si="381"/>
        <v>0</v>
      </c>
      <c r="BY18" s="78">
        <f t="shared" si="381"/>
        <v>0</v>
      </c>
      <c r="BZ18" s="79">
        <f t="shared" si="381"/>
        <v>0</v>
      </c>
      <c r="CA18" s="77">
        <f t="shared" si="381"/>
        <v>0</v>
      </c>
      <c r="CB18" s="78">
        <f t="shared" si="381"/>
        <v>0</v>
      </c>
      <c r="CC18" s="78">
        <f t="shared" si="381"/>
        <v>0</v>
      </c>
      <c r="CD18" s="78">
        <f t="shared" si="381"/>
        <v>0</v>
      </c>
      <c r="CE18" s="78">
        <f t="shared" si="381"/>
        <v>0</v>
      </c>
      <c r="CF18" s="78">
        <f t="shared" si="381"/>
        <v>0</v>
      </c>
      <c r="CG18" s="79">
        <f t="shared" si="381"/>
        <v>0</v>
      </c>
      <c r="CH18" s="77">
        <f t="shared" si="381"/>
        <v>0</v>
      </c>
      <c r="CI18" s="78">
        <f t="shared" si="381"/>
        <v>0</v>
      </c>
      <c r="CJ18" s="78">
        <f t="shared" si="381"/>
        <v>0</v>
      </c>
      <c r="CK18" s="78">
        <f t="shared" si="381"/>
        <v>0</v>
      </c>
      <c r="CL18" s="78">
        <f t="shared" si="381"/>
        <v>0</v>
      </c>
      <c r="CM18" s="78">
        <f t="shared" si="381"/>
        <v>0</v>
      </c>
      <c r="CN18" s="79">
        <f t="shared" si="381"/>
        <v>0</v>
      </c>
      <c r="CO18" s="77">
        <f t="shared" si="381"/>
        <v>0</v>
      </c>
      <c r="CP18" s="78">
        <f t="shared" si="381"/>
        <v>0</v>
      </c>
      <c r="CQ18" s="78">
        <f t="shared" si="381"/>
        <v>0</v>
      </c>
      <c r="CR18" s="78">
        <f t="shared" si="381"/>
        <v>0</v>
      </c>
      <c r="CS18" s="78">
        <f t="shared" si="381"/>
        <v>0</v>
      </c>
      <c r="CT18" s="78">
        <f t="shared" si="381"/>
        <v>0</v>
      </c>
      <c r="CU18" s="79">
        <f t="shared" si="381"/>
        <v>0</v>
      </c>
      <c r="CV18" s="77">
        <f t="shared" si="381"/>
        <v>0</v>
      </c>
      <c r="CW18" s="78">
        <f t="shared" si="381"/>
        <v>0</v>
      </c>
      <c r="CX18" s="78">
        <f t="shared" si="381"/>
        <v>0</v>
      </c>
      <c r="CY18" s="78">
        <f t="shared" si="381"/>
        <v>0</v>
      </c>
      <c r="CZ18" s="78">
        <f t="shared" si="381"/>
        <v>0</v>
      </c>
      <c r="DA18" s="78">
        <f t="shared" si="381"/>
        <v>0</v>
      </c>
      <c r="DB18" s="79">
        <f t="shared" si="381"/>
        <v>0</v>
      </c>
      <c r="DC18" s="77">
        <f t="shared" si="381"/>
        <v>0</v>
      </c>
      <c r="DD18" s="78">
        <f t="shared" si="381"/>
        <v>0</v>
      </c>
      <c r="DE18" s="78">
        <f t="shared" si="381"/>
        <v>0</v>
      </c>
      <c r="DF18" s="78">
        <f t="shared" si="381"/>
        <v>0</v>
      </c>
      <c r="DG18" s="78">
        <f t="shared" si="381"/>
        <v>0</v>
      </c>
      <c r="DH18" s="78">
        <f t="shared" si="381"/>
        <v>0</v>
      </c>
      <c r="DI18" s="79">
        <f t="shared" si="381"/>
        <v>0</v>
      </c>
      <c r="DJ18" s="77">
        <f t="shared" si="381"/>
        <v>0</v>
      </c>
      <c r="DK18" s="78">
        <f t="shared" si="381"/>
        <v>0</v>
      </c>
      <c r="DL18" s="78">
        <f t="shared" si="381"/>
        <v>0</v>
      </c>
      <c r="DM18" s="78">
        <f t="shared" si="381"/>
        <v>0</v>
      </c>
      <c r="DN18" s="78">
        <f t="shared" si="381"/>
        <v>0</v>
      </c>
      <c r="DO18" s="78">
        <f t="shared" si="381"/>
        <v>0</v>
      </c>
      <c r="DP18" s="79">
        <f t="shared" si="381"/>
        <v>0</v>
      </c>
      <c r="DQ18" s="77">
        <f t="shared" si="381"/>
        <v>0</v>
      </c>
      <c r="DR18" s="78">
        <f t="shared" si="381"/>
        <v>0</v>
      </c>
      <c r="DS18" s="78">
        <f t="shared" si="381"/>
        <v>0</v>
      </c>
      <c r="DT18" s="78">
        <f t="shared" si="381"/>
        <v>0</v>
      </c>
      <c r="DU18" s="78">
        <f t="shared" si="381"/>
        <v>0</v>
      </c>
      <c r="DV18" s="78">
        <f t="shared" si="381"/>
        <v>0</v>
      </c>
      <c r="DW18" s="79">
        <f t="shared" si="381"/>
        <v>0</v>
      </c>
      <c r="DX18" s="77">
        <f t="shared" si="381"/>
        <v>0</v>
      </c>
      <c r="DY18" s="78">
        <f t="shared" si="381"/>
        <v>0</v>
      </c>
      <c r="DZ18" s="78">
        <f t="shared" si="381"/>
        <v>0</v>
      </c>
      <c r="EA18" s="78">
        <f t="shared" si="381"/>
        <v>0</v>
      </c>
      <c r="EB18" s="78">
        <f t="shared" ref="EB18:GM18" si="382">EA23</f>
        <v>0</v>
      </c>
      <c r="EC18" s="78">
        <f t="shared" si="382"/>
        <v>0</v>
      </c>
      <c r="ED18" s="79">
        <f t="shared" si="382"/>
        <v>0</v>
      </c>
      <c r="EE18" s="77">
        <f t="shared" si="382"/>
        <v>0</v>
      </c>
      <c r="EF18" s="78">
        <f t="shared" si="382"/>
        <v>0</v>
      </c>
      <c r="EG18" s="78">
        <f t="shared" si="382"/>
        <v>0</v>
      </c>
      <c r="EH18" s="78">
        <f t="shared" si="382"/>
        <v>0</v>
      </c>
      <c r="EI18" s="78">
        <f t="shared" si="382"/>
        <v>0</v>
      </c>
      <c r="EJ18" s="78">
        <f t="shared" si="382"/>
        <v>0</v>
      </c>
      <c r="EK18" s="79">
        <f t="shared" si="382"/>
        <v>0</v>
      </c>
      <c r="EL18" s="77">
        <f t="shared" si="382"/>
        <v>0</v>
      </c>
      <c r="EM18" s="78">
        <f t="shared" si="382"/>
        <v>0</v>
      </c>
      <c r="EN18" s="78">
        <f t="shared" si="382"/>
        <v>0</v>
      </c>
      <c r="EO18" s="78">
        <f t="shared" si="382"/>
        <v>0</v>
      </c>
      <c r="EP18" s="78">
        <f t="shared" si="382"/>
        <v>0</v>
      </c>
      <c r="EQ18" s="78">
        <f t="shared" si="382"/>
        <v>0</v>
      </c>
      <c r="ER18" s="79">
        <f t="shared" si="382"/>
        <v>0</v>
      </c>
      <c r="ES18" s="77">
        <f t="shared" si="382"/>
        <v>0</v>
      </c>
      <c r="ET18" s="78">
        <f t="shared" si="382"/>
        <v>0</v>
      </c>
      <c r="EU18" s="78">
        <f t="shared" si="382"/>
        <v>0</v>
      </c>
      <c r="EV18" s="78">
        <f t="shared" si="382"/>
        <v>0</v>
      </c>
      <c r="EW18" s="78">
        <f t="shared" si="382"/>
        <v>0</v>
      </c>
      <c r="EX18" s="78">
        <f t="shared" si="382"/>
        <v>0</v>
      </c>
      <c r="EY18" s="79">
        <f t="shared" si="382"/>
        <v>0</v>
      </c>
      <c r="EZ18" s="77">
        <f t="shared" si="382"/>
        <v>0</v>
      </c>
      <c r="FA18" s="78">
        <f t="shared" si="382"/>
        <v>0</v>
      </c>
      <c r="FB18" s="78">
        <f t="shared" si="382"/>
        <v>0</v>
      </c>
      <c r="FC18" s="78">
        <f t="shared" si="382"/>
        <v>0</v>
      </c>
      <c r="FD18" s="78">
        <f t="shared" si="382"/>
        <v>0</v>
      </c>
      <c r="FE18" s="78">
        <f t="shared" si="382"/>
        <v>0</v>
      </c>
      <c r="FF18" s="79">
        <f t="shared" si="382"/>
        <v>0</v>
      </c>
      <c r="FG18" s="77">
        <f t="shared" si="382"/>
        <v>0</v>
      </c>
      <c r="FH18" s="78">
        <f t="shared" si="382"/>
        <v>0</v>
      </c>
      <c r="FI18" s="78">
        <f t="shared" si="382"/>
        <v>0</v>
      </c>
      <c r="FJ18" s="78">
        <f t="shared" si="382"/>
        <v>0</v>
      </c>
      <c r="FK18" s="78">
        <f t="shared" si="382"/>
        <v>0</v>
      </c>
      <c r="FL18" s="78">
        <f t="shared" si="382"/>
        <v>0</v>
      </c>
      <c r="FM18" s="79">
        <f t="shared" si="382"/>
        <v>0</v>
      </c>
      <c r="FN18" s="77">
        <f t="shared" si="382"/>
        <v>0</v>
      </c>
      <c r="FO18" s="78">
        <f t="shared" si="382"/>
        <v>0</v>
      </c>
      <c r="FP18" s="78">
        <f t="shared" si="382"/>
        <v>0</v>
      </c>
      <c r="FQ18" s="78">
        <f t="shared" si="382"/>
        <v>0</v>
      </c>
      <c r="FR18" s="78">
        <f t="shared" si="382"/>
        <v>0</v>
      </c>
      <c r="FS18" s="78">
        <f t="shared" si="382"/>
        <v>0</v>
      </c>
      <c r="FT18" s="79">
        <f t="shared" si="382"/>
        <v>0</v>
      </c>
      <c r="FU18" s="77">
        <f t="shared" si="382"/>
        <v>0</v>
      </c>
      <c r="FV18" s="78">
        <f t="shared" si="382"/>
        <v>0</v>
      </c>
      <c r="FW18" s="78">
        <f t="shared" si="382"/>
        <v>0</v>
      </c>
      <c r="FX18" s="78">
        <f t="shared" si="382"/>
        <v>0</v>
      </c>
      <c r="FY18" s="78">
        <f t="shared" si="382"/>
        <v>0</v>
      </c>
      <c r="FZ18" s="78">
        <f t="shared" si="382"/>
        <v>0</v>
      </c>
      <c r="GA18" s="79">
        <f t="shared" si="382"/>
        <v>0</v>
      </c>
      <c r="GB18" s="77">
        <f t="shared" si="382"/>
        <v>0</v>
      </c>
      <c r="GC18" s="78">
        <f t="shared" si="382"/>
        <v>0</v>
      </c>
      <c r="GD18" s="78">
        <f t="shared" si="382"/>
        <v>0</v>
      </c>
      <c r="GE18" s="78">
        <f t="shared" si="382"/>
        <v>0</v>
      </c>
      <c r="GF18" s="78">
        <f t="shared" si="382"/>
        <v>0</v>
      </c>
      <c r="GG18" s="78">
        <f t="shared" si="382"/>
        <v>0</v>
      </c>
      <c r="GH18" s="79">
        <f t="shared" si="382"/>
        <v>0</v>
      </c>
      <c r="GI18" s="77">
        <f t="shared" si="382"/>
        <v>0</v>
      </c>
      <c r="GJ18" s="78">
        <f t="shared" si="382"/>
        <v>0</v>
      </c>
      <c r="GK18" s="78">
        <f t="shared" si="382"/>
        <v>0</v>
      </c>
      <c r="GL18" s="78">
        <f t="shared" si="382"/>
        <v>0</v>
      </c>
      <c r="GM18" s="78">
        <f t="shared" si="382"/>
        <v>0</v>
      </c>
      <c r="GN18" s="78">
        <f t="shared" ref="GN18:IY18" si="383">GM23</f>
        <v>0</v>
      </c>
      <c r="GO18" s="79">
        <f t="shared" si="383"/>
        <v>0</v>
      </c>
      <c r="GP18" s="77">
        <f t="shared" si="383"/>
        <v>0</v>
      </c>
      <c r="GQ18" s="78">
        <f t="shared" si="383"/>
        <v>0</v>
      </c>
      <c r="GR18" s="78">
        <f t="shared" si="383"/>
        <v>0</v>
      </c>
      <c r="GS18" s="78">
        <f t="shared" si="383"/>
        <v>0</v>
      </c>
      <c r="GT18" s="78">
        <f t="shared" si="383"/>
        <v>0</v>
      </c>
      <c r="GU18" s="78">
        <f t="shared" si="383"/>
        <v>0</v>
      </c>
      <c r="GV18" s="79">
        <f t="shared" si="383"/>
        <v>0</v>
      </c>
      <c r="GW18" s="77">
        <f t="shared" si="383"/>
        <v>0</v>
      </c>
      <c r="GX18" s="78">
        <f t="shared" si="383"/>
        <v>0</v>
      </c>
      <c r="GY18" s="78">
        <f t="shared" si="383"/>
        <v>0</v>
      </c>
      <c r="GZ18" s="78">
        <f t="shared" si="383"/>
        <v>0</v>
      </c>
      <c r="HA18" s="78">
        <f t="shared" si="383"/>
        <v>0</v>
      </c>
      <c r="HB18" s="78">
        <f t="shared" si="383"/>
        <v>0</v>
      </c>
      <c r="HC18" s="79">
        <f t="shared" si="383"/>
        <v>0</v>
      </c>
      <c r="HD18" s="77">
        <f t="shared" si="383"/>
        <v>0</v>
      </c>
      <c r="HE18" s="78">
        <f t="shared" si="383"/>
        <v>0</v>
      </c>
      <c r="HF18" s="78">
        <f t="shared" si="383"/>
        <v>0</v>
      </c>
      <c r="HG18" s="78">
        <f t="shared" si="383"/>
        <v>0</v>
      </c>
      <c r="HH18" s="78">
        <f t="shared" si="383"/>
        <v>0</v>
      </c>
      <c r="HI18" s="78">
        <f t="shared" si="383"/>
        <v>0</v>
      </c>
      <c r="HJ18" s="79">
        <f t="shared" si="383"/>
        <v>0</v>
      </c>
      <c r="HK18" s="77">
        <f t="shared" si="383"/>
        <v>0</v>
      </c>
      <c r="HL18" s="78">
        <f t="shared" si="383"/>
        <v>0</v>
      </c>
      <c r="HM18" s="78">
        <f t="shared" si="383"/>
        <v>0</v>
      </c>
      <c r="HN18" s="78">
        <f t="shared" si="383"/>
        <v>0</v>
      </c>
      <c r="HO18" s="78">
        <f t="shared" si="383"/>
        <v>0</v>
      </c>
      <c r="HP18" s="78">
        <f t="shared" si="383"/>
        <v>0</v>
      </c>
      <c r="HQ18" s="79">
        <f t="shared" si="383"/>
        <v>0</v>
      </c>
      <c r="HR18" s="77">
        <f t="shared" si="383"/>
        <v>0</v>
      </c>
      <c r="HS18" s="78">
        <f t="shared" si="383"/>
        <v>0</v>
      </c>
      <c r="HT18" s="78">
        <f t="shared" si="383"/>
        <v>0</v>
      </c>
      <c r="HU18" s="78">
        <f t="shared" si="383"/>
        <v>0</v>
      </c>
      <c r="HV18" s="78">
        <f t="shared" si="383"/>
        <v>0</v>
      </c>
      <c r="HW18" s="78">
        <f t="shared" si="383"/>
        <v>0</v>
      </c>
      <c r="HX18" s="79">
        <f t="shared" si="383"/>
        <v>0</v>
      </c>
      <c r="HY18" s="77">
        <f t="shared" si="383"/>
        <v>0</v>
      </c>
      <c r="HZ18" s="78">
        <f t="shared" si="383"/>
        <v>0</v>
      </c>
      <c r="IA18" s="78">
        <f t="shared" si="383"/>
        <v>0</v>
      </c>
      <c r="IB18" s="78">
        <f t="shared" si="383"/>
        <v>0</v>
      </c>
      <c r="IC18" s="78">
        <f t="shared" si="383"/>
        <v>0</v>
      </c>
      <c r="ID18" s="78">
        <f t="shared" si="383"/>
        <v>0</v>
      </c>
      <c r="IE18" s="79">
        <f t="shared" si="383"/>
        <v>0</v>
      </c>
      <c r="IF18" s="77">
        <f t="shared" si="383"/>
        <v>0</v>
      </c>
      <c r="IG18" s="78">
        <f t="shared" si="383"/>
        <v>0</v>
      </c>
      <c r="IH18" s="78">
        <f t="shared" si="383"/>
        <v>0</v>
      </c>
      <c r="II18" s="78">
        <f t="shared" si="383"/>
        <v>0</v>
      </c>
      <c r="IJ18" s="78">
        <f t="shared" si="383"/>
        <v>0</v>
      </c>
      <c r="IK18" s="78">
        <f t="shared" si="383"/>
        <v>0</v>
      </c>
      <c r="IL18" s="79">
        <f t="shared" si="383"/>
        <v>0</v>
      </c>
      <c r="IM18" s="77">
        <f t="shared" si="383"/>
        <v>0</v>
      </c>
      <c r="IN18" s="78">
        <f t="shared" si="383"/>
        <v>0</v>
      </c>
      <c r="IO18" s="78">
        <f t="shared" si="383"/>
        <v>0</v>
      </c>
      <c r="IP18" s="78">
        <f t="shared" si="383"/>
        <v>0</v>
      </c>
      <c r="IQ18" s="78">
        <f t="shared" si="383"/>
        <v>0</v>
      </c>
      <c r="IR18" s="78">
        <f t="shared" si="383"/>
        <v>0</v>
      </c>
      <c r="IS18" s="79">
        <f t="shared" si="383"/>
        <v>0</v>
      </c>
      <c r="IT18" s="77">
        <f t="shared" si="383"/>
        <v>0</v>
      </c>
      <c r="IU18" s="78">
        <f t="shared" si="383"/>
        <v>0</v>
      </c>
      <c r="IV18" s="78">
        <f t="shared" si="383"/>
        <v>0</v>
      </c>
      <c r="IW18" s="78">
        <f t="shared" si="383"/>
        <v>0</v>
      </c>
      <c r="IX18" s="78">
        <f t="shared" si="383"/>
        <v>0</v>
      </c>
      <c r="IY18" s="78">
        <f t="shared" si="383"/>
        <v>0</v>
      </c>
      <c r="IZ18" s="79">
        <f t="shared" ref="IZ18:JN18" si="384">IY23</f>
        <v>0</v>
      </c>
      <c r="JA18" s="77">
        <f t="shared" si="384"/>
        <v>0</v>
      </c>
      <c r="JB18" s="78">
        <f t="shared" si="384"/>
        <v>0</v>
      </c>
      <c r="JC18" s="78">
        <f t="shared" si="384"/>
        <v>0</v>
      </c>
      <c r="JD18" s="78">
        <f t="shared" si="384"/>
        <v>0</v>
      </c>
      <c r="JE18" s="78">
        <f t="shared" si="384"/>
        <v>0</v>
      </c>
      <c r="JF18" s="78">
        <f t="shared" si="384"/>
        <v>0</v>
      </c>
      <c r="JG18" s="79">
        <f t="shared" si="384"/>
        <v>0</v>
      </c>
      <c r="JH18" s="77">
        <f t="shared" si="384"/>
        <v>0</v>
      </c>
      <c r="JI18" s="78">
        <f t="shared" si="384"/>
        <v>0</v>
      </c>
      <c r="JJ18" s="78">
        <f t="shared" si="384"/>
        <v>0</v>
      </c>
      <c r="JK18" s="78">
        <f t="shared" si="384"/>
        <v>0</v>
      </c>
      <c r="JL18" s="78">
        <f t="shared" si="384"/>
        <v>0</v>
      </c>
      <c r="JM18" s="78">
        <f t="shared" si="384"/>
        <v>0</v>
      </c>
      <c r="JN18" s="79">
        <f t="shared" si="384"/>
        <v>0</v>
      </c>
    </row>
    <row r="19" spans="1:274" x14ac:dyDescent="0.2">
      <c r="A19" s="39" t="s">
        <v>32</v>
      </c>
      <c r="B19" s="40"/>
      <c r="C19" s="41"/>
      <c r="D19" s="41"/>
      <c r="E19" s="41"/>
      <c r="F19" s="41"/>
      <c r="G19" s="41"/>
      <c r="H19" s="42"/>
      <c r="I19" s="40"/>
      <c r="J19" s="41"/>
      <c r="K19" s="41"/>
      <c r="L19" s="41"/>
      <c r="M19" s="41"/>
      <c r="N19" s="41"/>
      <c r="O19" s="42"/>
      <c r="P19" s="40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2"/>
      <c r="AD19" s="40"/>
      <c r="AE19" s="41"/>
      <c r="AF19" s="41"/>
      <c r="AG19" s="41"/>
      <c r="AH19" s="41"/>
      <c r="AI19" s="41"/>
      <c r="AJ19" s="42"/>
      <c r="AK19" s="40"/>
      <c r="AL19" s="41"/>
      <c r="AM19" s="41"/>
      <c r="AN19" s="41"/>
      <c r="AO19" s="41"/>
      <c r="AP19" s="41"/>
      <c r="AQ19" s="42"/>
      <c r="AR19" s="40"/>
      <c r="AS19" s="41"/>
      <c r="AT19" s="41"/>
      <c r="AU19" s="41"/>
      <c r="AV19" s="41"/>
      <c r="AW19" s="41"/>
      <c r="AX19" s="42"/>
      <c r="AY19" s="40"/>
      <c r="AZ19" s="41"/>
      <c r="BA19" s="41"/>
      <c r="BB19" s="41"/>
      <c r="BC19" s="41"/>
      <c r="BD19" s="41"/>
      <c r="BE19" s="42"/>
      <c r="BF19" s="40"/>
      <c r="BG19" s="41"/>
      <c r="BH19" s="41"/>
      <c r="BI19" s="41"/>
      <c r="BJ19" s="41"/>
      <c r="BK19" s="41"/>
      <c r="BL19" s="42"/>
      <c r="BM19" s="40"/>
      <c r="BN19" s="41"/>
      <c r="BO19" s="41"/>
      <c r="BP19" s="41"/>
      <c r="BQ19" s="41"/>
      <c r="BR19" s="41"/>
      <c r="BS19" s="42"/>
      <c r="BT19" s="40"/>
      <c r="BU19" s="41"/>
      <c r="BV19" s="41"/>
      <c r="BW19" s="41"/>
      <c r="BX19" s="41"/>
      <c r="BY19" s="41"/>
      <c r="BZ19" s="42"/>
      <c r="CA19" s="40"/>
      <c r="CB19" s="41"/>
      <c r="CC19" s="41"/>
      <c r="CD19" s="41"/>
      <c r="CE19" s="41"/>
      <c r="CF19" s="41"/>
      <c r="CG19" s="42"/>
      <c r="CH19" s="40"/>
      <c r="CI19" s="41"/>
      <c r="CJ19" s="41"/>
      <c r="CK19" s="41"/>
      <c r="CL19" s="41"/>
      <c r="CM19" s="41"/>
      <c r="CN19" s="42"/>
      <c r="CO19" s="40"/>
      <c r="CP19" s="41"/>
      <c r="CQ19" s="41"/>
      <c r="CR19" s="41"/>
      <c r="CS19" s="41"/>
      <c r="CT19" s="41"/>
      <c r="CU19" s="42"/>
      <c r="CV19" s="40"/>
      <c r="CW19" s="41"/>
      <c r="CX19" s="41"/>
      <c r="CY19" s="41"/>
      <c r="CZ19" s="41"/>
      <c r="DA19" s="41"/>
      <c r="DB19" s="42"/>
      <c r="DC19" s="40"/>
      <c r="DD19" s="41"/>
      <c r="DE19" s="41"/>
      <c r="DF19" s="41"/>
      <c r="DG19" s="41"/>
      <c r="DH19" s="41"/>
      <c r="DI19" s="42"/>
      <c r="DJ19" s="40"/>
      <c r="DK19" s="41"/>
      <c r="DL19" s="41"/>
      <c r="DM19" s="41"/>
      <c r="DN19" s="41"/>
      <c r="DO19" s="41"/>
      <c r="DP19" s="42"/>
      <c r="DQ19" s="40"/>
      <c r="DR19" s="41"/>
      <c r="DS19" s="41"/>
      <c r="DT19" s="41"/>
      <c r="DU19" s="41"/>
      <c r="DV19" s="41"/>
      <c r="DW19" s="42"/>
      <c r="DX19" s="40"/>
      <c r="DY19" s="41"/>
      <c r="DZ19" s="41"/>
      <c r="EA19" s="41">
        <v>0</v>
      </c>
      <c r="EB19" s="41"/>
      <c r="EC19" s="41"/>
      <c r="ED19" s="42"/>
      <c r="EE19" s="40"/>
      <c r="EF19" s="41"/>
      <c r="EG19" s="41"/>
      <c r="EH19" s="41"/>
      <c r="EI19" s="41"/>
      <c r="EJ19" s="41"/>
      <c r="EK19" s="42"/>
      <c r="EL19" s="40"/>
      <c r="EM19" s="41"/>
      <c r="EN19" s="41"/>
      <c r="EO19" s="41"/>
      <c r="EP19" s="41"/>
      <c r="EQ19" s="41"/>
      <c r="ER19" s="42"/>
      <c r="ES19" s="40"/>
      <c r="ET19" s="41"/>
      <c r="EU19" s="41"/>
      <c r="EV19" s="41"/>
      <c r="EW19" s="41"/>
      <c r="EX19" s="41"/>
      <c r="EY19" s="42"/>
      <c r="EZ19" s="40"/>
      <c r="FA19" s="41"/>
      <c r="FB19" s="41"/>
      <c r="FC19" s="41"/>
      <c r="FD19" s="41"/>
      <c r="FE19" s="41"/>
      <c r="FF19" s="42"/>
      <c r="FG19" s="40"/>
      <c r="FH19" s="41"/>
      <c r="FI19" s="41"/>
      <c r="FJ19" s="41"/>
      <c r="FK19" s="41"/>
      <c r="FL19" s="41"/>
      <c r="FM19" s="42"/>
      <c r="FN19" s="40"/>
      <c r="FO19" s="41"/>
      <c r="FP19" s="41"/>
      <c r="FQ19" s="41"/>
      <c r="FR19" s="41"/>
      <c r="FS19" s="41"/>
      <c r="FT19" s="42"/>
      <c r="FU19" s="40"/>
      <c r="FV19" s="41"/>
      <c r="FW19" s="41"/>
      <c r="FX19" s="41"/>
      <c r="FY19" s="41"/>
      <c r="FZ19" s="41"/>
      <c r="GA19" s="42"/>
      <c r="GB19" s="40"/>
      <c r="GC19" s="41"/>
      <c r="GD19" s="41"/>
      <c r="GE19" s="41"/>
      <c r="GF19" s="41"/>
      <c r="GG19" s="41"/>
      <c r="GH19" s="42"/>
      <c r="GI19" s="40"/>
      <c r="GJ19" s="41"/>
      <c r="GK19" s="41"/>
      <c r="GL19" s="41"/>
      <c r="GM19" s="41"/>
      <c r="GN19" s="41"/>
      <c r="GO19" s="42"/>
      <c r="GP19" s="40"/>
      <c r="GQ19" s="41"/>
      <c r="GR19" s="41"/>
      <c r="GS19" s="41"/>
      <c r="GT19" s="41"/>
      <c r="GU19" s="41"/>
      <c r="GV19" s="42"/>
      <c r="GW19" s="40"/>
      <c r="GX19" s="41"/>
      <c r="GY19" s="41"/>
      <c r="GZ19" s="41"/>
      <c r="HA19" s="41"/>
      <c r="HB19" s="41"/>
      <c r="HC19" s="42"/>
      <c r="HD19" s="40"/>
      <c r="HE19" s="41"/>
      <c r="HF19" s="41"/>
      <c r="HG19" s="41"/>
      <c r="HH19" s="41"/>
      <c r="HI19" s="41"/>
      <c r="HJ19" s="42"/>
      <c r="HK19" s="40"/>
      <c r="HL19" s="41"/>
      <c r="HM19" s="41"/>
      <c r="HN19" s="41"/>
      <c r="HO19" s="41"/>
      <c r="HP19" s="41"/>
      <c r="HQ19" s="42"/>
      <c r="HR19" s="40"/>
      <c r="HS19" s="41"/>
      <c r="HT19" s="41"/>
      <c r="HU19" s="41"/>
      <c r="HV19" s="41"/>
      <c r="HW19" s="41"/>
      <c r="HX19" s="42"/>
      <c r="HY19" s="40"/>
      <c r="HZ19" s="41"/>
      <c r="IA19" s="41"/>
      <c r="IB19" s="41"/>
      <c r="IC19" s="41"/>
      <c r="ID19" s="41"/>
      <c r="IE19" s="42"/>
      <c r="IF19" s="40"/>
      <c r="IG19" s="41"/>
      <c r="IH19" s="41"/>
      <c r="II19" s="41"/>
      <c r="IJ19" s="41"/>
      <c r="IK19" s="41"/>
      <c r="IL19" s="42"/>
      <c r="IM19" s="40"/>
      <c r="IN19" s="41"/>
      <c r="IO19" s="41"/>
      <c r="IP19" s="41"/>
      <c r="IQ19" s="41"/>
      <c r="IR19" s="41"/>
      <c r="IS19" s="42"/>
      <c r="IT19" s="40"/>
      <c r="IU19" s="41"/>
      <c r="IV19" s="41"/>
      <c r="IW19" s="41"/>
      <c r="IX19" s="41"/>
      <c r="IY19" s="41"/>
      <c r="IZ19" s="42"/>
      <c r="JA19" s="40"/>
      <c r="JB19" s="41"/>
      <c r="JC19" s="41"/>
      <c r="JD19" s="41"/>
      <c r="JE19" s="41"/>
      <c r="JF19" s="41"/>
      <c r="JG19" s="42"/>
      <c r="JH19" s="40"/>
      <c r="JI19" s="41"/>
      <c r="JJ19" s="41"/>
      <c r="JK19" s="41"/>
      <c r="JL19" s="41"/>
      <c r="JM19" s="41"/>
      <c r="JN19" s="42"/>
    </row>
    <row r="20" spans="1:274" x14ac:dyDescent="0.2">
      <c r="A20" s="39" t="s">
        <v>111</v>
      </c>
      <c r="B20" s="40"/>
      <c r="C20" s="41"/>
      <c r="D20" s="41"/>
      <c r="E20" s="41"/>
      <c r="F20" s="41"/>
      <c r="G20" s="41"/>
      <c r="H20" s="42"/>
      <c r="I20" s="40"/>
      <c r="J20" s="41"/>
      <c r="K20" s="41"/>
      <c r="L20" s="41"/>
      <c r="M20" s="41"/>
      <c r="N20" s="41"/>
      <c r="O20" s="42"/>
      <c r="P20" s="40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2"/>
      <c r="AD20" s="40"/>
      <c r="AE20" s="41"/>
      <c r="AF20" s="41"/>
      <c r="AG20" s="41"/>
      <c r="AH20" s="41"/>
      <c r="AI20" s="41"/>
      <c r="AJ20" s="42"/>
      <c r="AK20" s="40"/>
      <c r="AL20" s="41"/>
      <c r="AM20" s="41"/>
      <c r="AN20" s="41"/>
      <c r="AO20" s="41"/>
      <c r="AP20" s="41"/>
      <c r="AQ20" s="42"/>
      <c r="AR20" s="40"/>
      <c r="AS20" s="41"/>
      <c r="AT20" s="41"/>
      <c r="AU20" s="41"/>
      <c r="AV20" s="41"/>
      <c r="AW20" s="41"/>
      <c r="AX20" s="42"/>
      <c r="AY20" s="40"/>
      <c r="AZ20" s="41"/>
      <c r="BA20" s="41"/>
      <c r="BB20" s="41"/>
      <c r="BC20" s="41"/>
      <c r="BD20" s="41"/>
      <c r="BE20" s="42"/>
      <c r="BF20" s="40"/>
      <c r="BG20" s="41"/>
      <c r="BH20" s="41"/>
      <c r="BI20" s="41"/>
      <c r="BJ20" s="41"/>
      <c r="BK20" s="41"/>
      <c r="BL20" s="42"/>
      <c r="BM20" s="40"/>
      <c r="BN20" s="41"/>
      <c r="BO20" s="41"/>
      <c r="BP20" s="41"/>
      <c r="BQ20" s="41"/>
      <c r="BR20" s="41"/>
      <c r="BS20" s="42"/>
      <c r="BT20" s="40"/>
      <c r="BU20" s="41"/>
      <c r="BV20" s="41"/>
      <c r="BW20" s="41"/>
      <c r="BX20" s="41"/>
      <c r="BY20" s="41"/>
      <c r="BZ20" s="42"/>
      <c r="CA20" s="40"/>
      <c r="CB20" s="41"/>
      <c r="CC20" s="41"/>
      <c r="CD20" s="41"/>
      <c r="CE20" s="41"/>
      <c r="CF20" s="41"/>
      <c r="CG20" s="42"/>
      <c r="CH20" s="40"/>
      <c r="CI20" s="41"/>
      <c r="CJ20" s="41"/>
      <c r="CK20" s="41"/>
      <c r="CL20" s="41"/>
      <c r="CM20" s="41"/>
      <c r="CN20" s="42"/>
      <c r="CO20" s="40"/>
      <c r="CP20" s="41"/>
      <c r="CQ20" s="41"/>
      <c r="CR20" s="41"/>
      <c r="CS20" s="41"/>
      <c r="CT20" s="41"/>
      <c r="CU20" s="42"/>
      <c r="CV20" s="40"/>
      <c r="CW20" s="41"/>
      <c r="CX20" s="41"/>
      <c r="CY20" s="41"/>
      <c r="CZ20" s="41"/>
      <c r="DA20" s="41"/>
      <c r="DB20" s="42"/>
      <c r="DC20" s="40"/>
      <c r="DD20" s="41"/>
      <c r="DE20" s="41"/>
      <c r="DF20" s="41"/>
      <c r="DG20" s="41"/>
      <c r="DH20" s="41"/>
      <c r="DI20" s="42"/>
      <c r="DJ20" s="40"/>
      <c r="DK20" s="41"/>
      <c r="DL20" s="41"/>
      <c r="DM20" s="41"/>
      <c r="DN20" s="41"/>
      <c r="DO20" s="41"/>
      <c r="DP20" s="42"/>
      <c r="DQ20" s="40"/>
      <c r="DR20" s="41"/>
      <c r="DS20" s="41"/>
      <c r="DT20" s="41"/>
      <c r="DU20" s="41"/>
      <c r="DV20" s="41"/>
      <c r="DW20" s="42"/>
      <c r="DX20" s="40"/>
      <c r="DY20" s="41"/>
      <c r="DZ20" s="41"/>
      <c r="EA20" s="41"/>
      <c r="EB20" s="41"/>
      <c r="EC20" s="41"/>
      <c r="ED20" s="42"/>
      <c r="EE20" s="40"/>
      <c r="EF20" s="41"/>
      <c r="EG20" s="41"/>
      <c r="EH20" s="41"/>
      <c r="EI20" s="41"/>
      <c r="EJ20" s="41"/>
      <c r="EK20" s="42"/>
      <c r="EL20" s="40"/>
      <c r="EM20" s="41"/>
      <c r="EN20" s="41"/>
      <c r="EO20" s="41"/>
      <c r="EP20" s="41"/>
      <c r="EQ20" s="41"/>
      <c r="ER20" s="42"/>
      <c r="ES20" s="40"/>
      <c r="ET20" s="41"/>
      <c r="EU20" s="41"/>
      <c r="EV20" s="41"/>
      <c r="EW20" s="41"/>
      <c r="EX20" s="41"/>
      <c r="EY20" s="42"/>
      <c r="EZ20" s="40"/>
      <c r="FA20" s="41"/>
      <c r="FB20" s="41"/>
      <c r="FC20" s="41"/>
      <c r="FD20" s="41"/>
      <c r="FE20" s="41"/>
      <c r="FF20" s="42"/>
      <c r="FG20" s="40"/>
      <c r="FH20" s="41"/>
      <c r="FI20" s="41"/>
      <c r="FJ20" s="41"/>
      <c r="FK20" s="41"/>
      <c r="FL20" s="41"/>
      <c r="FM20" s="42"/>
      <c r="FN20" s="40"/>
      <c r="FO20" s="41"/>
      <c r="FP20" s="41"/>
      <c r="FQ20" s="41"/>
      <c r="FR20" s="41"/>
      <c r="FS20" s="41"/>
      <c r="FT20" s="42"/>
      <c r="FU20" s="40"/>
      <c r="FV20" s="41"/>
      <c r="FW20" s="41"/>
      <c r="FX20" s="41"/>
      <c r="FY20" s="41"/>
      <c r="FZ20" s="41"/>
      <c r="GA20" s="42"/>
      <c r="GB20" s="40"/>
      <c r="GC20" s="41"/>
      <c r="GD20" s="41"/>
      <c r="GE20" s="41"/>
      <c r="GF20" s="41"/>
      <c r="GG20" s="41"/>
      <c r="GH20" s="42"/>
      <c r="GI20" s="40"/>
      <c r="GJ20" s="41"/>
      <c r="GK20" s="41"/>
      <c r="GL20" s="41"/>
      <c r="GM20" s="41"/>
      <c r="GN20" s="41"/>
      <c r="GO20" s="42"/>
      <c r="GP20" s="40"/>
      <c r="GQ20" s="41"/>
      <c r="GR20" s="41"/>
      <c r="GS20" s="41"/>
      <c r="GT20" s="41"/>
      <c r="GU20" s="41"/>
      <c r="GV20" s="42"/>
      <c r="GW20" s="40"/>
      <c r="GX20" s="41"/>
      <c r="GY20" s="41"/>
      <c r="GZ20" s="41"/>
      <c r="HA20" s="41"/>
      <c r="HB20" s="41"/>
      <c r="HC20" s="42"/>
      <c r="HD20" s="40"/>
      <c r="HE20" s="41"/>
      <c r="HF20" s="41"/>
      <c r="HG20" s="41"/>
      <c r="HH20" s="41"/>
      <c r="HI20" s="41"/>
      <c r="HJ20" s="42"/>
      <c r="HK20" s="40"/>
      <c r="HL20" s="41"/>
      <c r="HM20" s="41"/>
      <c r="HN20" s="41"/>
      <c r="HO20" s="41"/>
      <c r="HP20" s="41"/>
      <c r="HQ20" s="42"/>
      <c r="HR20" s="40"/>
      <c r="HS20" s="41"/>
      <c r="HT20" s="41"/>
      <c r="HU20" s="41"/>
      <c r="HV20" s="41"/>
      <c r="HW20" s="41"/>
      <c r="HX20" s="42"/>
      <c r="HY20" s="40"/>
      <c r="HZ20" s="41"/>
      <c r="IA20" s="41"/>
      <c r="IB20" s="41"/>
      <c r="IC20" s="41"/>
      <c r="ID20" s="41"/>
      <c r="IE20" s="42"/>
      <c r="IF20" s="40"/>
      <c r="IG20" s="41"/>
      <c r="IH20" s="41"/>
      <c r="II20" s="41"/>
      <c r="IJ20" s="41"/>
      <c r="IK20" s="41"/>
      <c r="IL20" s="42"/>
      <c r="IM20" s="40"/>
      <c r="IN20" s="41"/>
      <c r="IO20" s="41"/>
      <c r="IP20" s="41"/>
      <c r="IQ20" s="41"/>
      <c r="IR20" s="41"/>
      <c r="IS20" s="42"/>
      <c r="IT20" s="40"/>
      <c r="IU20" s="41"/>
      <c r="IV20" s="41"/>
      <c r="IW20" s="41"/>
      <c r="IX20" s="41"/>
      <c r="IY20" s="41"/>
      <c r="IZ20" s="42"/>
      <c r="JA20" s="40"/>
      <c r="JB20" s="41"/>
      <c r="JC20" s="41"/>
      <c r="JD20" s="41"/>
      <c r="JE20" s="41"/>
      <c r="JF20" s="41"/>
      <c r="JG20" s="42"/>
      <c r="JH20" s="40"/>
      <c r="JI20" s="41"/>
      <c r="JJ20" s="41"/>
      <c r="JK20" s="41"/>
      <c r="JL20" s="41"/>
      <c r="JM20" s="41"/>
      <c r="JN20" s="42"/>
    </row>
    <row r="21" spans="1:274" x14ac:dyDescent="0.2">
      <c r="A21" s="39" t="s">
        <v>112</v>
      </c>
      <c r="B21" s="40"/>
      <c r="C21" s="41"/>
      <c r="D21" s="41"/>
      <c r="E21" s="41"/>
      <c r="F21" s="41"/>
      <c r="G21" s="41"/>
      <c r="H21" s="42"/>
      <c r="I21" s="40"/>
      <c r="J21" s="41"/>
      <c r="K21" s="41"/>
      <c r="L21" s="41"/>
      <c r="M21" s="41"/>
      <c r="N21" s="41"/>
      <c r="O21" s="42"/>
      <c r="P21" s="40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2"/>
      <c r="AD21" s="40"/>
      <c r="AE21" s="41"/>
      <c r="AF21" s="41"/>
      <c r="AG21" s="41"/>
      <c r="AH21" s="41"/>
      <c r="AI21" s="41"/>
      <c r="AJ21" s="42"/>
      <c r="AK21" s="40"/>
      <c r="AL21" s="41"/>
      <c r="AM21" s="41"/>
      <c r="AN21" s="41"/>
      <c r="AO21" s="41"/>
      <c r="AP21" s="41"/>
      <c r="AQ21" s="42"/>
      <c r="AR21" s="40"/>
      <c r="AS21" s="41"/>
      <c r="AT21" s="41"/>
      <c r="AU21" s="41"/>
      <c r="AV21" s="41"/>
      <c r="AW21" s="41"/>
      <c r="AX21" s="42"/>
      <c r="AY21" s="40"/>
      <c r="AZ21" s="41"/>
      <c r="BA21" s="41"/>
      <c r="BB21" s="41"/>
      <c r="BC21" s="41"/>
      <c r="BD21" s="41"/>
      <c r="BE21" s="42"/>
      <c r="BF21" s="40"/>
      <c r="BG21" s="41"/>
      <c r="BH21" s="41"/>
      <c r="BI21" s="41"/>
      <c r="BJ21" s="41"/>
      <c r="BK21" s="41"/>
      <c r="BL21" s="42"/>
      <c r="BM21" s="40"/>
      <c r="BN21" s="41"/>
      <c r="BO21" s="41"/>
      <c r="BP21" s="41"/>
      <c r="BQ21" s="41"/>
      <c r="BR21" s="41"/>
      <c r="BS21" s="42"/>
      <c r="BT21" s="40"/>
      <c r="BU21" s="41"/>
      <c r="BV21" s="41"/>
      <c r="BW21" s="41"/>
      <c r="BX21" s="41"/>
      <c r="BY21" s="41"/>
      <c r="BZ21" s="42"/>
      <c r="CA21" s="40"/>
      <c r="CB21" s="41"/>
      <c r="CC21" s="41"/>
      <c r="CD21" s="41"/>
      <c r="CE21" s="41"/>
      <c r="CF21" s="41"/>
      <c r="CG21" s="42"/>
      <c r="CH21" s="40"/>
      <c r="CI21" s="41"/>
      <c r="CJ21" s="41"/>
      <c r="CK21" s="41"/>
      <c r="CL21" s="41"/>
      <c r="CM21" s="41"/>
      <c r="CN21" s="42"/>
      <c r="CO21" s="40"/>
      <c r="CP21" s="41"/>
      <c r="CQ21" s="41"/>
      <c r="CR21" s="41"/>
      <c r="CS21" s="41"/>
      <c r="CT21" s="41"/>
      <c r="CU21" s="42"/>
      <c r="CV21" s="40"/>
      <c r="CW21" s="41"/>
      <c r="CX21" s="41"/>
      <c r="CY21" s="41"/>
      <c r="CZ21" s="41"/>
      <c r="DA21" s="41"/>
      <c r="DB21" s="42"/>
      <c r="DC21" s="40"/>
      <c r="DD21" s="41"/>
      <c r="DE21" s="41"/>
      <c r="DF21" s="41"/>
      <c r="DG21" s="41"/>
      <c r="DH21" s="41"/>
      <c r="DI21" s="42"/>
      <c r="DJ21" s="40"/>
      <c r="DK21" s="41"/>
      <c r="DL21" s="41"/>
      <c r="DM21" s="41"/>
      <c r="DN21" s="41"/>
      <c r="DO21" s="41"/>
      <c r="DP21" s="42"/>
      <c r="DQ21" s="40"/>
      <c r="DR21" s="41"/>
      <c r="DS21" s="41"/>
      <c r="DT21" s="41"/>
      <c r="DU21" s="41"/>
      <c r="DV21" s="41"/>
      <c r="DW21" s="42"/>
      <c r="DX21" s="40"/>
      <c r="DY21" s="41"/>
      <c r="DZ21" s="41"/>
      <c r="EA21" s="41"/>
      <c r="EB21" s="41"/>
      <c r="EC21" s="41"/>
      <c r="ED21" s="42"/>
      <c r="EE21" s="40"/>
      <c r="EF21" s="41"/>
      <c r="EG21" s="41"/>
      <c r="EH21" s="41"/>
      <c r="EI21" s="41"/>
      <c r="EJ21" s="41"/>
      <c r="EK21" s="42"/>
      <c r="EL21" s="40"/>
      <c r="EM21" s="41"/>
      <c r="EN21" s="41"/>
      <c r="EO21" s="41"/>
      <c r="EP21" s="41"/>
      <c r="EQ21" s="41"/>
      <c r="ER21" s="42"/>
      <c r="ES21" s="40"/>
      <c r="ET21" s="41"/>
      <c r="EU21" s="41"/>
      <c r="EV21" s="41"/>
      <c r="EW21" s="41"/>
      <c r="EX21" s="41"/>
      <c r="EY21" s="42"/>
      <c r="EZ21" s="40"/>
      <c r="FA21" s="41"/>
      <c r="FB21" s="41"/>
      <c r="FC21" s="41"/>
      <c r="FD21" s="41"/>
      <c r="FE21" s="41"/>
      <c r="FF21" s="42"/>
      <c r="FG21" s="40"/>
      <c r="FH21" s="41"/>
      <c r="FI21" s="41"/>
      <c r="FJ21" s="41"/>
      <c r="FK21" s="41"/>
      <c r="FL21" s="41"/>
      <c r="FM21" s="42"/>
      <c r="FN21" s="40"/>
      <c r="FO21" s="41"/>
      <c r="FP21" s="41"/>
      <c r="FQ21" s="41"/>
      <c r="FR21" s="41"/>
      <c r="FS21" s="41"/>
      <c r="FT21" s="42"/>
      <c r="FU21" s="40"/>
      <c r="FV21" s="41"/>
      <c r="FW21" s="41"/>
      <c r="FX21" s="41"/>
      <c r="FY21" s="41"/>
      <c r="FZ21" s="41"/>
      <c r="GA21" s="42"/>
      <c r="GB21" s="40"/>
      <c r="GC21" s="41"/>
      <c r="GD21" s="41"/>
      <c r="GE21" s="41"/>
      <c r="GF21" s="41"/>
      <c r="GG21" s="41"/>
      <c r="GH21" s="42"/>
      <c r="GI21" s="40"/>
      <c r="GJ21" s="41"/>
      <c r="GK21" s="41"/>
      <c r="GL21" s="41"/>
      <c r="GM21" s="41"/>
      <c r="GN21" s="41"/>
      <c r="GO21" s="42"/>
      <c r="GP21" s="40"/>
      <c r="GQ21" s="41"/>
      <c r="GR21" s="41"/>
      <c r="GS21" s="41"/>
      <c r="GT21" s="41"/>
      <c r="GU21" s="41"/>
      <c r="GV21" s="42"/>
      <c r="GW21" s="40"/>
      <c r="GX21" s="41"/>
      <c r="GY21" s="41"/>
      <c r="GZ21" s="41"/>
      <c r="HA21" s="41"/>
      <c r="HB21" s="41"/>
      <c r="HC21" s="42"/>
      <c r="HD21" s="40"/>
      <c r="HE21" s="41"/>
      <c r="HF21" s="41"/>
      <c r="HG21" s="41"/>
      <c r="HH21" s="41"/>
      <c r="HI21" s="41"/>
      <c r="HJ21" s="42"/>
      <c r="HK21" s="40"/>
      <c r="HL21" s="41"/>
      <c r="HM21" s="41"/>
      <c r="HN21" s="41"/>
      <c r="HO21" s="41"/>
      <c r="HP21" s="41"/>
      <c r="HQ21" s="42"/>
      <c r="HR21" s="40"/>
      <c r="HS21" s="41"/>
      <c r="HT21" s="41"/>
      <c r="HU21" s="41"/>
      <c r="HV21" s="41"/>
      <c r="HW21" s="41"/>
      <c r="HX21" s="42"/>
      <c r="HY21" s="40"/>
      <c r="HZ21" s="41"/>
      <c r="IA21" s="41"/>
      <c r="IB21" s="41"/>
      <c r="IC21" s="41"/>
      <c r="ID21" s="41"/>
      <c r="IE21" s="42"/>
      <c r="IF21" s="40"/>
      <c r="IG21" s="41"/>
      <c r="IH21" s="41"/>
      <c r="II21" s="41"/>
      <c r="IJ21" s="41"/>
      <c r="IK21" s="41"/>
      <c r="IL21" s="42"/>
      <c r="IM21" s="40"/>
      <c r="IN21" s="41"/>
      <c r="IO21" s="41"/>
      <c r="IP21" s="41"/>
      <c r="IQ21" s="41"/>
      <c r="IR21" s="41"/>
      <c r="IS21" s="42"/>
      <c r="IT21" s="40"/>
      <c r="IU21" s="41"/>
      <c r="IV21" s="41"/>
      <c r="IW21" s="41"/>
      <c r="IX21" s="41"/>
      <c r="IY21" s="41"/>
      <c r="IZ21" s="42"/>
      <c r="JA21" s="40"/>
      <c r="JB21" s="41"/>
      <c r="JC21" s="41"/>
      <c r="JD21" s="41"/>
      <c r="JE21" s="41"/>
      <c r="JF21" s="41"/>
      <c r="JG21" s="42"/>
      <c r="JH21" s="40"/>
      <c r="JI21" s="41"/>
      <c r="JJ21" s="41"/>
      <c r="JK21" s="41"/>
      <c r="JL21" s="41"/>
      <c r="JM21" s="41"/>
      <c r="JN21" s="42"/>
    </row>
    <row r="22" spans="1:274" x14ac:dyDescent="0.2">
      <c r="A22" s="26" t="s">
        <v>113</v>
      </c>
      <c r="B22" s="27"/>
      <c r="C22" s="28"/>
      <c r="D22" s="28"/>
      <c r="E22" s="28"/>
      <c r="F22" s="28"/>
      <c r="G22" s="28"/>
      <c r="H22" s="29"/>
      <c r="I22" s="27"/>
      <c r="J22" s="28"/>
      <c r="K22" s="28"/>
      <c r="L22" s="28"/>
      <c r="M22" s="28"/>
      <c r="N22" s="28"/>
      <c r="O22" s="29"/>
      <c r="P22" s="27"/>
      <c r="Q22" s="28"/>
      <c r="R22" s="28"/>
      <c r="S22" s="28"/>
      <c r="T22" s="28"/>
      <c r="U22" s="28"/>
      <c r="V22" s="29"/>
      <c r="W22" s="27"/>
      <c r="X22" s="28"/>
      <c r="Y22" s="28"/>
      <c r="Z22" s="28"/>
      <c r="AA22" s="28"/>
      <c r="AB22" s="28"/>
      <c r="AC22" s="29"/>
      <c r="AD22" s="27"/>
      <c r="AE22" s="28"/>
      <c r="AF22" s="28"/>
      <c r="AG22" s="28"/>
      <c r="AH22" s="28"/>
      <c r="AI22" s="28"/>
      <c r="AJ22" s="29"/>
      <c r="AK22" s="27"/>
      <c r="AL22" s="28"/>
      <c r="AM22" s="28"/>
      <c r="AN22" s="28"/>
      <c r="AO22" s="28"/>
      <c r="AP22" s="28"/>
      <c r="AQ22" s="29"/>
      <c r="AR22" s="27"/>
      <c r="AS22" s="28"/>
      <c r="AT22" s="28"/>
      <c r="AU22" s="28"/>
      <c r="AV22" s="28"/>
      <c r="AW22" s="28"/>
      <c r="AX22" s="29"/>
      <c r="AY22" s="27"/>
      <c r="AZ22" s="28"/>
      <c r="BA22" s="28"/>
      <c r="BB22" s="28"/>
      <c r="BC22" s="28"/>
      <c r="BD22" s="28"/>
      <c r="BE22" s="29"/>
      <c r="BF22" s="27"/>
      <c r="BG22" s="28"/>
      <c r="BH22" s="28"/>
      <c r="BI22" s="28"/>
      <c r="BJ22" s="28"/>
      <c r="BK22" s="28"/>
      <c r="BL22" s="29"/>
      <c r="BM22" s="27"/>
      <c r="BN22" s="28"/>
      <c r="BO22" s="28"/>
      <c r="BP22" s="28"/>
      <c r="BQ22" s="28"/>
      <c r="BR22" s="28"/>
      <c r="BS22" s="29"/>
      <c r="BT22" s="27"/>
      <c r="BU22" s="28"/>
      <c r="BV22" s="28"/>
      <c r="BW22" s="28"/>
      <c r="BX22" s="28"/>
      <c r="BY22" s="28"/>
      <c r="BZ22" s="29"/>
      <c r="CA22" s="27"/>
      <c r="CB22" s="28"/>
      <c r="CC22" s="28"/>
      <c r="CD22" s="28"/>
      <c r="CE22" s="28"/>
      <c r="CF22" s="28"/>
      <c r="CG22" s="29"/>
      <c r="CH22" s="27"/>
      <c r="CI22" s="28"/>
      <c r="CJ22" s="28"/>
      <c r="CK22" s="28"/>
      <c r="CL22" s="28"/>
      <c r="CM22" s="28"/>
      <c r="CN22" s="29"/>
      <c r="CO22" s="27"/>
      <c r="CP22" s="28"/>
      <c r="CQ22" s="28"/>
      <c r="CR22" s="28"/>
      <c r="CS22" s="28"/>
      <c r="CT22" s="28"/>
      <c r="CU22" s="29"/>
      <c r="CV22" s="27"/>
      <c r="CW22" s="28"/>
      <c r="CX22" s="28"/>
      <c r="CY22" s="28"/>
      <c r="CZ22" s="28"/>
      <c r="DA22" s="28"/>
      <c r="DB22" s="29"/>
      <c r="DC22" s="27"/>
      <c r="DD22" s="28"/>
      <c r="DE22" s="28"/>
      <c r="DF22" s="28"/>
      <c r="DG22" s="28"/>
      <c r="DH22" s="28"/>
      <c r="DI22" s="29"/>
      <c r="DJ22" s="27"/>
      <c r="DK22" s="28"/>
      <c r="DL22" s="28"/>
      <c r="DM22" s="28"/>
      <c r="DN22" s="28"/>
      <c r="DO22" s="28"/>
      <c r="DP22" s="29"/>
      <c r="DQ22" s="27"/>
      <c r="DR22" s="28"/>
      <c r="DS22" s="28"/>
      <c r="DT22" s="28"/>
      <c r="DU22" s="28"/>
      <c r="DV22" s="28"/>
      <c r="DW22" s="29"/>
      <c r="DX22" s="27"/>
      <c r="DY22" s="28"/>
      <c r="DZ22" s="28"/>
      <c r="EA22" s="28"/>
      <c r="EB22" s="28"/>
      <c r="EC22" s="28"/>
      <c r="ED22" s="29"/>
      <c r="EE22" s="27"/>
      <c r="EF22" s="28"/>
      <c r="EG22" s="28"/>
      <c r="EH22" s="28"/>
      <c r="EI22" s="28"/>
      <c r="EJ22" s="28"/>
      <c r="EK22" s="29"/>
      <c r="EL22" s="27"/>
      <c r="EM22" s="28"/>
      <c r="EN22" s="28"/>
      <c r="EO22" s="28"/>
      <c r="EP22" s="28"/>
      <c r="EQ22" s="28"/>
      <c r="ER22" s="29"/>
      <c r="ES22" s="27"/>
      <c r="ET22" s="28"/>
      <c r="EU22" s="28"/>
      <c r="EV22" s="28"/>
      <c r="EW22" s="28"/>
      <c r="EX22" s="28"/>
      <c r="EY22" s="29"/>
      <c r="EZ22" s="27"/>
      <c r="FA22" s="28"/>
      <c r="FB22" s="28"/>
      <c r="FC22" s="28"/>
      <c r="FD22" s="28"/>
      <c r="FE22" s="28"/>
      <c r="FF22" s="29"/>
      <c r="FG22" s="27"/>
      <c r="FH22" s="28"/>
      <c r="FI22" s="28"/>
      <c r="FJ22" s="28"/>
      <c r="FK22" s="28"/>
      <c r="FL22" s="28"/>
      <c r="FM22" s="29"/>
      <c r="FN22" s="27"/>
      <c r="FO22" s="28"/>
      <c r="FP22" s="28"/>
      <c r="FQ22" s="28"/>
      <c r="FR22" s="28"/>
      <c r="FS22" s="28"/>
      <c r="FT22" s="29"/>
      <c r="FU22" s="27"/>
      <c r="FV22" s="28"/>
      <c r="FW22" s="28"/>
      <c r="FX22" s="28"/>
      <c r="FY22" s="28"/>
      <c r="FZ22" s="28"/>
      <c r="GA22" s="29"/>
      <c r="GB22" s="27"/>
      <c r="GC22" s="28"/>
      <c r="GD22" s="28"/>
      <c r="GE22" s="28"/>
      <c r="GF22" s="28"/>
      <c r="GG22" s="28"/>
      <c r="GH22" s="29"/>
      <c r="GI22" s="27"/>
      <c r="GJ22" s="28"/>
      <c r="GK22" s="28"/>
      <c r="GL22" s="28"/>
      <c r="GM22" s="28"/>
      <c r="GN22" s="28"/>
      <c r="GO22" s="29"/>
      <c r="GP22" s="27"/>
      <c r="GQ22" s="28"/>
      <c r="GR22" s="28"/>
      <c r="GS22" s="28"/>
      <c r="GT22" s="28"/>
      <c r="GU22" s="28"/>
      <c r="GV22" s="29"/>
      <c r="GW22" s="27"/>
      <c r="GX22" s="28"/>
      <c r="GY22" s="28"/>
      <c r="GZ22" s="28"/>
      <c r="HA22" s="28"/>
      <c r="HB22" s="28"/>
      <c r="HC22" s="29"/>
      <c r="HD22" s="27"/>
      <c r="HE22" s="28"/>
      <c r="HF22" s="28"/>
      <c r="HG22" s="28"/>
      <c r="HH22" s="28"/>
      <c r="HI22" s="28"/>
      <c r="HJ22" s="29"/>
      <c r="HK22" s="27"/>
      <c r="HL22" s="28"/>
      <c r="HM22" s="28"/>
      <c r="HN22" s="28"/>
      <c r="HO22" s="28"/>
      <c r="HP22" s="28"/>
      <c r="HQ22" s="29"/>
      <c r="HR22" s="27"/>
      <c r="HS22" s="28"/>
      <c r="HT22" s="28"/>
      <c r="HU22" s="28"/>
      <c r="HV22" s="28"/>
      <c r="HW22" s="28"/>
      <c r="HX22" s="29"/>
      <c r="HY22" s="27"/>
      <c r="HZ22" s="28"/>
      <c r="IA22" s="28"/>
      <c r="IB22" s="28"/>
      <c r="IC22" s="28"/>
      <c r="ID22" s="28"/>
      <c r="IE22" s="29"/>
      <c r="IF22" s="27"/>
      <c r="IG22" s="28"/>
      <c r="IH22" s="28"/>
      <c r="II22" s="28"/>
      <c r="IJ22" s="28"/>
      <c r="IK22" s="28"/>
      <c r="IL22" s="29"/>
      <c r="IM22" s="27"/>
      <c r="IN22" s="28"/>
      <c r="IO22" s="28"/>
      <c r="IP22" s="28"/>
      <c r="IQ22" s="28"/>
      <c r="IR22" s="28"/>
      <c r="IS22" s="29"/>
      <c r="IT22" s="27"/>
      <c r="IU22" s="28"/>
      <c r="IV22" s="28"/>
      <c r="IW22" s="28"/>
      <c r="IX22" s="28"/>
      <c r="IY22" s="28"/>
      <c r="IZ22" s="29"/>
      <c r="JA22" s="27"/>
      <c r="JB22" s="28"/>
      <c r="JC22" s="28"/>
      <c r="JD22" s="28"/>
      <c r="JE22" s="28"/>
      <c r="JF22" s="28"/>
      <c r="JG22" s="29"/>
      <c r="JH22" s="27"/>
      <c r="JI22" s="28"/>
      <c r="JJ22" s="28"/>
      <c r="JK22" s="28"/>
      <c r="JL22" s="28"/>
      <c r="JM22" s="28"/>
      <c r="JN22" s="29"/>
    </row>
    <row r="23" spans="1:274" x14ac:dyDescent="0.2">
      <c r="A23" s="80" t="s">
        <v>35</v>
      </c>
      <c r="B23" s="81">
        <f>B18+B19-B20-B21-B22</f>
        <v>0</v>
      </c>
      <c r="C23" s="82">
        <f t="shared" ref="C23:BN23" si="385">C18+C19-C20-C21-C22</f>
        <v>0</v>
      </c>
      <c r="D23" s="82">
        <f t="shared" si="385"/>
        <v>0</v>
      </c>
      <c r="E23" s="82">
        <f t="shared" si="385"/>
        <v>0</v>
      </c>
      <c r="F23" s="82">
        <f t="shared" si="385"/>
        <v>0</v>
      </c>
      <c r="G23" s="82">
        <f t="shared" si="385"/>
        <v>0</v>
      </c>
      <c r="H23" s="83">
        <f t="shared" si="385"/>
        <v>0</v>
      </c>
      <c r="I23" s="81">
        <f t="shared" si="385"/>
        <v>0</v>
      </c>
      <c r="J23" s="82">
        <f t="shared" si="385"/>
        <v>0</v>
      </c>
      <c r="K23" s="82">
        <f t="shared" si="385"/>
        <v>0</v>
      </c>
      <c r="L23" s="82">
        <f t="shared" si="385"/>
        <v>0</v>
      </c>
      <c r="M23" s="82">
        <f t="shared" si="385"/>
        <v>0</v>
      </c>
      <c r="N23" s="82">
        <f t="shared" si="385"/>
        <v>0</v>
      </c>
      <c r="O23" s="83">
        <f t="shared" si="385"/>
        <v>0</v>
      </c>
      <c r="P23" s="81">
        <f t="shared" si="385"/>
        <v>0</v>
      </c>
      <c r="Q23" s="82">
        <f t="shared" si="385"/>
        <v>0</v>
      </c>
      <c r="R23" s="82">
        <f t="shared" si="385"/>
        <v>0</v>
      </c>
      <c r="S23" s="82">
        <f t="shared" si="385"/>
        <v>0</v>
      </c>
      <c r="T23" s="82">
        <f t="shared" si="385"/>
        <v>0</v>
      </c>
      <c r="U23" s="82">
        <f t="shared" si="385"/>
        <v>0</v>
      </c>
      <c r="V23" s="83">
        <f t="shared" si="385"/>
        <v>0</v>
      </c>
      <c r="W23" s="81">
        <f t="shared" si="385"/>
        <v>0</v>
      </c>
      <c r="X23" s="82">
        <f t="shared" si="385"/>
        <v>0</v>
      </c>
      <c r="Y23" s="82">
        <f t="shared" si="385"/>
        <v>0</v>
      </c>
      <c r="Z23" s="82">
        <f t="shared" si="385"/>
        <v>0</v>
      </c>
      <c r="AA23" s="82">
        <f t="shared" si="385"/>
        <v>0</v>
      </c>
      <c r="AB23" s="82">
        <f t="shared" si="385"/>
        <v>0</v>
      </c>
      <c r="AC23" s="83">
        <f t="shared" si="385"/>
        <v>0</v>
      </c>
      <c r="AD23" s="81">
        <f t="shared" si="385"/>
        <v>0</v>
      </c>
      <c r="AE23" s="82">
        <f t="shared" si="385"/>
        <v>0</v>
      </c>
      <c r="AF23" s="82">
        <f t="shared" si="385"/>
        <v>0</v>
      </c>
      <c r="AG23" s="82">
        <f t="shared" si="385"/>
        <v>0</v>
      </c>
      <c r="AH23" s="82">
        <f t="shared" si="385"/>
        <v>0</v>
      </c>
      <c r="AI23" s="82">
        <f t="shared" si="385"/>
        <v>0</v>
      </c>
      <c r="AJ23" s="83">
        <f t="shared" si="385"/>
        <v>0</v>
      </c>
      <c r="AK23" s="81">
        <f t="shared" si="385"/>
        <v>0</v>
      </c>
      <c r="AL23" s="82">
        <f t="shared" si="385"/>
        <v>0</v>
      </c>
      <c r="AM23" s="82">
        <f t="shared" si="385"/>
        <v>0</v>
      </c>
      <c r="AN23" s="82">
        <f t="shared" si="385"/>
        <v>0</v>
      </c>
      <c r="AO23" s="82">
        <f t="shared" si="385"/>
        <v>0</v>
      </c>
      <c r="AP23" s="82">
        <f t="shared" si="385"/>
        <v>0</v>
      </c>
      <c r="AQ23" s="83">
        <f t="shared" si="385"/>
        <v>0</v>
      </c>
      <c r="AR23" s="81">
        <f t="shared" si="385"/>
        <v>0</v>
      </c>
      <c r="AS23" s="82">
        <f t="shared" si="385"/>
        <v>0</v>
      </c>
      <c r="AT23" s="82">
        <f t="shared" si="385"/>
        <v>0</v>
      </c>
      <c r="AU23" s="82">
        <f t="shared" si="385"/>
        <v>0</v>
      </c>
      <c r="AV23" s="82">
        <f t="shared" si="385"/>
        <v>0</v>
      </c>
      <c r="AW23" s="82">
        <f t="shared" si="385"/>
        <v>0</v>
      </c>
      <c r="AX23" s="83">
        <f t="shared" si="385"/>
        <v>0</v>
      </c>
      <c r="AY23" s="81">
        <f t="shared" si="385"/>
        <v>0</v>
      </c>
      <c r="AZ23" s="82">
        <f t="shared" si="385"/>
        <v>0</v>
      </c>
      <c r="BA23" s="82">
        <f t="shared" si="385"/>
        <v>0</v>
      </c>
      <c r="BB23" s="82">
        <f t="shared" si="385"/>
        <v>0</v>
      </c>
      <c r="BC23" s="82">
        <f t="shared" si="385"/>
        <v>0</v>
      </c>
      <c r="BD23" s="82">
        <f t="shared" si="385"/>
        <v>0</v>
      </c>
      <c r="BE23" s="83">
        <f t="shared" si="385"/>
        <v>0</v>
      </c>
      <c r="BF23" s="81">
        <f t="shared" si="385"/>
        <v>0</v>
      </c>
      <c r="BG23" s="82">
        <f t="shared" si="385"/>
        <v>0</v>
      </c>
      <c r="BH23" s="82">
        <f t="shared" si="385"/>
        <v>0</v>
      </c>
      <c r="BI23" s="82">
        <f t="shared" si="385"/>
        <v>0</v>
      </c>
      <c r="BJ23" s="82">
        <f t="shared" si="385"/>
        <v>0</v>
      </c>
      <c r="BK23" s="82">
        <f t="shared" si="385"/>
        <v>0</v>
      </c>
      <c r="BL23" s="83">
        <f t="shared" si="385"/>
        <v>0</v>
      </c>
      <c r="BM23" s="81">
        <f t="shared" si="385"/>
        <v>0</v>
      </c>
      <c r="BN23" s="82">
        <f t="shared" si="385"/>
        <v>0</v>
      </c>
      <c r="BO23" s="82">
        <f t="shared" ref="BO23:DZ23" si="386">BO18+BO19-BO20-BO21-BO22</f>
        <v>0</v>
      </c>
      <c r="BP23" s="82">
        <f t="shared" si="386"/>
        <v>0</v>
      </c>
      <c r="BQ23" s="82">
        <f t="shared" si="386"/>
        <v>0</v>
      </c>
      <c r="BR23" s="82">
        <f t="shared" si="386"/>
        <v>0</v>
      </c>
      <c r="BS23" s="83">
        <f t="shared" si="386"/>
        <v>0</v>
      </c>
      <c r="BT23" s="81">
        <f t="shared" si="386"/>
        <v>0</v>
      </c>
      <c r="BU23" s="82">
        <f t="shared" si="386"/>
        <v>0</v>
      </c>
      <c r="BV23" s="82">
        <f t="shared" si="386"/>
        <v>0</v>
      </c>
      <c r="BW23" s="82">
        <f t="shared" si="386"/>
        <v>0</v>
      </c>
      <c r="BX23" s="82">
        <f t="shared" si="386"/>
        <v>0</v>
      </c>
      <c r="BY23" s="82">
        <f t="shared" si="386"/>
        <v>0</v>
      </c>
      <c r="BZ23" s="83">
        <f t="shared" si="386"/>
        <v>0</v>
      </c>
      <c r="CA23" s="81">
        <f t="shared" si="386"/>
        <v>0</v>
      </c>
      <c r="CB23" s="82">
        <f t="shared" si="386"/>
        <v>0</v>
      </c>
      <c r="CC23" s="82">
        <f t="shared" si="386"/>
        <v>0</v>
      </c>
      <c r="CD23" s="82">
        <f t="shared" si="386"/>
        <v>0</v>
      </c>
      <c r="CE23" s="82">
        <f t="shared" si="386"/>
        <v>0</v>
      </c>
      <c r="CF23" s="82">
        <f t="shared" si="386"/>
        <v>0</v>
      </c>
      <c r="CG23" s="83">
        <f t="shared" si="386"/>
        <v>0</v>
      </c>
      <c r="CH23" s="81">
        <f t="shared" si="386"/>
        <v>0</v>
      </c>
      <c r="CI23" s="82">
        <f t="shared" si="386"/>
        <v>0</v>
      </c>
      <c r="CJ23" s="82">
        <f t="shared" si="386"/>
        <v>0</v>
      </c>
      <c r="CK23" s="82">
        <f t="shared" si="386"/>
        <v>0</v>
      </c>
      <c r="CL23" s="82">
        <f t="shared" si="386"/>
        <v>0</v>
      </c>
      <c r="CM23" s="82">
        <f t="shared" si="386"/>
        <v>0</v>
      </c>
      <c r="CN23" s="83">
        <f t="shared" si="386"/>
        <v>0</v>
      </c>
      <c r="CO23" s="81">
        <f t="shared" si="386"/>
        <v>0</v>
      </c>
      <c r="CP23" s="82">
        <f t="shared" si="386"/>
        <v>0</v>
      </c>
      <c r="CQ23" s="82">
        <f t="shared" si="386"/>
        <v>0</v>
      </c>
      <c r="CR23" s="82">
        <f t="shared" si="386"/>
        <v>0</v>
      </c>
      <c r="CS23" s="82">
        <f t="shared" si="386"/>
        <v>0</v>
      </c>
      <c r="CT23" s="82">
        <f t="shared" si="386"/>
        <v>0</v>
      </c>
      <c r="CU23" s="83">
        <f t="shared" si="386"/>
        <v>0</v>
      </c>
      <c r="CV23" s="81">
        <f t="shared" si="386"/>
        <v>0</v>
      </c>
      <c r="CW23" s="82">
        <f t="shared" si="386"/>
        <v>0</v>
      </c>
      <c r="CX23" s="82">
        <f t="shared" si="386"/>
        <v>0</v>
      </c>
      <c r="CY23" s="82">
        <f t="shared" si="386"/>
        <v>0</v>
      </c>
      <c r="CZ23" s="82">
        <f t="shared" si="386"/>
        <v>0</v>
      </c>
      <c r="DA23" s="82">
        <f t="shared" si="386"/>
        <v>0</v>
      </c>
      <c r="DB23" s="83">
        <f t="shared" si="386"/>
        <v>0</v>
      </c>
      <c r="DC23" s="81">
        <f t="shared" si="386"/>
        <v>0</v>
      </c>
      <c r="DD23" s="82">
        <f t="shared" si="386"/>
        <v>0</v>
      </c>
      <c r="DE23" s="82">
        <f t="shared" si="386"/>
        <v>0</v>
      </c>
      <c r="DF23" s="82">
        <f t="shared" si="386"/>
        <v>0</v>
      </c>
      <c r="DG23" s="82">
        <f t="shared" si="386"/>
        <v>0</v>
      </c>
      <c r="DH23" s="82">
        <f t="shared" si="386"/>
        <v>0</v>
      </c>
      <c r="DI23" s="83">
        <f t="shared" si="386"/>
        <v>0</v>
      </c>
      <c r="DJ23" s="81">
        <f t="shared" si="386"/>
        <v>0</v>
      </c>
      <c r="DK23" s="82">
        <f t="shared" si="386"/>
        <v>0</v>
      </c>
      <c r="DL23" s="82">
        <f t="shared" si="386"/>
        <v>0</v>
      </c>
      <c r="DM23" s="82">
        <f t="shared" si="386"/>
        <v>0</v>
      </c>
      <c r="DN23" s="82">
        <f t="shared" si="386"/>
        <v>0</v>
      </c>
      <c r="DO23" s="82">
        <f t="shared" si="386"/>
        <v>0</v>
      </c>
      <c r="DP23" s="83">
        <f t="shared" si="386"/>
        <v>0</v>
      </c>
      <c r="DQ23" s="81">
        <f t="shared" si="386"/>
        <v>0</v>
      </c>
      <c r="DR23" s="82">
        <f t="shared" si="386"/>
        <v>0</v>
      </c>
      <c r="DS23" s="82">
        <f t="shared" si="386"/>
        <v>0</v>
      </c>
      <c r="DT23" s="82">
        <f t="shared" si="386"/>
        <v>0</v>
      </c>
      <c r="DU23" s="82">
        <f t="shared" si="386"/>
        <v>0</v>
      </c>
      <c r="DV23" s="82">
        <f t="shared" si="386"/>
        <v>0</v>
      </c>
      <c r="DW23" s="83">
        <f t="shared" si="386"/>
        <v>0</v>
      </c>
      <c r="DX23" s="81">
        <f t="shared" si="386"/>
        <v>0</v>
      </c>
      <c r="DY23" s="82">
        <f t="shared" si="386"/>
        <v>0</v>
      </c>
      <c r="DZ23" s="82">
        <f t="shared" si="386"/>
        <v>0</v>
      </c>
      <c r="EA23" s="82">
        <f t="shared" ref="EA23:GL23" si="387">EA18+EA19-EA20-EA21-EA22</f>
        <v>0</v>
      </c>
      <c r="EB23" s="82">
        <f t="shared" si="387"/>
        <v>0</v>
      </c>
      <c r="EC23" s="82">
        <f t="shared" si="387"/>
        <v>0</v>
      </c>
      <c r="ED23" s="83">
        <f t="shared" si="387"/>
        <v>0</v>
      </c>
      <c r="EE23" s="81">
        <f t="shared" si="387"/>
        <v>0</v>
      </c>
      <c r="EF23" s="82">
        <f t="shared" si="387"/>
        <v>0</v>
      </c>
      <c r="EG23" s="82">
        <f t="shared" si="387"/>
        <v>0</v>
      </c>
      <c r="EH23" s="82">
        <f t="shared" si="387"/>
        <v>0</v>
      </c>
      <c r="EI23" s="82">
        <f t="shared" si="387"/>
        <v>0</v>
      </c>
      <c r="EJ23" s="82">
        <f t="shared" si="387"/>
        <v>0</v>
      </c>
      <c r="EK23" s="83">
        <f t="shared" si="387"/>
        <v>0</v>
      </c>
      <c r="EL23" s="81">
        <f t="shared" si="387"/>
        <v>0</v>
      </c>
      <c r="EM23" s="82">
        <f t="shared" si="387"/>
        <v>0</v>
      </c>
      <c r="EN23" s="82">
        <f t="shared" si="387"/>
        <v>0</v>
      </c>
      <c r="EO23" s="82">
        <f t="shared" si="387"/>
        <v>0</v>
      </c>
      <c r="EP23" s="82">
        <f t="shared" si="387"/>
        <v>0</v>
      </c>
      <c r="EQ23" s="82">
        <f t="shared" si="387"/>
        <v>0</v>
      </c>
      <c r="ER23" s="83">
        <f t="shared" si="387"/>
        <v>0</v>
      </c>
      <c r="ES23" s="81">
        <f t="shared" si="387"/>
        <v>0</v>
      </c>
      <c r="ET23" s="82">
        <f t="shared" si="387"/>
        <v>0</v>
      </c>
      <c r="EU23" s="82">
        <f t="shared" si="387"/>
        <v>0</v>
      </c>
      <c r="EV23" s="82">
        <f t="shared" si="387"/>
        <v>0</v>
      </c>
      <c r="EW23" s="82">
        <f t="shared" si="387"/>
        <v>0</v>
      </c>
      <c r="EX23" s="82">
        <f t="shared" si="387"/>
        <v>0</v>
      </c>
      <c r="EY23" s="83">
        <f t="shared" si="387"/>
        <v>0</v>
      </c>
      <c r="EZ23" s="81">
        <f t="shared" si="387"/>
        <v>0</v>
      </c>
      <c r="FA23" s="82">
        <f t="shared" si="387"/>
        <v>0</v>
      </c>
      <c r="FB23" s="82">
        <f t="shared" si="387"/>
        <v>0</v>
      </c>
      <c r="FC23" s="82">
        <f t="shared" si="387"/>
        <v>0</v>
      </c>
      <c r="FD23" s="82">
        <f t="shared" si="387"/>
        <v>0</v>
      </c>
      <c r="FE23" s="82">
        <f t="shared" si="387"/>
        <v>0</v>
      </c>
      <c r="FF23" s="83">
        <f t="shared" si="387"/>
        <v>0</v>
      </c>
      <c r="FG23" s="81">
        <f t="shared" si="387"/>
        <v>0</v>
      </c>
      <c r="FH23" s="82">
        <f t="shared" si="387"/>
        <v>0</v>
      </c>
      <c r="FI23" s="82">
        <f t="shared" si="387"/>
        <v>0</v>
      </c>
      <c r="FJ23" s="82">
        <f t="shared" si="387"/>
        <v>0</v>
      </c>
      <c r="FK23" s="82">
        <f t="shared" si="387"/>
        <v>0</v>
      </c>
      <c r="FL23" s="82">
        <f t="shared" si="387"/>
        <v>0</v>
      </c>
      <c r="FM23" s="83">
        <f t="shared" si="387"/>
        <v>0</v>
      </c>
      <c r="FN23" s="81">
        <f t="shared" si="387"/>
        <v>0</v>
      </c>
      <c r="FO23" s="82">
        <f t="shared" si="387"/>
        <v>0</v>
      </c>
      <c r="FP23" s="82">
        <f t="shared" si="387"/>
        <v>0</v>
      </c>
      <c r="FQ23" s="82">
        <f t="shared" si="387"/>
        <v>0</v>
      </c>
      <c r="FR23" s="82">
        <f t="shared" si="387"/>
        <v>0</v>
      </c>
      <c r="FS23" s="82">
        <f t="shared" si="387"/>
        <v>0</v>
      </c>
      <c r="FT23" s="83">
        <f t="shared" si="387"/>
        <v>0</v>
      </c>
      <c r="FU23" s="81">
        <f t="shared" si="387"/>
        <v>0</v>
      </c>
      <c r="FV23" s="82">
        <f t="shared" si="387"/>
        <v>0</v>
      </c>
      <c r="FW23" s="82">
        <f t="shared" si="387"/>
        <v>0</v>
      </c>
      <c r="FX23" s="82">
        <f t="shared" si="387"/>
        <v>0</v>
      </c>
      <c r="FY23" s="82">
        <f t="shared" si="387"/>
        <v>0</v>
      </c>
      <c r="FZ23" s="82">
        <f t="shared" si="387"/>
        <v>0</v>
      </c>
      <c r="GA23" s="83">
        <f t="shared" si="387"/>
        <v>0</v>
      </c>
      <c r="GB23" s="81">
        <f t="shared" si="387"/>
        <v>0</v>
      </c>
      <c r="GC23" s="82">
        <f t="shared" si="387"/>
        <v>0</v>
      </c>
      <c r="GD23" s="82">
        <f t="shared" si="387"/>
        <v>0</v>
      </c>
      <c r="GE23" s="82">
        <f t="shared" si="387"/>
        <v>0</v>
      </c>
      <c r="GF23" s="82">
        <f t="shared" si="387"/>
        <v>0</v>
      </c>
      <c r="GG23" s="82">
        <f t="shared" si="387"/>
        <v>0</v>
      </c>
      <c r="GH23" s="83">
        <f t="shared" si="387"/>
        <v>0</v>
      </c>
      <c r="GI23" s="81">
        <f t="shared" si="387"/>
        <v>0</v>
      </c>
      <c r="GJ23" s="82">
        <f t="shared" si="387"/>
        <v>0</v>
      </c>
      <c r="GK23" s="82">
        <f t="shared" si="387"/>
        <v>0</v>
      </c>
      <c r="GL23" s="82">
        <f t="shared" si="387"/>
        <v>0</v>
      </c>
      <c r="GM23" s="82">
        <f t="shared" ref="GM23:IX23" si="388">GM18+GM19-GM20-GM21-GM22</f>
        <v>0</v>
      </c>
      <c r="GN23" s="82">
        <f t="shared" si="388"/>
        <v>0</v>
      </c>
      <c r="GO23" s="83">
        <f t="shared" si="388"/>
        <v>0</v>
      </c>
      <c r="GP23" s="81">
        <f t="shared" si="388"/>
        <v>0</v>
      </c>
      <c r="GQ23" s="82">
        <f t="shared" si="388"/>
        <v>0</v>
      </c>
      <c r="GR23" s="82">
        <f t="shared" si="388"/>
        <v>0</v>
      </c>
      <c r="GS23" s="82">
        <f t="shared" si="388"/>
        <v>0</v>
      </c>
      <c r="GT23" s="82">
        <f t="shared" si="388"/>
        <v>0</v>
      </c>
      <c r="GU23" s="82">
        <f t="shared" si="388"/>
        <v>0</v>
      </c>
      <c r="GV23" s="83">
        <f t="shared" si="388"/>
        <v>0</v>
      </c>
      <c r="GW23" s="81">
        <f t="shared" si="388"/>
        <v>0</v>
      </c>
      <c r="GX23" s="82">
        <f t="shared" si="388"/>
        <v>0</v>
      </c>
      <c r="GY23" s="82">
        <f t="shared" si="388"/>
        <v>0</v>
      </c>
      <c r="GZ23" s="82">
        <f t="shared" si="388"/>
        <v>0</v>
      </c>
      <c r="HA23" s="82">
        <f t="shared" si="388"/>
        <v>0</v>
      </c>
      <c r="HB23" s="82">
        <f t="shared" si="388"/>
        <v>0</v>
      </c>
      <c r="HC23" s="83">
        <f t="shared" si="388"/>
        <v>0</v>
      </c>
      <c r="HD23" s="81">
        <f t="shared" si="388"/>
        <v>0</v>
      </c>
      <c r="HE23" s="82">
        <f t="shared" si="388"/>
        <v>0</v>
      </c>
      <c r="HF23" s="82">
        <f t="shared" si="388"/>
        <v>0</v>
      </c>
      <c r="HG23" s="82">
        <f t="shared" si="388"/>
        <v>0</v>
      </c>
      <c r="HH23" s="82">
        <f t="shared" si="388"/>
        <v>0</v>
      </c>
      <c r="HI23" s="82">
        <f t="shared" si="388"/>
        <v>0</v>
      </c>
      <c r="HJ23" s="83">
        <f t="shared" si="388"/>
        <v>0</v>
      </c>
      <c r="HK23" s="81">
        <f t="shared" si="388"/>
        <v>0</v>
      </c>
      <c r="HL23" s="82">
        <f t="shared" si="388"/>
        <v>0</v>
      </c>
      <c r="HM23" s="82">
        <f t="shared" si="388"/>
        <v>0</v>
      </c>
      <c r="HN23" s="82">
        <f t="shared" si="388"/>
        <v>0</v>
      </c>
      <c r="HO23" s="82">
        <f t="shared" si="388"/>
        <v>0</v>
      </c>
      <c r="HP23" s="82">
        <f t="shared" si="388"/>
        <v>0</v>
      </c>
      <c r="HQ23" s="83">
        <f t="shared" si="388"/>
        <v>0</v>
      </c>
      <c r="HR23" s="81">
        <f t="shared" si="388"/>
        <v>0</v>
      </c>
      <c r="HS23" s="82">
        <f t="shared" si="388"/>
        <v>0</v>
      </c>
      <c r="HT23" s="82">
        <f t="shared" si="388"/>
        <v>0</v>
      </c>
      <c r="HU23" s="82">
        <f t="shared" si="388"/>
        <v>0</v>
      </c>
      <c r="HV23" s="82">
        <f t="shared" si="388"/>
        <v>0</v>
      </c>
      <c r="HW23" s="82">
        <f t="shared" si="388"/>
        <v>0</v>
      </c>
      <c r="HX23" s="83">
        <f t="shared" si="388"/>
        <v>0</v>
      </c>
      <c r="HY23" s="81">
        <f t="shared" si="388"/>
        <v>0</v>
      </c>
      <c r="HZ23" s="82">
        <f t="shared" si="388"/>
        <v>0</v>
      </c>
      <c r="IA23" s="82">
        <f t="shared" si="388"/>
        <v>0</v>
      </c>
      <c r="IB23" s="82">
        <f t="shared" si="388"/>
        <v>0</v>
      </c>
      <c r="IC23" s="82">
        <f t="shared" si="388"/>
        <v>0</v>
      </c>
      <c r="ID23" s="82">
        <f t="shared" si="388"/>
        <v>0</v>
      </c>
      <c r="IE23" s="83">
        <f t="shared" si="388"/>
        <v>0</v>
      </c>
      <c r="IF23" s="81">
        <f t="shared" si="388"/>
        <v>0</v>
      </c>
      <c r="IG23" s="82">
        <f t="shared" si="388"/>
        <v>0</v>
      </c>
      <c r="IH23" s="82">
        <f t="shared" si="388"/>
        <v>0</v>
      </c>
      <c r="II23" s="82">
        <f t="shared" si="388"/>
        <v>0</v>
      </c>
      <c r="IJ23" s="82">
        <f t="shared" si="388"/>
        <v>0</v>
      </c>
      <c r="IK23" s="82">
        <f t="shared" si="388"/>
        <v>0</v>
      </c>
      <c r="IL23" s="83">
        <f t="shared" si="388"/>
        <v>0</v>
      </c>
      <c r="IM23" s="81">
        <f t="shared" si="388"/>
        <v>0</v>
      </c>
      <c r="IN23" s="82">
        <f t="shared" si="388"/>
        <v>0</v>
      </c>
      <c r="IO23" s="82">
        <f t="shared" si="388"/>
        <v>0</v>
      </c>
      <c r="IP23" s="82">
        <f t="shared" si="388"/>
        <v>0</v>
      </c>
      <c r="IQ23" s="82">
        <f t="shared" si="388"/>
        <v>0</v>
      </c>
      <c r="IR23" s="82">
        <f t="shared" si="388"/>
        <v>0</v>
      </c>
      <c r="IS23" s="83">
        <f t="shared" si="388"/>
        <v>0</v>
      </c>
      <c r="IT23" s="81">
        <f t="shared" si="388"/>
        <v>0</v>
      </c>
      <c r="IU23" s="82">
        <f t="shared" si="388"/>
        <v>0</v>
      </c>
      <c r="IV23" s="82">
        <f t="shared" si="388"/>
        <v>0</v>
      </c>
      <c r="IW23" s="82">
        <f t="shared" si="388"/>
        <v>0</v>
      </c>
      <c r="IX23" s="82">
        <f t="shared" si="388"/>
        <v>0</v>
      </c>
      <c r="IY23" s="82">
        <f t="shared" ref="IY23:JN23" si="389">IY18+IY19-IY20-IY21-IY22</f>
        <v>0</v>
      </c>
      <c r="IZ23" s="83">
        <f t="shared" si="389"/>
        <v>0</v>
      </c>
      <c r="JA23" s="81">
        <f t="shared" si="389"/>
        <v>0</v>
      </c>
      <c r="JB23" s="82">
        <f t="shared" si="389"/>
        <v>0</v>
      </c>
      <c r="JC23" s="82">
        <f t="shared" si="389"/>
        <v>0</v>
      </c>
      <c r="JD23" s="82">
        <f t="shared" si="389"/>
        <v>0</v>
      </c>
      <c r="JE23" s="82">
        <f t="shared" si="389"/>
        <v>0</v>
      </c>
      <c r="JF23" s="82">
        <f t="shared" si="389"/>
        <v>0</v>
      </c>
      <c r="JG23" s="83">
        <f t="shared" si="389"/>
        <v>0</v>
      </c>
      <c r="JH23" s="81">
        <f t="shared" si="389"/>
        <v>0</v>
      </c>
      <c r="JI23" s="82">
        <f t="shared" si="389"/>
        <v>0</v>
      </c>
      <c r="JJ23" s="82">
        <f t="shared" si="389"/>
        <v>0</v>
      </c>
      <c r="JK23" s="82">
        <f t="shared" si="389"/>
        <v>0</v>
      </c>
      <c r="JL23" s="82">
        <f t="shared" si="389"/>
        <v>0</v>
      </c>
      <c r="JM23" s="82">
        <f t="shared" si="389"/>
        <v>0</v>
      </c>
      <c r="JN23" s="83">
        <f t="shared" si="389"/>
        <v>0</v>
      </c>
    </row>
    <row r="24" spans="1:274" x14ac:dyDescent="0.2">
      <c r="A24" s="73" t="s">
        <v>115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</row>
    <row r="25" spans="1:274" x14ac:dyDescent="0.2">
      <c r="A25" s="76" t="s">
        <v>31</v>
      </c>
      <c r="B25" s="77">
        <v>0</v>
      </c>
      <c r="C25" s="78">
        <f>B30</f>
        <v>0</v>
      </c>
      <c r="D25" s="78">
        <f t="shared" ref="D25:BO25" si="390">C30</f>
        <v>0</v>
      </c>
      <c r="E25" s="78">
        <f t="shared" si="390"/>
        <v>0</v>
      </c>
      <c r="F25" s="78">
        <f t="shared" si="390"/>
        <v>0</v>
      </c>
      <c r="G25" s="78">
        <f t="shared" si="390"/>
        <v>0</v>
      </c>
      <c r="H25" s="79">
        <f t="shared" si="390"/>
        <v>0</v>
      </c>
      <c r="I25" s="77">
        <f t="shared" si="390"/>
        <v>0</v>
      </c>
      <c r="J25" s="78">
        <f t="shared" si="390"/>
        <v>0</v>
      </c>
      <c r="K25" s="78">
        <f t="shared" si="390"/>
        <v>0</v>
      </c>
      <c r="L25" s="78">
        <f t="shared" si="390"/>
        <v>0</v>
      </c>
      <c r="M25" s="78">
        <f t="shared" si="390"/>
        <v>0</v>
      </c>
      <c r="N25" s="78">
        <f t="shared" si="390"/>
        <v>0</v>
      </c>
      <c r="O25" s="79">
        <f t="shared" si="390"/>
        <v>0</v>
      </c>
      <c r="P25" s="77">
        <f t="shared" si="390"/>
        <v>0</v>
      </c>
      <c r="Q25" s="78">
        <f t="shared" si="390"/>
        <v>0</v>
      </c>
      <c r="R25" s="78">
        <f t="shared" si="390"/>
        <v>0</v>
      </c>
      <c r="S25" s="78">
        <f t="shared" si="390"/>
        <v>0</v>
      </c>
      <c r="T25" s="78">
        <f t="shared" si="390"/>
        <v>0</v>
      </c>
      <c r="U25" s="78">
        <f t="shared" si="390"/>
        <v>0</v>
      </c>
      <c r="V25" s="79">
        <f t="shared" si="390"/>
        <v>0</v>
      </c>
      <c r="W25" s="77">
        <f t="shared" si="390"/>
        <v>0</v>
      </c>
      <c r="X25" s="78">
        <f t="shared" si="390"/>
        <v>0</v>
      </c>
      <c r="Y25" s="78">
        <f t="shared" si="390"/>
        <v>0</v>
      </c>
      <c r="Z25" s="78">
        <f t="shared" si="390"/>
        <v>0</v>
      </c>
      <c r="AA25" s="78">
        <f t="shared" si="390"/>
        <v>0</v>
      </c>
      <c r="AB25" s="78">
        <f t="shared" si="390"/>
        <v>0</v>
      </c>
      <c r="AC25" s="79">
        <f t="shared" si="390"/>
        <v>0</v>
      </c>
      <c r="AD25" s="77">
        <f t="shared" si="390"/>
        <v>0</v>
      </c>
      <c r="AE25" s="78">
        <f t="shared" si="390"/>
        <v>0</v>
      </c>
      <c r="AF25" s="78">
        <f t="shared" si="390"/>
        <v>0</v>
      </c>
      <c r="AG25" s="78">
        <f t="shared" si="390"/>
        <v>0</v>
      </c>
      <c r="AH25" s="78">
        <f t="shared" si="390"/>
        <v>0</v>
      </c>
      <c r="AI25" s="78">
        <f t="shared" si="390"/>
        <v>0</v>
      </c>
      <c r="AJ25" s="79">
        <f t="shared" si="390"/>
        <v>0</v>
      </c>
      <c r="AK25" s="77">
        <f t="shared" si="390"/>
        <v>0</v>
      </c>
      <c r="AL25" s="78">
        <f t="shared" si="390"/>
        <v>0</v>
      </c>
      <c r="AM25" s="78">
        <f t="shared" si="390"/>
        <v>0</v>
      </c>
      <c r="AN25" s="78">
        <f t="shared" si="390"/>
        <v>0</v>
      </c>
      <c r="AO25" s="78">
        <f t="shared" si="390"/>
        <v>0</v>
      </c>
      <c r="AP25" s="78">
        <f t="shared" si="390"/>
        <v>0</v>
      </c>
      <c r="AQ25" s="79">
        <f t="shared" si="390"/>
        <v>0</v>
      </c>
      <c r="AR25" s="77">
        <f t="shared" si="390"/>
        <v>0</v>
      </c>
      <c r="AS25" s="78">
        <f t="shared" si="390"/>
        <v>0</v>
      </c>
      <c r="AT25" s="78">
        <f t="shared" si="390"/>
        <v>0</v>
      </c>
      <c r="AU25" s="78">
        <f t="shared" si="390"/>
        <v>0</v>
      </c>
      <c r="AV25" s="78">
        <f t="shared" si="390"/>
        <v>0</v>
      </c>
      <c r="AW25" s="78">
        <f t="shared" si="390"/>
        <v>0</v>
      </c>
      <c r="AX25" s="79">
        <f t="shared" si="390"/>
        <v>0</v>
      </c>
      <c r="AY25" s="77">
        <f t="shared" si="390"/>
        <v>0</v>
      </c>
      <c r="AZ25" s="78">
        <f t="shared" si="390"/>
        <v>0</v>
      </c>
      <c r="BA25" s="78">
        <f t="shared" si="390"/>
        <v>0</v>
      </c>
      <c r="BB25" s="78">
        <f t="shared" si="390"/>
        <v>0</v>
      </c>
      <c r="BC25" s="78">
        <f t="shared" si="390"/>
        <v>0</v>
      </c>
      <c r="BD25" s="78">
        <f t="shared" si="390"/>
        <v>0</v>
      </c>
      <c r="BE25" s="79">
        <f t="shared" si="390"/>
        <v>0</v>
      </c>
      <c r="BF25" s="77">
        <f t="shared" si="390"/>
        <v>0</v>
      </c>
      <c r="BG25" s="78">
        <f t="shared" si="390"/>
        <v>0</v>
      </c>
      <c r="BH25" s="78">
        <f t="shared" si="390"/>
        <v>0</v>
      </c>
      <c r="BI25" s="78">
        <f t="shared" si="390"/>
        <v>0</v>
      </c>
      <c r="BJ25" s="78">
        <f t="shared" si="390"/>
        <v>0</v>
      </c>
      <c r="BK25" s="78">
        <f t="shared" si="390"/>
        <v>0</v>
      </c>
      <c r="BL25" s="79">
        <f t="shared" si="390"/>
        <v>0</v>
      </c>
      <c r="BM25" s="77">
        <f t="shared" si="390"/>
        <v>0</v>
      </c>
      <c r="BN25" s="78">
        <f t="shared" si="390"/>
        <v>0</v>
      </c>
      <c r="BO25" s="78">
        <f t="shared" si="390"/>
        <v>0</v>
      </c>
      <c r="BP25" s="78">
        <f t="shared" ref="BP25:EA25" si="391">BO30</f>
        <v>0</v>
      </c>
      <c r="BQ25" s="78">
        <f t="shared" si="391"/>
        <v>0</v>
      </c>
      <c r="BR25" s="78">
        <f t="shared" si="391"/>
        <v>0</v>
      </c>
      <c r="BS25" s="79">
        <f t="shared" si="391"/>
        <v>0</v>
      </c>
      <c r="BT25" s="77">
        <f t="shared" si="391"/>
        <v>0</v>
      </c>
      <c r="BU25" s="78">
        <f t="shared" si="391"/>
        <v>0</v>
      </c>
      <c r="BV25" s="78">
        <f t="shared" si="391"/>
        <v>0</v>
      </c>
      <c r="BW25" s="78">
        <f t="shared" si="391"/>
        <v>0</v>
      </c>
      <c r="BX25" s="78">
        <f t="shared" si="391"/>
        <v>0</v>
      </c>
      <c r="BY25" s="78">
        <f t="shared" si="391"/>
        <v>0</v>
      </c>
      <c r="BZ25" s="79">
        <f t="shared" si="391"/>
        <v>0</v>
      </c>
      <c r="CA25" s="77">
        <f t="shared" si="391"/>
        <v>0</v>
      </c>
      <c r="CB25" s="78">
        <f t="shared" si="391"/>
        <v>0</v>
      </c>
      <c r="CC25" s="78">
        <f t="shared" si="391"/>
        <v>0</v>
      </c>
      <c r="CD25" s="78">
        <f t="shared" si="391"/>
        <v>0</v>
      </c>
      <c r="CE25" s="78">
        <f t="shared" si="391"/>
        <v>0</v>
      </c>
      <c r="CF25" s="78">
        <f t="shared" si="391"/>
        <v>0</v>
      </c>
      <c r="CG25" s="79">
        <f t="shared" si="391"/>
        <v>0</v>
      </c>
      <c r="CH25" s="77">
        <f t="shared" si="391"/>
        <v>0</v>
      </c>
      <c r="CI25" s="78">
        <f t="shared" si="391"/>
        <v>0</v>
      </c>
      <c r="CJ25" s="78">
        <f t="shared" si="391"/>
        <v>0</v>
      </c>
      <c r="CK25" s="78">
        <f t="shared" si="391"/>
        <v>0</v>
      </c>
      <c r="CL25" s="78">
        <f t="shared" si="391"/>
        <v>0</v>
      </c>
      <c r="CM25" s="78">
        <f t="shared" si="391"/>
        <v>0</v>
      </c>
      <c r="CN25" s="79">
        <f t="shared" si="391"/>
        <v>0</v>
      </c>
      <c r="CO25" s="77">
        <f t="shared" si="391"/>
        <v>0</v>
      </c>
      <c r="CP25" s="78">
        <f t="shared" si="391"/>
        <v>0</v>
      </c>
      <c r="CQ25" s="78">
        <f t="shared" si="391"/>
        <v>0</v>
      </c>
      <c r="CR25" s="78">
        <f t="shared" si="391"/>
        <v>0</v>
      </c>
      <c r="CS25" s="78">
        <f t="shared" si="391"/>
        <v>0</v>
      </c>
      <c r="CT25" s="78">
        <f t="shared" si="391"/>
        <v>0</v>
      </c>
      <c r="CU25" s="79">
        <f t="shared" si="391"/>
        <v>0</v>
      </c>
      <c r="CV25" s="77">
        <f t="shared" si="391"/>
        <v>0</v>
      </c>
      <c r="CW25" s="78">
        <f t="shared" si="391"/>
        <v>0</v>
      </c>
      <c r="CX25" s="78">
        <f t="shared" si="391"/>
        <v>0</v>
      </c>
      <c r="CY25" s="78">
        <f t="shared" si="391"/>
        <v>0</v>
      </c>
      <c r="CZ25" s="78">
        <f t="shared" si="391"/>
        <v>0</v>
      </c>
      <c r="DA25" s="78">
        <f t="shared" si="391"/>
        <v>0</v>
      </c>
      <c r="DB25" s="79">
        <f t="shared" si="391"/>
        <v>0</v>
      </c>
      <c r="DC25" s="77">
        <f t="shared" si="391"/>
        <v>0</v>
      </c>
      <c r="DD25" s="78">
        <f t="shared" si="391"/>
        <v>0</v>
      </c>
      <c r="DE25" s="78">
        <f t="shared" si="391"/>
        <v>0</v>
      </c>
      <c r="DF25" s="78">
        <f t="shared" si="391"/>
        <v>0</v>
      </c>
      <c r="DG25" s="78">
        <f t="shared" si="391"/>
        <v>0</v>
      </c>
      <c r="DH25" s="78">
        <f t="shared" si="391"/>
        <v>0</v>
      </c>
      <c r="DI25" s="79">
        <f t="shared" si="391"/>
        <v>0</v>
      </c>
      <c r="DJ25" s="77">
        <f t="shared" si="391"/>
        <v>0</v>
      </c>
      <c r="DK25" s="78">
        <f t="shared" si="391"/>
        <v>0</v>
      </c>
      <c r="DL25" s="78">
        <f t="shared" si="391"/>
        <v>0</v>
      </c>
      <c r="DM25" s="78">
        <f t="shared" si="391"/>
        <v>0</v>
      </c>
      <c r="DN25" s="78">
        <f t="shared" si="391"/>
        <v>0</v>
      </c>
      <c r="DO25" s="78">
        <f t="shared" si="391"/>
        <v>0</v>
      </c>
      <c r="DP25" s="79">
        <f t="shared" si="391"/>
        <v>0</v>
      </c>
      <c r="DQ25" s="77">
        <f t="shared" si="391"/>
        <v>0</v>
      </c>
      <c r="DR25" s="78">
        <f t="shared" si="391"/>
        <v>0</v>
      </c>
      <c r="DS25" s="78">
        <f t="shared" si="391"/>
        <v>0</v>
      </c>
      <c r="DT25" s="78">
        <f t="shared" si="391"/>
        <v>0</v>
      </c>
      <c r="DU25" s="78">
        <f t="shared" si="391"/>
        <v>0</v>
      </c>
      <c r="DV25" s="78">
        <f t="shared" si="391"/>
        <v>0</v>
      </c>
      <c r="DW25" s="79">
        <f t="shared" si="391"/>
        <v>0</v>
      </c>
      <c r="DX25" s="77">
        <f t="shared" si="391"/>
        <v>0</v>
      </c>
      <c r="DY25" s="78">
        <f t="shared" si="391"/>
        <v>0</v>
      </c>
      <c r="DZ25" s="78">
        <f t="shared" si="391"/>
        <v>0</v>
      </c>
      <c r="EA25" s="78">
        <f t="shared" si="391"/>
        <v>0</v>
      </c>
      <c r="EB25" s="78">
        <f t="shared" ref="EB25:GM25" si="392">EA30</f>
        <v>19</v>
      </c>
      <c r="EC25" s="78">
        <f t="shared" si="392"/>
        <v>41</v>
      </c>
      <c r="ED25" s="79">
        <f t="shared" si="392"/>
        <v>66</v>
      </c>
      <c r="EE25" s="77">
        <f t="shared" si="392"/>
        <v>88</v>
      </c>
      <c r="EF25" s="78">
        <f t="shared" si="392"/>
        <v>97</v>
      </c>
      <c r="EG25" s="78">
        <f t="shared" si="392"/>
        <v>117</v>
      </c>
      <c r="EH25" s="78">
        <f t="shared" si="392"/>
        <v>136</v>
      </c>
      <c r="EI25" s="78">
        <f t="shared" si="392"/>
        <v>148</v>
      </c>
      <c r="EJ25" s="78">
        <f t="shared" si="392"/>
        <v>148</v>
      </c>
      <c r="EK25" s="79">
        <f t="shared" si="392"/>
        <v>150</v>
      </c>
      <c r="EL25" s="77">
        <f t="shared" si="392"/>
        <v>165</v>
      </c>
      <c r="EM25" s="78">
        <f t="shared" si="392"/>
        <v>175</v>
      </c>
      <c r="EN25" s="78">
        <f t="shared" si="392"/>
        <v>180</v>
      </c>
      <c r="EO25" s="78">
        <f t="shared" si="392"/>
        <v>195</v>
      </c>
      <c r="EP25" s="78">
        <f t="shared" si="392"/>
        <v>209</v>
      </c>
      <c r="EQ25" s="78">
        <f t="shared" si="392"/>
        <v>224</v>
      </c>
      <c r="ER25" s="79">
        <f t="shared" si="392"/>
        <v>225</v>
      </c>
      <c r="ES25" s="77">
        <f t="shared" si="392"/>
        <v>228</v>
      </c>
      <c r="ET25" s="78">
        <f t="shared" si="392"/>
        <v>234</v>
      </c>
      <c r="EU25" s="78">
        <f t="shared" si="392"/>
        <v>239</v>
      </c>
      <c r="EV25" s="78">
        <f t="shared" si="392"/>
        <v>240</v>
      </c>
      <c r="EW25" s="78">
        <f t="shared" si="392"/>
        <v>0</v>
      </c>
      <c r="EX25" s="78">
        <f t="shared" si="392"/>
        <v>0</v>
      </c>
      <c r="EY25" s="79">
        <f t="shared" si="392"/>
        <v>13</v>
      </c>
      <c r="EZ25" s="77">
        <f t="shared" si="392"/>
        <v>0</v>
      </c>
      <c r="FA25" s="78">
        <f t="shared" si="392"/>
        <v>4</v>
      </c>
      <c r="FB25" s="78">
        <f t="shared" si="392"/>
        <v>4</v>
      </c>
      <c r="FC25" s="78">
        <f t="shared" si="392"/>
        <v>20</v>
      </c>
      <c r="FD25" s="78">
        <f t="shared" si="392"/>
        <v>0</v>
      </c>
      <c r="FE25" s="78">
        <f t="shared" si="392"/>
        <v>5</v>
      </c>
      <c r="FF25" s="79">
        <f t="shared" si="392"/>
        <v>11</v>
      </c>
      <c r="FG25" s="77">
        <f t="shared" si="392"/>
        <v>14</v>
      </c>
      <c r="FH25" s="78">
        <f t="shared" si="392"/>
        <v>17</v>
      </c>
      <c r="FI25" s="78">
        <f t="shared" si="392"/>
        <v>17</v>
      </c>
      <c r="FJ25" s="78">
        <f t="shared" si="392"/>
        <v>5</v>
      </c>
      <c r="FK25" s="78">
        <f t="shared" si="392"/>
        <v>8</v>
      </c>
      <c r="FL25" s="78">
        <f t="shared" si="392"/>
        <v>8</v>
      </c>
      <c r="FM25" s="79">
        <f t="shared" si="392"/>
        <v>8</v>
      </c>
      <c r="FN25" s="77">
        <f t="shared" si="392"/>
        <v>8</v>
      </c>
      <c r="FO25" s="78">
        <f t="shared" si="392"/>
        <v>8</v>
      </c>
      <c r="FP25" s="78">
        <f t="shared" si="392"/>
        <v>8</v>
      </c>
      <c r="FQ25" s="78">
        <f t="shared" si="392"/>
        <v>8</v>
      </c>
      <c r="FR25" s="78">
        <f t="shared" si="392"/>
        <v>8</v>
      </c>
      <c r="FS25" s="78">
        <f t="shared" si="392"/>
        <v>8</v>
      </c>
      <c r="FT25" s="79">
        <f t="shared" si="392"/>
        <v>8</v>
      </c>
      <c r="FU25" s="77">
        <f t="shared" si="392"/>
        <v>8</v>
      </c>
      <c r="FV25" s="78">
        <f t="shared" si="392"/>
        <v>8</v>
      </c>
      <c r="FW25" s="78">
        <f t="shared" si="392"/>
        <v>8</v>
      </c>
      <c r="FX25" s="78">
        <f t="shared" si="392"/>
        <v>8</v>
      </c>
      <c r="FY25" s="78">
        <f t="shared" si="392"/>
        <v>8</v>
      </c>
      <c r="FZ25" s="78">
        <f t="shared" si="392"/>
        <v>8</v>
      </c>
      <c r="GA25" s="79">
        <f t="shared" si="392"/>
        <v>8</v>
      </c>
      <c r="GB25" s="77">
        <f t="shared" si="392"/>
        <v>8</v>
      </c>
      <c r="GC25" s="78">
        <f t="shared" si="392"/>
        <v>8</v>
      </c>
      <c r="GD25" s="78">
        <f t="shared" si="392"/>
        <v>8</v>
      </c>
      <c r="GE25" s="78">
        <f t="shared" si="392"/>
        <v>8</v>
      </c>
      <c r="GF25" s="78">
        <f t="shared" si="392"/>
        <v>8</v>
      </c>
      <c r="GG25" s="78">
        <f t="shared" si="392"/>
        <v>8</v>
      </c>
      <c r="GH25" s="79">
        <f t="shared" si="392"/>
        <v>8</v>
      </c>
      <c r="GI25" s="77">
        <f t="shared" si="392"/>
        <v>8</v>
      </c>
      <c r="GJ25" s="78">
        <f t="shared" si="392"/>
        <v>8</v>
      </c>
      <c r="GK25" s="78">
        <f t="shared" si="392"/>
        <v>8</v>
      </c>
      <c r="GL25" s="78">
        <f t="shared" si="392"/>
        <v>8</v>
      </c>
      <c r="GM25" s="78">
        <f t="shared" si="392"/>
        <v>8</v>
      </c>
      <c r="GN25" s="78">
        <f t="shared" ref="GN25:IY25" si="393">GM30</f>
        <v>8</v>
      </c>
      <c r="GO25" s="79">
        <f t="shared" si="393"/>
        <v>8</v>
      </c>
      <c r="GP25" s="77">
        <f t="shared" si="393"/>
        <v>8</v>
      </c>
      <c r="GQ25" s="78">
        <f t="shared" si="393"/>
        <v>8</v>
      </c>
      <c r="GR25" s="78">
        <f t="shared" si="393"/>
        <v>8</v>
      </c>
      <c r="GS25" s="78">
        <f t="shared" si="393"/>
        <v>8</v>
      </c>
      <c r="GT25" s="78">
        <f t="shared" si="393"/>
        <v>8</v>
      </c>
      <c r="GU25" s="78">
        <f t="shared" si="393"/>
        <v>8</v>
      </c>
      <c r="GV25" s="79">
        <f t="shared" si="393"/>
        <v>8</v>
      </c>
      <c r="GW25" s="77">
        <f t="shared" si="393"/>
        <v>8</v>
      </c>
      <c r="GX25" s="78">
        <f t="shared" si="393"/>
        <v>8</v>
      </c>
      <c r="GY25" s="78">
        <f t="shared" si="393"/>
        <v>8</v>
      </c>
      <c r="GZ25" s="78">
        <f t="shared" si="393"/>
        <v>8</v>
      </c>
      <c r="HA25" s="78">
        <f t="shared" si="393"/>
        <v>8</v>
      </c>
      <c r="HB25" s="78">
        <f t="shared" si="393"/>
        <v>8</v>
      </c>
      <c r="HC25" s="79">
        <f t="shared" si="393"/>
        <v>8</v>
      </c>
      <c r="HD25" s="77">
        <f t="shared" si="393"/>
        <v>8</v>
      </c>
      <c r="HE25" s="78">
        <f t="shared" si="393"/>
        <v>8</v>
      </c>
      <c r="HF25" s="78">
        <f t="shared" si="393"/>
        <v>8</v>
      </c>
      <c r="HG25" s="78">
        <f t="shared" si="393"/>
        <v>8</v>
      </c>
      <c r="HH25" s="78">
        <f t="shared" si="393"/>
        <v>8</v>
      </c>
      <c r="HI25" s="78">
        <f t="shared" si="393"/>
        <v>8</v>
      </c>
      <c r="HJ25" s="79">
        <f t="shared" si="393"/>
        <v>8</v>
      </c>
      <c r="HK25" s="77">
        <f t="shared" si="393"/>
        <v>8</v>
      </c>
      <c r="HL25" s="78">
        <f t="shared" si="393"/>
        <v>8</v>
      </c>
      <c r="HM25" s="78">
        <f t="shared" si="393"/>
        <v>8</v>
      </c>
      <c r="HN25" s="78">
        <f t="shared" si="393"/>
        <v>8</v>
      </c>
      <c r="HO25" s="78">
        <f t="shared" si="393"/>
        <v>8</v>
      </c>
      <c r="HP25" s="78">
        <f t="shared" si="393"/>
        <v>8</v>
      </c>
      <c r="HQ25" s="79">
        <f t="shared" si="393"/>
        <v>8</v>
      </c>
      <c r="HR25" s="77">
        <f t="shared" si="393"/>
        <v>8</v>
      </c>
      <c r="HS25" s="78">
        <f t="shared" si="393"/>
        <v>8</v>
      </c>
      <c r="HT25" s="78">
        <f t="shared" si="393"/>
        <v>8</v>
      </c>
      <c r="HU25" s="78">
        <f t="shared" si="393"/>
        <v>8</v>
      </c>
      <c r="HV25" s="78">
        <f t="shared" si="393"/>
        <v>8</v>
      </c>
      <c r="HW25" s="78">
        <f t="shared" si="393"/>
        <v>8</v>
      </c>
      <c r="HX25" s="79">
        <f t="shared" si="393"/>
        <v>8</v>
      </c>
      <c r="HY25" s="77">
        <f t="shared" si="393"/>
        <v>8</v>
      </c>
      <c r="HZ25" s="78">
        <f t="shared" si="393"/>
        <v>8</v>
      </c>
      <c r="IA25" s="78">
        <f t="shared" si="393"/>
        <v>8</v>
      </c>
      <c r="IB25" s="78">
        <f t="shared" si="393"/>
        <v>8</v>
      </c>
      <c r="IC25" s="78">
        <f t="shared" si="393"/>
        <v>8</v>
      </c>
      <c r="ID25" s="78">
        <f t="shared" si="393"/>
        <v>8</v>
      </c>
      <c r="IE25" s="79">
        <f t="shared" si="393"/>
        <v>8</v>
      </c>
      <c r="IF25" s="77">
        <f t="shared" si="393"/>
        <v>8</v>
      </c>
      <c r="IG25" s="78">
        <f t="shared" si="393"/>
        <v>8</v>
      </c>
      <c r="IH25" s="78">
        <f t="shared" si="393"/>
        <v>8</v>
      </c>
      <c r="II25" s="78">
        <f t="shared" si="393"/>
        <v>8</v>
      </c>
      <c r="IJ25" s="78">
        <f t="shared" si="393"/>
        <v>8</v>
      </c>
      <c r="IK25" s="78">
        <f t="shared" si="393"/>
        <v>8</v>
      </c>
      <c r="IL25" s="79">
        <f t="shared" si="393"/>
        <v>8</v>
      </c>
      <c r="IM25" s="77">
        <f t="shared" si="393"/>
        <v>8</v>
      </c>
      <c r="IN25" s="78">
        <f t="shared" si="393"/>
        <v>8</v>
      </c>
      <c r="IO25" s="78">
        <f t="shared" si="393"/>
        <v>8</v>
      </c>
      <c r="IP25" s="78">
        <f t="shared" si="393"/>
        <v>8</v>
      </c>
      <c r="IQ25" s="78">
        <f t="shared" si="393"/>
        <v>8</v>
      </c>
      <c r="IR25" s="78">
        <f t="shared" si="393"/>
        <v>8</v>
      </c>
      <c r="IS25" s="79">
        <f t="shared" si="393"/>
        <v>8</v>
      </c>
      <c r="IT25" s="77">
        <f t="shared" si="393"/>
        <v>8</v>
      </c>
      <c r="IU25" s="78">
        <f t="shared" si="393"/>
        <v>8</v>
      </c>
      <c r="IV25" s="78">
        <f t="shared" si="393"/>
        <v>8</v>
      </c>
      <c r="IW25" s="78">
        <f t="shared" si="393"/>
        <v>8</v>
      </c>
      <c r="IX25" s="78">
        <f t="shared" si="393"/>
        <v>8</v>
      </c>
      <c r="IY25" s="78">
        <f t="shared" si="393"/>
        <v>8</v>
      </c>
      <c r="IZ25" s="79">
        <f t="shared" ref="IZ25:JN25" si="394">IY30</f>
        <v>8</v>
      </c>
      <c r="JA25" s="77">
        <f t="shared" si="394"/>
        <v>8</v>
      </c>
      <c r="JB25" s="78">
        <f t="shared" si="394"/>
        <v>8</v>
      </c>
      <c r="JC25" s="78">
        <f t="shared" si="394"/>
        <v>8</v>
      </c>
      <c r="JD25" s="78">
        <f t="shared" si="394"/>
        <v>8</v>
      </c>
      <c r="JE25" s="78">
        <f t="shared" si="394"/>
        <v>8</v>
      </c>
      <c r="JF25" s="78">
        <f t="shared" si="394"/>
        <v>8</v>
      </c>
      <c r="JG25" s="79">
        <f t="shared" si="394"/>
        <v>8</v>
      </c>
      <c r="JH25" s="77">
        <f t="shared" si="394"/>
        <v>8</v>
      </c>
      <c r="JI25" s="78">
        <f t="shared" si="394"/>
        <v>8</v>
      </c>
      <c r="JJ25" s="78">
        <f t="shared" si="394"/>
        <v>8</v>
      </c>
      <c r="JK25" s="78">
        <f t="shared" si="394"/>
        <v>8</v>
      </c>
      <c r="JL25" s="78">
        <f t="shared" si="394"/>
        <v>8</v>
      </c>
      <c r="JM25" s="78">
        <f t="shared" si="394"/>
        <v>8</v>
      </c>
      <c r="JN25" s="79">
        <f t="shared" si="394"/>
        <v>8</v>
      </c>
    </row>
    <row r="26" spans="1:274" x14ac:dyDescent="0.2">
      <c r="A26" s="39" t="s">
        <v>32</v>
      </c>
      <c r="B26" s="40"/>
      <c r="C26" s="41"/>
      <c r="D26" s="41"/>
      <c r="E26" s="41"/>
      <c r="F26" s="41"/>
      <c r="G26" s="41"/>
      <c r="H26" s="42"/>
      <c r="I26" s="40">
        <v>0</v>
      </c>
      <c r="J26" s="41"/>
      <c r="K26" s="41"/>
      <c r="L26" s="41"/>
      <c r="M26" s="41"/>
      <c r="N26" s="41"/>
      <c r="O26" s="42"/>
      <c r="P26" s="40">
        <v>0</v>
      </c>
      <c r="Q26" s="41"/>
      <c r="R26" s="41"/>
      <c r="S26" s="41"/>
      <c r="T26" s="41"/>
      <c r="U26" s="41"/>
      <c r="V26" s="42"/>
      <c r="W26" s="40">
        <v>0</v>
      </c>
      <c r="X26" s="41"/>
      <c r="Y26" s="41"/>
      <c r="Z26" s="41"/>
      <c r="AA26" s="41"/>
      <c r="AB26" s="41"/>
      <c r="AC26" s="42"/>
      <c r="AD26" s="40">
        <v>0</v>
      </c>
      <c r="AE26" s="41"/>
      <c r="AF26" s="41"/>
      <c r="AG26" s="41"/>
      <c r="AH26" s="41"/>
      <c r="AI26" s="41"/>
      <c r="AJ26" s="42"/>
      <c r="AK26" s="40">
        <v>0</v>
      </c>
      <c r="AL26" s="41"/>
      <c r="AM26" s="41"/>
      <c r="AN26" s="41"/>
      <c r="AO26" s="41"/>
      <c r="AP26" s="41"/>
      <c r="AQ26" s="42"/>
      <c r="AR26" s="40">
        <v>0</v>
      </c>
      <c r="AS26" s="41"/>
      <c r="AT26" s="41"/>
      <c r="AU26" s="41"/>
      <c r="AV26" s="41"/>
      <c r="AW26" s="41"/>
      <c r="AX26" s="42"/>
      <c r="AY26" s="40">
        <v>0</v>
      </c>
      <c r="AZ26" s="41"/>
      <c r="BA26" s="41"/>
      <c r="BB26" s="41"/>
      <c r="BC26" s="41"/>
      <c r="BD26" s="41"/>
      <c r="BE26" s="42"/>
      <c r="BF26" s="40">
        <v>0</v>
      </c>
      <c r="BG26" s="41"/>
      <c r="BH26" s="41"/>
      <c r="BI26" s="41"/>
      <c r="BJ26" s="41"/>
      <c r="BK26" s="41"/>
      <c r="BL26" s="42"/>
      <c r="BM26" s="40">
        <v>0</v>
      </c>
      <c r="BN26" s="41"/>
      <c r="BO26" s="41"/>
      <c r="BP26" s="41"/>
      <c r="BQ26" s="41"/>
      <c r="BR26" s="41"/>
      <c r="BS26" s="42"/>
      <c r="BT26" s="40">
        <v>0</v>
      </c>
      <c r="BU26" s="41"/>
      <c r="BV26" s="41"/>
      <c r="BW26" s="41"/>
      <c r="BX26" s="41"/>
      <c r="BY26" s="41"/>
      <c r="BZ26" s="42"/>
      <c r="CA26" s="40">
        <v>0</v>
      </c>
      <c r="CB26" s="41"/>
      <c r="CC26" s="41"/>
      <c r="CD26" s="41"/>
      <c r="CE26" s="41"/>
      <c r="CF26" s="41"/>
      <c r="CG26" s="42"/>
      <c r="CH26" s="40">
        <v>0</v>
      </c>
      <c r="CI26" s="41"/>
      <c r="CJ26" s="41"/>
      <c r="CK26" s="41"/>
      <c r="CL26" s="41"/>
      <c r="CM26" s="41"/>
      <c r="CN26" s="42"/>
      <c r="CO26" s="40">
        <v>0</v>
      </c>
      <c r="CP26" s="41"/>
      <c r="CQ26" s="41"/>
      <c r="CR26" s="41"/>
      <c r="CS26" s="41"/>
      <c r="CT26" s="41"/>
      <c r="CU26" s="42"/>
      <c r="CV26" s="40">
        <v>0</v>
      </c>
      <c r="CW26" s="41"/>
      <c r="CX26" s="41"/>
      <c r="CY26" s="41"/>
      <c r="CZ26" s="41"/>
      <c r="DA26" s="41"/>
      <c r="DB26" s="42"/>
      <c r="DC26" s="40">
        <v>0</v>
      </c>
      <c r="DD26" s="41"/>
      <c r="DE26" s="41"/>
      <c r="DF26" s="41"/>
      <c r="DG26" s="41"/>
      <c r="DH26" s="41"/>
      <c r="DI26" s="42"/>
      <c r="DJ26" s="40">
        <v>0</v>
      </c>
      <c r="DK26" s="41"/>
      <c r="DL26" s="41"/>
      <c r="DM26" s="41"/>
      <c r="DN26" s="41"/>
      <c r="DO26" s="41"/>
      <c r="DP26" s="42"/>
      <c r="DQ26" s="40">
        <v>0</v>
      </c>
      <c r="DR26" s="41"/>
      <c r="DS26" s="41"/>
      <c r="DT26" s="41"/>
      <c r="DU26" s="41"/>
      <c r="DV26" s="41"/>
      <c r="DW26" s="42"/>
      <c r="DX26" s="40">
        <v>0</v>
      </c>
      <c r="DY26" s="41"/>
      <c r="DZ26" s="41"/>
      <c r="EA26" s="41">
        <v>19</v>
      </c>
      <c r="EB26" s="41">
        <v>22</v>
      </c>
      <c r="EC26" s="41">
        <v>25</v>
      </c>
      <c r="ED26" s="42">
        <v>22</v>
      </c>
      <c r="EE26" s="40">
        <v>9</v>
      </c>
      <c r="EF26" s="41">
        <v>20</v>
      </c>
      <c r="EG26" s="41">
        <v>19</v>
      </c>
      <c r="EH26" s="41">
        <v>12</v>
      </c>
      <c r="EI26" s="41">
        <v>0</v>
      </c>
      <c r="EJ26" s="41">
        <v>2</v>
      </c>
      <c r="EK26" s="42">
        <v>15</v>
      </c>
      <c r="EL26" s="40">
        <v>10</v>
      </c>
      <c r="EM26" s="41">
        <v>5</v>
      </c>
      <c r="EN26" s="41">
        <v>15</v>
      </c>
      <c r="EO26" s="41">
        <v>14</v>
      </c>
      <c r="EP26" s="41">
        <v>15</v>
      </c>
      <c r="EQ26" s="41">
        <v>1</v>
      </c>
      <c r="ER26" s="42">
        <v>3</v>
      </c>
      <c r="ES26" s="40">
        <v>6</v>
      </c>
      <c r="ET26" s="41">
        <v>5</v>
      </c>
      <c r="EU26" s="41">
        <v>1</v>
      </c>
      <c r="EV26" s="41">
        <v>0</v>
      </c>
      <c r="EW26" s="41">
        <v>0</v>
      </c>
      <c r="EX26" s="41">
        <v>13</v>
      </c>
      <c r="EY26" s="42">
        <v>13</v>
      </c>
      <c r="EZ26" s="40">
        <v>4</v>
      </c>
      <c r="FA26" s="41">
        <v>0</v>
      </c>
      <c r="FB26" s="41">
        <v>16</v>
      </c>
      <c r="FC26" s="41">
        <v>12</v>
      </c>
      <c r="FD26" s="41">
        <v>5</v>
      </c>
      <c r="FE26" s="41">
        <v>6</v>
      </c>
      <c r="FF26" s="42">
        <v>3</v>
      </c>
      <c r="FG26" s="40">
        <v>3</v>
      </c>
      <c r="FH26" s="41">
        <v>0</v>
      </c>
      <c r="FI26" s="41">
        <v>5</v>
      </c>
      <c r="FJ26" s="41">
        <v>3</v>
      </c>
      <c r="FK26" s="41"/>
      <c r="FL26" s="41"/>
      <c r="FM26" s="42"/>
      <c r="FN26" s="40">
        <v>0</v>
      </c>
      <c r="FO26" s="41"/>
      <c r="FP26" s="41"/>
      <c r="FQ26" s="41"/>
      <c r="FR26" s="41"/>
      <c r="FS26" s="41"/>
      <c r="FT26" s="42"/>
      <c r="FU26" s="40">
        <v>0</v>
      </c>
      <c r="FV26" s="41"/>
      <c r="FW26" s="41"/>
      <c r="FX26" s="41"/>
      <c r="FY26" s="41"/>
      <c r="FZ26" s="41"/>
      <c r="GA26" s="42"/>
      <c r="GB26" s="40">
        <v>0</v>
      </c>
      <c r="GC26" s="41"/>
      <c r="GD26" s="41"/>
      <c r="GE26" s="41"/>
      <c r="GF26" s="41"/>
      <c r="GG26" s="41"/>
      <c r="GH26" s="42"/>
      <c r="GI26" s="40">
        <v>0</v>
      </c>
      <c r="GJ26" s="41"/>
      <c r="GK26" s="41"/>
      <c r="GL26" s="41"/>
      <c r="GM26" s="41"/>
      <c r="GN26" s="41"/>
      <c r="GO26" s="42"/>
      <c r="GP26" s="40">
        <v>0</v>
      </c>
      <c r="GQ26" s="41"/>
      <c r="GR26" s="41"/>
      <c r="GS26" s="41"/>
      <c r="GT26" s="41"/>
      <c r="GU26" s="41"/>
      <c r="GV26" s="42"/>
      <c r="GW26" s="40">
        <v>0</v>
      </c>
      <c r="GX26" s="41"/>
      <c r="GY26" s="41"/>
      <c r="GZ26" s="41"/>
      <c r="HA26" s="41"/>
      <c r="HB26" s="41"/>
      <c r="HC26" s="42"/>
      <c r="HD26" s="40">
        <v>0</v>
      </c>
      <c r="HE26" s="41"/>
      <c r="HF26" s="41"/>
      <c r="HG26" s="41"/>
      <c r="HH26" s="41"/>
      <c r="HI26" s="41"/>
      <c r="HJ26" s="42"/>
      <c r="HK26" s="40">
        <v>0</v>
      </c>
      <c r="HL26" s="41"/>
      <c r="HM26" s="41"/>
      <c r="HN26" s="41"/>
      <c r="HO26" s="41"/>
      <c r="HP26" s="41"/>
      <c r="HQ26" s="42"/>
      <c r="HR26" s="40">
        <v>0</v>
      </c>
      <c r="HS26" s="41"/>
      <c r="HT26" s="41"/>
      <c r="HU26" s="41"/>
      <c r="HV26" s="41"/>
      <c r="HW26" s="41"/>
      <c r="HX26" s="42"/>
      <c r="HY26" s="40">
        <v>0</v>
      </c>
      <c r="HZ26" s="41"/>
      <c r="IA26" s="41"/>
      <c r="IB26" s="41"/>
      <c r="IC26" s="41"/>
      <c r="ID26" s="41"/>
      <c r="IE26" s="42"/>
      <c r="IF26" s="40">
        <v>0</v>
      </c>
      <c r="IG26" s="41"/>
      <c r="IH26" s="41"/>
      <c r="II26" s="41"/>
      <c r="IJ26" s="41"/>
      <c r="IK26" s="41"/>
      <c r="IL26" s="42"/>
      <c r="IM26" s="40">
        <v>0</v>
      </c>
      <c r="IN26" s="41"/>
      <c r="IO26" s="41"/>
      <c r="IP26" s="41"/>
      <c r="IQ26" s="41"/>
      <c r="IR26" s="41"/>
      <c r="IS26" s="42"/>
      <c r="IT26" s="40">
        <v>0</v>
      </c>
      <c r="IU26" s="41"/>
      <c r="IV26" s="41"/>
      <c r="IW26" s="41"/>
      <c r="IX26" s="41"/>
      <c r="IY26" s="41"/>
      <c r="IZ26" s="42"/>
      <c r="JA26" s="40">
        <v>0</v>
      </c>
      <c r="JB26" s="41"/>
      <c r="JC26" s="41"/>
      <c r="JD26" s="41"/>
      <c r="JE26" s="41"/>
      <c r="JF26" s="41"/>
      <c r="JG26" s="42"/>
      <c r="JH26" s="40">
        <v>0</v>
      </c>
      <c r="JI26" s="41"/>
      <c r="JJ26" s="41"/>
      <c r="JK26" s="41"/>
      <c r="JL26" s="41"/>
      <c r="JM26" s="41"/>
      <c r="JN26" s="42"/>
    </row>
    <row r="27" spans="1:274" x14ac:dyDescent="0.2">
      <c r="A27" s="39" t="s">
        <v>111</v>
      </c>
      <c r="B27" s="40"/>
      <c r="C27" s="41"/>
      <c r="D27" s="41"/>
      <c r="E27" s="41"/>
      <c r="F27" s="41"/>
      <c r="G27" s="41"/>
      <c r="H27" s="42"/>
      <c r="I27" s="40"/>
      <c r="J27" s="41"/>
      <c r="K27" s="41"/>
      <c r="L27" s="41"/>
      <c r="M27" s="41"/>
      <c r="N27" s="41"/>
      <c r="O27" s="42"/>
      <c r="P27" s="40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2"/>
      <c r="AD27" s="40"/>
      <c r="AE27" s="41"/>
      <c r="AF27" s="41"/>
      <c r="AG27" s="41"/>
      <c r="AH27" s="41"/>
      <c r="AI27" s="41"/>
      <c r="AJ27" s="42"/>
      <c r="AK27" s="40"/>
      <c r="AL27" s="41"/>
      <c r="AM27" s="41"/>
      <c r="AN27" s="41"/>
      <c r="AO27" s="41"/>
      <c r="AP27" s="41"/>
      <c r="AQ27" s="42"/>
      <c r="AR27" s="40"/>
      <c r="AS27" s="41"/>
      <c r="AT27" s="41"/>
      <c r="AU27" s="41"/>
      <c r="AV27" s="41"/>
      <c r="AW27" s="41"/>
      <c r="AX27" s="42"/>
      <c r="AY27" s="40"/>
      <c r="AZ27" s="41"/>
      <c r="BA27" s="41"/>
      <c r="BB27" s="41"/>
      <c r="BC27" s="41"/>
      <c r="BD27" s="41"/>
      <c r="BE27" s="42"/>
      <c r="BF27" s="40"/>
      <c r="BG27" s="41"/>
      <c r="BH27" s="41"/>
      <c r="BI27" s="41"/>
      <c r="BJ27" s="41"/>
      <c r="BK27" s="41"/>
      <c r="BL27" s="42"/>
      <c r="BM27" s="40"/>
      <c r="BN27" s="41"/>
      <c r="BO27" s="41"/>
      <c r="BP27" s="41"/>
      <c r="BQ27" s="41"/>
      <c r="BR27" s="41"/>
      <c r="BS27" s="42"/>
      <c r="BT27" s="40"/>
      <c r="BU27" s="41"/>
      <c r="BV27" s="41"/>
      <c r="BW27" s="41"/>
      <c r="BX27" s="41"/>
      <c r="BY27" s="41"/>
      <c r="BZ27" s="42"/>
      <c r="CA27" s="40"/>
      <c r="CB27" s="41"/>
      <c r="CC27" s="41"/>
      <c r="CD27" s="41"/>
      <c r="CE27" s="41"/>
      <c r="CF27" s="41"/>
      <c r="CG27" s="42"/>
      <c r="CH27" s="40"/>
      <c r="CI27" s="41"/>
      <c r="CJ27" s="41"/>
      <c r="CK27" s="41"/>
      <c r="CL27" s="41"/>
      <c r="CM27" s="41"/>
      <c r="CN27" s="42"/>
      <c r="CO27" s="40"/>
      <c r="CP27" s="41"/>
      <c r="CQ27" s="41"/>
      <c r="CR27" s="41"/>
      <c r="CS27" s="41"/>
      <c r="CT27" s="41"/>
      <c r="CU27" s="42"/>
      <c r="CV27" s="40"/>
      <c r="CW27" s="41"/>
      <c r="CX27" s="41"/>
      <c r="CY27" s="41"/>
      <c r="CZ27" s="41"/>
      <c r="DA27" s="41"/>
      <c r="DB27" s="42"/>
      <c r="DC27" s="40"/>
      <c r="DD27" s="41"/>
      <c r="DE27" s="41"/>
      <c r="DF27" s="41"/>
      <c r="DG27" s="41"/>
      <c r="DH27" s="41"/>
      <c r="DI27" s="42"/>
      <c r="DJ27" s="40"/>
      <c r="DK27" s="41"/>
      <c r="DL27" s="41"/>
      <c r="DM27" s="41"/>
      <c r="DN27" s="41"/>
      <c r="DO27" s="41"/>
      <c r="DP27" s="42"/>
      <c r="DQ27" s="40"/>
      <c r="DR27" s="41"/>
      <c r="DS27" s="41"/>
      <c r="DT27" s="41"/>
      <c r="DU27" s="41"/>
      <c r="DV27" s="41"/>
      <c r="DW27" s="42"/>
      <c r="DX27" s="40"/>
      <c r="DY27" s="41"/>
      <c r="DZ27" s="41"/>
      <c r="EA27" s="41"/>
      <c r="EB27" s="41"/>
      <c r="EC27" s="41"/>
      <c r="ED27" s="42"/>
      <c r="EE27" s="40"/>
      <c r="EF27" s="41"/>
      <c r="EG27" s="41"/>
      <c r="EH27" s="41"/>
      <c r="EI27" s="41"/>
      <c r="EJ27" s="41"/>
      <c r="EK27" s="42"/>
      <c r="EL27" s="40"/>
      <c r="EM27" s="41"/>
      <c r="EN27" s="41"/>
      <c r="EO27" s="41"/>
      <c r="EP27" s="41"/>
      <c r="EQ27" s="41"/>
      <c r="ER27" s="42"/>
      <c r="ES27" s="40"/>
      <c r="ET27" s="41"/>
      <c r="EU27" s="41"/>
      <c r="EV27" s="41">
        <v>240</v>
      </c>
      <c r="EW27" s="41"/>
      <c r="EX27" s="41"/>
      <c r="EY27" s="42">
        <v>26</v>
      </c>
      <c r="EZ27" s="40"/>
      <c r="FA27" s="41"/>
      <c r="FB27" s="41"/>
      <c r="FC27" s="41">
        <v>32</v>
      </c>
      <c r="FD27" s="41"/>
      <c r="FE27" s="41"/>
      <c r="FF27" s="42"/>
      <c r="FG27" s="40"/>
      <c r="FH27" s="41"/>
      <c r="FI27" s="41">
        <v>17</v>
      </c>
      <c r="FJ27" s="41"/>
      <c r="FK27" s="41"/>
      <c r="FL27" s="41"/>
      <c r="FM27" s="42"/>
      <c r="FN27" s="40"/>
      <c r="FO27" s="41"/>
      <c r="FP27" s="41"/>
      <c r="FQ27" s="41"/>
      <c r="FR27" s="41"/>
      <c r="FS27" s="41"/>
      <c r="FT27" s="42"/>
      <c r="FU27" s="40"/>
      <c r="FV27" s="41"/>
      <c r="FW27" s="41"/>
      <c r="FX27" s="41"/>
      <c r="FY27" s="41"/>
      <c r="FZ27" s="41"/>
      <c r="GA27" s="42"/>
      <c r="GB27" s="40"/>
      <c r="GC27" s="41"/>
      <c r="GD27" s="41"/>
      <c r="GE27" s="41"/>
      <c r="GF27" s="41"/>
      <c r="GG27" s="41"/>
      <c r="GH27" s="42"/>
      <c r="GI27" s="40"/>
      <c r="GJ27" s="41"/>
      <c r="GK27" s="41"/>
      <c r="GL27" s="41"/>
      <c r="GM27" s="41"/>
      <c r="GN27" s="41"/>
      <c r="GO27" s="42"/>
      <c r="GP27" s="40"/>
      <c r="GQ27" s="41"/>
      <c r="GR27" s="41"/>
      <c r="GS27" s="41"/>
      <c r="GT27" s="41"/>
      <c r="GU27" s="41"/>
      <c r="GV27" s="42"/>
      <c r="GW27" s="40"/>
      <c r="GX27" s="41"/>
      <c r="GY27" s="41"/>
      <c r="GZ27" s="41"/>
      <c r="HA27" s="41"/>
      <c r="HB27" s="41"/>
      <c r="HC27" s="42"/>
      <c r="HD27" s="40"/>
      <c r="HE27" s="41"/>
      <c r="HF27" s="41"/>
      <c r="HG27" s="41"/>
      <c r="HH27" s="41"/>
      <c r="HI27" s="41"/>
      <c r="HJ27" s="42"/>
      <c r="HK27" s="40"/>
      <c r="HL27" s="41"/>
      <c r="HM27" s="41"/>
      <c r="HN27" s="41"/>
      <c r="HO27" s="41"/>
      <c r="HP27" s="41"/>
      <c r="HQ27" s="42"/>
      <c r="HR27" s="40"/>
      <c r="HS27" s="41"/>
      <c r="HT27" s="41"/>
      <c r="HU27" s="41"/>
      <c r="HV27" s="41"/>
      <c r="HW27" s="41"/>
      <c r="HX27" s="42"/>
      <c r="HY27" s="40"/>
      <c r="HZ27" s="41"/>
      <c r="IA27" s="41"/>
      <c r="IB27" s="41"/>
      <c r="IC27" s="41"/>
      <c r="ID27" s="41"/>
      <c r="IE27" s="42"/>
      <c r="IF27" s="40"/>
      <c r="IG27" s="41"/>
      <c r="IH27" s="41"/>
      <c r="II27" s="41"/>
      <c r="IJ27" s="41"/>
      <c r="IK27" s="41"/>
      <c r="IL27" s="42"/>
      <c r="IM27" s="40"/>
      <c r="IN27" s="41"/>
      <c r="IO27" s="41"/>
      <c r="IP27" s="41"/>
      <c r="IQ27" s="41"/>
      <c r="IR27" s="41"/>
      <c r="IS27" s="42"/>
      <c r="IT27" s="40"/>
      <c r="IU27" s="41"/>
      <c r="IV27" s="41"/>
      <c r="IW27" s="41"/>
      <c r="IX27" s="41"/>
      <c r="IY27" s="41"/>
      <c r="IZ27" s="42"/>
      <c r="JA27" s="40"/>
      <c r="JB27" s="41"/>
      <c r="JC27" s="41"/>
      <c r="JD27" s="41"/>
      <c r="JE27" s="41"/>
      <c r="JF27" s="41"/>
      <c r="JG27" s="42"/>
      <c r="JH27" s="40"/>
      <c r="JI27" s="41"/>
      <c r="JJ27" s="41"/>
      <c r="JK27" s="41"/>
      <c r="JL27" s="41"/>
      <c r="JM27" s="41"/>
      <c r="JN27" s="42"/>
    </row>
    <row r="28" spans="1:274" x14ac:dyDescent="0.2">
      <c r="A28" s="39" t="s">
        <v>112</v>
      </c>
      <c r="B28" s="40"/>
      <c r="C28" s="41"/>
      <c r="D28" s="41"/>
      <c r="E28" s="41"/>
      <c r="F28" s="41"/>
      <c r="G28" s="41"/>
      <c r="H28" s="42"/>
      <c r="I28" s="40"/>
      <c r="J28" s="41"/>
      <c r="K28" s="41"/>
      <c r="L28" s="41"/>
      <c r="M28" s="41"/>
      <c r="N28" s="41"/>
      <c r="O28" s="42"/>
      <c r="P28" s="40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2"/>
      <c r="AD28" s="40"/>
      <c r="AE28" s="41"/>
      <c r="AF28" s="41"/>
      <c r="AG28" s="41"/>
      <c r="AH28" s="41"/>
      <c r="AI28" s="41"/>
      <c r="AJ28" s="42"/>
      <c r="AK28" s="40"/>
      <c r="AL28" s="41"/>
      <c r="AM28" s="41"/>
      <c r="AN28" s="41"/>
      <c r="AO28" s="41"/>
      <c r="AP28" s="41"/>
      <c r="AQ28" s="42"/>
      <c r="AR28" s="40"/>
      <c r="AS28" s="41"/>
      <c r="AT28" s="41"/>
      <c r="AU28" s="41"/>
      <c r="AV28" s="41"/>
      <c r="AW28" s="41"/>
      <c r="AX28" s="42"/>
      <c r="AY28" s="40"/>
      <c r="AZ28" s="41"/>
      <c r="BA28" s="41"/>
      <c r="BB28" s="41"/>
      <c r="BC28" s="41"/>
      <c r="BD28" s="41"/>
      <c r="BE28" s="42"/>
      <c r="BF28" s="40"/>
      <c r="BG28" s="41"/>
      <c r="BH28" s="41"/>
      <c r="BI28" s="41"/>
      <c r="BJ28" s="41"/>
      <c r="BK28" s="41"/>
      <c r="BL28" s="42"/>
      <c r="BM28" s="40"/>
      <c r="BN28" s="41"/>
      <c r="BO28" s="41"/>
      <c r="BP28" s="41"/>
      <c r="BQ28" s="41"/>
      <c r="BR28" s="41"/>
      <c r="BS28" s="42"/>
      <c r="BT28" s="40"/>
      <c r="BU28" s="41"/>
      <c r="BV28" s="41"/>
      <c r="BW28" s="41"/>
      <c r="BX28" s="41"/>
      <c r="BY28" s="41"/>
      <c r="BZ28" s="42"/>
      <c r="CA28" s="40"/>
      <c r="CB28" s="41"/>
      <c r="CC28" s="41"/>
      <c r="CD28" s="41"/>
      <c r="CE28" s="41"/>
      <c r="CF28" s="41"/>
      <c r="CG28" s="42"/>
      <c r="CH28" s="40"/>
      <c r="CI28" s="41"/>
      <c r="CJ28" s="41"/>
      <c r="CK28" s="41"/>
      <c r="CL28" s="41"/>
      <c r="CM28" s="41"/>
      <c r="CN28" s="42"/>
      <c r="CO28" s="40"/>
      <c r="CP28" s="41"/>
      <c r="CQ28" s="41"/>
      <c r="CR28" s="41"/>
      <c r="CS28" s="41"/>
      <c r="CT28" s="41"/>
      <c r="CU28" s="42"/>
      <c r="CV28" s="40"/>
      <c r="CW28" s="41"/>
      <c r="CX28" s="41"/>
      <c r="CY28" s="41"/>
      <c r="CZ28" s="41"/>
      <c r="DA28" s="41"/>
      <c r="DB28" s="42"/>
      <c r="DC28" s="40"/>
      <c r="DD28" s="41"/>
      <c r="DE28" s="41"/>
      <c r="DF28" s="41"/>
      <c r="DG28" s="41"/>
      <c r="DH28" s="41"/>
      <c r="DI28" s="42"/>
      <c r="DJ28" s="40"/>
      <c r="DK28" s="41"/>
      <c r="DL28" s="41"/>
      <c r="DM28" s="41"/>
      <c r="DN28" s="41"/>
      <c r="DO28" s="41"/>
      <c r="DP28" s="42"/>
      <c r="DQ28" s="40"/>
      <c r="DR28" s="41"/>
      <c r="DS28" s="41"/>
      <c r="DT28" s="41"/>
      <c r="DU28" s="41"/>
      <c r="DV28" s="41"/>
      <c r="DW28" s="42"/>
      <c r="DX28" s="40"/>
      <c r="DY28" s="41"/>
      <c r="DZ28" s="41"/>
      <c r="EA28" s="41"/>
      <c r="EB28" s="41"/>
      <c r="EC28" s="41"/>
      <c r="ED28" s="42"/>
      <c r="EE28" s="40"/>
      <c r="EF28" s="41"/>
      <c r="EG28" s="41"/>
      <c r="EH28" s="41"/>
      <c r="EI28" s="41"/>
      <c r="EJ28" s="41"/>
      <c r="EK28" s="42"/>
      <c r="EL28" s="40"/>
      <c r="EM28" s="41"/>
      <c r="EN28" s="41"/>
      <c r="EO28" s="41"/>
      <c r="EP28" s="41"/>
      <c r="EQ28" s="41"/>
      <c r="ER28" s="42"/>
      <c r="ES28" s="40"/>
      <c r="ET28" s="41"/>
      <c r="EU28" s="41"/>
      <c r="EV28" s="41"/>
      <c r="EW28" s="41"/>
      <c r="EX28" s="41"/>
      <c r="EY28" s="42"/>
      <c r="EZ28" s="40"/>
      <c r="FA28" s="41"/>
      <c r="FB28" s="41"/>
      <c r="FC28" s="41"/>
      <c r="FD28" s="41"/>
      <c r="FE28" s="41"/>
      <c r="FF28" s="42"/>
      <c r="FG28" s="40"/>
      <c r="FH28" s="41"/>
      <c r="FI28" s="41"/>
      <c r="FJ28" s="41"/>
      <c r="FK28" s="41"/>
      <c r="FL28" s="41"/>
      <c r="FM28" s="42"/>
      <c r="FN28" s="40"/>
      <c r="FO28" s="41"/>
      <c r="FP28" s="41"/>
      <c r="FQ28" s="41"/>
      <c r="FR28" s="41"/>
      <c r="FS28" s="41"/>
      <c r="FT28" s="42"/>
      <c r="FU28" s="40"/>
      <c r="FV28" s="41"/>
      <c r="FW28" s="41"/>
      <c r="FX28" s="41"/>
      <c r="FY28" s="41"/>
      <c r="FZ28" s="41"/>
      <c r="GA28" s="42"/>
      <c r="GB28" s="40"/>
      <c r="GC28" s="41"/>
      <c r="GD28" s="41"/>
      <c r="GE28" s="41"/>
      <c r="GF28" s="41"/>
      <c r="GG28" s="41"/>
      <c r="GH28" s="42"/>
      <c r="GI28" s="40"/>
      <c r="GJ28" s="41"/>
      <c r="GK28" s="41"/>
      <c r="GL28" s="41"/>
      <c r="GM28" s="41"/>
      <c r="GN28" s="41"/>
      <c r="GO28" s="42"/>
      <c r="GP28" s="40"/>
      <c r="GQ28" s="41"/>
      <c r="GR28" s="41"/>
      <c r="GS28" s="41"/>
      <c r="GT28" s="41"/>
      <c r="GU28" s="41"/>
      <c r="GV28" s="42"/>
      <c r="GW28" s="40"/>
      <c r="GX28" s="41"/>
      <c r="GY28" s="41"/>
      <c r="GZ28" s="41"/>
      <c r="HA28" s="41"/>
      <c r="HB28" s="41"/>
      <c r="HC28" s="42"/>
      <c r="HD28" s="40"/>
      <c r="HE28" s="41"/>
      <c r="HF28" s="41"/>
      <c r="HG28" s="41"/>
      <c r="HH28" s="41"/>
      <c r="HI28" s="41"/>
      <c r="HJ28" s="42"/>
      <c r="HK28" s="40"/>
      <c r="HL28" s="41"/>
      <c r="HM28" s="41"/>
      <c r="HN28" s="41"/>
      <c r="HO28" s="41"/>
      <c r="HP28" s="41"/>
      <c r="HQ28" s="42"/>
      <c r="HR28" s="40"/>
      <c r="HS28" s="41"/>
      <c r="HT28" s="41"/>
      <c r="HU28" s="41"/>
      <c r="HV28" s="41"/>
      <c r="HW28" s="41"/>
      <c r="HX28" s="42"/>
      <c r="HY28" s="40"/>
      <c r="HZ28" s="41"/>
      <c r="IA28" s="41"/>
      <c r="IB28" s="41"/>
      <c r="IC28" s="41"/>
      <c r="ID28" s="41"/>
      <c r="IE28" s="42"/>
      <c r="IF28" s="40"/>
      <c r="IG28" s="41"/>
      <c r="IH28" s="41"/>
      <c r="II28" s="41"/>
      <c r="IJ28" s="41"/>
      <c r="IK28" s="41"/>
      <c r="IL28" s="42"/>
      <c r="IM28" s="40"/>
      <c r="IN28" s="41"/>
      <c r="IO28" s="41"/>
      <c r="IP28" s="41"/>
      <c r="IQ28" s="41"/>
      <c r="IR28" s="41"/>
      <c r="IS28" s="42"/>
      <c r="IT28" s="40"/>
      <c r="IU28" s="41"/>
      <c r="IV28" s="41"/>
      <c r="IW28" s="41"/>
      <c r="IX28" s="41"/>
      <c r="IY28" s="41"/>
      <c r="IZ28" s="42"/>
      <c r="JA28" s="40"/>
      <c r="JB28" s="41"/>
      <c r="JC28" s="41"/>
      <c r="JD28" s="41"/>
      <c r="JE28" s="41"/>
      <c r="JF28" s="41"/>
      <c r="JG28" s="42"/>
      <c r="JH28" s="40"/>
      <c r="JI28" s="41"/>
      <c r="JJ28" s="41"/>
      <c r="JK28" s="41"/>
      <c r="JL28" s="41"/>
      <c r="JM28" s="41"/>
      <c r="JN28" s="42"/>
    </row>
    <row r="29" spans="1:274" x14ac:dyDescent="0.2">
      <c r="A29" s="26" t="s">
        <v>113</v>
      </c>
      <c r="B29" s="27"/>
      <c r="C29" s="28"/>
      <c r="D29" s="28"/>
      <c r="E29" s="28"/>
      <c r="F29" s="28"/>
      <c r="G29" s="28"/>
      <c r="H29" s="29"/>
      <c r="I29" s="27"/>
      <c r="J29" s="28"/>
      <c r="K29" s="28"/>
      <c r="L29" s="28"/>
      <c r="M29" s="28"/>
      <c r="N29" s="28"/>
      <c r="O29" s="29"/>
      <c r="P29" s="27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9"/>
      <c r="AD29" s="27"/>
      <c r="AE29" s="28"/>
      <c r="AF29" s="28"/>
      <c r="AG29" s="28"/>
      <c r="AH29" s="28"/>
      <c r="AI29" s="28"/>
      <c r="AJ29" s="29"/>
      <c r="AK29" s="27"/>
      <c r="AL29" s="28"/>
      <c r="AM29" s="28"/>
      <c r="AN29" s="28"/>
      <c r="AO29" s="28"/>
      <c r="AP29" s="28"/>
      <c r="AQ29" s="29"/>
      <c r="AR29" s="27"/>
      <c r="AS29" s="28"/>
      <c r="AT29" s="28"/>
      <c r="AU29" s="28"/>
      <c r="AV29" s="28"/>
      <c r="AW29" s="28"/>
      <c r="AX29" s="29"/>
      <c r="AY29" s="27"/>
      <c r="AZ29" s="28"/>
      <c r="BA29" s="28"/>
      <c r="BB29" s="28"/>
      <c r="BC29" s="28"/>
      <c r="BD29" s="28"/>
      <c r="BE29" s="29"/>
      <c r="BF29" s="27"/>
      <c r="BG29" s="28"/>
      <c r="BH29" s="28"/>
      <c r="BI29" s="28"/>
      <c r="BJ29" s="28"/>
      <c r="BK29" s="28"/>
      <c r="BL29" s="29"/>
      <c r="BM29" s="27"/>
      <c r="BN29" s="28"/>
      <c r="BO29" s="28"/>
      <c r="BP29" s="28"/>
      <c r="BQ29" s="28"/>
      <c r="BR29" s="28"/>
      <c r="BS29" s="29"/>
      <c r="BT29" s="27"/>
      <c r="BU29" s="28"/>
      <c r="BV29" s="28"/>
      <c r="BW29" s="28"/>
      <c r="BX29" s="28"/>
      <c r="BY29" s="28"/>
      <c r="BZ29" s="29"/>
      <c r="CA29" s="27"/>
      <c r="CB29" s="28"/>
      <c r="CC29" s="28"/>
      <c r="CD29" s="28"/>
      <c r="CE29" s="28"/>
      <c r="CF29" s="28"/>
      <c r="CG29" s="29"/>
      <c r="CH29" s="27"/>
      <c r="CI29" s="28"/>
      <c r="CJ29" s="28"/>
      <c r="CK29" s="28"/>
      <c r="CL29" s="28"/>
      <c r="CM29" s="28"/>
      <c r="CN29" s="29"/>
      <c r="CO29" s="27"/>
      <c r="CP29" s="28"/>
      <c r="CQ29" s="28"/>
      <c r="CR29" s="28"/>
      <c r="CS29" s="28"/>
      <c r="CT29" s="28"/>
      <c r="CU29" s="29"/>
      <c r="CV29" s="27"/>
      <c r="CW29" s="28"/>
      <c r="CX29" s="28"/>
      <c r="CY29" s="28"/>
      <c r="CZ29" s="28"/>
      <c r="DA29" s="28"/>
      <c r="DB29" s="29"/>
      <c r="DC29" s="27"/>
      <c r="DD29" s="28"/>
      <c r="DE29" s="28"/>
      <c r="DF29" s="28"/>
      <c r="DG29" s="28"/>
      <c r="DH29" s="28"/>
      <c r="DI29" s="29"/>
      <c r="DJ29" s="27"/>
      <c r="DK29" s="28"/>
      <c r="DL29" s="28"/>
      <c r="DM29" s="28"/>
      <c r="DN29" s="28"/>
      <c r="DO29" s="28"/>
      <c r="DP29" s="29"/>
      <c r="DQ29" s="27"/>
      <c r="DR29" s="28"/>
      <c r="DS29" s="28"/>
      <c r="DT29" s="28"/>
      <c r="DU29" s="28"/>
      <c r="DV29" s="28"/>
      <c r="DW29" s="29"/>
      <c r="DX29" s="27"/>
      <c r="DY29" s="28"/>
      <c r="DZ29" s="28"/>
      <c r="EA29" s="28"/>
      <c r="EB29" s="28"/>
      <c r="EC29" s="28"/>
      <c r="ED29" s="29"/>
      <c r="EE29" s="27"/>
      <c r="EF29" s="28"/>
      <c r="EG29" s="28"/>
      <c r="EH29" s="28"/>
      <c r="EI29" s="28"/>
      <c r="EJ29" s="28"/>
      <c r="EK29" s="29"/>
      <c r="EL29" s="27"/>
      <c r="EM29" s="28"/>
      <c r="EN29" s="28"/>
      <c r="EO29" s="28"/>
      <c r="EP29" s="28"/>
      <c r="EQ29" s="28"/>
      <c r="ER29" s="29"/>
      <c r="ES29" s="27"/>
      <c r="ET29" s="28"/>
      <c r="EU29" s="28"/>
      <c r="EV29" s="28"/>
      <c r="EW29" s="28"/>
      <c r="EX29" s="28"/>
      <c r="EY29" s="29"/>
      <c r="EZ29" s="27"/>
      <c r="FA29" s="28"/>
      <c r="FB29" s="28"/>
      <c r="FC29" s="28"/>
      <c r="FD29" s="28"/>
      <c r="FE29" s="28"/>
      <c r="FF29" s="29"/>
      <c r="FG29" s="27"/>
      <c r="FH29" s="28"/>
      <c r="FI29" s="28"/>
      <c r="FJ29" s="28"/>
      <c r="FK29" s="28"/>
      <c r="FL29" s="28"/>
      <c r="FM29" s="29"/>
      <c r="FN29" s="27"/>
      <c r="FO29" s="28"/>
      <c r="FP29" s="28"/>
      <c r="FQ29" s="28"/>
      <c r="FR29" s="28"/>
      <c r="FS29" s="28"/>
      <c r="FT29" s="29"/>
      <c r="FU29" s="27"/>
      <c r="FV29" s="28"/>
      <c r="FW29" s="28"/>
      <c r="FX29" s="28"/>
      <c r="FY29" s="28"/>
      <c r="FZ29" s="28"/>
      <c r="GA29" s="29"/>
      <c r="GB29" s="27"/>
      <c r="GC29" s="28"/>
      <c r="GD29" s="28"/>
      <c r="GE29" s="28"/>
      <c r="GF29" s="28"/>
      <c r="GG29" s="28"/>
      <c r="GH29" s="29"/>
      <c r="GI29" s="27"/>
      <c r="GJ29" s="28"/>
      <c r="GK29" s="28"/>
      <c r="GL29" s="28"/>
      <c r="GM29" s="28"/>
      <c r="GN29" s="28"/>
      <c r="GO29" s="29"/>
      <c r="GP29" s="27"/>
      <c r="GQ29" s="28"/>
      <c r="GR29" s="28"/>
      <c r="GS29" s="28"/>
      <c r="GT29" s="28"/>
      <c r="GU29" s="28"/>
      <c r="GV29" s="29"/>
      <c r="GW29" s="27"/>
      <c r="GX29" s="28"/>
      <c r="GY29" s="28"/>
      <c r="GZ29" s="28"/>
      <c r="HA29" s="28"/>
      <c r="HB29" s="28"/>
      <c r="HC29" s="29"/>
      <c r="HD29" s="27"/>
      <c r="HE29" s="28"/>
      <c r="HF29" s="28"/>
      <c r="HG29" s="28"/>
      <c r="HH29" s="28"/>
      <c r="HI29" s="28"/>
      <c r="HJ29" s="29"/>
      <c r="HK29" s="27"/>
      <c r="HL29" s="28"/>
      <c r="HM29" s="28"/>
      <c r="HN29" s="28"/>
      <c r="HO29" s="28"/>
      <c r="HP29" s="28"/>
      <c r="HQ29" s="29"/>
      <c r="HR29" s="27"/>
      <c r="HS29" s="28"/>
      <c r="HT29" s="28"/>
      <c r="HU29" s="28"/>
      <c r="HV29" s="28"/>
      <c r="HW29" s="28"/>
      <c r="HX29" s="29"/>
      <c r="HY29" s="27"/>
      <c r="HZ29" s="28"/>
      <c r="IA29" s="28"/>
      <c r="IB29" s="28"/>
      <c r="IC29" s="28"/>
      <c r="ID29" s="28"/>
      <c r="IE29" s="29"/>
      <c r="IF29" s="27"/>
      <c r="IG29" s="28"/>
      <c r="IH29" s="28"/>
      <c r="II29" s="28"/>
      <c r="IJ29" s="28"/>
      <c r="IK29" s="28"/>
      <c r="IL29" s="29"/>
      <c r="IM29" s="27"/>
      <c r="IN29" s="28"/>
      <c r="IO29" s="28"/>
      <c r="IP29" s="28"/>
      <c r="IQ29" s="28"/>
      <c r="IR29" s="28"/>
      <c r="IS29" s="29"/>
      <c r="IT29" s="27"/>
      <c r="IU29" s="28"/>
      <c r="IV29" s="28"/>
      <c r="IW29" s="28"/>
      <c r="IX29" s="28"/>
      <c r="IY29" s="28"/>
      <c r="IZ29" s="29"/>
      <c r="JA29" s="27"/>
      <c r="JB29" s="28"/>
      <c r="JC29" s="28"/>
      <c r="JD29" s="28"/>
      <c r="JE29" s="28"/>
      <c r="JF29" s="28"/>
      <c r="JG29" s="29"/>
      <c r="JH29" s="27"/>
      <c r="JI29" s="28"/>
      <c r="JJ29" s="28"/>
      <c r="JK29" s="28"/>
      <c r="JL29" s="28"/>
      <c r="JM29" s="28"/>
      <c r="JN29" s="29"/>
    </row>
    <row r="30" spans="1:274" x14ac:dyDescent="0.2">
      <c r="A30" s="80" t="s">
        <v>35</v>
      </c>
      <c r="B30" s="81">
        <f>B25+B26-B27-B28-B29</f>
        <v>0</v>
      </c>
      <c r="C30" s="82">
        <f t="shared" ref="C30" si="395">C25+C26-C27-C28-C29</f>
        <v>0</v>
      </c>
      <c r="D30" s="82">
        <f t="shared" ref="D30" si="396">D25+D26-D27-D28-D29</f>
        <v>0</v>
      </c>
      <c r="E30" s="82">
        <f t="shared" ref="E30" si="397">E25+E26-E27-E28-E29</f>
        <v>0</v>
      </c>
      <c r="F30" s="82">
        <f t="shared" ref="F30" si="398">F25+F26-F27-F28-F29</f>
        <v>0</v>
      </c>
      <c r="G30" s="82">
        <f t="shared" ref="G30" si="399">G25+G26-G27-G28-G29</f>
        <v>0</v>
      </c>
      <c r="H30" s="83">
        <f t="shared" ref="H30" si="400">H25+H26-H27-H28-H29</f>
        <v>0</v>
      </c>
      <c r="I30" s="81">
        <f t="shared" ref="I30" si="401">I25+I26-I27-I28-I29</f>
        <v>0</v>
      </c>
      <c r="J30" s="82">
        <f t="shared" ref="J30" si="402">J25+J26-J27-J28-J29</f>
        <v>0</v>
      </c>
      <c r="K30" s="82">
        <f t="shared" ref="K30" si="403">K25+K26-K27-K28-K29</f>
        <v>0</v>
      </c>
      <c r="L30" s="82">
        <f t="shared" ref="L30" si="404">L25+L26-L27-L28-L29</f>
        <v>0</v>
      </c>
      <c r="M30" s="82">
        <f t="shared" ref="M30" si="405">M25+M26-M27-M28-M29</f>
        <v>0</v>
      </c>
      <c r="N30" s="82">
        <f t="shared" ref="N30" si="406">N25+N26-N27-N28-N29</f>
        <v>0</v>
      </c>
      <c r="O30" s="83">
        <f t="shared" ref="O30" si="407">O25+O26-O27-O28-O29</f>
        <v>0</v>
      </c>
      <c r="P30" s="81">
        <f t="shared" ref="P30" si="408">P25+P26-P27-P28-P29</f>
        <v>0</v>
      </c>
      <c r="Q30" s="82">
        <f t="shared" ref="Q30" si="409">Q25+Q26-Q27-Q28-Q29</f>
        <v>0</v>
      </c>
      <c r="R30" s="82">
        <f t="shared" ref="R30" si="410">R25+R26-R27-R28-R29</f>
        <v>0</v>
      </c>
      <c r="S30" s="82">
        <f t="shared" ref="S30" si="411">S25+S26-S27-S28-S29</f>
        <v>0</v>
      </c>
      <c r="T30" s="82">
        <f t="shared" ref="T30" si="412">T25+T26-T27-T28-T29</f>
        <v>0</v>
      </c>
      <c r="U30" s="82">
        <f t="shared" ref="U30" si="413">U25+U26-U27-U28-U29</f>
        <v>0</v>
      </c>
      <c r="V30" s="83">
        <f t="shared" ref="V30" si="414">V25+V26-V27-V28-V29</f>
        <v>0</v>
      </c>
      <c r="W30" s="81">
        <f t="shared" ref="W30" si="415">W25+W26-W27-W28-W29</f>
        <v>0</v>
      </c>
      <c r="X30" s="82">
        <f t="shared" ref="X30" si="416">X25+X26-X27-X28-X29</f>
        <v>0</v>
      </c>
      <c r="Y30" s="82">
        <f t="shared" ref="Y30" si="417">Y25+Y26-Y27-Y28-Y29</f>
        <v>0</v>
      </c>
      <c r="Z30" s="82">
        <f t="shared" ref="Z30" si="418">Z25+Z26-Z27-Z28-Z29</f>
        <v>0</v>
      </c>
      <c r="AA30" s="82">
        <f t="shared" ref="AA30" si="419">AA25+AA26-AA27-AA28-AA29</f>
        <v>0</v>
      </c>
      <c r="AB30" s="82">
        <f t="shared" ref="AB30" si="420">AB25+AB26-AB27-AB28-AB29</f>
        <v>0</v>
      </c>
      <c r="AC30" s="83">
        <f t="shared" ref="AC30" si="421">AC25+AC26-AC27-AC28-AC29</f>
        <v>0</v>
      </c>
      <c r="AD30" s="81">
        <f t="shared" ref="AD30" si="422">AD25+AD26-AD27-AD28-AD29</f>
        <v>0</v>
      </c>
      <c r="AE30" s="82">
        <f t="shared" ref="AE30" si="423">AE25+AE26-AE27-AE28-AE29</f>
        <v>0</v>
      </c>
      <c r="AF30" s="82">
        <f t="shared" ref="AF30" si="424">AF25+AF26-AF27-AF28-AF29</f>
        <v>0</v>
      </c>
      <c r="AG30" s="82">
        <f t="shared" ref="AG30" si="425">AG25+AG26-AG27-AG28-AG29</f>
        <v>0</v>
      </c>
      <c r="AH30" s="82">
        <f t="shared" ref="AH30" si="426">AH25+AH26-AH27-AH28-AH29</f>
        <v>0</v>
      </c>
      <c r="AI30" s="82">
        <f t="shared" ref="AI30" si="427">AI25+AI26-AI27-AI28-AI29</f>
        <v>0</v>
      </c>
      <c r="AJ30" s="83">
        <f t="shared" ref="AJ30" si="428">AJ25+AJ26-AJ27-AJ28-AJ29</f>
        <v>0</v>
      </c>
      <c r="AK30" s="81">
        <f t="shared" ref="AK30" si="429">AK25+AK26-AK27-AK28-AK29</f>
        <v>0</v>
      </c>
      <c r="AL30" s="82">
        <f t="shared" ref="AL30" si="430">AL25+AL26-AL27-AL28-AL29</f>
        <v>0</v>
      </c>
      <c r="AM30" s="82">
        <f t="shared" ref="AM30" si="431">AM25+AM26-AM27-AM28-AM29</f>
        <v>0</v>
      </c>
      <c r="AN30" s="82">
        <f t="shared" ref="AN30" si="432">AN25+AN26-AN27-AN28-AN29</f>
        <v>0</v>
      </c>
      <c r="AO30" s="82">
        <f t="shared" ref="AO30" si="433">AO25+AO26-AO27-AO28-AO29</f>
        <v>0</v>
      </c>
      <c r="AP30" s="82">
        <f t="shared" ref="AP30" si="434">AP25+AP26-AP27-AP28-AP29</f>
        <v>0</v>
      </c>
      <c r="AQ30" s="83">
        <f t="shared" ref="AQ30" si="435">AQ25+AQ26-AQ27-AQ28-AQ29</f>
        <v>0</v>
      </c>
      <c r="AR30" s="81">
        <f t="shared" ref="AR30" si="436">AR25+AR26-AR27-AR28-AR29</f>
        <v>0</v>
      </c>
      <c r="AS30" s="82">
        <f t="shared" ref="AS30" si="437">AS25+AS26-AS27-AS28-AS29</f>
        <v>0</v>
      </c>
      <c r="AT30" s="82">
        <f t="shared" ref="AT30" si="438">AT25+AT26-AT27-AT28-AT29</f>
        <v>0</v>
      </c>
      <c r="AU30" s="82">
        <f t="shared" ref="AU30" si="439">AU25+AU26-AU27-AU28-AU29</f>
        <v>0</v>
      </c>
      <c r="AV30" s="82">
        <f t="shared" ref="AV30" si="440">AV25+AV26-AV27-AV28-AV29</f>
        <v>0</v>
      </c>
      <c r="AW30" s="82">
        <f t="shared" ref="AW30" si="441">AW25+AW26-AW27-AW28-AW29</f>
        <v>0</v>
      </c>
      <c r="AX30" s="83">
        <f t="shared" ref="AX30" si="442">AX25+AX26-AX27-AX28-AX29</f>
        <v>0</v>
      </c>
      <c r="AY30" s="81">
        <f t="shared" ref="AY30" si="443">AY25+AY26-AY27-AY28-AY29</f>
        <v>0</v>
      </c>
      <c r="AZ30" s="82">
        <f t="shared" ref="AZ30" si="444">AZ25+AZ26-AZ27-AZ28-AZ29</f>
        <v>0</v>
      </c>
      <c r="BA30" s="82">
        <f t="shared" ref="BA30" si="445">BA25+BA26-BA27-BA28-BA29</f>
        <v>0</v>
      </c>
      <c r="BB30" s="82">
        <f t="shared" ref="BB30" si="446">BB25+BB26-BB27-BB28-BB29</f>
        <v>0</v>
      </c>
      <c r="BC30" s="82">
        <f t="shared" ref="BC30" si="447">BC25+BC26-BC27-BC28-BC29</f>
        <v>0</v>
      </c>
      <c r="BD30" s="82">
        <f t="shared" ref="BD30" si="448">BD25+BD26-BD27-BD28-BD29</f>
        <v>0</v>
      </c>
      <c r="BE30" s="83">
        <f t="shared" ref="BE30" si="449">BE25+BE26-BE27-BE28-BE29</f>
        <v>0</v>
      </c>
      <c r="BF30" s="81">
        <f t="shared" ref="BF30" si="450">BF25+BF26-BF27-BF28-BF29</f>
        <v>0</v>
      </c>
      <c r="BG30" s="82">
        <f t="shared" ref="BG30" si="451">BG25+BG26-BG27-BG28-BG29</f>
        <v>0</v>
      </c>
      <c r="BH30" s="82">
        <f t="shared" ref="BH30" si="452">BH25+BH26-BH27-BH28-BH29</f>
        <v>0</v>
      </c>
      <c r="BI30" s="82">
        <f t="shared" ref="BI30" si="453">BI25+BI26-BI27-BI28-BI29</f>
        <v>0</v>
      </c>
      <c r="BJ30" s="82">
        <f t="shared" ref="BJ30" si="454">BJ25+BJ26-BJ27-BJ28-BJ29</f>
        <v>0</v>
      </c>
      <c r="BK30" s="82">
        <f t="shared" ref="BK30" si="455">BK25+BK26-BK27-BK28-BK29</f>
        <v>0</v>
      </c>
      <c r="BL30" s="83">
        <f t="shared" ref="BL30" si="456">BL25+BL26-BL27-BL28-BL29</f>
        <v>0</v>
      </c>
      <c r="BM30" s="81">
        <f t="shared" ref="BM30" si="457">BM25+BM26-BM27-BM28-BM29</f>
        <v>0</v>
      </c>
      <c r="BN30" s="82">
        <f t="shared" ref="BN30" si="458">BN25+BN26-BN27-BN28-BN29</f>
        <v>0</v>
      </c>
      <c r="BO30" s="82">
        <f t="shared" ref="BO30" si="459">BO25+BO26-BO27-BO28-BO29</f>
        <v>0</v>
      </c>
      <c r="BP30" s="82">
        <f t="shared" ref="BP30" si="460">BP25+BP26-BP27-BP28-BP29</f>
        <v>0</v>
      </c>
      <c r="BQ30" s="82">
        <f t="shared" ref="BQ30" si="461">BQ25+BQ26-BQ27-BQ28-BQ29</f>
        <v>0</v>
      </c>
      <c r="BR30" s="82">
        <f t="shared" ref="BR30" si="462">BR25+BR26-BR27-BR28-BR29</f>
        <v>0</v>
      </c>
      <c r="BS30" s="83">
        <f t="shared" ref="BS30" si="463">BS25+BS26-BS27-BS28-BS29</f>
        <v>0</v>
      </c>
      <c r="BT30" s="81">
        <f t="shared" ref="BT30" si="464">BT25+BT26-BT27-BT28-BT29</f>
        <v>0</v>
      </c>
      <c r="BU30" s="82">
        <f t="shared" ref="BU30" si="465">BU25+BU26-BU27-BU28-BU29</f>
        <v>0</v>
      </c>
      <c r="BV30" s="82">
        <f t="shared" ref="BV30" si="466">BV25+BV26-BV27-BV28-BV29</f>
        <v>0</v>
      </c>
      <c r="BW30" s="82">
        <f t="shared" ref="BW30" si="467">BW25+BW26-BW27-BW28-BW29</f>
        <v>0</v>
      </c>
      <c r="BX30" s="82">
        <f t="shared" ref="BX30" si="468">BX25+BX26-BX27-BX28-BX29</f>
        <v>0</v>
      </c>
      <c r="BY30" s="82">
        <f t="shared" ref="BY30" si="469">BY25+BY26-BY27-BY28-BY29</f>
        <v>0</v>
      </c>
      <c r="BZ30" s="83">
        <f t="shared" ref="BZ30" si="470">BZ25+BZ26-BZ27-BZ28-BZ29</f>
        <v>0</v>
      </c>
      <c r="CA30" s="81">
        <f t="shared" ref="CA30" si="471">CA25+CA26-CA27-CA28-CA29</f>
        <v>0</v>
      </c>
      <c r="CB30" s="82">
        <f t="shared" ref="CB30" si="472">CB25+CB26-CB27-CB28-CB29</f>
        <v>0</v>
      </c>
      <c r="CC30" s="82">
        <f t="shared" ref="CC30" si="473">CC25+CC26-CC27-CC28-CC29</f>
        <v>0</v>
      </c>
      <c r="CD30" s="82">
        <f t="shared" ref="CD30" si="474">CD25+CD26-CD27-CD28-CD29</f>
        <v>0</v>
      </c>
      <c r="CE30" s="82">
        <f t="shared" ref="CE30" si="475">CE25+CE26-CE27-CE28-CE29</f>
        <v>0</v>
      </c>
      <c r="CF30" s="82">
        <f t="shared" ref="CF30" si="476">CF25+CF26-CF27-CF28-CF29</f>
        <v>0</v>
      </c>
      <c r="CG30" s="83">
        <f t="shared" ref="CG30" si="477">CG25+CG26-CG27-CG28-CG29</f>
        <v>0</v>
      </c>
      <c r="CH30" s="81">
        <f t="shared" ref="CH30" si="478">CH25+CH26-CH27-CH28-CH29</f>
        <v>0</v>
      </c>
      <c r="CI30" s="82">
        <f t="shared" ref="CI30" si="479">CI25+CI26-CI27-CI28-CI29</f>
        <v>0</v>
      </c>
      <c r="CJ30" s="82">
        <f t="shared" ref="CJ30" si="480">CJ25+CJ26-CJ27-CJ28-CJ29</f>
        <v>0</v>
      </c>
      <c r="CK30" s="82">
        <f t="shared" ref="CK30" si="481">CK25+CK26-CK27-CK28-CK29</f>
        <v>0</v>
      </c>
      <c r="CL30" s="82">
        <f t="shared" ref="CL30" si="482">CL25+CL26-CL27-CL28-CL29</f>
        <v>0</v>
      </c>
      <c r="CM30" s="82">
        <f t="shared" ref="CM30" si="483">CM25+CM26-CM27-CM28-CM29</f>
        <v>0</v>
      </c>
      <c r="CN30" s="83">
        <f t="shared" ref="CN30" si="484">CN25+CN26-CN27-CN28-CN29</f>
        <v>0</v>
      </c>
      <c r="CO30" s="81">
        <f t="shared" ref="CO30" si="485">CO25+CO26-CO27-CO28-CO29</f>
        <v>0</v>
      </c>
      <c r="CP30" s="82">
        <f t="shared" ref="CP30" si="486">CP25+CP26-CP27-CP28-CP29</f>
        <v>0</v>
      </c>
      <c r="CQ30" s="82">
        <f t="shared" ref="CQ30" si="487">CQ25+CQ26-CQ27-CQ28-CQ29</f>
        <v>0</v>
      </c>
      <c r="CR30" s="82">
        <f t="shared" ref="CR30" si="488">CR25+CR26-CR27-CR28-CR29</f>
        <v>0</v>
      </c>
      <c r="CS30" s="82">
        <f t="shared" ref="CS30" si="489">CS25+CS26-CS27-CS28-CS29</f>
        <v>0</v>
      </c>
      <c r="CT30" s="82">
        <f t="shared" ref="CT30" si="490">CT25+CT26-CT27-CT28-CT29</f>
        <v>0</v>
      </c>
      <c r="CU30" s="83">
        <f t="shared" ref="CU30" si="491">CU25+CU26-CU27-CU28-CU29</f>
        <v>0</v>
      </c>
      <c r="CV30" s="81">
        <f t="shared" ref="CV30" si="492">CV25+CV26-CV27-CV28-CV29</f>
        <v>0</v>
      </c>
      <c r="CW30" s="82">
        <f t="shared" ref="CW30" si="493">CW25+CW26-CW27-CW28-CW29</f>
        <v>0</v>
      </c>
      <c r="CX30" s="82">
        <f t="shared" ref="CX30" si="494">CX25+CX26-CX27-CX28-CX29</f>
        <v>0</v>
      </c>
      <c r="CY30" s="82">
        <f t="shared" ref="CY30" si="495">CY25+CY26-CY27-CY28-CY29</f>
        <v>0</v>
      </c>
      <c r="CZ30" s="82">
        <f t="shared" ref="CZ30" si="496">CZ25+CZ26-CZ27-CZ28-CZ29</f>
        <v>0</v>
      </c>
      <c r="DA30" s="82">
        <f t="shared" ref="DA30" si="497">DA25+DA26-DA27-DA28-DA29</f>
        <v>0</v>
      </c>
      <c r="DB30" s="83">
        <f t="shared" ref="DB30" si="498">DB25+DB26-DB27-DB28-DB29</f>
        <v>0</v>
      </c>
      <c r="DC30" s="81">
        <f t="shared" ref="DC30" si="499">DC25+DC26-DC27-DC28-DC29</f>
        <v>0</v>
      </c>
      <c r="DD30" s="82">
        <f t="shared" ref="DD30" si="500">DD25+DD26-DD27-DD28-DD29</f>
        <v>0</v>
      </c>
      <c r="DE30" s="82">
        <f t="shared" ref="DE30" si="501">DE25+DE26-DE27-DE28-DE29</f>
        <v>0</v>
      </c>
      <c r="DF30" s="82">
        <f t="shared" ref="DF30" si="502">DF25+DF26-DF27-DF28-DF29</f>
        <v>0</v>
      </c>
      <c r="DG30" s="82">
        <f t="shared" ref="DG30" si="503">DG25+DG26-DG27-DG28-DG29</f>
        <v>0</v>
      </c>
      <c r="DH30" s="82">
        <f t="shared" ref="DH30" si="504">DH25+DH26-DH27-DH28-DH29</f>
        <v>0</v>
      </c>
      <c r="DI30" s="83">
        <f t="shared" ref="DI30" si="505">DI25+DI26-DI27-DI28-DI29</f>
        <v>0</v>
      </c>
      <c r="DJ30" s="81">
        <f t="shared" ref="DJ30" si="506">DJ25+DJ26-DJ27-DJ28-DJ29</f>
        <v>0</v>
      </c>
      <c r="DK30" s="82">
        <f t="shared" ref="DK30" si="507">DK25+DK26-DK27-DK28-DK29</f>
        <v>0</v>
      </c>
      <c r="DL30" s="82">
        <f t="shared" ref="DL30" si="508">DL25+DL26-DL27-DL28-DL29</f>
        <v>0</v>
      </c>
      <c r="DM30" s="82">
        <f t="shared" ref="DM30" si="509">DM25+DM26-DM27-DM28-DM29</f>
        <v>0</v>
      </c>
      <c r="DN30" s="82">
        <f t="shared" ref="DN30" si="510">DN25+DN26-DN27-DN28-DN29</f>
        <v>0</v>
      </c>
      <c r="DO30" s="82">
        <f t="shared" ref="DO30" si="511">DO25+DO26-DO27-DO28-DO29</f>
        <v>0</v>
      </c>
      <c r="DP30" s="83">
        <f t="shared" ref="DP30" si="512">DP25+DP26-DP27-DP28-DP29</f>
        <v>0</v>
      </c>
      <c r="DQ30" s="81">
        <f t="shared" ref="DQ30" si="513">DQ25+DQ26-DQ27-DQ28-DQ29</f>
        <v>0</v>
      </c>
      <c r="DR30" s="82">
        <f t="shared" ref="DR30" si="514">DR25+DR26-DR27-DR28-DR29</f>
        <v>0</v>
      </c>
      <c r="DS30" s="82">
        <f t="shared" ref="DS30" si="515">DS25+DS26-DS27-DS28-DS29</f>
        <v>0</v>
      </c>
      <c r="DT30" s="82">
        <f t="shared" ref="DT30" si="516">DT25+DT26-DT27-DT28-DT29</f>
        <v>0</v>
      </c>
      <c r="DU30" s="82">
        <f t="shared" ref="DU30" si="517">DU25+DU26-DU27-DU28-DU29</f>
        <v>0</v>
      </c>
      <c r="DV30" s="82">
        <f t="shared" ref="DV30" si="518">DV25+DV26-DV27-DV28-DV29</f>
        <v>0</v>
      </c>
      <c r="DW30" s="83">
        <f t="shared" ref="DW30" si="519">DW25+DW26-DW27-DW28-DW29</f>
        <v>0</v>
      </c>
      <c r="DX30" s="81">
        <f t="shared" ref="DX30" si="520">DX25+DX26-DX27-DX28-DX29</f>
        <v>0</v>
      </c>
      <c r="DY30" s="82">
        <f t="shared" ref="DY30" si="521">DY25+DY26-DY27-DY28-DY29</f>
        <v>0</v>
      </c>
      <c r="DZ30" s="82">
        <f t="shared" ref="DZ30" si="522">DZ25+DZ26-DZ27-DZ28-DZ29</f>
        <v>0</v>
      </c>
      <c r="EA30" s="82">
        <f t="shared" ref="EA30" si="523">EA25+EA26-EA27-EA28-EA29</f>
        <v>19</v>
      </c>
      <c r="EB30" s="82">
        <f t="shared" ref="EB30" si="524">EB25+EB26-EB27-EB28-EB29</f>
        <v>41</v>
      </c>
      <c r="EC30" s="82">
        <f t="shared" ref="EC30" si="525">EC25+EC26-EC27-EC28-EC29</f>
        <v>66</v>
      </c>
      <c r="ED30" s="83">
        <f t="shared" ref="ED30" si="526">ED25+ED26-ED27-ED28-ED29</f>
        <v>88</v>
      </c>
      <c r="EE30" s="81">
        <f t="shared" ref="EE30" si="527">EE25+EE26-EE27-EE28-EE29</f>
        <v>97</v>
      </c>
      <c r="EF30" s="82">
        <f t="shared" ref="EF30" si="528">EF25+EF26-EF27-EF28-EF29</f>
        <v>117</v>
      </c>
      <c r="EG30" s="82">
        <f t="shared" ref="EG30" si="529">EG25+EG26-EG27-EG28-EG29</f>
        <v>136</v>
      </c>
      <c r="EH30" s="82">
        <f t="shared" ref="EH30" si="530">EH25+EH26-EH27-EH28-EH29</f>
        <v>148</v>
      </c>
      <c r="EI30" s="82">
        <f t="shared" ref="EI30" si="531">EI25+EI26-EI27-EI28-EI29</f>
        <v>148</v>
      </c>
      <c r="EJ30" s="82">
        <f t="shared" ref="EJ30" si="532">EJ25+EJ26-EJ27-EJ28-EJ29</f>
        <v>150</v>
      </c>
      <c r="EK30" s="83">
        <f t="shared" ref="EK30" si="533">EK25+EK26-EK27-EK28-EK29</f>
        <v>165</v>
      </c>
      <c r="EL30" s="81">
        <f t="shared" ref="EL30" si="534">EL25+EL26-EL27-EL28-EL29</f>
        <v>175</v>
      </c>
      <c r="EM30" s="82">
        <f t="shared" ref="EM30" si="535">EM25+EM26-EM27-EM28-EM29</f>
        <v>180</v>
      </c>
      <c r="EN30" s="82">
        <f t="shared" ref="EN30" si="536">EN25+EN26-EN27-EN28-EN29</f>
        <v>195</v>
      </c>
      <c r="EO30" s="82">
        <f t="shared" ref="EO30" si="537">EO25+EO26-EO27-EO28-EO29</f>
        <v>209</v>
      </c>
      <c r="EP30" s="82">
        <f t="shared" ref="EP30" si="538">EP25+EP26-EP27-EP28-EP29</f>
        <v>224</v>
      </c>
      <c r="EQ30" s="82">
        <f t="shared" ref="EQ30" si="539">EQ25+EQ26-EQ27-EQ28-EQ29</f>
        <v>225</v>
      </c>
      <c r="ER30" s="83">
        <f t="shared" ref="ER30" si="540">ER25+ER26-ER27-ER28-ER29</f>
        <v>228</v>
      </c>
      <c r="ES30" s="81">
        <f t="shared" ref="ES30" si="541">ES25+ES26-ES27-ES28-ES29</f>
        <v>234</v>
      </c>
      <c r="ET30" s="82">
        <f t="shared" ref="ET30" si="542">ET25+ET26-ET27-ET28-ET29</f>
        <v>239</v>
      </c>
      <c r="EU30" s="82">
        <f t="shared" ref="EU30" si="543">EU25+EU26-EU27-EU28-EU29</f>
        <v>240</v>
      </c>
      <c r="EV30" s="82">
        <f t="shared" ref="EV30" si="544">EV25+EV26-EV27-EV28-EV29</f>
        <v>0</v>
      </c>
      <c r="EW30" s="82">
        <f t="shared" ref="EW30" si="545">EW25+EW26-EW27-EW28-EW29</f>
        <v>0</v>
      </c>
      <c r="EX30" s="82">
        <f t="shared" ref="EX30" si="546">EX25+EX26-EX27-EX28-EX29</f>
        <v>13</v>
      </c>
      <c r="EY30" s="83">
        <f t="shared" ref="EY30" si="547">EY25+EY26-EY27-EY28-EY29</f>
        <v>0</v>
      </c>
      <c r="EZ30" s="81">
        <f t="shared" ref="EZ30" si="548">EZ25+EZ26-EZ27-EZ28-EZ29</f>
        <v>4</v>
      </c>
      <c r="FA30" s="82">
        <f t="shared" ref="FA30" si="549">FA25+FA26-FA27-FA28-FA29</f>
        <v>4</v>
      </c>
      <c r="FB30" s="82">
        <f t="shared" ref="FB30" si="550">FB25+FB26-FB27-FB28-FB29</f>
        <v>20</v>
      </c>
      <c r="FC30" s="82">
        <f t="shared" ref="FC30" si="551">FC25+FC26-FC27-FC28-FC29</f>
        <v>0</v>
      </c>
      <c r="FD30" s="82">
        <f t="shared" ref="FD30" si="552">FD25+FD26-FD27-FD28-FD29</f>
        <v>5</v>
      </c>
      <c r="FE30" s="82">
        <f t="shared" ref="FE30" si="553">FE25+FE26-FE27-FE28-FE29</f>
        <v>11</v>
      </c>
      <c r="FF30" s="83">
        <f t="shared" ref="FF30" si="554">FF25+FF26-FF27-FF28-FF29</f>
        <v>14</v>
      </c>
      <c r="FG30" s="81">
        <f t="shared" ref="FG30" si="555">FG25+FG26-FG27-FG28-FG29</f>
        <v>17</v>
      </c>
      <c r="FH30" s="82">
        <f t="shared" ref="FH30" si="556">FH25+FH26-FH27-FH28-FH29</f>
        <v>17</v>
      </c>
      <c r="FI30" s="82">
        <f t="shared" ref="FI30" si="557">FI25+FI26-FI27-FI28-FI29</f>
        <v>5</v>
      </c>
      <c r="FJ30" s="82">
        <f t="shared" ref="FJ30" si="558">FJ25+FJ26-FJ27-FJ28-FJ29</f>
        <v>8</v>
      </c>
      <c r="FK30" s="82">
        <f t="shared" ref="FK30" si="559">FK25+FK26-FK27-FK28-FK29</f>
        <v>8</v>
      </c>
      <c r="FL30" s="82">
        <f t="shared" ref="FL30" si="560">FL25+FL26-FL27-FL28-FL29</f>
        <v>8</v>
      </c>
      <c r="FM30" s="83">
        <f t="shared" ref="FM30" si="561">FM25+FM26-FM27-FM28-FM29</f>
        <v>8</v>
      </c>
      <c r="FN30" s="81">
        <f t="shared" ref="FN30" si="562">FN25+FN26-FN27-FN28-FN29</f>
        <v>8</v>
      </c>
      <c r="FO30" s="82">
        <f t="shared" ref="FO30" si="563">FO25+FO26-FO27-FO28-FO29</f>
        <v>8</v>
      </c>
      <c r="FP30" s="82">
        <f t="shared" ref="FP30" si="564">FP25+FP26-FP27-FP28-FP29</f>
        <v>8</v>
      </c>
      <c r="FQ30" s="82">
        <f t="shared" ref="FQ30" si="565">FQ25+FQ26-FQ27-FQ28-FQ29</f>
        <v>8</v>
      </c>
      <c r="FR30" s="82">
        <f t="shared" ref="FR30" si="566">FR25+FR26-FR27-FR28-FR29</f>
        <v>8</v>
      </c>
      <c r="FS30" s="82">
        <f t="shared" ref="FS30" si="567">FS25+FS26-FS27-FS28-FS29</f>
        <v>8</v>
      </c>
      <c r="FT30" s="83">
        <f t="shared" ref="FT30" si="568">FT25+FT26-FT27-FT28-FT29</f>
        <v>8</v>
      </c>
      <c r="FU30" s="81">
        <f t="shared" ref="FU30" si="569">FU25+FU26-FU27-FU28-FU29</f>
        <v>8</v>
      </c>
      <c r="FV30" s="82">
        <f t="shared" ref="FV30" si="570">FV25+FV26-FV27-FV28-FV29</f>
        <v>8</v>
      </c>
      <c r="FW30" s="82">
        <f t="shared" ref="FW30" si="571">FW25+FW26-FW27-FW28-FW29</f>
        <v>8</v>
      </c>
      <c r="FX30" s="82">
        <f t="shared" ref="FX30" si="572">FX25+FX26-FX27-FX28-FX29</f>
        <v>8</v>
      </c>
      <c r="FY30" s="82">
        <f t="shared" ref="FY30" si="573">FY25+FY26-FY27-FY28-FY29</f>
        <v>8</v>
      </c>
      <c r="FZ30" s="82">
        <f t="shared" ref="FZ30" si="574">FZ25+FZ26-FZ27-FZ28-FZ29</f>
        <v>8</v>
      </c>
      <c r="GA30" s="83">
        <f t="shared" ref="GA30" si="575">GA25+GA26-GA27-GA28-GA29</f>
        <v>8</v>
      </c>
      <c r="GB30" s="81">
        <f t="shared" ref="GB30" si="576">GB25+GB26-GB27-GB28-GB29</f>
        <v>8</v>
      </c>
      <c r="GC30" s="82">
        <f t="shared" ref="GC30" si="577">GC25+GC26-GC27-GC28-GC29</f>
        <v>8</v>
      </c>
      <c r="GD30" s="82">
        <f t="shared" ref="GD30" si="578">GD25+GD26-GD27-GD28-GD29</f>
        <v>8</v>
      </c>
      <c r="GE30" s="82">
        <f t="shared" ref="GE30" si="579">GE25+GE26-GE27-GE28-GE29</f>
        <v>8</v>
      </c>
      <c r="GF30" s="82">
        <f t="shared" ref="GF30" si="580">GF25+GF26-GF27-GF28-GF29</f>
        <v>8</v>
      </c>
      <c r="GG30" s="82">
        <f t="shared" ref="GG30" si="581">GG25+GG26-GG27-GG28-GG29</f>
        <v>8</v>
      </c>
      <c r="GH30" s="83">
        <f t="shared" ref="GH30" si="582">GH25+GH26-GH27-GH28-GH29</f>
        <v>8</v>
      </c>
      <c r="GI30" s="81">
        <f t="shared" ref="GI30" si="583">GI25+GI26-GI27-GI28-GI29</f>
        <v>8</v>
      </c>
      <c r="GJ30" s="82">
        <f t="shared" ref="GJ30" si="584">GJ25+GJ26-GJ27-GJ28-GJ29</f>
        <v>8</v>
      </c>
      <c r="GK30" s="82">
        <f t="shared" ref="GK30" si="585">GK25+GK26-GK27-GK28-GK29</f>
        <v>8</v>
      </c>
      <c r="GL30" s="82">
        <f t="shared" ref="GL30" si="586">GL25+GL26-GL27-GL28-GL29</f>
        <v>8</v>
      </c>
      <c r="GM30" s="82">
        <f t="shared" ref="GM30" si="587">GM25+GM26-GM27-GM28-GM29</f>
        <v>8</v>
      </c>
      <c r="GN30" s="82">
        <f t="shared" ref="GN30" si="588">GN25+GN26-GN27-GN28-GN29</f>
        <v>8</v>
      </c>
      <c r="GO30" s="83">
        <f t="shared" ref="GO30" si="589">GO25+GO26-GO27-GO28-GO29</f>
        <v>8</v>
      </c>
      <c r="GP30" s="81">
        <f t="shared" ref="GP30" si="590">GP25+GP26-GP27-GP28-GP29</f>
        <v>8</v>
      </c>
      <c r="GQ30" s="82">
        <f t="shared" ref="GQ30" si="591">GQ25+GQ26-GQ27-GQ28-GQ29</f>
        <v>8</v>
      </c>
      <c r="GR30" s="82">
        <f t="shared" ref="GR30" si="592">GR25+GR26-GR27-GR28-GR29</f>
        <v>8</v>
      </c>
      <c r="GS30" s="82">
        <f t="shared" ref="GS30" si="593">GS25+GS26-GS27-GS28-GS29</f>
        <v>8</v>
      </c>
      <c r="GT30" s="82">
        <f t="shared" ref="GT30" si="594">GT25+GT26-GT27-GT28-GT29</f>
        <v>8</v>
      </c>
      <c r="GU30" s="82">
        <f t="shared" ref="GU30" si="595">GU25+GU26-GU27-GU28-GU29</f>
        <v>8</v>
      </c>
      <c r="GV30" s="83">
        <f t="shared" ref="GV30" si="596">GV25+GV26-GV27-GV28-GV29</f>
        <v>8</v>
      </c>
      <c r="GW30" s="81">
        <f t="shared" ref="GW30" si="597">GW25+GW26-GW27-GW28-GW29</f>
        <v>8</v>
      </c>
      <c r="GX30" s="82">
        <f t="shared" ref="GX30" si="598">GX25+GX26-GX27-GX28-GX29</f>
        <v>8</v>
      </c>
      <c r="GY30" s="82">
        <f t="shared" ref="GY30" si="599">GY25+GY26-GY27-GY28-GY29</f>
        <v>8</v>
      </c>
      <c r="GZ30" s="82">
        <f t="shared" ref="GZ30" si="600">GZ25+GZ26-GZ27-GZ28-GZ29</f>
        <v>8</v>
      </c>
      <c r="HA30" s="82">
        <f t="shared" ref="HA30" si="601">HA25+HA26-HA27-HA28-HA29</f>
        <v>8</v>
      </c>
      <c r="HB30" s="82">
        <f t="shared" ref="HB30" si="602">HB25+HB26-HB27-HB28-HB29</f>
        <v>8</v>
      </c>
      <c r="HC30" s="83">
        <f t="shared" ref="HC30" si="603">HC25+HC26-HC27-HC28-HC29</f>
        <v>8</v>
      </c>
      <c r="HD30" s="81">
        <f t="shared" ref="HD30" si="604">HD25+HD26-HD27-HD28-HD29</f>
        <v>8</v>
      </c>
      <c r="HE30" s="82">
        <f t="shared" ref="HE30" si="605">HE25+HE26-HE27-HE28-HE29</f>
        <v>8</v>
      </c>
      <c r="HF30" s="82">
        <f t="shared" ref="HF30" si="606">HF25+HF26-HF27-HF28-HF29</f>
        <v>8</v>
      </c>
      <c r="HG30" s="82">
        <f t="shared" ref="HG30" si="607">HG25+HG26-HG27-HG28-HG29</f>
        <v>8</v>
      </c>
      <c r="HH30" s="82">
        <f t="shared" ref="HH30" si="608">HH25+HH26-HH27-HH28-HH29</f>
        <v>8</v>
      </c>
      <c r="HI30" s="82">
        <f t="shared" ref="HI30" si="609">HI25+HI26-HI27-HI28-HI29</f>
        <v>8</v>
      </c>
      <c r="HJ30" s="83">
        <f t="shared" ref="HJ30" si="610">HJ25+HJ26-HJ27-HJ28-HJ29</f>
        <v>8</v>
      </c>
      <c r="HK30" s="81">
        <f t="shared" ref="HK30" si="611">HK25+HK26-HK27-HK28-HK29</f>
        <v>8</v>
      </c>
      <c r="HL30" s="82">
        <f t="shared" ref="HL30" si="612">HL25+HL26-HL27-HL28-HL29</f>
        <v>8</v>
      </c>
      <c r="HM30" s="82">
        <f t="shared" ref="HM30" si="613">HM25+HM26-HM27-HM28-HM29</f>
        <v>8</v>
      </c>
      <c r="HN30" s="82">
        <f t="shared" ref="HN30" si="614">HN25+HN26-HN27-HN28-HN29</f>
        <v>8</v>
      </c>
      <c r="HO30" s="82">
        <f t="shared" ref="HO30" si="615">HO25+HO26-HO27-HO28-HO29</f>
        <v>8</v>
      </c>
      <c r="HP30" s="82">
        <f t="shared" ref="HP30" si="616">HP25+HP26-HP27-HP28-HP29</f>
        <v>8</v>
      </c>
      <c r="HQ30" s="83">
        <f t="shared" ref="HQ30" si="617">HQ25+HQ26-HQ27-HQ28-HQ29</f>
        <v>8</v>
      </c>
      <c r="HR30" s="81">
        <f t="shared" ref="HR30" si="618">HR25+HR26-HR27-HR28-HR29</f>
        <v>8</v>
      </c>
      <c r="HS30" s="82">
        <f t="shared" ref="HS30" si="619">HS25+HS26-HS27-HS28-HS29</f>
        <v>8</v>
      </c>
      <c r="HT30" s="82">
        <f t="shared" ref="HT30" si="620">HT25+HT26-HT27-HT28-HT29</f>
        <v>8</v>
      </c>
      <c r="HU30" s="82">
        <f t="shared" ref="HU30" si="621">HU25+HU26-HU27-HU28-HU29</f>
        <v>8</v>
      </c>
      <c r="HV30" s="82">
        <f t="shared" ref="HV30" si="622">HV25+HV26-HV27-HV28-HV29</f>
        <v>8</v>
      </c>
      <c r="HW30" s="82">
        <f t="shared" ref="HW30" si="623">HW25+HW26-HW27-HW28-HW29</f>
        <v>8</v>
      </c>
      <c r="HX30" s="83">
        <f t="shared" ref="HX30" si="624">HX25+HX26-HX27-HX28-HX29</f>
        <v>8</v>
      </c>
      <c r="HY30" s="81">
        <f t="shared" ref="HY30" si="625">HY25+HY26-HY27-HY28-HY29</f>
        <v>8</v>
      </c>
      <c r="HZ30" s="82">
        <f t="shared" ref="HZ30" si="626">HZ25+HZ26-HZ27-HZ28-HZ29</f>
        <v>8</v>
      </c>
      <c r="IA30" s="82">
        <f t="shared" ref="IA30" si="627">IA25+IA26-IA27-IA28-IA29</f>
        <v>8</v>
      </c>
      <c r="IB30" s="82">
        <f t="shared" ref="IB30" si="628">IB25+IB26-IB27-IB28-IB29</f>
        <v>8</v>
      </c>
      <c r="IC30" s="82">
        <f t="shared" ref="IC30" si="629">IC25+IC26-IC27-IC28-IC29</f>
        <v>8</v>
      </c>
      <c r="ID30" s="82">
        <f t="shared" ref="ID30" si="630">ID25+ID26-ID27-ID28-ID29</f>
        <v>8</v>
      </c>
      <c r="IE30" s="83">
        <f t="shared" ref="IE30" si="631">IE25+IE26-IE27-IE28-IE29</f>
        <v>8</v>
      </c>
      <c r="IF30" s="81">
        <f t="shared" ref="IF30" si="632">IF25+IF26-IF27-IF28-IF29</f>
        <v>8</v>
      </c>
      <c r="IG30" s="82">
        <f t="shared" ref="IG30" si="633">IG25+IG26-IG27-IG28-IG29</f>
        <v>8</v>
      </c>
      <c r="IH30" s="82">
        <f t="shared" ref="IH30" si="634">IH25+IH26-IH27-IH28-IH29</f>
        <v>8</v>
      </c>
      <c r="II30" s="82">
        <f t="shared" ref="II30" si="635">II25+II26-II27-II28-II29</f>
        <v>8</v>
      </c>
      <c r="IJ30" s="82">
        <f t="shared" ref="IJ30" si="636">IJ25+IJ26-IJ27-IJ28-IJ29</f>
        <v>8</v>
      </c>
      <c r="IK30" s="82">
        <f t="shared" ref="IK30" si="637">IK25+IK26-IK27-IK28-IK29</f>
        <v>8</v>
      </c>
      <c r="IL30" s="83">
        <f t="shared" ref="IL30" si="638">IL25+IL26-IL27-IL28-IL29</f>
        <v>8</v>
      </c>
      <c r="IM30" s="81">
        <f t="shared" ref="IM30" si="639">IM25+IM26-IM27-IM28-IM29</f>
        <v>8</v>
      </c>
      <c r="IN30" s="82">
        <f t="shared" ref="IN30" si="640">IN25+IN26-IN27-IN28-IN29</f>
        <v>8</v>
      </c>
      <c r="IO30" s="82">
        <f t="shared" ref="IO30" si="641">IO25+IO26-IO27-IO28-IO29</f>
        <v>8</v>
      </c>
      <c r="IP30" s="82">
        <f t="shared" ref="IP30" si="642">IP25+IP26-IP27-IP28-IP29</f>
        <v>8</v>
      </c>
      <c r="IQ30" s="82">
        <f t="shared" ref="IQ30" si="643">IQ25+IQ26-IQ27-IQ28-IQ29</f>
        <v>8</v>
      </c>
      <c r="IR30" s="82">
        <f t="shared" ref="IR30" si="644">IR25+IR26-IR27-IR28-IR29</f>
        <v>8</v>
      </c>
      <c r="IS30" s="83">
        <f t="shared" ref="IS30" si="645">IS25+IS26-IS27-IS28-IS29</f>
        <v>8</v>
      </c>
      <c r="IT30" s="81">
        <f t="shared" ref="IT30" si="646">IT25+IT26-IT27-IT28-IT29</f>
        <v>8</v>
      </c>
      <c r="IU30" s="82">
        <f t="shared" ref="IU30" si="647">IU25+IU26-IU27-IU28-IU29</f>
        <v>8</v>
      </c>
      <c r="IV30" s="82">
        <f t="shared" ref="IV30" si="648">IV25+IV26-IV27-IV28-IV29</f>
        <v>8</v>
      </c>
      <c r="IW30" s="82">
        <f t="shared" ref="IW30" si="649">IW25+IW26-IW27-IW28-IW29</f>
        <v>8</v>
      </c>
      <c r="IX30" s="82">
        <f t="shared" ref="IX30" si="650">IX25+IX26-IX27-IX28-IX29</f>
        <v>8</v>
      </c>
      <c r="IY30" s="82">
        <f t="shared" ref="IY30" si="651">IY25+IY26-IY27-IY28-IY29</f>
        <v>8</v>
      </c>
      <c r="IZ30" s="83">
        <f t="shared" ref="IZ30" si="652">IZ25+IZ26-IZ27-IZ28-IZ29</f>
        <v>8</v>
      </c>
      <c r="JA30" s="81">
        <f t="shared" ref="JA30" si="653">JA25+JA26-JA27-JA28-JA29</f>
        <v>8</v>
      </c>
      <c r="JB30" s="82">
        <f t="shared" ref="JB30" si="654">JB25+JB26-JB27-JB28-JB29</f>
        <v>8</v>
      </c>
      <c r="JC30" s="82">
        <f t="shared" ref="JC30" si="655">JC25+JC26-JC27-JC28-JC29</f>
        <v>8</v>
      </c>
      <c r="JD30" s="82">
        <f t="shared" ref="JD30" si="656">JD25+JD26-JD27-JD28-JD29</f>
        <v>8</v>
      </c>
      <c r="JE30" s="82">
        <f t="shared" ref="JE30" si="657">JE25+JE26-JE27-JE28-JE29</f>
        <v>8</v>
      </c>
      <c r="JF30" s="82">
        <f t="shared" ref="JF30" si="658">JF25+JF26-JF27-JF28-JF29</f>
        <v>8</v>
      </c>
      <c r="JG30" s="83">
        <f t="shared" ref="JG30" si="659">JG25+JG26-JG27-JG28-JG29</f>
        <v>8</v>
      </c>
      <c r="JH30" s="81">
        <f t="shared" ref="JH30" si="660">JH25+JH26-JH27-JH28-JH29</f>
        <v>8</v>
      </c>
      <c r="JI30" s="82">
        <f t="shared" ref="JI30" si="661">JI25+JI26-JI27-JI28-JI29</f>
        <v>8</v>
      </c>
      <c r="JJ30" s="82">
        <f t="shared" ref="JJ30" si="662">JJ25+JJ26-JJ27-JJ28-JJ29</f>
        <v>8</v>
      </c>
      <c r="JK30" s="82">
        <f t="shared" ref="JK30" si="663">JK25+JK26-JK27-JK28-JK29</f>
        <v>8</v>
      </c>
      <c r="JL30" s="82">
        <f t="shared" ref="JL30" si="664">JL25+JL26-JL27-JL28-JL29</f>
        <v>8</v>
      </c>
      <c r="JM30" s="82">
        <f t="shared" ref="JM30" si="665">JM25+JM26-JM27-JM28-JM29</f>
        <v>8</v>
      </c>
      <c r="JN30" s="83">
        <f t="shared" ref="JN30" si="666">JN25+JN26-JN27-JN28-JN29</f>
        <v>8</v>
      </c>
    </row>
    <row r="31" spans="1:274" x14ac:dyDescent="0.2">
      <c r="A31" s="73" t="s">
        <v>116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  <c r="EC31" s="72"/>
      <c r="ED31" s="72"/>
      <c r="EE31" s="72"/>
      <c r="EF31" s="72"/>
      <c r="EG31" s="72"/>
      <c r="EH31" s="72"/>
      <c r="EI31" s="72"/>
      <c r="EJ31" s="72"/>
      <c r="EK31" s="72"/>
      <c r="EL31" s="72"/>
      <c r="EM31" s="72"/>
      <c r="EN31" s="72"/>
      <c r="EO31" s="72"/>
      <c r="EP31" s="72"/>
      <c r="EQ31" s="72"/>
      <c r="ER31" s="72"/>
      <c r="ES31" s="72"/>
      <c r="ET31" s="72"/>
      <c r="EU31" s="72"/>
      <c r="EV31" s="72"/>
      <c r="EW31" s="72"/>
      <c r="EX31" s="72"/>
      <c r="EY31" s="72"/>
      <c r="EZ31" s="72"/>
      <c r="FA31" s="72"/>
      <c r="FB31" s="72"/>
      <c r="FC31" s="72"/>
      <c r="FD31" s="72"/>
      <c r="FE31" s="72"/>
      <c r="FF31" s="72"/>
      <c r="FG31" s="72"/>
      <c r="FH31" s="72"/>
      <c r="FI31" s="72"/>
      <c r="FJ31" s="72"/>
      <c r="FK31" s="72"/>
      <c r="FL31" s="72"/>
      <c r="FM31" s="72"/>
      <c r="FN31" s="72"/>
      <c r="FO31" s="72"/>
      <c r="FP31" s="72"/>
      <c r="FQ31" s="72"/>
      <c r="FR31" s="72"/>
      <c r="FS31" s="72"/>
      <c r="FT31" s="72"/>
      <c r="FU31" s="72"/>
      <c r="FV31" s="72"/>
      <c r="FW31" s="72"/>
      <c r="FX31" s="72"/>
      <c r="FY31" s="72"/>
      <c r="FZ31" s="72"/>
      <c r="GA31" s="72"/>
      <c r="GB31" s="72"/>
      <c r="GC31" s="72"/>
      <c r="GD31" s="72"/>
      <c r="GE31" s="72"/>
      <c r="GF31" s="72"/>
      <c r="GG31" s="72"/>
      <c r="GH31" s="72"/>
      <c r="GI31" s="72"/>
      <c r="GJ31" s="72"/>
      <c r="GK31" s="72"/>
      <c r="GL31" s="72"/>
      <c r="GM31" s="72"/>
      <c r="GN31" s="72"/>
      <c r="GO31" s="72"/>
      <c r="GP31" s="72"/>
      <c r="GQ31" s="72"/>
      <c r="GR31" s="72"/>
      <c r="GS31" s="72"/>
      <c r="GT31" s="72"/>
      <c r="GU31" s="72"/>
      <c r="GV31" s="72"/>
      <c r="GW31" s="72"/>
      <c r="GX31" s="72"/>
      <c r="GY31" s="72"/>
      <c r="GZ31" s="72"/>
      <c r="HA31" s="72"/>
      <c r="HB31" s="72"/>
      <c r="HC31" s="72"/>
      <c r="HD31" s="72"/>
      <c r="HE31" s="72"/>
      <c r="HF31" s="72"/>
      <c r="HG31" s="72"/>
      <c r="HH31" s="72"/>
      <c r="HI31" s="72"/>
      <c r="HJ31" s="72"/>
      <c r="HK31" s="72"/>
      <c r="HL31" s="72"/>
      <c r="HM31" s="72"/>
      <c r="HN31" s="72"/>
      <c r="HO31" s="72"/>
      <c r="HP31" s="72"/>
      <c r="HQ31" s="72"/>
      <c r="HR31" s="72"/>
      <c r="HS31" s="72"/>
      <c r="HT31" s="72"/>
      <c r="HU31" s="72"/>
      <c r="HV31" s="72"/>
      <c r="HW31" s="72"/>
      <c r="HX31" s="72"/>
      <c r="HY31" s="72"/>
      <c r="HZ31" s="72"/>
      <c r="IA31" s="72"/>
      <c r="IB31" s="72"/>
      <c r="IC31" s="72"/>
      <c r="ID31" s="72"/>
      <c r="IE31" s="72"/>
      <c r="IF31" s="72"/>
      <c r="IG31" s="72"/>
      <c r="IH31" s="72"/>
      <c r="II31" s="72"/>
      <c r="IJ31" s="72"/>
      <c r="IK31" s="72"/>
      <c r="IL31" s="72"/>
      <c r="IM31" s="72"/>
      <c r="IN31" s="72"/>
      <c r="IO31" s="72"/>
      <c r="IP31" s="72"/>
      <c r="IQ31" s="72"/>
      <c r="IR31" s="72"/>
      <c r="IS31" s="72"/>
      <c r="IT31" s="72"/>
      <c r="IU31" s="72"/>
      <c r="IV31" s="72"/>
      <c r="IW31" s="72"/>
      <c r="IX31" s="72"/>
      <c r="IY31" s="72"/>
      <c r="IZ31" s="72"/>
      <c r="JA31" s="72"/>
      <c r="JB31" s="72"/>
      <c r="JC31" s="72"/>
      <c r="JD31" s="72"/>
      <c r="JE31" s="72"/>
      <c r="JF31" s="72"/>
      <c r="JG31" s="72"/>
      <c r="JH31" s="72"/>
      <c r="JI31" s="72"/>
      <c r="JJ31" s="72"/>
      <c r="JK31" s="72"/>
      <c r="JL31" s="72"/>
      <c r="JM31" s="72"/>
      <c r="JN31" s="72"/>
    </row>
    <row r="32" spans="1:274" x14ac:dyDescent="0.2">
      <c r="A32" s="76" t="s">
        <v>31</v>
      </c>
      <c r="B32" s="77">
        <v>0</v>
      </c>
      <c r="C32" s="78">
        <f>B37</f>
        <v>0</v>
      </c>
      <c r="D32" s="78">
        <f t="shared" ref="D32:BO32" si="667">C37</f>
        <v>0</v>
      </c>
      <c r="E32" s="78">
        <f t="shared" si="667"/>
        <v>0</v>
      </c>
      <c r="F32" s="78">
        <f t="shared" si="667"/>
        <v>0</v>
      </c>
      <c r="G32" s="78">
        <f t="shared" si="667"/>
        <v>0</v>
      </c>
      <c r="H32" s="79">
        <f t="shared" si="667"/>
        <v>0</v>
      </c>
      <c r="I32" s="77">
        <f t="shared" si="667"/>
        <v>0</v>
      </c>
      <c r="J32" s="78">
        <f t="shared" si="667"/>
        <v>0</v>
      </c>
      <c r="K32" s="78">
        <f t="shared" si="667"/>
        <v>0</v>
      </c>
      <c r="L32" s="78">
        <f t="shared" si="667"/>
        <v>0</v>
      </c>
      <c r="M32" s="78">
        <f t="shared" si="667"/>
        <v>0</v>
      </c>
      <c r="N32" s="78">
        <f t="shared" si="667"/>
        <v>0</v>
      </c>
      <c r="O32" s="79">
        <f t="shared" si="667"/>
        <v>0</v>
      </c>
      <c r="P32" s="77">
        <f t="shared" si="667"/>
        <v>0</v>
      </c>
      <c r="Q32" s="78">
        <f t="shared" si="667"/>
        <v>0</v>
      </c>
      <c r="R32" s="78">
        <f t="shared" si="667"/>
        <v>0</v>
      </c>
      <c r="S32" s="78">
        <f t="shared" si="667"/>
        <v>0</v>
      </c>
      <c r="T32" s="78">
        <f t="shared" si="667"/>
        <v>0</v>
      </c>
      <c r="U32" s="78">
        <f t="shared" si="667"/>
        <v>0</v>
      </c>
      <c r="V32" s="79">
        <f t="shared" si="667"/>
        <v>0</v>
      </c>
      <c r="W32" s="77">
        <f t="shared" si="667"/>
        <v>0</v>
      </c>
      <c r="X32" s="78">
        <f t="shared" si="667"/>
        <v>0</v>
      </c>
      <c r="Y32" s="78">
        <f t="shared" si="667"/>
        <v>0</v>
      </c>
      <c r="Z32" s="78">
        <f t="shared" si="667"/>
        <v>0</v>
      </c>
      <c r="AA32" s="78">
        <f t="shared" si="667"/>
        <v>0</v>
      </c>
      <c r="AB32" s="78">
        <f t="shared" si="667"/>
        <v>0</v>
      </c>
      <c r="AC32" s="79">
        <f t="shared" si="667"/>
        <v>0</v>
      </c>
      <c r="AD32" s="77">
        <f t="shared" si="667"/>
        <v>0</v>
      </c>
      <c r="AE32" s="78">
        <f t="shared" si="667"/>
        <v>0</v>
      </c>
      <c r="AF32" s="78">
        <f t="shared" si="667"/>
        <v>0</v>
      </c>
      <c r="AG32" s="78">
        <f t="shared" si="667"/>
        <v>0</v>
      </c>
      <c r="AH32" s="78">
        <f t="shared" si="667"/>
        <v>0</v>
      </c>
      <c r="AI32" s="78">
        <f t="shared" si="667"/>
        <v>0</v>
      </c>
      <c r="AJ32" s="79">
        <f t="shared" si="667"/>
        <v>0</v>
      </c>
      <c r="AK32" s="77">
        <f t="shared" si="667"/>
        <v>0</v>
      </c>
      <c r="AL32" s="78">
        <f t="shared" si="667"/>
        <v>0</v>
      </c>
      <c r="AM32" s="78">
        <f t="shared" si="667"/>
        <v>0</v>
      </c>
      <c r="AN32" s="78">
        <f t="shared" si="667"/>
        <v>0</v>
      </c>
      <c r="AO32" s="78">
        <f t="shared" si="667"/>
        <v>0</v>
      </c>
      <c r="AP32" s="78">
        <f t="shared" si="667"/>
        <v>0</v>
      </c>
      <c r="AQ32" s="79">
        <f t="shared" si="667"/>
        <v>0</v>
      </c>
      <c r="AR32" s="77">
        <f t="shared" si="667"/>
        <v>0</v>
      </c>
      <c r="AS32" s="78">
        <f t="shared" si="667"/>
        <v>0</v>
      </c>
      <c r="AT32" s="78">
        <f t="shared" si="667"/>
        <v>0</v>
      </c>
      <c r="AU32" s="78">
        <f t="shared" si="667"/>
        <v>0</v>
      </c>
      <c r="AV32" s="78">
        <f t="shared" si="667"/>
        <v>0</v>
      </c>
      <c r="AW32" s="78">
        <f t="shared" si="667"/>
        <v>0</v>
      </c>
      <c r="AX32" s="79">
        <f t="shared" si="667"/>
        <v>0</v>
      </c>
      <c r="AY32" s="77">
        <f t="shared" si="667"/>
        <v>0</v>
      </c>
      <c r="AZ32" s="78">
        <f t="shared" si="667"/>
        <v>0</v>
      </c>
      <c r="BA32" s="78">
        <f t="shared" si="667"/>
        <v>0</v>
      </c>
      <c r="BB32" s="78">
        <f t="shared" si="667"/>
        <v>0</v>
      </c>
      <c r="BC32" s="78">
        <f t="shared" si="667"/>
        <v>0</v>
      </c>
      <c r="BD32" s="78">
        <f t="shared" si="667"/>
        <v>0</v>
      </c>
      <c r="BE32" s="79">
        <f t="shared" si="667"/>
        <v>0</v>
      </c>
      <c r="BF32" s="77">
        <f t="shared" si="667"/>
        <v>0</v>
      </c>
      <c r="BG32" s="78">
        <f t="shared" si="667"/>
        <v>0</v>
      </c>
      <c r="BH32" s="78">
        <f t="shared" si="667"/>
        <v>0</v>
      </c>
      <c r="BI32" s="78">
        <f t="shared" si="667"/>
        <v>0</v>
      </c>
      <c r="BJ32" s="78">
        <f t="shared" si="667"/>
        <v>0</v>
      </c>
      <c r="BK32" s="78">
        <f t="shared" si="667"/>
        <v>0</v>
      </c>
      <c r="BL32" s="79">
        <f t="shared" si="667"/>
        <v>0</v>
      </c>
      <c r="BM32" s="77">
        <f t="shared" si="667"/>
        <v>0</v>
      </c>
      <c r="BN32" s="78">
        <f t="shared" si="667"/>
        <v>0</v>
      </c>
      <c r="BO32" s="78">
        <f t="shared" si="667"/>
        <v>0</v>
      </c>
      <c r="BP32" s="78">
        <f t="shared" ref="BP32:EA32" si="668">BO37</f>
        <v>0</v>
      </c>
      <c r="BQ32" s="78">
        <f t="shared" si="668"/>
        <v>0</v>
      </c>
      <c r="BR32" s="78">
        <f t="shared" si="668"/>
        <v>0</v>
      </c>
      <c r="BS32" s="79">
        <f t="shared" si="668"/>
        <v>0</v>
      </c>
      <c r="BT32" s="77">
        <f t="shared" si="668"/>
        <v>0</v>
      </c>
      <c r="BU32" s="78">
        <f t="shared" si="668"/>
        <v>0</v>
      </c>
      <c r="BV32" s="78">
        <f t="shared" si="668"/>
        <v>0</v>
      </c>
      <c r="BW32" s="78">
        <f t="shared" si="668"/>
        <v>0</v>
      </c>
      <c r="BX32" s="78">
        <f t="shared" si="668"/>
        <v>0</v>
      </c>
      <c r="BY32" s="78">
        <f t="shared" si="668"/>
        <v>0</v>
      </c>
      <c r="BZ32" s="79">
        <f t="shared" si="668"/>
        <v>0</v>
      </c>
      <c r="CA32" s="77">
        <f t="shared" si="668"/>
        <v>0</v>
      </c>
      <c r="CB32" s="78">
        <f t="shared" si="668"/>
        <v>0</v>
      </c>
      <c r="CC32" s="78">
        <f t="shared" si="668"/>
        <v>0</v>
      </c>
      <c r="CD32" s="78">
        <f t="shared" si="668"/>
        <v>0</v>
      </c>
      <c r="CE32" s="78">
        <f t="shared" si="668"/>
        <v>0</v>
      </c>
      <c r="CF32" s="78">
        <f t="shared" si="668"/>
        <v>0</v>
      </c>
      <c r="CG32" s="79">
        <f t="shared" si="668"/>
        <v>0</v>
      </c>
      <c r="CH32" s="77">
        <f t="shared" si="668"/>
        <v>0</v>
      </c>
      <c r="CI32" s="78">
        <f t="shared" si="668"/>
        <v>0</v>
      </c>
      <c r="CJ32" s="78">
        <f t="shared" si="668"/>
        <v>0</v>
      </c>
      <c r="CK32" s="78">
        <f t="shared" si="668"/>
        <v>0</v>
      </c>
      <c r="CL32" s="78">
        <f t="shared" si="668"/>
        <v>0</v>
      </c>
      <c r="CM32" s="78">
        <f t="shared" si="668"/>
        <v>0</v>
      </c>
      <c r="CN32" s="79">
        <f t="shared" si="668"/>
        <v>0</v>
      </c>
      <c r="CO32" s="77">
        <f t="shared" si="668"/>
        <v>0</v>
      </c>
      <c r="CP32" s="78">
        <f t="shared" si="668"/>
        <v>0</v>
      </c>
      <c r="CQ32" s="78">
        <f t="shared" si="668"/>
        <v>0</v>
      </c>
      <c r="CR32" s="78">
        <f t="shared" si="668"/>
        <v>0</v>
      </c>
      <c r="CS32" s="78">
        <f t="shared" si="668"/>
        <v>0</v>
      </c>
      <c r="CT32" s="78">
        <f t="shared" si="668"/>
        <v>0</v>
      </c>
      <c r="CU32" s="79">
        <f t="shared" si="668"/>
        <v>0</v>
      </c>
      <c r="CV32" s="77">
        <f t="shared" si="668"/>
        <v>0</v>
      </c>
      <c r="CW32" s="78">
        <f t="shared" si="668"/>
        <v>0</v>
      </c>
      <c r="CX32" s="78">
        <f t="shared" si="668"/>
        <v>0</v>
      </c>
      <c r="CY32" s="78">
        <f t="shared" si="668"/>
        <v>0</v>
      </c>
      <c r="CZ32" s="78">
        <f t="shared" si="668"/>
        <v>0</v>
      </c>
      <c r="DA32" s="78">
        <f t="shared" si="668"/>
        <v>0</v>
      </c>
      <c r="DB32" s="79">
        <f t="shared" si="668"/>
        <v>0</v>
      </c>
      <c r="DC32" s="77">
        <f t="shared" si="668"/>
        <v>0</v>
      </c>
      <c r="DD32" s="78">
        <f t="shared" si="668"/>
        <v>0</v>
      </c>
      <c r="DE32" s="78">
        <f t="shared" si="668"/>
        <v>0</v>
      </c>
      <c r="DF32" s="78">
        <f t="shared" si="668"/>
        <v>0</v>
      </c>
      <c r="DG32" s="78">
        <f t="shared" si="668"/>
        <v>0</v>
      </c>
      <c r="DH32" s="78">
        <f t="shared" si="668"/>
        <v>0</v>
      </c>
      <c r="DI32" s="79">
        <f t="shared" si="668"/>
        <v>0</v>
      </c>
      <c r="DJ32" s="77">
        <f t="shared" si="668"/>
        <v>0</v>
      </c>
      <c r="DK32" s="78">
        <f t="shared" si="668"/>
        <v>0</v>
      </c>
      <c r="DL32" s="78">
        <f t="shared" si="668"/>
        <v>0</v>
      </c>
      <c r="DM32" s="78">
        <f t="shared" si="668"/>
        <v>0</v>
      </c>
      <c r="DN32" s="78">
        <f t="shared" si="668"/>
        <v>0</v>
      </c>
      <c r="DO32" s="78">
        <f t="shared" si="668"/>
        <v>0</v>
      </c>
      <c r="DP32" s="79">
        <f t="shared" si="668"/>
        <v>0</v>
      </c>
      <c r="DQ32" s="77">
        <f t="shared" si="668"/>
        <v>0</v>
      </c>
      <c r="DR32" s="78">
        <f t="shared" si="668"/>
        <v>0</v>
      </c>
      <c r="DS32" s="78">
        <f t="shared" si="668"/>
        <v>0</v>
      </c>
      <c r="DT32" s="78">
        <f t="shared" si="668"/>
        <v>0</v>
      </c>
      <c r="DU32" s="78">
        <f t="shared" si="668"/>
        <v>0</v>
      </c>
      <c r="DV32" s="78">
        <f t="shared" si="668"/>
        <v>0</v>
      </c>
      <c r="DW32" s="79">
        <f t="shared" si="668"/>
        <v>0</v>
      </c>
      <c r="DX32" s="77">
        <f t="shared" si="668"/>
        <v>0</v>
      </c>
      <c r="DY32" s="78">
        <f t="shared" si="668"/>
        <v>0</v>
      </c>
      <c r="DZ32" s="78">
        <f t="shared" si="668"/>
        <v>0</v>
      </c>
      <c r="EA32" s="78">
        <f t="shared" si="668"/>
        <v>0</v>
      </c>
      <c r="EB32" s="78">
        <f t="shared" ref="EB32:GM32" si="669">EA37</f>
        <v>662</v>
      </c>
      <c r="EC32" s="78">
        <f t="shared" si="669"/>
        <v>1357</v>
      </c>
      <c r="ED32" s="79">
        <f t="shared" si="669"/>
        <v>2132</v>
      </c>
      <c r="EE32" s="77">
        <f t="shared" si="669"/>
        <v>2799</v>
      </c>
      <c r="EF32" s="78">
        <f t="shared" si="669"/>
        <v>3469</v>
      </c>
      <c r="EG32" s="78">
        <f t="shared" si="669"/>
        <v>4158</v>
      </c>
      <c r="EH32" s="78">
        <f t="shared" si="669"/>
        <v>4752</v>
      </c>
      <c r="EI32" s="78">
        <f t="shared" si="669"/>
        <v>5389</v>
      </c>
      <c r="EJ32" s="78">
        <f t="shared" si="669"/>
        <v>6003</v>
      </c>
      <c r="EK32" s="79">
        <f t="shared" si="669"/>
        <v>6657</v>
      </c>
      <c r="EL32" s="77">
        <f t="shared" si="669"/>
        <v>7324</v>
      </c>
      <c r="EM32" s="78">
        <f t="shared" si="669"/>
        <v>8034</v>
      </c>
      <c r="EN32" s="78">
        <f t="shared" si="669"/>
        <v>8720</v>
      </c>
      <c r="EO32" s="78">
        <f t="shared" si="669"/>
        <v>9192</v>
      </c>
      <c r="EP32" s="78">
        <f t="shared" si="669"/>
        <v>9835</v>
      </c>
      <c r="EQ32" s="78">
        <f t="shared" si="669"/>
        <v>10605</v>
      </c>
      <c r="ER32" s="79">
        <f t="shared" si="669"/>
        <v>11145</v>
      </c>
      <c r="ES32" s="77">
        <f t="shared" si="669"/>
        <v>11655</v>
      </c>
      <c r="ET32" s="78">
        <f t="shared" si="669"/>
        <v>12175</v>
      </c>
      <c r="EU32" s="78">
        <f t="shared" si="669"/>
        <v>12696</v>
      </c>
      <c r="EV32" s="78">
        <f t="shared" si="669"/>
        <v>13334</v>
      </c>
      <c r="EW32" s="78">
        <f t="shared" si="669"/>
        <v>549</v>
      </c>
      <c r="EX32" s="78">
        <f t="shared" si="669"/>
        <v>1170</v>
      </c>
      <c r="EY32" s="79">
        <f t="shared" si="669"/>
        <v>1775</v>
      </c>
      <c r="EZ32" s="77">
        <f t="shared" si="669"/>
        <v>0</v>
      </c>
      <c r="FA32" s="78">
        <f t="shared" si="669"/>
        <v>700</v>
      </c>
      <c r="FB32" s="78">
        <f t="shared" si="669"/>
        <v>1433</v>
      </c>
      <c r="FC32" s="78">
        <f t="shared" si="669"/>
        <v>2250</v>
      </c>
      <c r="FD32" s="78">
        <f t="shared" si="669"/>
        <v>0</v>
      </c>
      <c r="FE32" s="78">
        <f t="shared" si="669"/>
        <v>668</v>
      </c>
      <c r="FF32" s="79">
        <f t="shared" si="669"/>
        <v>1405</v>
      </c>
      <c r="FG32" s="77">
        <f t="shared" si="669"/>
        <v>2019</v>
      </c>
      <c r="FH32" s="78">
        <f t="shared" si="669"/>
        <v>2658</v>
      </c>
      <c r="FI32" s="78">
        <f t="shared" si="669"/>
        <v>3366</v>
      </c>
      <c r="FJ32" s="78">
        <f t="shared" si="669"/>
        <v>492</v>
      </c>
      <c r="FK32" s="78">
        <f t="shared" si="669"/>
        <v>1034</v>
      </c>
      <c r="FL32" s="78">
        <f t="shared" si="669"/>
        <v>1034</v>
      </c>
      <c r="FM32" s="79">
        <f t="shared" si="669"/>
        <v>1034</v>
      </c>
      <c r="FN32" s="77">
        <f t="shared" si="669"/>
        <v>1034</v>
      </c>
      <c r="FO32" s="78">
        <f t="shared" si="669"/>
        <v>1034</v>
      </c>
      <c r="FP32" s="78">
        <f t="shared" si="669"/>
        <v>1034</v>
      </c>
      <c r="FQ32" s="78">
        <f t="shared" si="669"/>
        <v>1034</v>
      </c>
      <c r="FR32" s="78">
        <f t="shared" si="669"/>
        <v>1034</v>
      </c>
      <c r="FS32" s="78">
        <f t="shared" si="669"/>
        <v>1034</v>
      </c>
      <c r="FT32" s="79">
        <f t="shared" si="669"/>
        <v>1034</v>
      </c>
      <c r="FU32" s="77">
        <f t="shared" si="669"/>
        <v>1034</v>
      </c>
      <c r="FV32" s="78">
        <f t="shared" si="669"/>
        <v>1034</v>
      </c>
      <c r="FW32" s="78">
        <f t="shared" si="669"/>
        <v>1034</v>
      </c>
      <c r="FX32" s="78">
        <f t="shared" si="669"/>
        <v>1034</v>
      </c>
      <c r="FY32" s="78">
        <f t="shared" si="669"/>
        <v>1034</v>
      </c>
      <c r="FZ32" s="78">
        <f t="shared" si="669"/>
        <v>1034</v>
      </c>
      <c r="GA32" s="79">
        <f t="shared" si="669"/>
        <v>1034</v>
      </c>
      <c r="GB32" s="77">
        <f t="shared" si="669"/>
        <v>1034</v>
      </c>
      <c r="GC32" s="78">
        <f t="shared" si="669"/>
        <v>1034</v>
      </c>
      <c r="GD32" s="78">
        <f t="shared" si="669"/>
        <v>1034</v>
      </c>
      <c r="GE32" s="78">
        <f t="shared" si="669"/>
        <v>1034</v>
      </c>
      <c r="GF32" s="78">
        <f t="shared" si="669"/>
        <v>1034</v>
      </c>
      <c r="GG32" s="78">
        <f t="shared" si="669"/>
        <v>1034</v>
      </c>
      <c r="GH32" s="79">
        <f t="shared" si="669"/>
        <v>1034</v>
      </c>
      <c r="GI32" s="77">
        <f t="shared" si="669"/>
        <v>1034</v>
      </c>
      <c r="GJ32" s="78">
        <f t="shared" si="669"/>
        <v>1034</v>
      </c>
      <c r="GK32" s="78">
        <f t="shared" si="669"/>
        <v>1034</v>
      </c>
      <c r="GL32" s="78">
        <f t="shared" si="669"/>
        <v>1034</v>
      </c>
      <c r="GM32" s="78">
        <f t="shared" si="669"/>
        <v>1034</v>
      </c>
      <c r="GN32" s="78">
        <f t="shared" ref="GN32:IY32" si="670">GM37</f>
        <v>1034</v>
      </c>
      <c r="GO32" s="79">
        <f t="shared" si="670"/>
        <v>1034</v>
      </c>
      <c r="GP32" s="77">
        <f t="shared" si="670"/>
        <v>1034</v>
      </c>
      <c r="GQ32" s="78">
        <f t="shared" si="670"/>
        <v>1034</v>
      </c>
      <c r="GR32" s="78">
        <f t="shared" si="670"/>
        <v>1034</v>
      </c>
      <c r="GS32" s="78">
        <f t="shared" si="670"/>
        <v>1034</v>
      </c>
      <c r="GT32" s="78">
        <f t="shared" si="670"/>
        <v>1034</v>
      </c>
      <c r="GU32" s="78">
        <f t="shared" si="670"/>
        <v>1034</v>
      </c>
      <c r="GV32" s="79">
        <f t="shared" si="670"/>
        <v>1034</v>
      </c>
      <c r="GW32" s="77">
        <f t="shared" si="670"/>
        <v>1034</v>
      </c>
      <c r="GX32" s="78">
        <f t="shared" si="670"/>
        <v>1034</v>
      </c>
      <c r="GY32" s="78">
        <f t="shared" si="670"/>
        <v>1034</v>
      </c>
      <c r="GZ32" s="78">
        <f t="shared" si="670"/>
        <v>1034</v>
      </c>
      <c r="HA32" s="78">
        <f t="shared" si="670"/>
        <v>1034</v>
      </c>
      <c r="HB32" s="78">
        <f t="shared" si="670"/>
        <v>1034</v>
      </c>
      <c r="HC32" s="79">
        <f t="shared" si="670"/>
        <v>1034</v>
      </c>
      <c r="HD32" s="77">
        <f t="shared" si="670"/>
        <v>1034</v>
      </c>
      <c r="HE32" s="78">
        <f t="shared" si="670"/>
        <v>1034</v>
      </c>
      <c r="HF32" s="78">
        <f t="shared" si="670"/>
        <v>1034</v>
      </c>
      <c r="HG32" s="78">
        <f t="shared" si="670"/>
        <v>1034</v>
      </c>
      <c r="HH32" s="78">
        <f t="shared" si="670"/>
        <v>1034</v>
      </c>
      <c r="HI32" s="78">
        <f t="shared" si="670"/>
        <v>1034</v>
      </c>
      <c r="HJ32" s="79">
        <f t="shared" si="670"/>
        <v>1034</v>
      </c>
      <c r="HK32" s="77">
        <f t="shared" si="670"/>
        <v>1034</v>
      </c>
      <c r="HL32" s="78">
        <f t="shared" si="670"/>
        <v>1034</v>
      </c>
      <c r="HM32" s="78">
        <f t="shared" si="670"/>
        <v>1034</v>
      </c>
      <c r="HN32" s="78">
        <f t="shared" si="670"/>
        <v>1034</v>
      </c>
      <c r="HO32" s="78">
        <f t="shared" si="670"/>
        <v>1034</v>
      </c>
      <c r="HP32" s="78">
        <f t="shared" si="670"/>
        <v>1034</v>
      </c>
      <c r="HQ32" s="79">
        <f t="shared" si="670"/>
        <v>1034</v>
      </c>
      <c r="HR32" s="77">
        <f t="shared" si="670"/>
        <v>1034</v>
      </c>
      <c r="HS32" s="78">
        <f t="shared" si="670"/>
        <v>1034</v>
      </c>
      <c r="HT32" s="78">
        <f t="shared" si="670"/>
        <v>1034</v>
      </c>
      <c r="HU32" s="78">
        <f t="shared" si="670"/>
        <v>1034</v>
      </c>
      <c r="HV32" s="78">
        <f t="shared" si="670"/>
        <v>1034</v>
      </c>
      <c r="HW32" s="78">
        <f t="shared" si="670"/>
        <v>1034</v>
      </c>
      <c r="HX32" s="79">
        <f t="shared" si="670"/>
        <v>1034</v>
      </c>
      <c r="HY32" s="77">
        <f t="shared" si="670"/>
        <v>1034</v>
      </c>
      <c r="HZ32" s="78">
        <f t="shared" si="670"/>
        <v>1034</v>
      </c>
      <c r="IA32" s="78">
        <f t="shared" si="670"/>
        <v>1034</v>
      </c>
      <c r="IB32" s="78">
        <f t="shared" si="670"/>
        <v>1034</v>
      </c>
      <c r="IC32" s="78">
        <f t="shared" si="670"/>
        <v>1034</v>
      </c>
      <c r="ID32" s="78">
        <f t="shared" si="670"/>
        <v>1034</v>
      </c>
      <c r="IE32" s="79">
        <f t="shared" si="670"/>
        <v>1034</v>
      </c>
      <c r="IF32" s="77">
        <f t="shared" si="670"/>
        <v>1034</v>
      </c>
      <c r="IG32" s="78">
        <f t="shared" si="670"/>
        <v>1034</v>
      </c>
      <c r="IH32" s="78">
        <f t="shared" si="670"/>
        <v>1034</v>
      </c>
      <c r="II32" s="78">
        <f t="shared" si="670"/>
        <v>1034</v>
      </c>
      <c r="IJ32" s="78">
        <f t="shared" si="670"/>
        <v>1034</v>
      </c>
      <c r="IK32" s="78">
        <f t="shared" si="670"/>
        <v>1034</v>
      </c>
      <c r="IL32" s="79">
        <f t="shared" si="670"/>
        <v>1034</v>
      </c>
      <c r="IM32" s="77">
        <f t="shared" si="670"/>
        <v>1034</v>
      </c>
      <c r="IN32" s="78">
        <f t="shared" si="670"/>
        <v>1034</v>
      </c>
      <c r="IO32" s="78">
        <f t="shared" si="670"/>
        <v>1034</v>
      </c>
      <c r="IP32" s="78">
        <f t="shared" si="670"/>
        <v>1034</v>
      </c>
      <c r="IQ32" s="78">
        <f t="shared" si="670"/>
        <v>1034</v>
      </c>
      <c r="IR32" s="78">
        <f t="shared" si="670"/>
        <v>1034</v>
      </c>
      <c r="IS32" s="79">
        <f t="shared" si="670"/>
        <v>1034</v>
      </c>
      <c r="IT32" s="77">
        <f t="shared" si="670"/>
        <v>1034</v>
      </c>
      <c r="IU32" s="78">
        <f t="shared" si="670"/>
        <v>1034</v>
      </c>
      <c r="IV32" s="78">
        <f t="shared" si="670"/>
        <v>1034</v>
      </c>
      <c r="IW32" s="78">
        <f t="shared" si="670"/>
        <v>1034</v>
      </c>
      <c r="IX32" s="78">
        <f t="shared" si="670"/>
        <v>1034</v>
      </c>
      <c r="IY32" s="78">
        <f t="shared" si="670"/>
        <v>1034</v>
      </c>
      <c r="IZ32" s="79">
        <f t="shared" ref="IZ32:JN32" si="671">IY37</f>
        <v>1034</v>
      </c>
      <c r="JA32" s="77">
        <f t="shared" si="671"/>
        <v>1034</v>
      </c>
      <c r="JB32" s="78">
        <f t="shared" si="671"/>
        <v>1034</v>
      </c>
      <c r="JC32" s="78">
        <f t="shared" si="671"/>
        <v>1034</v>
      </c>
      <c r="JD32" s="78">
        <f t="shared" si="671"/>
        <v>1034</v>
      </c>
      <c r="JE32" s="78">
        <f t="shared" si="671"/>
        <v>1034</v>
      </c>
      <c r="JF32" s="78">
        <f t="shared" si="671"/>
        <v>1034</v>
      </c>
      <c r="JG32" s="79">
        <f t="shared" si="671"/>
        <v>1034</v>
      </c>
      <c r="JH32" s="77">
        <f t="shared" si="671"/>
        <v>1034</v>
      </c>
      <c r="JI32" s="78">
        <f t="shared" si="671"/>
        <v>1034</v>
      </c>
      <c r="JJ32" s="78">
        <f t="shared" si="671"/>
        <v>1034</v>
      </c>
      <c r="JK32" s="78">
        <f t="shared" si="671"/>
        <v>1034</v>
      </c>
      <c r="JL32" s="78">
        <f t="shared" si="671"/>
        <v>1034</v>
      </c>
      <c r="JM32" s="78">
        <f t="shared" si="671"/>
        <v>1034</v>
      </c>
      <c r="JN32" s="79">
        <f t="shared" si="671"/>
        <v>1034</v>
      </c>
    </row>
    <row r="33" spans="1:274" x14ac:dyDescent="0.2">
      <c r="A33" s="39" t="s">
        <v>32</v>
      </c>
      <c r="B33" s="40">
        <v>0</v>
      </c>
      <c r="C33" s="41"/>
      <c r="D33" s="41"/>
      <c r="E33" s="41"/>
      <c r="F33" s="41"/>
      <c r="G33" s="41"/>
      <c r="H33" s="42"/>
      <c r="I33" s="40">
        <v>0</v>
      </c>
      <c r="J33" s="41"/>
      <c r="K33" s="41"/>
      <c r="L33" s="41"/>
      <c r="M33" s="41"/>
      <c r="N33" s="41"/>
      <c r="O33" s="42"/>
      <c r="P33" s="40">
        <v>0</v>
      </c>
      <c r="Q33" s="41"/>
      <c r="R33" s="41"/>
      <c r="S33" s="41"/>
      <c r="T33" s="41"/>
      <c r="U33" s="41"/>
      <c r="V33" s="42"/>
      <c r="W33" s="40">
        <v>0</v>
      </c>
      <c r="X33" s="41"/>
      <c r="Y33" s="41"/>
      <c r="Z33" s="41"/>
      <c r="AA33" s="41"/>
      <c r="AB33" s="41"/>
      <c r="AC33" s="42"/>
      <c r="AD33" s="40">
        <v>0</v>
      </c>
      <c r="AE33" s="41"/>
      <c r="AF33" s="41"/>
      <c r="AG33" s="41"/>
      <c r="AH33" s="41"/>
      <c r="AI33" s="41"/>
      <c r="AJ33" s="42"/>
      <c r="AK33" s="40">
        <v>0</v>
      </c>
      <c r="AL33" s="41"/>
      <c r="AM33" s="41"/>
      <c r="AN33" s="41"/>
      <c r="AO33" s="41"/>
      <c r="AP33" s="41"/>
      <c r="AQ33" s="42"/>
      <c r="AR33" s="40">
        <v>0</v>
      </c>
      <c r="AS33" s="41"/>
      <c r="AT33" s="41"/>
      <c r="AU33" s="41"/>
      <c r="AV33" s="41"/>
      <c r="AW33" s="41"/>
      <c r="AX33" s="42"/>
      <c r="AY33" s="40">
        <v>0</v>
      </c>
      <c r="AZ33" s="41"/>
      <c r="BA33" s="41"/>
      <c r="BB33" s="41"/>
      <c r="BC33" s="41"/>
      <c r="BD33" s="41"/>
      <c r="BE33" s="42"/>
      <c r="BF33" s="40">
        <v>0</v>
      </c>
      <c r="BG33" s="41"/>
      <c r="BH33" s="41"/>
      <c r="BI33" s="41"/>
      <c r="BJ33" s="41"/>
      <c r="BK33" s="41"/>
      <c r="BL33" s="42"/>
      <c r="BM33" s="40">
        <v>0</v>
      </c>
      <c r="BN33" s="41"/>
      <c r="BO33" s="41"/>
      <c r="BP33" s="41"/>
      <c r="BQ33" s="41"/>
      <c r="BR33" s="41"/>
      <c r="BS33" s="42"/>
      <c r="BT33" s="40">
        <v>0</v>
      </c>
      <c r="BU33" s="41"/>
      <c r="BV33" s="41"/>
      <c r="BW33" s="41"/>
      <c r="BX33" s="41"/>
      <c r="BY33" s="41"/>
      <c r="BZ33" s="42"/>
      <c r="CA33" s="40">
        <v>0</v>
      </c>
      <c r="CB33" s="41"/>
      <c r="CC33" s="41"/>
      <c r="CD33" s="41"/>
      <c r="CE33" s="41"/>
      <c r="CF33" s="41"/>
      <c r="CG33" s="42"/>
      <c r="CH33" s="40">
        <v>0</v>
      </c>
      <c r="CI33" s="41"/>
      <c r="CJ33" s="41"/>
      <c r="CK33" s="41"/>
      <c r="CL33" s="41"/>
      <c r="CM33" s="41"/>
      <c r="CN33" s="42"/>
      <c r="CO33" s="40">
        <v>0</v>
      </c>
      <c r="CP33" s="41"/>
      <c r="CQ33" s="41"/>
      <c r="CR33" s="41"/>
      <c r="CS33" s="41"/>
      <c r="CT33" s="41"/>
      <c r="CU33" s="42"/>
      <c r="CV33" s="40">
        <v>0</v>
      </c>
      <c r="CW33" s="41"/>
      <c r="CX33" s="41"/>
      <c r="CY33" s="41"/>
      <c r="CZ33" s="41"/>
      <c r="DA33" s="41"/>
      <c r="DB33" s="42"/>
      <c r="DC33" s="40">
        <v>0</v>
      </c>
      <c r="DD33" s="41"/>
      <c r="DE33" s="41"/>
      <c r="DF33" s="41"/>
      <c r="DG33" s="41"/>
      <c r="DH33" s="41"/>
      <c r="DI33" s="42"/>
      <c r="DJ33" s="40">
        <v>0</v>
      </c>
      <c r="DK33" s="41"/>
      <c r="DL33" s="41"/>
      <c r="DM33" s="41"/>
      <c r="DN33" s="41"/>
      <c r="DO33" s="41"/>
      <c r="DP33" s="42"/>
      <c r="DQ33" s="40">
        <v>0</v>
      </c>
      <c r="DR33" s="41"/>
      <c r="DS33" s="41"/>
      <c r="DT33" s="41"/>
      <c r="DU33" s="41"/>
      <c r="DV33" s="41"/>
      <c r="DW33" s="42"/>
      <c r="DX33" s="40">
        <v>0</v>
      </c>
      <c r="DY33" s="41"/>
      <c r="DZ33" s="41"/>
      <c r="EA33" s="41">
        <v>662</v>
      </c>
      <c r="EB33" s="41">
        <v>695</v>
      </c>
      <c r="EC33" s="41">
        <v>775</v>
      </c>
      <c r="ED33" s="42">
        <v>667</v>
      </c>
      <c r="EE33" s="40">
        <v>670</v>
      </c>
      <c r="EF33" s="41">
        <v>689</v>
      </c>
      <c r="EG33" s="41">
        <v>594</v>
      </c>
      <c r="EH33" s="41">
        <v>637</v>
      </c>
      <c r="EI33" s="41">
        <v>614</v>
      </c>
      <c r="EJ33" s="41">
        <v>654</v>
      </c>
      <c r="EK33" s="42">
        <v>667</v>
      </c>
      <c r="EL33" s="40">
        <v>710</v>
      </c>
      <c r="EM33" s="41">
        <v>686</v>
      </c>
      <c r="EN33" s="41">
        <v>472</v>
      </c>
      <c r="EO33" s="41">
        <v>643</v>
      </c>
      <c r="EP33" s="41">
        <v>770</v>
      </c>
      <c r="EQ33" s="41">
        <v>540</v>
      </c>
      <c r="ER33" s="42">
        <v>510</v>
      </c>
      <c r="ES33" s="40">
        <v>520</v>
      </c>
      <c r="ET33" s="41">
        <v>521</v>
      </c>
      <c r="EU33" s="41">
        <v>638</v>
      </c>
      <c r="EV33" s="41">
        <v>549</v>
      </c>
      <c r="EW33" s="41">
        <v>621</v>
      </c>
      <c r="EX33" s="41">
        <v>605</v>
      </c>
      <c r="EY33" s="42">
        <v>609</v>
      </c>
      <c r="EZ33" s="40">
        <v>700</v>
      </c>
      <c r="FA33" s="41">
        <v>733</v>
      </c>
      <c r="FB33" s="41">
        <v>817</v>
      </c>
      <c r="FC33" s="41">
        <v>654</v>
      </c>
      <c r="FD33" s="41">
        <v>668</v>
      </c>
      <c r="FE33" s="41">
        <v>737</v>
      </c>
      <c r="FF33" s="42">
        <v>614</v>
      </c>
      <c r="FG33" s="40">
        <v>639</v>
      </c>
      <c r="FH33" s="41">
        <v>708</v>
      </c>
      <c r="FI33" s="41">
        <v>492</v>
      </c>
      <c r="FJ33" s="41">
        <v>542</v>
      </c>
      <c r="FK33" s="41"/>
      <c r="FL33" s="41"/>
      <c r="FM33" s="42"/>
      <c r="FN33" s="40">
        <v>0</v>
      </c>
      <c r="FO33" s="41"/>
      <c r="FP33" s="41"/>
      <c r="FQ33" s="41"/>
      <c r="FR33" s="41"/>
      <c r="FS33" s="41"/>
      <c r="FT33" s="42"/>
      <c r="FU33" s="40">
        <v>0</v>
      </c>
      <c r="FV33" s="41"/>
      <c r="FW33" s="41"/>
      <c r="FX33" s="41"/>
      <c r="FY33" s="41"/>
      <c r="FZ33" s="41"/>
      <c r="GA33" s="42"/>
      <c r="GB33" s="40">
        <v>0</v>
      </c>
      <c r="GC33" s="41"/>
      <c r="GD33" s="41"/>
      <c r="GE33" s="41"/>
      <c r="GF33" s="41"/>
      <c r="GG33" s="41"/>
      <c r="GH33" s="42"/>
      <c r="GI33" s="40">
        <v>0</v>
      </c>
      <c r="GJ33" s="41"/>
      <c r="GK33" s="41"/>
      <c r="GL33" s="41"/>
      <c r="GM33" s="41"/>
      <c r="GN33" s="41"/>
      <c r="GO33" s="42"/>
      <c r="GP33" s="40">
        <v>0</v>
      </c>
      <c r="GQ33" s="41"/>
      <c r="GR33" s="41"/>
      <c r="GS33" s="41"/>
      <c r="GT33" s="41"/>
      <c r="GU33" s="41"/>
      <c r="GV33" s="42"/>
      <c r="GW33" s="40">
        <v>0</v>
      </c>
      <c r="GX33" s="41"/>
      <c r="GY33" s="41"/>
      <c r="GZ33" s="41"/>
      <c r="HA33" s="41"/>
      <c r="HB33" s="41"/>
      <c r="HC33" s="42"/>
      <c r="HD33" s="40">
        <v>0</v>
      </c>
      <c r="HE33" s="41"/>
      <c r="HF33" s="41"/>
      <c r="HG33" s="41"/>
      <c r="HH33" s="41"/>
      <c r="HI33" s="41"/>
      <c r="HJ33" s="42"/>
      <c r="HK33" s="40">
        <v>0</v>
      </c>
      <c r="HL33" s="41"/>
      <c r="HM33" s="41"/>
      <c r="HN33" s="41"/>
      <c r="HO33" s="41"/>
      <c r="HP33" s="41"/>
      <c r="HQ33" s="42"/>
      <c r="HR33" s="40">
        <v>0</v>
      </c>
      <c r="HS33" s="41"/>
      <c r="HT33" s="41"/>
      <c r="HU33" s="41"/>
      <c r="HV33" s="41"/>
      <c r="HW33" s="41"/>
      <c r="HX33" s="42"/>
      <c r="HY33" s="40">
        <v>0</v>
      </c>
      <c r="HZ33" s="41"/>
      <c r="IA33" s="41"/>
      <c r="IB33" s="41"/>
      <c r="IC33" s="41"/>
      <c r="ID33" s="41"/>
      <c r="IE33" s="42"/>
      <c r="IF33" s="40">
        <v>0</v>
      </c>
      <c r="IG33" s="41"/>
      <c r="IH33" s="41"/>
      <c r="II33" s="41"/>
      <c r="IJ33" s="41"/>
      <c r="IK33" s="41"/>
      <c r="IL33" s="42"/>
      <c r="IM33" s="40">
        <v>0</v>
      </c>
      <c r="IN33" s="41"/>
      <c r="IO33" s="41"/>
      <c r="IP33" s="41"/>
      <c r="IQ33" s="41"/>
      <c r="IR33" s="41"/>
      <c r="IS33" s="42"/>
      <c r="IT33" s="40">
        <v>0</v>
      </c>
      <c r="IU33" s="41"/>
      <c r="IV33" s="41"/>
      <c r="IW33" s="41"/>
      <c r="IX33" s="41"/>
      <c r="IY33" s="41"/>
      <c r="IZ33" s="42"/>
      <c r="JA33" s="40">
        <v>0</v>
      </c>
      <c r="JB33" s="41"/>
      <c r="JC33" s="41"/>
      <c r="JD33" s="41"/>
      <c r="JE33" s="41"/>
      <c r="JF33" s="41"/>
      <c r="JG33" s="42"/>
      <c r="JH33" s="40">
        <v>0</v>
      </c>
      <c r="JI33" s="41"/>
      <c r="JJ33" s="41"/>
      <c r="JK33" s="41"/>
      <c r="JL33" s="41"/>
      <c r="JM33" s="41"/>
      <c r="JN33" s="42"/>
    </row>
    <row r="34" spans="1:274" x14ac:dyDescent="0.2">
      <c r="A34" s="39" t="s">
        <v>111</v>
      </c>
      <c r="B34" s="40"/>
      <c r="C34" s="41"/>
      <c r="D34" s="41"/>
      <c r="E34" s="41"/>
      <c r="F34" s="41"/>
      <c r="G34" s="41"/>
      <c r="H34" s="42"/>
      <c r="I34" s="40"/>
      <c r="J34" s="41"/>
      <c r="K34" s="41"/>
      <c r="L34" s="41"/>
      <c r="M34" s="41"/>
      <c r="N34" s="41"/>
      <c r="O34" s="42"/>
      <c r="P34" s="40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2"/>
      <c r="AD34" s="40"/>
      <c r="AE34" s="41"/>
      <c r="AF34" s="41"/>
      <c r="AG34" s="41"/>
      <c r="AH34" s="41"/>
      <c r="AI34" s="41"/>
      <c r="AJ34" s="42"/>
      <c r="AK34" s="40"/>
      <c r="AL34" s="41"/>
      <c r="AM34" s="41"/>
      <c r="AN34" s="41"/>
      <c r="AO34" s="41"/>
      <c r="AP34" s="41"/>
      <c r="AQ34" s="42"/>
      <c r="AR34" s="40"/>
      <c r="AS34" s="41"/>
      <c r="AT34" s="41"/>
      <c r="AU34" s="41"/>
      <c r="AV34" s="41"/>
      <c r="AW34" s="41"/>
      <c r="AX34" s="42"/>
      <c r="AY34" s="40"/>
      <c r="AZ34" s="41"/>
      <c r="BA34" s="41"/>
      <c r="BB34" s="41"/>
      <c r="BC34" s="41"/>
      <c r="BD34" s="41"/>
      <c r="BE34" s="42"/>
      <c r="BF34" s="40"/>
      <c r="BG34" s="41"/>
      <c r="BH34" s="41"/>
      <c r="BI34" s="41"/>
      <c r="BJ34" s="41"/>
      <c r="BK34" s="41"/>
      <c r="BL34" s="42"/>
      <c r="BM34" s="40"/>
      <c r="BN34" s="41"/>
      <c r="BO34" s="41"/>
      <c r="BP34" s="41"/>
      <c r="BQ34" s="41"/>
      <c r="BR34" s="41"/>
      <c r="BS34" s="42"/>
      <c r="BT34" s="40"/>
      <c r="BU34" s="41"/>
      <c r="BV34" s="41"/>
      <c r="BW34" s="41"/>
      <c r="BX34" s="41"/>
      <c r="BY34" s="41"/>
      <c r="BZ34" s="42"/>
      <c r="CA34" s="40"/>
      <c r="CB34" s="41"/>
      <c r="CC34" s="41"/>
      <c r="CD34" s="41"/>
      <c r="CE34" s="41"/>
      <c r="CF34" s="41"/>
      <c r="CG34" s="42"/>
      <c r="CH34" s="40"/>
      <c r="CI34" s="41"/>
      <c r="CJ34" s="41"/>
      <c r="CK34" s="41"/>
      <c r="CL34" s="41"/>
      <c r="CM34" s="41"/>
      <c r="CN34" s="42"/>
      <c r="CO34" s="40"/>
      <c r="CP34" s="41"/>
      <c r="CQ34" s="41"/>
      <c r="CR34" s="41"/>
      <c r="CS34" s="41"/>
      <c r="CT34" s="41"/>
      <c r="CU34" s="42"/>
      <c r="CV34" s="40"/>
      <c r="CW34" s="41"/>
      <c r="CX34" s="41"/>
      <c r="CY34" s="41"/>
      <c r="CZ34" s="41"/>
      <c r="DA34" s="41"/>
      <c r="DB34" s="42"/>
      <c r="DC34" s="40"/>
      <c r="DD34" s="41"/>
      <c r="DE34" s="41"/>
      <c r="DF34" s="41"/>
      <c r="DG34" s="41"/>
      <c r="DH34" s="41"/>
      <c r="DI34" s="42"/>
      <c r="DJ34" s="40"/>
      <c r="DK34" s="41"/>
      <c r="DL34" s="41"/>
      <c r="DM34" s="41"/>
      <c r="DN34" s="41"/>
      <c r="DO34" s="41"/>
      <c r="DP34" s="42"/>
      <c r="DQ34" s="40"/>
      <c r="DR34" s="41"/>
      <c r="DS34" s="41"/>
      <c r="DT34" s="41"/>
      <c r="DU34" s="41"/>
      <c r="DV34" s="41"/>
      <c r="DW34" s="42"/>
      <c r="DX34" s="40"/>
      <c r="DY34" s="41"/>
      <c r="DZ34" s="41"/>
      <c r="EA34" s="41"/>
      <c r="EB34" s="41"/>
      <c r="EC34" s="41"/>
      <c r="ED34" s="42"/>
      <c r="EE34" s="40"/>
      <c r="EF34" s="41"/>
      <c r="EG34" s="41"/>
      <c r="EH34" s="41"/>
      <c r="EI34" s="41"/>
      <c r="EJ34" s="41"/>
      <c r="EK34" s="42"/>
      <c r="EL34" s="40"/>
      <c r="EM34" s="41"/>
      <c r="EN34" s="41"/>
      <c r="EO34" s="41"/>
      <c r="EP34" s="41"/>
      <c r="EQ34" s="41"/>
      <c r="ER34" s="42"/>
      <c r="ES34" s="40"/>
      <c r="ET34" s="41"/>
      <c r="EU34" s="41"/>
      <c r="EV34" s="41">
        <v>13334</v>
      </c>
      <c r="EW34" s="41"/>
      <c r="EX34" s="41"/>
      <c r="EY34" s="42">
        <v>2384</v>
      </c>
      <c r="EZ34" s="40"/>
      <c r="FA34" s="41"/>
      <c r="FB34" s="41"/>
      <c r="FC34" s="41">
        <v>2904</v>
      </c>
      <c r="FD34" s="41"/>
      <c r="FE34" s="41"/>
      <c r="FF34" s="42"/>
      <c r="FG34" s="40"/>
      <c r="FH34" s="41"/>
      <c r="FI34" s="41">
        <v>3366</v>
      </c>
      <c r="FJ34" s="41"/>
      <c r="FK34" s="41"/>
      <c r="FL34" s="41"/>
      <c r="FM34" s="42"/>
      <c r="FN34" s="40"/>
      <c r="FO34" s="41"/>
      <c r="FP34" s="41"/>
      <c r="FQ34" s="41"/>
      <c r="FR34" s="41"/>
      <c r="FS34" s="41"/>
      <c r="FT34" s="42"/>
      <c r="FU34" s="40"/>
      <c r="FV34" s="41"/>
      <c r="FW34" s="41"/>
      <c r="FX34" s="41"/>
      <c r="FY34" s="41"/>
      <c r="FZ34" s="41"/>
      <c r="GA34" s="42"/>
      <c r="GB34" s="40"/>
      <c r="GC34" s="41"/>
      <c r="GD34" s="41"/>
      <c r="GE34" s="41"/>
      <c r="GF34" s="41"/>
      <c r="GG34" s="41"/>
      <c r="GH34" s="42"/>
      <c r="GI34" s="40"/>
      <c r="GJ34" s="41"/>
      <c r="GK34" s="41"/>
      <c r="GL34" s="41"/>
      <c r="GM34" s="41"/>
      <c r="GN34" s="41"/>
      <c r="GO34" s="42"/>
      <c r="GP34" s="40"/>
      <c r="GQ34" s="41"/>
      <c r="GR34" s="41"/>
      <c r="GS34" s="41"/>
      <c r="GT34" s="41"/>
      <c r="GU34" s="41"/>
      <c r="GV34" s="42"/>
      <c r="GW34" s="40"/>
      <c r="GX34" s="41"/>
      <c r="GY34" s="41"/>
      <c r="GZ34" s="41"/>
      <c r="HA34" s="41"/>
      <c r="HB34" s="41"/>
      <c r="HC34" s="42"/>
      <c r="HD34" s="40"/>
      <c r="HE34" s="41"/>
      <c r="HF34" s="41"/>
      <c r="HG34" s="41"/>
      <c r="HH34" s="41"/>
      <c r="HI34" s="41"/>
      <c r="HJ34" s="42"/>
      <c r="HK34" s="40"/>
      <c r="HL34" s="41"/>
      <c r="HM34" s="41"/>
      <c r="HN34" s="41"/>
      <c r="HO34" s="41"/>
      <c r="HP34" s="41"/>
      <c r="HQ34" s="42"/>
      <c r="HR34" s="40"/>
      <c r="HS34" s="41"/>
      <c r="HT34" s="41"/>
      <c r="HU34" s="41"/>
      <c r="HV34" s="41"/>
      <c r="HW34" s="41"/>
      <c r="HX34" s="42"/>
      <c r="HY34" s="40"/>
      <c r="HZ34" s="41"/>
      <c r="IA34" s="41"/>
      <c r="IB34" s="41"/>
      <c r="IC34" s="41"/>
      <c r="ID34" s="41"/>
      <c r="IE34" s="42"/>
      <c r="IF34" s="40"/>
      <c r="IG34" s="41"/>
      <c r="IH34" s="41"/>
      <c r="II34" s="41"/>
      <c r="IJ34" s="41"/>
      <c r="IK34" s="41"/>
      <c r="IL34" s="42"/>
      <c r="IM34" s="40"/>
      <c r="IN34" s="41"/>
      <c r="IO34" s="41"/>
      <c r="IP34" s="41"/>
      <c r="IQ34" s="41"/>
      <c r="IR34" s="41"/>
      <c r="IS34" s="42"/>
      <c r="IT34" s="40"/>
      <c r="IU34" s="41"/>
      <c r="IV34" s="41"/>
      <c r="IW34" s="41"/>
      <c r="IX34" s="41"/>
      <c r="IY34" s="41"/>
      <c r="IZ34" s="42"/>
      <c r="JA34" s="40"/>
      <c r="JB34" s="41"/>
      <c r="JC34" s="41"/>
      <c r="JD34" s="41"/>
      <c r="JE34" s="41"/>
      <c r="JF34" s="41"/>
      <c r="JG34" s="42"/>
      <c r="JH34" s="40"/>
      <c r="JI34" s="41"/>
      <c r="JJ34" s="41"/>
      <c r="JK34" s="41"/>
      <c r="JL34" s="41"/>
      <c r="JM34" s="41"/>
      <c r="JN34" s="42"/>
    </row>
    <row r="35" spans="1:274" x14ac:dyDescent="0.2">
      <c r="A35" s="39" t="s">
        <v>112</v>
      </c>
      <c r="B35" s="40"/>
      <c r="C35" s="41"/>
      <c r="D35" s="41"/>
      <c r="E35" s="41"/>
      <c r="F35" s="41"/>
      <c r="G35" s="41"/>
      <c r="H35" s="42"/>
      <c r="I35" s="40"/>
      <c r="J35" s="41"/>
      <c r="K35" s="41"/>
      <c r="L35" s="41"/>
      <c r="M35" s="41"/>
      <c r="N35" s="41"/>
      <c r="O35" s="42"/>
      <c r="P35" s="40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2"/>
      <c r="AD35" s="40"/>
      <c r="AE35" s="41"/>
      <c r="AF35" s="41"/>
      <c r="AG35" s="41"/>
      <c r="AH35" s="41"/>
      <c r="AI35" s="41"/>
      <c r="AJ35" s="42"/>
      <c r="AK35" s="40"/>
      <c r="AL35" s="41"/>
      <c r="AM35" s="41"/>
      <c r="AN35" s="41"/>
      <c r="AO35" s="41"/>
      <c r="AP35" s="41"/>
      <c r="AQ35" s="42"/>
      <c r="AR35" s="40"/>
      <c r="AS35" s="41"/>
      <c r="AT35" s="41"/>
      <c r="AU35" s="41"/>
      <c r="AV35" s="41"/>
      <c r="AW35" s="41"/>
      <c r="AX35" s="42"/>
      <c r="AY35" s="40"/>
      <c r="AZ35" s="41"/>
      <c r="BA35" s="41"/>
      <c r="BB35" s="41"/>
      <c r="BC35" s="41"/>
      <c r="BD35" s="41"/>
      <c r="BE35" s="42"/>
      <c r="BF35" s="40"/>
      <c r="BG35" s="41"/>
      <c r="BH35" s="41"/>
      <c r="BI35" s="41"/>
      <c r="BJ35" s="41"/>
      <c r="BK35" s="41"/>
      <c r="BL35" s="42"/>
      <c r="BM35" s="40"/>
      <c r="BN35" s="41"/>
      <c r="BO35" s="41"/>
      <c r="BP35" s="41"/>
      <c r="BQ35" s="41"/>
      <c r="BR35" s="41"/>
      <c r="BS35" s="42"/>
      <c r="BT35" s="40"/>
      <c r="BU35" s="41"/>
      <c r="BV35" s="41"/>
      <c r="BW35" s="41"/>
      <c r="BX35" s="41"/>
      <c r="BY35" s="41"/>
      <c r="BZ35" s="42"/>
      <c r="CA35" s="40"/>
      <c r="CB35" s="41"/>
      <c r="CC35" s="41"/>
      <c r="CD35" s="41"/>
      <c r="CE35" s="41"/>
      <c r="CF35" s="41"/>
      <c r="CG35" s="42"/>
      <c r="CH35" s="40"/>
      <c r="CI35" s="41"/>
      <c r="CJ35" s="41"/>
      <c r="CK35" s="41"/>
      <c r="CL35" s="41"/>
      <c r="CM35" s="41"/>
      <c r="CN35" s="42"/>
      <c r="CO35" s="40"/>
      <c r="CP35" s="41"/>
      <c r="CQ35" s="41"/>
      <c r="CR35" s="41"/>
      <c r="CS35" s="41"/>
      <c r="CT35" s="41"/>
      <c r="CU35" s="42"/>
      <c r="CV35" s="40"/>
      <c r="CW35" s="41"/>
      <c r="CX35" s="41"/>
      <c r="CY35" s="41"/>
      <c r="CZ35" s="41"/>
      <c r="DA35" s="41"/>
      <c r="DB35" s="42"/>
      <c r="DC35" s="40"/>
      <c r="DD35" s="41"/>
      <c r="DE35" s="41"/>
      <c r="DF35" s="41"/>
      <c r="DG35" s="41"/>
      <c r="DH35" s="41"/>
      <c r="DI35" s="42"/>
      <c r="DJ35" s="40"/>
      <c r="DK35" s="41"/>
      <c r="DL35" s="41"/>
      <c r="DM35" s="41"/>
      <c r="DN35" s="41"/>
      <c r="DO35" s="41"/>
      <c r="DP35" s="42"/>
      <c r="DQ35" s="40"/>
      <c r="DR35" s="41"/>
      <c r="DS35" s="41"/>
      <c r="DT35" s="41"/>
      <c r="DU35" s="41"/>
      <c r="DV35" s="41"/>
      <c r="DW35" s="42"/>
      <c r="DX35" s="40"/>
      <c r="DY35" s="41"/>
      <c r="DZ35" s="41"/>
      <c r="EA35" s="41"/>
      <c r="EB35" s="41"/>
      <c r="EC35" s="41"/>
      <c r="ED35" s="42"/>
      <c r="EE35" s="40"/>
      <c r="EF35" s="41"/>
      <c r="EG35" s="41"/>
      <c r="EH35" s="41"/>
      <c r="EI35" s="41"/>
      <c r="EJ35" s="41"/>
      <c r="EK35" s="42"/>
      <c r="EL35" s="40"/>
      <c r="EM35" s="41"/>
      <c r="EN35" s="41"/>
      <c r="EO35" s="41"/>
      <c r="EP35" s="41"/>
      <c r="EQ35" s="41"/>
      <c r="ER35" s="42"/>
      <c r="ES35" s="40"/>
      <c r="ET35" s="41"/>
      <c r="EU35" s="41"/>
      <c r="EV35" s="41"/>
      <c r="EW35" s="41"/>
      <c r="EX35" s="41"/>
      <c r="EY35" s="42"/>
      <c r="EZ35" s="40"/>
      <c r="FA35" s="41"/>
      <c r="FB35" s="41"/>
      <c r="FC35" s="41"/>
      <c r="FD35" s="41"/>
      <c r="FE35" s="41"/>
      <c r="FF35" s="42"/>
      <c r="FG35" s="40"/>
      <c r="FH35" s="41"/>
      <c r="FI35" s="41"/>
      <c r="FJ35" s="41"/>
      <c r="FK35" s="41"/>
      <c r="FL35" s="41"/>
      <c r="FM35" s="42"/>
      <c r="FN35" s="40"/>
      <c r="FO35" s="41"/>
      <c r="FP35" s="41"/>
      <c r="FQ35" s="41"/>
      <c r="FR35" s="41"/>
      <c r="FS35" s="41"/>
      <c r="FT35" s="42"/>
      <c r="FU35" s="40"/>
      <c r="FV35" s="41"/>
      <c r="FW35" s="41"/>
      <c r="FX35" s="41"/>
      <c r="FY35" s="41"/>
      <c r="FZ35" s="41"/>
      <c r="GA35" s="42"/>
      <c r="GB35" s="40"/>
      <c r="GC35" s="41"/>
      <c r="GD35" s="41"/>
      <c r="GE35" s="41"/>
      <c r="GF35" s="41"/>
      <c r="GG35" s="41"/>
      <c r="GH35" s="42"/>
      <c r="GI35" s="40"/>
      <c r="GJ35" s="41"/>
      <c r="GK35" s="41"/>
      <c r="GL35" s="41"/>
      <c r="GM35" s="41"/>
      <c r="GN35" s="41"/>
      <c r="GO35" s="42"/>
      <c r="GP35" s="40"/>
      <c r="GQ35" s="41"/>
      <c r="GR35" s="41"/>
      <c r="GS35" s="41"/>
      <c r="GT35" s="41"/>
      <c r="GU35" s="41"/>
      <c r="GV35" s="42"/>
      <c r="GW35" s="40"/>
      <c r="GX35" s="41"/>
      <c r="GY35" s="41"/>
      <c r="GZ35" s="41"/>
      <c r="HA35" s="41"/>
      <c r="HB35" s="41"/>
      <c r="HC35" s="42"/>
      <c r="HD35" s="40"/>
      <c r="HE35" s="41"/>
      <c r="HF35" s="41"/>
      <c r="HG35" s="41"/>
      <c r="HH35" s="41"/>
      <c r="HI35" s="41"/>
      <c r="HJ35" s="42"/>
      <c r="HK35" s="40"/>
      <c r="HL35" s="41"/>
      <c r="HM35" s="41"/>
      <c r="HN35" s="41"/>
      <c r="HO35" s="41"/>
      <c r="HP35" s="41"/>
      <c r="HQ35" s="42"/>
      <c r="HR35" s="40"/>
      <c r="HS35" s="41"/>
      <c r="HT35" s="41"/>
      <c r="HU35" s="41"/>
      <c r="HV35" s="41"/>
      <c r="HW35" s="41"/>
      <c r="HX35" s="42"/>
      <c r="HY35" s="40"/>
      <c r="HZ35" s="41"/>
      <c r="IA35" s="41"/>
      <c r="IB35" s="41"/>
      <c r="IC35" s="41"/>
      <c r="ID35" s="41"/>
      <c r="IE35" s="42"/>
      <c r="IF35" s="40"/>
      <c r="IG35" s="41"/>
      <c r="IH35" s="41"/>
      <c r="II35" s="41"/>
      <c r="IJ35" s="41"/>
      <c r="IK35" s="41"/>
      <c r="IL35" s="42"/>
      <c r="IM35" s="40"/>
      <c r="IN35" s="41"/>
      <c r="IO35" s="41"/>
      <c r="IP35" s="41"/>
      <c r="IQ35" s="41"/>
      <c r="IR35" s="41"/>
      <c r="IS35" s="42"/>
      <c r="IT35" s="40"/>
      <c r="IU35" s="41"/>
      <c r="IV35" s="41"/>
      <c r="IW35" s="41"/>
      <c r="IX35" s="41"/>
      <c r="IY35" s="41"/>
      <c r="IZ35" s="42"/>
      <c r="JA35" s="40"/>
      <c r="JB35" s="41"/>
      <c r="JC35" s="41"/>
      <c r="JD35" s="41"/>
      <c r="JE35" s="41"/>
      <c r="JF35" s="41"/>
      <c r="JG35" s="42"/>
      <c r="JH35" s="40"/>
      <c r="JI35" s="41"/>
      <c r="JJ35" s="41"/>
      <c r="JK35" s="41"/>
      <c r="JL35" s="41"/>
      <c r="JM35" s="41"/>
      <c r="JN35" s="42"/>
    </row>
    <row r="36" spans="1:274" x14ac:dyDescent="0.2">
      <c r="A36" s="26" t="s">
        <v>113</v>
      </c>
      <c r="B36" s="27">
        <v>0</v>
      </c>
      <c r="C36" s="28"/>
      <c r="D36" s="28"/>
      <c r="E36" s="28"/>
      <c r="F36" s="28"/>
      <c r="G36" s="28"/>
      <c r="H36" s="29"/>
      <c r="I36" s="27">
        <v>0</v>
      </c>
      <c r="J36" s="28"/>
      <c r="K36" s="28"/>
      <c r="L36" s="28"/>
      <c r="M36" s="28"/>
      <c r="N36" s="28"/>
      <c r="O36" s="29"/>
      <c r="P36" s="27">
        <v>0</v>
      </c>
      <c r="Q36" s="28"/>
      <c r="R36" s="28"/>
      <c r="S36" s="28"/>
      <c r="T36" s="28"/>
      <c r="U36" s="28"/>
      <c r="V36" s="29"/>
      <c r="W36" s="27">
        <v>0</v>
      </c>
      <c r="X36" s="28"/>
      <c r="Y36" s="28"/>
      <c r="Z36" s="28"/>
      <c r="AA36" s="28"/>
      <c r="AB36" s="28"/>
      <c r="AC36" s="29"/>
      <c r="AD36" s="27">
        <v>0</v>
      </c>
      <c r="AE36" s="28"/>
      <c r="AF36" s="28"/>
      <c r="AG36" s="28"/>
      <c r="AH36" s="28"/>
      <c r="AI36" s="28"/>
      <c r="AJ36" s="29"/>
      <c r="AK36" s="27">
        <v>0</v>
      </c>
      <c r="AL36" s="28"/>
      <c r="AM36" s="28"/>
      <c r="AN36" s="28"/>
      <c r="AO36" s="28"/>
      <c r="AP36" s="28"/>
      <c r="AQ36" s="29"/>
      <c r="AR36" s="27">
        <v>0</v>
      </c>
      <c r="AS36" s="28"/>
      <c r="AT36" s="28"/>
      <c r="AU36" s="28"/>
      <c r="AV36" s="28"/>
      <c r="AW36" s="28"/>
      <c r="AX36" s="29"/>
      <c r="AY36" s="27">
        <v>0</v>
      </c>
      <c r="AZ36" s="28"/>
      <c r="BA36" s="28"/>
      <c r="BB36" s="28"/>
      <c r="BC36" s="28"/>
      <c r="BD36" s="28"/>
      <c r="BE36" s="29"/>
      <c r="BF36" s="27">
        <v>0</v>
      </c>
      <c r="BG36" s="28"/>
      <c r="BH36" s="28"/>
      <c r="BI36" s="28"/>
      <c r="BJ36" s="28"/>
      <c r="BK36" s="28"/>
      <c r="BL36" s="29"/>
      <c r="BM36" s="27">
        <v>0</v>
      </c>
      <c r="BN36" s="28"/>
      <c r="BO36" s="28"/>
      <c r="BP36" s="28"/>
      <c r="BQ36" s="28"/>
      <c r="BR36" s="28"/>
      <c r="BS36" s="29"/>
      <c r="BT36" s="27">
        <v>0</v>
      </c>
      <c r="BU36" s="28"/>
      <c r="BV36" s="28"/>
      <c r="BW36" s="28"/>
      <c r="BX36" s="28"/>
      <c r="BY36" s="28"/>
      <c r="BZ36" s="29"/>
      <c r="CA36" s="27">
        <v>0</v>
      </c>
      <c r="CB36" s="28"/>
      <c r="CC36" s="28"/>
      <c r="CD36" s="28"/>
      <c r="CE36" s="28"/>
      <c r="CF36" s="28"/>
      <c r="CG36" s="29"/>
      <c r="CH36" s="27">
        <v>0</v>
      </c>
      <c r="CI36" s="28"/>
      <c r="CJ36" s="28"/>
      <c r="CK36" s="28"/>
      <c r="CL36" s="28"/>
      <c r="CM36" s="28"/>
      <c r="CN36" s="29"/>
      <c r="CO36" s="27">
        <v>0</v>
      </c>
      <c r="CP36" s="28"/>
      <c r="CQ36" s="28"/>
      <c r="CR36" s="28"/>
      <c r="CS36" s="28"/>
      <c r="CT36" s="28"/>
      <c r="CU36" s="29"/>
      <c r="CV36" s="27">
        <v>0</v>
      </c>
      <c r="CW36" s="28"/>
      <c r="CX36" s="28"/>
      <c r="CY36" s="28"/>
      <c r="CZ36" s="28"/>
      <c r="DA36" s="28"/>
      <c r="DB36" s="29"/>
      <c r="DC36" s="27">
        <v>0</v>
      </c>
      <c r="DD36" s="28"/>
      <c r="DE36" s="28"/>
      <c r="DF36" s="28"/>
      <c r="DG36" s="28"/>
      <c r="DH36" s="28"/>
      <c r="DI36" s="29"/>
      <c r="DJ36" s="27">
        <v>0</v>
      </c>
      <c r="DK36" s="28"/>
      <c r="DL36" s="28"/>
      <c r="DM36" s="28"/>
      <c r="DN36" s="28"/>
      <c r="DO36" s="28"/>
      <c r="DP36" s="29"/>
      <c r="DQ36" s="27">
        <v>0</v>
      </c>
      <c r="DR36" s="28"/>
      <c r="DS36" s="28"/>
      <c r="DT36" s="28"/>
      <c r="DU36" s="28"/>
      <c r="DV36" s="28"/>
      <c r="DW36" s="29"/>
      <c r="DX36" s="27">
        <v>0</v>
      </c>
      <c r="DY36" s="28"/>
      <c r="DZ36" s="28"/>
      <c r="EA36" s="28"/>
      <c r="EB36" s="28"/>
      <c r="EC36" s="28"/>
      <c r="ED36" s="29"/>
      <c r="EE36" s="27">
        <v>0</v>
      </c>
      <c r="EF36" s="28"/>
      <c r="EG36" s="28"/>
      <c r="EH36" s="28"/>
      <c r="EI36" s="28"/>
      <c r="EJ36" s="28"/>
      <c r="EK36" s="29"/>
      <c r="EL36" s="27">
        <v>0</v>
      </c>
      <c r="EM36" s="28"/>
      <c r="EN36" s="28"/>
      <c r="EO36" s="28"/>
      <c r="EP36" s="28"/>
      <c r="EQ36" s="28"/>
      <c r="ER36" s="29"/>
      <c r="ES36" s="27">
        <v>0</v>
      </c>
      <c r="ET36" s="28"/>
      <c r="EU36" s="28"/>
      <c r="EV36" s="28"/>
      <c r="EW36" s="28"/>
      <c r="EX36" s="28"/>
      <c r="EY36" s="29"/>
      <c r="EZ36" s="27">
        <v>0</v>
      </c>
      <c r="FA36" s="28"/>
      <c r="FB36" s="28"/>
      <c r="FC36" s="28"/>
      <c r="FD36" s="28"/>
      <c r="FE36" s="28"/>
      <c r="FF36" s="29"/>
      <c r="FG36" s="27">
        <v>0</v>
      </c>
      <c r="FH36" s="28"/>
      <c r="FI36" s="28"/>
      <c r="FJ36" s="28"/>
      <c r="FK36" s="28"/>
      <c r="FL36" s="28"/>
      <c r="FM36" s="29"/>
      <c r="FN36" s="27">
        <v>0</v>
      </c>
      <c r="FO36" s="28"/>
      <c r="FP36" s="28"/>
      <c r="FQ36" s="28"/>
      <c r="FR36" s="28"/>
      <c r="FS36" s="28"/>
      <c r="FT36" s="29"/>
      <c r="FU36" s="27">
        <v>0</v>
      </c>
      <c r="FV36" s="28"/>
      <c r="FW36" s="28"/>
      <c r="FX36" s="28"/>
      <c r="FY36" s="28"/>
      <c r="FZ36" s="28"/>
      <c r="GA36" s="29"/>
      <c r="GB36" s="27">
        <v>0</v>
      </c>
      <c r="GC36" s="28"/>
      <c r="GD36" s="28"/>
      <c r="GE36" s="28"/>
      <c r="GF36" s="28"/>
      <c r="GG36" s="28"/>
      <c r="GH36" s="29"/>
      <c r="GI36" s="27">
        <v>0</v>
      </c>
      <c r="GJ36" s="28"/>
      <c r="GK36" s="28"/>
      <c r="GL36" s="28"/>
      <c r="GM36" s="28"/>
      <c r="GN36" s="28"/>
      <c r="GO36" s="29"/>
      <c r="GP36" s="27">
        <v>0</v>
      </c>
      <c r="GQ36" s="28"/>
      <c r="GR36" s="28"/>
      <c r="GS36" s="28"/>
      <c r="GT36" s="28"/>
      <c r="GU36" s="28"/>
      <c r="GV36" s="29"/>
      <c r="GW36" s="27">
        <v>0</v>
      </c>
      <c r="GX36" s="28"/>
      <c r="GY36" s="28"/>
      <c r="GZ36" s="28"/>
      <c r="HA36" s="28"/>
      <c r="HB36" s="28"/>
      <c r="HC36" s="29"/>
      <c r="HD36" s="27">
        <v>0</v>
      </c>
      <c r="HE36" s="28"/>
      <c r="HF36" s="28"/>
      <c r="HG36" s="28"/>
      <c r="HH36" s="28"/>
      <c r="HI36" s="28"/>
      <c r="HJ36" s="29"/>
      <c r="HK36" s="27">
        <v>0</v>
      </c>
      <c r="HL36" s="28"/>
      <c r="HM36" s="28"/>
      <c r="HN36" s="28"/>
      <c r="HO36" s="28"/>
      <c r="HP36" s="28"/>
      <c r="HQ36" s="29"/>
      <c r="HR36" s="27">
        <v>0</v>
      </c>
      <c r="HS36" s="28"/>
      <c r="HT36" s="28"/>
      <c r="HU36" s="28"/>
      <c r="HV36" s="28"/>
      <c r="HW36" s="28"/>
      <c r="HX36" s="29"/>
      <c r="HY36" s="27">
        <v>0</v>
      </c>
      <c r="HZ36" s="28"/>
      <c r="IA36" s="28"/>
      <c r="IB36" s="28"/>
      <c r="IC36" s="28"/>
      <c r="ID36" s="28"/>
      <c r="IE36" s="29"/>
      <c r="IF36" s="27">
        <v>0</v>
      </c>
      <c r="IG36" s="28"/>
      <c r="IH36" s="28"/>
      <c r="II36" s="28"/>
      <c r="IJ36" s="28"/>
      <c r="IK36" s="28"/>
      <c r="IL36" s="29"/>
      <c r="IM36" s="27">
        <v>0</v>
      </c>
      <c r="IN36" s="28"/>
      <c r="IO36" s="28"/>
      <c r="IP36" s="28"/>
      <c r="IQ36" s="28"/>
      <c r="IR36" s="28"/>
      <c r="IS36" s="29"/>
      <c r="IT36" s="27">
        <v>0</v>
      </c>
      <c r="IU36" s="28"/>
      <c r="IV36" s="28"/>
      <c r="IW36" s="28"/>
      <c r="IX36" s="28"/>
      <c r="IY36" s="28"/>
      <c r="IZ36" s="29"/>
      <c r="JA36" s="27">
        <v>0</v>
      </c>
      <c r="JB36" s="28"/>
      <c r="JC36" s="28"/>
      <c r="JD36" s="28"/>
      <c r="JE36" s="28"/>
      <c r="JF36" s="28"/>
      <c r="JG36" s="29"/>
      <c r="JH36" s="27">
        <v>0</v>
      </c>
      <c r="JI36" s="28"/>
      <c r="JJ36" s="28"/>
      <c r="JK36" s="28"/>
      <c r="JL36" s="28"/>
      <c r="JM36" s="28"/>
      <c r="JN36" s="29"/>
    </row>
    <row r="37" spans="1:274" x14ac:dyDescent="0.2">
      <c r="A37" s="80" t="s">
        <v>35</v>
      </c>
      <c r="B37" s="81">
        <f>B32+B33-B34-B35-B36</f>
        <v>0</v>
      </c>
      <c r="C37" s="82">
        <f t="shared" ref="C37" si="672">C32+C33-C34-C35-C36</f>
        <v>0</v>
      </c>
      <c r="D37" s="82">
        <f t="shared" ref="D37" si="673">D32+D33-D34-D35-D36</f>
        <v>0</v>
      </c>
      <c r="E37" s="82">
        <f t="shared" ref="E37" si="674">E32+E33-E34-E35-E36</f>
        <v>0</v>
      </c>
      <c r="F37" s="82">
        <f t="shared" ref="F37" si="675">F32+F33-F34-F35-F36</f>
        <v>0</v>
      </c>
      <c r="G37" s="82">
        <f t="shared" ref="G37" si="676">G32+G33-G34-G35-G36</f>
        <v>0</v>
      </c>
      <c r="H37" s="83">
        <f t="shared" ref="H37" si="677">H32+H33-H34-H35-H36</f>
        <v>0</v>
      </c>
      <c r="I37" s="81">
        <f t="shared" ref="I37" si="678">I32+I33-I34-I35-I36</f>
        <v>0</v>
      </c>
      <c r="J37" s="82">
        <f t="shared" ref="J37" si="679">J32+J33-J34-J35-J36</f>
        <v>0</v>
      </c>
      <c r="K37" s="82">
        <f t="shared" ref="K37" si="680">K32+K33-K34-K35-K36</f>
        <v>0</v>
      </c>
      <c r="L37" s="82">
        <f t="shared" ref="L37" si="681">L32+L33-L34-L35-L36</f>
        <v>0</v>
      </c>
      <c r="M37" s="82">
        <f t="shared" ref="M37" si="682">M32+M33-M34-M35-M36</f>
        <v>0</v>
      </c>
      <c r="N37" s="82">
        <f t="shared" ref="N37" si="683">N32+N33-N34-N35-N36</f>
        <v>0</v>
      </c>
      <c r="O37" s="83">
        <f t="shared" ref="O37" si="684">O32+O33-O34-O35-O36</f>
        <v>0</v>
      </c>
      <c r="P37" s="81">
        <f t="shared" ref="P37" si="685">P32+P33-P34-P35-P36</f>
        <v>0</v>
      </c>
      <c r="Q37" s="82">
        <f t="shared" ref="Q37" si="686">Q32+Q33-Q34-Q35-Q36</f>
        <v>0</v>
      </c>
      <c r="R37" s="82">
        <f t="shared" ref="R37" si="687">R32+R33-R34-R35-R36</f>
        <v>0</v>
      </c>
      <c r="S37" s="82">
        <f t="shared" ref="S37" si="688">S32+S33-S34-S35-S36</f>
        <v>0</v>
      </c>
      <c r="T37" s="82">
        <f t="shared" ref="T37" si="689">T32+T33-T34-T35-T36</f>
        <v>0</v>
      </c>
      <c r="U37" s="82">
        <f t="shared" ref="U37" si="690">U32+U33-U34-U35-U36</f>
        <v>0</v>
      </c>
      <c r="V37" s="83">
        <f t="shared" ref="V37" si="691">V32+V33-V34-V35-V36</f>
        <v>0</v>
      </c>
      <c r="W37" s="81">
        <f t="shared" ref="W37" si="692">W32+W33-W34-W35-W36</f>
        <v>0</v>
      </c>
      <c r="X37" s="82">
        <f t="shared" ref="X37" si="693">X32+X33-X34-X35-X36</f>
        <v>0</v>
      </c>
      <c r="Y37" s="82">
        <f t="shared" ref="Y37" si="694">Y32+Y33-Y34-Y35-Y36</f>
        <v>0</v>
      </c>
      <c r="Z37" s="82">
        <f t="shared" ref="Z37" si="695">Z32+Z33-Z34-Z35-Z36</f>
        <v>0</v>
      </c>
      <c r="AA37" s="82">
        <f t="shared" ref="AA37" si="696">AA32+AA33-AA34-AA35-AA36</f>
        <v>0</v>
      </c>
      <c r="AB37" s="82">
        <f t="shared" ref="AB37" si="697">AB32+AB33-AB34-AB35-AB36</f>
        <v>0</v>
      </c>
      <c r="AC37" s="83">
        <f t="shared" ref="AC37" si="698">AC32+AC33-AC34-AC35-AC36</f>
        <v>0</v>
      </c>
      <c r="AD37" s="81">
        <f t="shared" ref="AD37" si="699">AD32+AD33-AD34-AD35-AD36</f>
        <v>0</v>
      </c>
      <c r="AE37" s="82">
        <f t="shared" ref="AE37" si="700">AE32+AE33-AE34-AE35-AE36</f>
        <v>0</v>
      </c>
      <c r="AF37" s="82">
        <f t="shared" ref="AF37" si="701">AF32+AF33-AF34-AF35-AF36</f>
        <v>0</v>
      </c>
      <c r="AG37" s="82">
        <f t="shared" ref="AG37" si="702">AG32+AG33-AG34-AG35-AG36</f>
        <v>0</v>
      </c>
      <c r="AH37" s="82">
        <f t="shared" ref="AH37" si="703">AH32+AH33-AH34-AH35-AH36</f>
        <v>0</v>
      </c>
      <c r="AI37" s="82">
        <f t="shared" ref="AI37" si="704">AI32+AI33-AI34-AI35-AI36</f>
        <v>0</v>
      </c>
      <c r="AJ37" s="83">
        <f t="shared" ref="AJ37" si="705">AJ32+AJ33-AJ34-AJ35-AJ36</f>
        <v>0</v>
      </c>
      <c r="AK37" s="81">
        <f t="shared" ref="AK37" si="706">AK32+AK33-AK34-AK35-AK36</f>
        <v>0</v>
      </c>
      <c r="AL37" s="82">
        <f t="shared" ref="AL37" si="707">AL32+AL33-AL34-AL35-AL36</f>
        <v>0</v>
      </c>
      <c r="AM37" s="82">
        <f t="shared" ref="AM37" si="708">AM32+AM33-AM34-AM35-AM36</f>
        <v>0</v>
      </c>
      <c r="AN37" s="82">
        <f t="shared" ref="AN37" si="709">AN32+AN33-AN34-AN35-AN36</f>
        <v>0</v>
      </c>
      <c r="AO37" s="82">
        <f t="shared" ref="AO37" si="710">AO32+AO33-AO34-AO35-AO36</f>
        <v>0</v>
      </c>
      <c r="AP37" s="82">
        <f t="shared" ref="AP37" si="711">AP32+AP33-AP34-AP35-AP36</f>
        <v>0</v>
      </c>
      <c r="AQ37" s="83">
        <f t="shared" ref="AQ37" si="712">AQ32+AQ33-AQ34-AQ35-AQ36</f>
        <v>0</v>
      </c>
      <c r="AR37" s="81">
        <f t="shared" ref="AR37" si="713">AR32+AR33-AR34-AR35-AR36</f>
        <v>0</v>
      </c>
      <c r="AS37" s="82">
        <f t="shared" ref="AS37" si="714">AS32+AS33-AS34-AS35-AS36</f>
        <v>0</v>
      </c>
      <c r="AT37" s="82">
        <f t="shared" ref="AT37" si="715">AT32+AT33-AT34-AT35-AT36</f>
        <v>0</v>
      </c>
      <c r="AU37" s="82">
        <f t="shared" ref="AU37" si="716">AU32+AU33-AU34-AU35-AU36</f>
        <v>0</v>
      </c>
      <c r="AV37" s="82">
        <f t="shared" ref="AV37" si="717">AV32+AV33-AV34-AV35-AV36</f>
        <v>0</v>
      </c>
      <c r="AW37" s="82">
        <f t="shared" ref="AW37" si="718">AW32+AW33-AW34-AW35-AW36</f>
        <v>0</v>
      </c>
      <c r="AX37" s="83">
        <f t="shared" ref="AX37" si="719">AX32+AX33-AX34-AX35-AX36</f>
        <v>0</v>
      </c>
      <c r="AY37" s="81">
        <f t="shared" ref="AY37" si="720">AY32+AY33-AY34-AY35-AY36</f>
        <v>0</v>
      </c>
      <c r="AZ37" s="82">
        <f t="shared" ref="AZ37" si="721">AZ32+AZ33-AZ34-AZ35-AZ36</f>
        <v>0</v>
      </c>
      <c r="BA37" s="82">
        <f t="shared" ref="BA37" si="722">BA32+BA33-BA34-BA35-BA36</f>
        <v>0</v>
      </c>
      <c r="BB37" s="82">
        <f t="shared" ref="BB37" si="723">BB32+BB33-BB34-BB35-BB36</f>
        <v>0</v>
      </c>
      <c r="BC37" s="82">
        <f t="shared" ref="BC37" si="724">BC32+BC33-BC34-BC35-BC36</f>
        <v>0</v>
      </c>
      <c r="BD37" s="82">
        <f t="shared" ref="BD37" si="725">BD32+BD33-BD34-BD35-BD36</f>
        <v>0</v>
      </c>
      <c r="BE37" s="83">
        <f t="shared" ref="BE37" si="726">BE32+BE33-BE34-BE35-BE36</f>
        <v>0</v>
      </c>
      <c r="BF37" s="81">
        <f t="shared" ref="BF37" si="727">BF32+BF33-BF34-BF35-BF36</f>
        <v>0</v>
      </c>
      <c r="BG37" s="82">
        <f t="shared" ref="BG37" si="728">BG32+BG33-BG34-BG35-BG36</f>
        <v>0</v>
      </c>
      <c r="BH37" s="82">
        <f t="shared" ref="BH37" si="729">BH32+BH33-BH34-BH35-BH36</f>
        <v>0</v>
      </c>
      <c r="BI37" s="82">
        <f t="shared" ref="BI37" si="730">BI32+BI33-BI34-BI35-BI36</f>
        <v>0</v>
      </c>
      <c r="BJ37" s="82">
        <f t="shared" ref="BJ37" si="731">BJ32+BJ33-BJ34-BJ35-BJ36</f>
        <v>0</v>
      </c>
      <c r="BK37" s="82">
        <f t="shared" ref="BK37" si="732">BK32+BK33-BK34-BK35-BK36</f>
        <v>0</v>
      </c>
      <c r="BL37" s="83">
        <f t="shared" ref="BL37" si="733">BL32+BL33-BL34-BL35-BL36</f>
        <v>0</v>
      </c>
      <c r="BM37" s="81">
        <f t="shared" ref="BM37" si="734">BM32+BM33-BM34-BM35-BM36</f>
        <v>0</v>
      </c>
      <c r="BN37" s="82">
        <f t="shared" ref="BN37" si="735">BN32+BN33-BN34-BN35-BN36</f>
        <v>0</v>
      </c>
      <c r="BO37" s="82">
        <f t="shared" ref="BO37" si="736">BO32+BO33-BO34-BO35-BO36</f>
        <v>0</v>
      </c>
      <c r="BP37" s="82">
        <f t="shared" ref="BP37" si="737">BP32+BP33-BP34-BP35-BP36</f>
        <v>0</v>
      </c>
      <c r="BQ37" s="82">
        <f t="shared" ref="BQ37" si="738">BQ32+BQ33-BQ34-BQ35-BQ36</f>
        <v>0</v>
      </c>
      <c r="BR37" s="82">
        <f t="shared" ref="BR37" si="739">BR32+BR33-BR34-BR35-BR36</f>
        <v>0</v>
      </c>
      <c r="BS37" s="83">
        <f t="shared" ref="BS37" si="740">BS32+BS33-BS34-BS35-BS36</f>
        <v>0</v>
      </c>
      <c r="BT37" s="81">
        <f t="shared" ref="BT37" si="741">BT32+BT33-BT34-BT35-BT36</f>
        <v>0</v>
      </c>
      <c r="BU37" s="82">
        <f t="shared" ref="BU37" si="742">BU32+BU33-BU34-BU35-BU36</f>
        <v>0</v>
      </c>
      <c r="BV37" s="82">
        <f t="shared" ref="BV37" si="743">BV32+BV33-BV34-BV35-BV36</f>
        <v>0</v>
      </c>
      <c r="BW37" s="82">
        <f t="shared" ref="BW37" si="744">BW32+BW33-BW34-BW35-BW36</f>
        <v>0</v>
      </c>
      <c r="BX37" s="82">
        <f t="shared" ref="BX37" si="745">BX32+BX33-BX34-BX35-BX36</f>
        <v>0</v>
      </c>
      <c r="BY37" s="82">
        <f t="shared" ref="BY37" si="746">BY32+BY33-BY34-BY35-BY36</f>
        <v>0</v>
      </c>
      <c r="BZ37" s="83">
        <f t="shared" ref="BZ37" si="747">BZ32+BZ33-BZ34-BZ35-BZ36</f>
        <v>0</v>
      </c>
      <c r="CA37" s="81">
        <f t="shared" ref="CA37" si="748">CA32+CA33-CA34-CA35-CA36</f>
        <v>0</v>
      </c>
      <c r="CB37" s="82">
        <f t="shared" ref="CB37" si="749">CB32+CB33-CB34-CB35-CB36</f>
        <v>0</v>
      </c>
      <c r="CC37" s="82">
        <f t="shared" ref="CC37" si="750">CC32+CC33-CC34-CC35-CC36</f>
        <v>0</v>
      </c>
      <c r="CD37" s="82">
        <f t="shared" ref="CD37" si="751">CD32+CD33-CD34-CD35-CD36</f>
        <v>0</v>
      </c>
      <c r="CE37" s="82">
        <f t="shared" ref="CE37" si="752">CE32+CE33-CE34-CE35-CE36</f>
        <v>0</v>
      </c>
      <c r="CF37" s="82">
        <f t="shared" ref="CF37" si="753">CF32+CF33-CF34-CF35-CF36</f>
        <v>0</v>
      </c>
      <c r="CG37" s="83">
        <f t="shared" ref="CG37" si="754">CG32+CG33-CG34-CG35-CG36</f>
        <v>0</v>
      </c>
      <c r="CH37" s="81">
        <f t="shared" ref="CH37" si="755">CH32+CH33-CH34-CH35-CH36</f>
        <v>0</v>
      </c>
      <c r="CI37" s="82">
        <f t="shared" ref="CI37" si="756">CI32+CI33-CI34-CI35-CI36</f>
        <v>0</v>
      </c>
      <c r="CJ37" s="82">
        <f t="shared" ref="CJ37" si="757">CJ32+CJ33-CJ34-CJ35-CJ36</f>
        <v>0</v>
      </c>
      <c r="CK37" s="82">
        <f t="shared" ref="CK37" si="758">CK32+CK33-CK34-CK35-CK36</f>
        <v>0</v>
      </c>
      <c r="CL37" s="82">
        <f t="shared" ref="CL37" si="759">CL32+CL33-CL34-CL35-CL36</f>
        <v>0</v>
      </c>
      <c r="CM37" s="82">
        <f t="shared" ref="CM37" si="760">CM32+CM33-CM34-CM35-CM36</f>
        <v>0</v>
      </c>
      <c r="CN37" s="83">
        <f t="shared" ref="CN37" si="761">CN32+CN33-CN34-CN35-CN36</f>
        <v>0</v>
      </c>
      <c r="CO37" s="81">
        <f t="shared" ref="CO37" si="762">CO32+CO33-CO34-CO35-CO36</f>
        <v>0</v>
      </c>
      <c r="CP37" s="82">
        <f t="shared" ref="CP37" si="763">CP32+CP33-CP34-CP35-CP36</f>
        <v>0</v>
      </c>
      <c r="CQ37" s="82">
        <f t="shared" ref="CQ37" si="764">CQ32+CQ33-CQ34-CQ35-CQ36</f>
        <v>0</v>
      </c>
      <c r="CR37" s="82">
        <f t="shared" ref="CR37" si="765">CR32+CR33-CR34-CR35-CR36</f>
        <v>0</v>
      </c>
      <c r="CS37" s="82">
        <f t="shared" ref="CS37" si="766">CS32+CS33-CS34-CS35-CS36</f>
        <v>0</v>
      </c>
      <c r="CT37" s="82">
        <f t="shared" ref="CT37" si="767">CT32+CT33-CT34-CT35-CT36</f>
        <v>0</v>
      </c>
      <c r="CU37" s="83">
        <f t="shared" ref="CU37" si="768">CU32+CU33-CU34-CU35-CU36</f>
        <v>0</v>
      </c>
      <c r="CV37" s="81">
        <f t="shared" ref="CV37" si="769">CV32+CV33-CV34-CV35-CV36</f>
        <v>0</v>
      </c>
      <c r="CW37" s="82">
        <f t="shared" ref="CW37" si="770">CW32+CW33-CW34-CW35-CW36</f>
        <v>0</v>
      </c>
      <c r="CX37" s="82">
        <f t="shared" ref="CX37" si="771">CX32+CX33-CX34-CX35-CX36</f>
        <v>0</v>
      </c>
      <c r="CY37" s="82">
        <f t="shared" ref="CY37" si="772">CY32+CY33-CY34-CY35-CY36</f>
        <v>0</v>
      </c>
      <c r="CZ37" s="82">
        <f t="shared" ref="CZ37" si="773">CZ32+CZ33-CZ34-CZ35-CZ36</f>
        <v>0</v>
      </c>
      <c r="DA37" s="82">
        <f t="shared" ref="DA37" si="774">DA32+DA33-DA34-DA35-DA36</f>
        <v>0</v>
      </c>
      <c r="DB37" s="83">
        <f t="shared" ref="DB37" si="775">DB32+DB33-DB34-DB35-DB36</f>
        <v>0</v>
      </c>
      <c r="DC37" s="81">
        <f t="shared" ref="DC37" si="776">DC32+DC33-DC34-DC35-DC36</f>
        <v>0</v>
      </c>
      <c r="DD37" s="82">
        <f t="shared" ref="DD37" si="777">DD32+DD33-DD34-DD35-DD36</f>
        <v>0</v>
      </c>
      <c r="DE37" s="82">
        <f t="shared" ref="DE37" si="778">DE32+DE33-DE34-DE35-DE36</f>
        <v>0</v>
      </c>
      <c r="DF37" s="82">
        <f t="shared" ref="DF37" si="779">DF32+DF33-DF34-DF35-DF36</f>
        <v>0</v>
      </c>
      <c r="DG37" s="82">
        <f t="shared" ref="DG37" si="780">DG32+DG33-DG34-DG35-DG36</f>
        <v>0</v>
      </c>
      <c r="DH37" s="82">
        <f t="shared" ref="DH37" si="781">DH32+DH33-DH34-DH35-DH36</f>
        <v>0</v>
      </c>
      <c r="DI37" s="83">
        <f t="shared" ref="DI37" si="782">DI32+DI33-DI34-DI35-DI36</f>
        <v>0</v>
      </c>
      <c r="DJ37" s="81">
        <f t="shared" ref="DJ37" si="783">DJ32+DJ33-DJ34-DJ35-DJ36</f>
        <v>0</v>
      </c>
      <c r="DK37" s="82">
        <f t="shared" ref="DK37" si="784">DK32+DK33-DK34-DK35-DK36</f>
        <v>0</v>
      </c>
      <c r="DL37" s="82">
        <f t="shared" ref="DL37" si="785">DL32+DL33-DL34-DL35-DL36</f>
        <v>0</v>
      </c>
      <c r="DM37" s="82">
        <f t="shared" ref="DM37" si="786">DM32+DM33-DM34-DM35-DM36</f>
        <v>0</v>
      </c>
      <c r="DN37" s="82">
        <f t="shared" ref="DN37" si="787">DN32+DN33-DN34-DN35-DN36</f>
        <v>0</v>
      </c>
      <c r="DO37" s="82">
        <f t="shared" ref="DO37" si="788">DO32+DO33-DO34-DO35-DO36</f>
        <v>0</v>
      </c>
      <c r="DP37" s="83">
        <f t="shared" ref="DP37" si="789">DP32+DP33-DP34-DP35-DP36</f>
        <v>0</v>
      </c>
      <c r="DQ37" s="81">
        <f t="shared" ref="DQ37" si="790">DQ32+DQ33-DQ34-DQ35-DQ36</f>
        <v>0</v>
      </c>
      <c r="DR37" s="82">
        <f t="shared" ref="DR37" si="791">DR32+DR33-DR34-DR35-DR36</f>
        <v>0</v>
      </c>
      <c r="DS37" s="82">
        <f t="shared" ref="DS37" si="792">DS32+DS33-DS34-DS35-DS36</f>
        <v>0</v>
      </c>
      <c r="DT37" s="82">
        <f t="shared" ref="DT37" si="793">DT32+DT33-DT34-DT35-DT36</f>
        <v>0</v>
      </c>
      <c r="DU37" s="82">
        <f t="shared" ref="DU37" si="794">DU32+DU33-DU34-DU35-DU36</f>
        <v>0</v>
      </c>
      <c r="DV37" s="82">
        <f t="shared" ref="DV37" si="795">DV32+DV33-DV34-DV35-DV36</f>
        <v>0</v>
      </c>
      <c r="DW37" s="83">
        <f t="shared" ref="DW37" si="796">DW32+DW33-DW34-DW35-DW36</f>
        <v>0</v>
      </c>
      <c r="DX37" s="81">
        <f t="shared" ref="DX37" si="797">DX32+DX33-DX34-DX35-DX36</f>
        <v>0</v>
      </c>
      <c r="DY37" s="82">
        <f t="shared" ref="DY37" si="798">DY32+DY33-DY34-DY35-DY36</f>
        <v>0</v>
      </c>
      <c r="DZ37" s="82">
        <f t="shared" ref="DZ37" si="799">DZ32+DZ33-DZ34-DZ35-DZ36</f>
        <v>0</v>
      </c>
      <c r="EA37" s="82">
        <f t="shared" ref="EA37" si="800">EA32+EA33-EA34-EA35-EA36</f>
        <v>662</v>
      </c>
      <c r="EB37" s="82">
        <f t="shared" ref="EB37" si="801">EB32+EB33-EB34-EB35-EB36</f>
        <v>1357</v>
      </c>
      <c r="EC37" s="82">
        <f t="shared" ref="EC37" si="802">EC32+EC33-EC34-EC35-EC36</f>
        <v>2132</v>
      </c>
      <c r="ED37" s="83">
        <f t="shared" ref="ED37" si="803">ED32+ED33-ED34-ED35-ED36</f>
        <v>2799</v>
      </c>
      <c r="EE37" s="81">
        <f t="shared" ref="EE37" si="804">EE32+EE33-EE34-EE35-EE36</f>
        <v>3469</v>
      </c>
      <c r="EF37" s="82">
        <f t="shared" ref="EF37" si="805">EF32+EF33-EF34-EF35-EF36</f>
        <v>4158</v>
      </c>
      <c r="EG37" s="82">
        <f t="shared" ref="EG37" si="806">EG32+EG33-EG34-EG35-EG36</f>
        <v>4752</v>
      </c>
      <c r="EH37" s="82">
        <f t="shared" ref="EH37" si="807">EH32+EH33-EH34-EH35-EH36</f>
        <v>5389</v>
      </c>
      <c r="EI37" s="82">
        <f t="shared" ref="EI37" si="808">EI32+EI33-EI34-EI35-EI36</f>
        <v>6003</v>
      </c>
      <c r="EJ37" s="82">
        <f t="shared" ref="EJ37" si="809">EJ32+EJ33-EJ34-EJ35-EJ36</f>
        <v>6657</v>
      </c>
      <c r="EK37" s="83">
        <f t="shared" ref="EK37" si="810">EK32+EK33-EK34-EK35-EK36</f>
        <v>7324</v>
      </c>
      <c r="EL37" s="81">
        <f t="shared" ref="EL37" si="811">EL32+EL33-EL34-EL35-EL36</f>
        <v>8034</v>
      </c>
      <c r="EM37" s="82">
        <f t="shared" ref="EM37" si="812">EM32+EM33-EM34-EM35-EM36</f>
        <v>8720</v>
      </c>
      <c r="EN37" s="82">
        <f t="shared" ref="EN37" si="813">EN32+EN33-EN34-EN35-EN36</f>
        <v>9192</v>
      </c>
      <c r="EO37" s="82">
        <f t="shared" ref="EO37" si="814">EO32+EO33-EO34-EO35-EO36</f>
        <v>9835</v>
      </c>
      <c r="EP37" s="82">
        <f t="shared" ref="EP37" si="815">EP32+EP33-EP34-EP35-EP36</f>
        <v>10605</v>
      </c>
      <c r="EQ37" s="82">
        <f t="shared" ref="EQ37" si="816">EQ32+EQ33-EQ34-EQ35-EQ36</f>
        <v>11145</v>
      </c>
      <c r="ER37" s="83">
        <f t="shared" ref="ER37" si="817">ER32+ER33-ER34-ER35-ER36</f>
        <v>11655</v>
      </c>
      <c r="ES37" s="81">
        <f t="shared" ref="ES37" si="818">ES32+ES33-ES34-ES35-ES36</f>
        <v>12175</v>
      </c>
      <c r="ET37" s="82">
        <f t="shared" ref="ET37" si="819">ET32+ET33-ET34-ET35-ET36</f>
        <v>12696</v>
      </c>
      <c r="EU37" s="82">
        <f t="shared" ref="EU37" si="820">EU32+EU33-EU34-EU35-EU36</f>
        <v>13334</v>
      </c>
      <c r="EV37" s="82">
        <f t="shared" ref="EV37" si="821">EV32+EV33-EV34-EV35-EV36</f>
        <v>549</v>
      </c>
      <c r="EW37" s="82">
        <f t="shared" ref="EW37" si="822">EW32+EW33-EW34-EW35-EW36</f>
        <v>1170</v>
      </c>
      <c r="EX37" s="82">
        <f t="shared" ref="EX37" si="823">EX32+EX33-EX34-EX35-EX36</f>
        <v>1775</v>
      </c>
      <c r="EY37" s="83">
        <f t="shared" ref="EY37" si="824">EY32+EY33-EY34-EY35-EY36</f>
        <v>0</v>
      </c>
      <c r="EZ37" s="81">
        <f t="shared" ref="EZ37" si="825">EZ32+EZ33-EZ34-EZ35-EZ36</f>
        <v>700</v>
      </c>
      <c r="FA37" s="82">
        <f t="shared" ref="FA37" si="826">FA32+FA33-FA34-FA35-FA36</f>
        <v>1433</v>
      </c>
      <c r="FB37" s="82">
        <f t="shared" ref="FB37" si="827">FB32+FB33-FB34-FB35-FB36</f>
        <v>2250</v>
      </c>
      <c r="FC37" s="82">
        <f t="shared" ref="FC37" si="828">FC32+FC33-FC34-FC35-FC36</f>
        <v>0</v>
      </c>
      <c r="FD37" s="82">
        <f t="shared" ref="FD37" si="829">FD32+FD33-FD34-FD35-FD36</f>
        <v>668</v>
      </c>
      <c r="FE37" s="82">
        <f t="shared" ref="FE37" si="830">FE32+FE33-FE34-FE35-FE36</f>
        <v>1405</v>
      </c>
      <c r="FF37" s="83">
        <f t="shared" ref="FF37" si="831">FF32+FF33-FF34-FF35-FF36</f>
        <v>2019</v>
      </c>
      <c r="FG37" s="81">
        <f t="shared" ref="FG37" si="832">FG32+FG33-FG34-FG35-FG36</f>
        <v>2658</v>
      </c>
      <c r="FH37" s="82">
        <f t="shared" ref="FH37" si="833">FH32+FH33-FH34-FH35-FH36</f>
        <v>3366</v>
      </c>
      <c r="FI37" s="82">
        <f t="shared" ref="FI37" si="834">FI32+FI33-FI34-FI35-FI36</f>
        <v>492</v>
      </c>
      <c r="FJ37" s="82">
        <f t="shared" ref="FJ37" si="835">FJ32+FJ33-FJ34-FJ35-FJ36</f>
        <v>1034</v>
      </c>
      <c r="FK37" s="82">
        <f t="shared" ref="FK37" si="836">FK32+FK33-FK34-FK35-FK36</f>
        <v>1034</v>
      </c>
      <c r="FL37" s="82">
        <f t="shared" ref="FL37" si="837">FL32+FL33-FL34-FL35-FL36</f>
        <v>1034</v>
      </c>
      <c r="FM37" s="83">
        <f t="shared" ref="FM37" si="838">FM32+FM33-FM34-FM35-FM36</f>
        <v>1034</v>
      </c>
      <c r="FN37" s="81">
        <f t="shared" ref="FN37" si="839">FN32+FN33-FN34-FN35-FN36</f>
        <v>1034</v>
      </c>
      <c r="FO37" s="82">
        <f t="shared" ref="FO37" si="840">FO32+FO33-FO34-FO35-FO36</f>
        <v>1034</v>
      </c>
      <c r="FP37" s="82">
        <f t="shared" ref="FP37" si="841">FP32+FP33-FP34-FP35-FP36</f>
        <v>1034</v>
      </c>
      <c r="FQ37" s="82">
        <f t="shared" ref="FQ37" si="842">FQ32+FQ33-FQ34-FQ35-FQ36</f>
        <v>1034</v>
      </c>
      <c r="FR37" s="82">
        <f t="shared" ref="FR37" si="843">FR32+FR33-FR34-FR35-FR36</f>
        <v>1034</v>
      </c>
      <c r="FS37" s="82">
        <f t="shared" ref="FS37" si="844">FS32+FS33-FS34-FS35-FS36</f>
        <v>1034</v>
      </c>
      <c r="FT37" s="83">
        <f t="shared" ref="FT37" si="845">FT32+FT33-FT34-FT35-FT36</f>
        <v>1034</v>
      </c>
      <c r="FU37" s="81">
        <f t="shared" ref="FU37" si="846">FU32+FU33-FU34-FU35-FU36</f>
        <v>1034</v>
      </c>
      <c r="FV37" s="82">
        <f t="shared" ref="FV37" si="847">FV32+FV33-FV34-FV35-FV36</f>
        <v>1034</v>
      </c>
      <c r="FW37" s="82">
        <f t="shared" ref="FW37" si="848">FW32+FW33-FW34-FW35-FW36</f>
        <v>1034</v>
      </c>
      <c r="FX37" s="82">
        <f t="shared" ref="FX37" si="849">FX32+FX33-FX34-FX35-FX36</f>
        <v>1034</v>
      </c>
      <c r="FY37" s="82">
        <f t="shared" ref="FY37" si="850">FY32+FY33-FY34-FY35-FY36</f>
        <v>1034</v>
      </c>
      <c r="FZ37" s="82">
        <f t="shared" ref="FZ37" si="851">FZ32+FZ33-FZ34-FZ35-FZ36</f>
        <v>1034</v>
      </c>
      <c r="GA37" s="83">
        <f t="shared" ref="GA37" si="852">GA32+GA33-GA34-GA35-GA36</f>
        <v>1034</v>
      </c>
      <c r="GB37" s="81">
        <f t="shared" ref="GB37" si="853">GB32+GB33-GB34-GB35-GB36</f>
        <v>1034</v>
      </c>
      <c r="GC37" s="82">
        <f t="shared" ref="GC37" si="854">GC32+GC33-GC34-GC35-GC36</f>
        <v>1034</v>
      </c>
      <c r="GD37" s="82">
        <f t="shared" ref="GD37" si="855">GD32+GD33-GD34-GD35-GD36</f>
        <v>1034</v>
      </c>
      <c r="GE37" s="82">
        <f t="shared" ref="GE37" si="856">GE32+GE33-GE34-GE35-GE36</f>
        <v>1034</v>
      </c>
      <c r="GF37" s="82">
        <f t="shared" ref="GF37" si="857">GF32+GF33-GF34-GF35-GF36</f>
        <v>1034</v>
      </c>
      <c r="GG37" s="82">
        <f t="shared" ref="GG37" si="858">GG32+GG33-GG34-GG35-GG36</f>
        <v>1034</v>
      </c>
      <c r="GH37" s="83">
        <f t="shared" ref="GH37" si="859">GH32+GH33-GH34-GH35-GH36</f>
        <v>1034</v>
      </c>
      <c r="GI37" s="81">
        <f t="shared" ref="GI37" si="860">GI32+GI33-GI34-GI35-GI36</f>
        <v>1034</v>
      </c>
      <c r="GJ37" s="82">
        <f t="shared" ref="GJ37" si="861">GJ32+GJ33-GJ34-GJ35-GJ36</f>
        <v>1034</v>
      </c>
      <c r="GK37" s="82">
        <f t="shared" ref="GK37" si="862">GK32+GK33-GK34-GK35-GK36</f>
        <v>1034</v>
      </c>
      <c r="GL37" s="82">
        <f t="shared" ref="GL37" si="863">GL32+GL33-GL34-GL35-GL36</f>
        <v>1034</v>
      </c>
      <c r="GM37" s="82">
        <f t="shared" ref="GM37" si="864">GM32+GM33-GM34-GM35-GM36</f>
        <v>1034</v>
      </c>
      <c r="GN37" s="82">
        <f t="shared" ref="GN37" si="865">GN32+GN33-GN34-GN35-GN36</f>
        <v>1034</v>
      </c>
      <c r="GO37" s="83">
        <f t="shared" ref="GO37" si="866">GO32+GO33-GO34-GO35-GO36</f>
        <v>1034</v>
      </c>
      <c r="GP37" s="81">
        <f t="shared" ref="GP37" si="867">GP32+GP33-GP34-GP35-GP36</f>
        <v>1034</v>
      </c>
      <c r="GQ37" s="82">
        <f t="shared" ref="GQ37" si="868">GQ32+GQ33-GQ34-GQ35-GQ36</f>
        <v>1034</v>
      </c>
      <c r="GR37" s="82">
        <f t="shared" ref="GR37" si="869">GR32+GR33-GR34-GR35-GR36</f>
        <v>1034</v>
      </c>
      <c r="GS37" s="82">
        <f t="shared" ref="GS37" si="870">GS32+GS33-GS34-GS35-GS36</f>
        <v>1034</v>
      </c>
      <c r="GT37" s="82">
        <f t="shared" ref="GT37" si="871">GT32+GT33-GT34-GT35-GT36</f>
        <v>1034</v>
      </c>
      <c r="GU37" s="82">
        <f t="shared" ref="GU37" si="872">GU32+GU33-GU34-GU35-GU36</f>
        <v>1034</v>
      </c>
      <c r="GV37" s="83">
        <f t="shared" ref="GV37" si="873">GV32+GV33-GV34-GV35-GV36</f>
        <v>1034</v>
      </c>
      <c r="GW37" s="81">
        <f t="shared" ref="GW37" si="874">GW32+GW33-GW34-GW35-GW36</f>
        <v>1034</v>
      </c>
      <c r="GX37" s="82">
        <f t="shared" ref="GX37" si="875">GX32+GX33-GX34-GX35-GX36</f>
        <v>1034</v>
      </c>
      <c r="GY37" s="82">
        <f t="shared" ref="GY37" si="876">GY32+GY33-GY34-GY35-GY36</f>
        <v>1034</v>
      </c>
      <c r="GZ37" s="82">
        <f t="shared" ref="GZ37" si="877">GZ32+GZ33-GZ34-GZ35-GZ36</f>
        <v>1034</v>
      </c>
      <c r="HA37" s="82">
        <f t="shared" ref="HA37" si="878">HA32+HA33-HA34-HA35-HA36</f>
        <v>1034</v>
      </c>
      <c r="HB37" s="82">
        <f t="shared" ref="HB37" si="879">HB32+HB33-HB34-HB35-HB36</f>
        <v>1034</v>
      </c>
      <c r="HC37" s="83">
        <f t="shared" ref="HC37" si="880">HC32+HC33-HC34-HC35-HC36</f>
        <v>1034</v>
      </c>
      <c r="HD37" s="81">
        <f t="shared" ref="HD37" si="881">HD32+HD33-HD34-HD35-HD36</f>
        <v>1034</v>
      </c>
      <c r="HE37" s="82">
        <f t="shared" ref="HE37" si="882">HE32+HE33-HE34-HE35-HE36</f>
        <v>1034</v>
      </c>
      <c r="HF37" s="82">
        <f t="shared" ref="HF37" si="883">HF32+HF33-HF34-HF35-HF36</f>
        <v>1034</v>
      </c>
      <c r="HG37" s="82">
        <f t="shared" ref="HG37" si="884">HG32+HG33-HG34-HG35-HG36</f>
        <v>1034</v>
      </c>
      <c r="HH37" s="82">
        <f t="shared" ref="HH37" si="885">HH32+HH33-HH34-HH35-HH36</f>
        <v>1034</v>
      </c>
      <c r="HI37" s="82">
        <f t="shared" ref="HI37" si="886">HI32+HI33-HI34-HI35-HI36</f>
        <v>1034</v>
      </c>
      <c r="HJ37" s="83">
        <f t="shared" ref="HJ37" si="887">HJ32+HJ33-HJ34-HJ35-HJ36</f>
        <v>1034</v>
      </c>
      <c r="HK37" s="81">
        <f t="shared" ref="HK37" si="888">HK32+HK33-HK34-HK35-HK36</f>
        <v>1034</v>
      </c>
      <c r="HL37" s="82">
        <f t="shared" ref="HL37" si="889">HL32+HL33-HL34-HL35-HL36</f>
        <v>1034</v>
      </c>
      <c r="HM37" s="82">
        <f t="shared" ref="HM37" si="890">HM32+HM33-HM34-HM35-HM36</f>
        <v>1034</v>
      </c>
      <c r="HN37" s="82">
        <f t="shared" ref="HN37" si="891">HN32+HN33-HN34-HN35-HN36</f>
        <v>1034</v>
      </c>
      <c r="HO37" s="82">
        <f t="shared" ref="HO37" si="892">HO32+HO33-HO34-HO35-HO36</f>
        <v>1034</v>
      </c>
      <c r="HP37" s="82">
        <f t="shared" ref="HP37" si="893">HP32+HP33-HP34-HP35-HP36</f>
        <v>1034</v>
      </c>
      <c r="HQ37" s="83">
        <f t="shared" ref="HQ37" si="894">HQ32+HQ33-HQ34-HQ35-HQ36</f>
        <v>1034</v>
      </c>
      <c r="HR37" s="81">
        <f t="shared" ref="HR37" si="895">HR32+HR33-HR34-HR35-HR36</f>
        <v>1034</v>
      </c>
      <c r="HS37" s="82">
        <f t="shared" ref="HS37" si="896">HS32+HS33-HS34-HS35-HS36</f>
        <v>1034</v>
      </c>
      <c r="HT37" s="82">
        <f t="shared" ref="HT37" si="897">HT32+HT33-HT34-HT35-HT36</f>
        <v>1034</v>
      </c>
      <c r="HU37" s="82">
        <f t="shared" ref="HU37" si="898">HU32+HU33-HU34-HU35-HU36</f>
        <v>1034</v>
      </c>
      <c r="HV37" s="82">
        <f t="shared" ref="HV37" si="899">HV32+HV33-HV34-HV35-HV36</f>
        <v>1034</v>
      </c>
      <c r="HW37" s="82">
        <f t="shared" ref="HW37" si="900">HW32+HW33-HW34-HW35-HW36</f>
        <v>1034</v>
      </c>
      <c r="HX37" s="83">
        <f t="shared" ref="HX37" si="901">HX32+HX33-HX34-HX35-HX36</f>
        <v>1034</v>
      </c>
      <c r="HY37" s="81">
        <f t="shared" ref="HY37" si="902">HY32+HY33-HY34-HY35-HY36</f>
        <v>1034</v>
      </c>
      <c r="HZ37" s="82">
        <f t="shared" ref="HZ37" si="903">HZ32+HZ33-HZ34-HZ35-HZ36</f>
        <v>1034</v>
      </c>
      <c r="IA37" s="82">
        <f t="shared" ref="IA37" si="904">IA32+IA33-IA34-IA35-IA36</f>
        <v>1034</v>
      </c>
      <c r="IB37" s="82">
        <f t="shared" ref="IB37" si="905">IB32+IB33-IB34-IB35-IB36</f>
        <v>1034</v>
      </c>
      <c r="IC37" s="82">
        <f t="shared" ref="IC37" si="906">IC32+IC33-IC34-IC35-IC36</f>
        <v>1034</v>
      </c>
      <c r="ID37" s="82">
        <f t="shared" ref="ID37" si="907">ID32+ID33-ID34-ID35-ID36</f>
        <v>1034</v>
      </c>
      <c r="IE37" s="83">
        <f t="shared" ref="IE37" si="908">IE32+IE33-IE34-IE35-IE36</f>
        <v>1034</v>
      </c>
      <c r="IF37" s="81">
        <f t="shared" ref="IF37" si="909">IF32+IF33-IF34-IF35-IF36</f>
        <v>1034</v>
      </c>
      <c r="IG37" s="82">
        <f t="shared" ref="IG37" si="910">IG32+IG33-IG34-IG35-IG36</f>
        <v>1034</v>
      </c>
      <c r="IH37" s="82">
        <f t="shared" ref="IH37" si="911">IH32+IH33-IH34-IH35-IH36</f>
        <v>1034</v>
      </c>
      <c r="II37" s="82">
        <f t="shared" ref="II37" si="912">II32+II33-II34-II35-II36</f>
        <v>1034</v>
      </c>
      <c r="IJ37" s="82">
        <f t="shared" ref="IJ37" si="913">IJ32+IJ33-IJ34-IJ35-IJ36</f>
        <v>1034</v>
      </c>
      <c r="IK37" s="82">
        <f t="shared" ref="IK37" si="914">IK32+IK33-IK34-IK35-IK36</f>
        <v>1034</v>
      </c>
      <c r="IL37" s="83">
        <f t="shared" ref="IL37" si="915">IL32+IL33-IL34-IL35-IL36</f>
        <v>1034</v>
      </c>
      <c r="IM37" s="81">
        <f t="shared" ref="IM37" si="916">IM32+IM33-IM34-IM35-IM36</f>
        <v>1034</v>
      </c>
      <c r="IN37" s="82">
        <f t="shared" ref="IN37" si="917">IN32+IN33-IN34-IN35-IN36</f>
        <v>1034</v>
      </c>
      <c r="IO37" s="82">
        <f t="shared" ref="IO37" si="918">IO32+IO33-IO34-IO35-IO36</f>
        <v>1034</v>
      </c>
      <c r="IP37" s="82">
        <f t="shared" ref="IP37" si="919">IP32+IP33-IP34-IP35-IP36</f>
        <v>1034</v>
      </c>
      <c r="IQ37" s="82">
        <f t="shared" ref="IQ37" si="920">IQ32+IQ33-IQ34-IQ35-IQ36</f>
        <v>1034</v>
      </c>
      <c r="IR37" s="82">
        <f t="shared" ref="IR37" si="921">IR32+IR33-IR34-IR35-IR36</f>
        <v>1034</v>
      </c>
      <c r="IS37" s="83">
        <f t="shared" ref="IS37" si="922">IS32+IS33-IS34-IS35-IS36</f>
        <v>1034</v>
      </c>
      <c r="IT37" s="81">
        <f t="shared" ref="IT37" si="923">IT32+IT33-IT34-IT35-IT36</f>
        <v>1034</v>
      </c>
      <c r="IU37" s="82">
        <f t="shared" ref="IU37" si="924">IU32+IU33-IU34-IU35-IU36</f>
        <v>1034</v>
      </c>
      <c r="IV37" s="82">
        <f t="shared" ref="IV37" si="925">IV32+IV33-IV34-IV35-IV36</f>
        <v>1034</v>
      </c>
      <c r="IW37" s="82">
        <f t="shared" ref="IW37" si="926">IW32+IW33-IW34-IW35-IW36</f>
        <v>1034</v>
      </c>
      <c r="IX37" s="82">
        <f t="shared" ref="IX37" si="927">IX32+IX33-IX34-IX35-IX36</f>
        <v>1034</v>
      </c>
      <c r="IY37" s="82">
        <f t="shared" ref="IY37" si="928">IY32+IY33-IY34-IY35-IY36</f>
        <v>1034</v>
      </c>
      <c r="IZ37" s="83">
        <f t="shared" ref="IZ37" si="929">IZ32+IZ33-IZ34-IZ35-IZ36</f>
        <v>1034</v>
      </c>
      <c r="JA37" s="81">
        <f t="shared" ref="JA37" si="930">JA32+JA33-JA34-JA35-JA36</f>
        <v>1034</v>
      </c>
      <c r="JB37" s="82">
        <f t="shared" ref="JB37" si="931">JB32+JB33-JB34-JB35-JB36</f>
        <v>1034</v>
      </c>
      <c r="JC37" s="82">
        <f t="shared" ref="JC37" si="932">JC32+JC33-JC34-JC35-JC36</f>
        <v>1034</v>
      </c>
      <c r="JD37" s="82">
        <f t="shared" ref="JD37" si="933">JD32+JD33-JD34-JD35-JD36</f>
        <v>1034</v>
      </c>
      <c r="JE37" s="82">
        <f t="shared" ref="JE37" si="934">JE32+JE33-JE34-JE35-JE36</f>
        <v>1034</v>
      </c>
      <c r="JF37" s="82">
        <f t="shared" ref="JF37" si="935">JF32+JF33-JF34-JF35-JF36</f>
        <v>1034</v>
      </c>
      <c r="JG37" s="83">
        <f t="shared" ref="JG37" si="936">JG32+JG33-JG34-JG35-JG36</f>
        <v>1034</v>
      </c>
      <c r="JH37" s="81">
        <f t="shared" ref="JH37" si="937">JH32+JH33-JH34-JH35-JH36</f>
        <v>1034</v>
      </c>
      <c r="JI37" s="82">
        <f t="shared" ref="JI37" si="938">JI32+JI33-JI34-JI35-JI36</f>
        <v>1034</v>
      </c>
      <c r="JJ37" s="82">
        <f t="shared" ref="JJ37" si="939">JJ32+JJ33-JJ34-JJ35-JJ36</f>
        <v>1034</v>
      </c>
      <c r="JK37" s="82">
        <f t="shared" ref="JK37" si="940">JK32+JK33-JK34-JK35-JK36</f>
        <v>1034</v>
      </c>
      <c r="JL37" s="82">
        <f t="shared" ref="JL37" si="941">JL32+JL33-JL34-JL35-JL36</f>
        <v>1034</v>
      </c>
      <c r="JM37" s="82">
        <f t="shared" ref="JM37" si="942">JM32+JM33-JM34-JM35-JM36</f>
        <v>1034</v>
      </c>
      <c r="JN37" s="83">
        <f t="shared" ref="JN37" si="943">JN32+JN33-JN34-JN35-JN36</f>
        <v>1034</v>
      </c>
    </row>
    <row r="38" spans="1:274" x14ac:dyDescent="0.2">
      <c r="A38" s="73" t="s">
        <v>117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  <c r="EC38" s="72"/>
      <c r="ED38" s="72"/>
      <c r="EE38" s="72"/>
      <c r="EF38" s="72"/>
      <c r="EG38" s="72"/>
      <c r="EH38" s="72"/>
      <c r="EI38" s="72"/>
      <c r="EJ38" s="72"/>
      <c r="EK38" s="72"/>
      <c r="EL38" s="72"/>
      <c r="EM38" s="72"/>
      <c r="EN38" s="72"/>
      <c r="EO38" s="72"/>
      <c r="EP38" s="72"/>
      <c r="EQ38" s="72"/>
      <c r="ER38" s="72"/>
      <c r="ES38" s="72"/>
      <c r="ET38" s="72"/>
      <c r="EU38" s="72"/>
      <c r="EV38" s="72"/>
      <c r="EW38" s="72"/>
      <c r="EX38" s="72"/>
      <c r="EY38" s="72"/>
      <c r="EZ38" s="72"/>
      <c r="FA38" s="72"/>
      <c r="FB38" s="72"/>
      <c r="FC38" s="72"/>
      <c r="FD38" s="72"/>
      <c r="FE38" s="72"/>
      <c r="FF38" s="72"/>
      <c r="FG38" s="72"/>
      <c r="FH38" s="72"/>
      <c r="FI38" s="72"/>
      <c r="FJ38" s="72"/>
      <c r="FK38" s="72"/>
      <c r="FL38" s="72"/>
      <c r="FM38" s="72"/>
      <c r="FN38" s="72"/>
      <c r="FO38" s="72"/>
      <c r="FP38" s="72"/>
      <c r="FQ38" s="72"/>
      <c r="FR38" s="72"/>
      <c r="FS38" s="72"/>
      <c r="FT38" s="72"/>
      <c r="FU38" s="72"/>
      <c r="FV38" s="72"/>
      <c r="FW38" s="72"/>
      <c r="FX38" s="72"/>
      <c r="FY38" s="72"/>
      <c r="FZ38" s="72"/>
      <c r="GA38" s="72"/>
      <c r="GB38" s="72"/>
      <c r="GC38" s="72"/>
      <c r="GD38" s="72"/>
      <c r="GE38" s="72"/>
      <c r="GF38" s="72"/>
      <c r="GG38" s="72"/>
      <c r="GH38" s="72"/>
      <c r="GI38" s="72"/>
      <c r="GJ38" s="72"/>
      <c r="GK38" s="72"/>
      <c r="GL38" s="72"/>
      <c r="GM38" s="72"/>
      <c r="GN38" s="72"/>
      <c r="GO38" s="72"/>
      <c r="GP38" s="72"/>
      <c r="GQ38" s="72"/>
      <c r="GR38" s="72"/>
      <c r="GS38" s="72"/>
      <c r="GT38" s="72"/>
      <c r="GU38" s="72"/>
      <c r="GV38" s="72"/>
      <c r="GW38" s="72"/>
      <c r="GX38" s="72"/>
      <c r="GY38" s="72"/>
      <c r="GZ38" s="72"/>
      <c r="HA38" s="72"/>
      <c r="HB38" s="72"/>
      <c r="HC38" s="72"/>
      <c r="HD38" s="72"/>
      <c r="HE38" s="72"/>
      <c r="HF38" s="72"/>
      <c r="HG38" s="72"/>
      <c r="HH38" s="72"/>
      <c r="HI38" s="72"/>
      <c r="HJ38" s="72"/>
      <c r="HK38" s="72"/>
      <c r="HL38" s="72"/>
      <c r="HM38" s="72"/>
      <c r="HN38" s="72"/>
      <c r="HO38" s="72"/>
      <c r="HP38" s="72"/>
      <c r="HQ38" s="72"/>
      <c r="HR38" s="72"/>
      <c r="HS38" s="72"/>
      <c r="HT38" s="72"/>
      <c r="HU38" s="72"/>
      <c r="HV38" s="72"/>
      <c r="HW38" s="72"/>
      <c r="HX38" s="72"/>
      <c r="HY38" s="72"/>
      <c r="HZ38" s="72"/>
      <c r="IA38" s="72"/>
      <c r="IB38" s="72"/>
      <c r="IC38" s="72"/>
      <c r="ID38" s="72"/>
      <c r="IE38" s="72"/>
      <c r="IF38" s="72"/>
      <c r="IG38" s="72"/>
      <c r="IH38" s="72"/>
      <c r="II38" s="72"/>
      <c r="IJ38" s="72"/>
      <c r="IK38" s="72"/>
      <c r="IL38" s="72"/>
      <c r="IM38" s="72"/>
      <c r="IN38" s="72"/>
      <c r="IO38" s="72"/>
      <c r="IP38" s="72"/>
      <c r="IQ38" s="72"/>
      <c r="IR38" s="72"/>
      <c r="IS38" s="72"/>
      <c r="IT38" s="72"/>
      <c r="IU38" s="72"/>
      <c r="IV38" s="72"/>
      <c r="IW38" s="72"/>
      <c r="IX38" s="72"/>
      <c r="IY38" s="72"/>
      <c r="IZ38" s="72"/>
      <c r="JA38" s="72"/>
      <c r="JB38" s="72"/>
      <c r="JC38" s="72"/>
      <c r="JD38" s="72"/>
      <c r="JE38" s="72"/>
      <c r="JF38" s="72"/>
      <c r="JG38" s="72"/>
      <c r="JH38" s="72"/>
      <c r="JI38" s="72"/>
      <c r="JJ38" s="72"/>
      <c r="JK38" s="72"/>
      <c r="JL38" s="72"/>
      <c r="JM38" s="72"/>
      <c r="JN38" s="72"/>
    </row>
    <row r="39" spans="1:274" x14ac:dyDescent="0.2">
      <c r="A39" s="76" t="s">
        <v>31</v>
      </c>
      <c r="B39" s="77">
        <v>0</v>
      </c>
      <c r="C39" s="78">
        <f>B44</f>
        <v>0</v>
      </c>
      <c r="D39" s="78">
        <f t="shared" ref="D39:BO39" si="944">C44</f>
        <v>0</v>
      </c>
      <c r="E39" s="78">
        <f t="shared" si="944"/>
        <v>0</v>
      </c>
      <c r="F39" s="78">
        <f t="shared" si="944"/>
        <v>0</v>
      </c>
      <c r="G39" s="78">
        <f t="shared" si="944"/>
        <v>0</v>
      </c>
      <c r="H39" s="79">
        <f t="shared" si="944"/>
        <v>0</v>
      </c>
      <c r="I39" s="77">
        <f t="shared" si="944"/>
        <v>0</v>
      </c>
      <c r="J39" s="78">
        <f t="shared" si="944"/>
        <v>0</v>
      </c>
      <c r="K39" s="78">
        <f t="shared" si="944"/>
        <v>0</v>
      </c>
      <c r="L39" s="78">
        <f t="shared" si="944"/>
        <v>0</v>
      </c>
      <c r="M39" s="78">
        <f t="shared" si="944"/>
        <v>0</v>
      </c>
      <c r="N39" s="78">
        <f t="shared" si="944"/>
        <v>0</v>
      </c>
      <c r="O39" s="79">
        <f t="shared" si="944"/>
        <v>0</v>
      </c>
      <c r="P39" s="77">
        <f t="shared" si="944"/>
        <v>0</v>
      </c>
      <c r="Q39" s="78">
        <f t="shared" si="944"/>
        <v>0</v>
      </c>
      <c r="R39" s="78">
        <f t="shared" si="944"/>
        <v>0</v>
      </c>
      <c r="S39" s="78">
        <f t="shared" si="944"/>
        <v>0</v>
      </c>
      <c r="T39" s="78">
        <f t="shared" si="944"/>
        <v>0</v>
      </c>
      <c r="U39" s="78">
        <f t="shared" si="944"/>
        <v>0</v>
      </c>
      <c r="V39" s="79">
        <f t="shared" si="944"/>
        <v>0</v>
      </c>
      <c r="W39" s="77">
        <f t="shared" si="944"/>
        <v>0</v>
      </c>
      <c r="X39" s="78">
        <f t="shared" si="944"/>
        <v>0</v>
      </c>
      <c r="Y39" s="78">
        <f t="shared" si="944"/>
        <v>0</v>
      </c>
      <c r="Z39" s="78">
        <f t="shared" si="944"/>
        <v>0</v>
      </c>
      <c r="AA39" s="78">
        <f t="shared" si="944"/>
        <v>0</v>
      </c>
      <c r="AB39" s="78">
        <f t="shared" si="944"/>
        <v>0</v>
      </c>
      <c r="AC39" s="79">
        <f t="shared" si="944"/>
        <v>0</v>
      </c>
      <c r="AD39" s="77">
        <f t="shared" si="944"/>
        <v>0</v>
      </c>
      <c r="AE39" s="78">
        <f t="shared" si="944"/>
        <v>0</v>
      </c>
      <c r="AF39" s="78">
        <f t="shared" si="944"/>
        <v>0</v>
      </c>
      <c r="AG39" s="78">
        <f t="shared" si="944"/>
        <v>0</v>
      </c>
      <c r="AH39" s="78">
        <f t="shared" si="944"/>
        <v>0</v>
      </c>
      <c r="AI39" s="78">
        <f t="shared" si="944"/>
        <v>0</v>
      </c>
      <c r="AJ39" s="79">
        <f t="shared" si="944"/>
        <v>0</v>
      </c>
      <c r="AK39" s="77">
        <f t="shared" si="944"/>
        <v>0</v>
      </c>
      <c r="AL39" s="78">
        <f t="shared" si="944"/>
        <v>0</v>
      </c>
      <c r="AM39" s="78">
        <f t="shared" si="944"/>
        <v>0</v>
      </c>
      <c r="AN39" s="78">
        <f t="shared" si="944"/>
        <v>0</v>
      </c>
      <c r="AO39" s="78">
        <f t="shared" si="944"/>
        <v>0</v>
      </c>
      <c r="AP39" s="78">
        <f t="shared" si="944"/>
        <v>0</v>
      </c>
      <c r="AQ39" s="79">
        <f t="shared" si="944"/>
        <v>0</v>
      </c>
      <c r="AR39" s="77">
        <f t="shared" si="944"/>
        <v>0</v>
      </c>
      <c r="AS39" s="78">
        <f t="shared" si="944"/>
        <v>0</v>
      </c>
      <c r="AT39" s="78">
        <f t="shared" si="944"/>
        <v>0</v>
      </c>
      <c r="AU39" s="78">
        <f t="shared" si="944"/>
        <v>0</v>
      </c>
      <c r="AV39" s="78">
        <f t="shared" si="944"/>
        <v>0</v>
      </c>
      <c r="AW39" s="78">
        <f t="shared" si="944"/>
        <v>0</v>
      </c>
      <c r="AX39" s="79">
        <f t="shared" si="944"/>
        <v>0</v>
      </c>
      <c r="AY39" s="77">
        <f t="shared" si="944"/>
        <v>0</v>
      </c>
      <c r="AZ39" s="78">
        <f t="shared" si="944"/>
        <v>0</v>
      </c>
      <c r="BA39" s="78">
        <f t="shared" si="944"/>
        <v>0</v>
      </c>
      <c r="BB39" s="78">
        <f t="shared" si="944"/>
        <v>0</v>
      </c>
      <c r="BC39" s="78">
        <f t="shared" si="944"/>
        <v>0</v>
      </c>
      <c r="BD39" s="78">
        <f t="shared" si="944"/>
        <v>0</v>
      </c>
      <c r="BE39" s="79">
        <f t="shared" si="944"/>
        <v>0</v>
      </c>
      <c r="BF39" s="77">
        <f t="shared" si="944"/>
        <v>0</v>
      </c>
      <c r="BG39" s="78">
        <f t="shared" si="944"/>
        <v>0</v>
      </c>
      <c r="BH39" s="78">
        <f t="shared" si="944"/>
        <v>0</v>
      </c>
      <c r="BI39" s="78">
        <f t="shared" si="944"/>
        <v>0</v>
      </c>
      <c r="BJ39" s="78">
        <f t="shared" si="944"/>
        <v>0</v>
      </c>
      <c r="BK39" s="78">
        <f t="shared" si="944"/>
        <v>0</v>
      </c>
      <c r="BL39" s="79">
        <f t="shared" si="944"/>
        <v>0</v>
      </c>
      <c r="BM39" s="77">
        <f t="shared" si="944"/>
        <v>0</v>
      </c>
      <c r="BN39" s="78">
        <f t="shared" si="944"/>
        <v>0</v>
      </c>
      <c r="BO39" s="78">
        <f t="shared" si="944"/>
        <v>0</v>
      </c>
      <c r="BP39" s="78">
        <f t="shared" ref="BP39:EA39" si="945">BO44</f>
        <v>0</v>
      </c>
      <c r="BQ39" s="78">
        <f t="shared" si="945"/>
        <v>0</v>
      </c>
      <c r="BR39" s="78">
        <f t="shared" si="945"/>
        <v>0</v>
      </c>
      <c r="BS39" s="79">
        <f t="shared" si="945"/>
        <v>0</v>
      </c>
      <c r="BT39" s="77">
        <f t="shared" si="945"/>
        <v>0</v>
      </c>
      <c r="BU39" s="78">
        <f t="shared" si="945"/>
        <v>0</v>
      </c>
      <c r="BV39" s="78">
        <f t="shared" si="945"/>
        <v>0</v>
      </c>
      <c r="BW39" s="78">
        <f t="shared" si="945"/>
        <v>0</v>
      </c>
      <c r="BX39" s="78">
        <f t="shared" si="945"/>
        <v>0</v>
      </c>
      <c r="BY39" s="78">
        <f t="shared" si="945"/>
        <v>0</v>
      </c>
      <c r="BZ39" s="79">
        <f t="shared" si="945"/>
        <v>0</v>
      </c>
      <c r="CA39" s="77">
        <f t="shared" si="945"/>
        <v>0</v>
      </c>
      <c r="CB39" s="78">
        <f t="shared" si="945"/>
        <v>0</v>
      </c>
      <c r="CC39" s="78">
        <f t="shared" si="945"/>
        <v>0</v>
      </c>
      <c r="CD39" s="78">
        <f t="shared" si="945"/>
        <v>0</v>
      </c>
      <c r="CE39" s="78">
        <f t="shared" si="945"/>
        <v>0</v>
      </c>
      <c r="CF39" s="78">
        <f t="shared" si="945"/>
        <v>0</v>
      </c>
      <c r="CG39" s="79">
        <f t="shared" si="945"/>
        <v>0</v>
      </c>
      <c r="CH39" s="77">
        <f t="shared" si="945"/>
        <v>0</v>
      </c>
      <c r="CI39" s="78">
        <f t="shared" si="945"/>
        <v>0</v>
      </c>
      <c r="CJ39" s="78">
        <f t="shared" si="945"/>
        <v>0</v>
      </c>
      <c r="CK39" s="78">
        <f t="shared" si="945"/>
        <v>0</v>
      </c>
      <c r="CL39" s="78">
        <f t="shared" si="945"/>
        <v>0</v>
      </c>
      <c r="CM39" s="78">
        <f t="shared" si="945"/>
        <v>0</v>
      </c>
      <c r="CN39" s="79">
        <f t="shared" si="945"/>
        <v>0</v>
      </c>
      <c r="CO39" s="77">
        <f t="shared" si="945"/>
        <v>0</v>
      </c>
      <c r="CP39" s="78">
        <f t="shared" si="945"/>
        <v>0</v>
      </c>
      <c r="CQ39" s="78">
        <f t="shared" si="945"/>
        <v>0</v>
      </c>
      <c r="CR39" s="78">
        <f t="shared" si="945"/>
        <v>0</v>
      </c>
      <c r="CS39" s="78">
        <f t="shared" si="945"/>
        <v>0</v>
      </c>
      <c r="CT39" s="78">
        <f t="shared" si="945"/>
        <v>0</v>
      </c>
      <c r="CU39" s="79">
        <f t="shared" si="945"/>
        <v>0</v>
      </c>
      <c r="CV39" s="77">
        <f t="shared" si="945"/>
        <v>0</v>
      </c>
      <c r="CW39" s="78">
        <f t="shared" si="945"/>
        <v>0</v>
      </c>
      <c r="CX39" s="78">
        <f t="shared" si="945"/>
        <v>0</v>
      </c>
      <c r="CY39" s="78">
        <f t="shared" si="945"/>
        <v>0</v>
      </c>
      <c r="CZ39" s="78">
        <f t="shared" si="945"/>
        <v>0</v>
      </c>
      <c r="DA39" s="78">
        <f t="shared" si="945"/>
        <v>0</v>
      </c>
      <c r="DB39" s="79">
        <f t="shared" si="945"/>
        <v>0</v>
      </c>
      <c r="DC39" s="77">
        <f t="shared" si="945"/>
        <v>0</v>
      </c>
      <c r="DD39" s="78">
        <f t="shared" si="945"/>
        <v>0</v>
      </c>
      <c r="DE39" s="78">
        <f t="shared" si="945"/>
        <v>0</v>
      </c>
      <c r="DF39" s="78">
        <f t="shared" si="945"/>
        <v>0</v>
      </c>
      <c r="DG39" s="78">
        <f t="shared" si="945"/>
        <v>0</v>
      </c>
      <c r="DH39" s="78">
        <f t="shared" si="945"/>
        <v>0</v>
      </c>
      <c r="DI39" s="79">
        <f t="shared" si="945"/>
        <v>0</v>
      </c>
      <c r="DJ39" s="77">
        <f t="shared" si="945"/>
        <v>0</v>
      </c>
      <c r="DK39" s="78">
        <f t="shared" si="945"/>
        <v>0</v>
      </c>
      <c r="DL39" s="78">
        <f t="shared" si="945"/>
        <v>0</v>
      </c>
      <c r="DM39" s="78">
        <f t="shared" si="945"/>
        <v>0</v>
      </c>
      <c r="DN39" s="78">
        <f t="shared" si="945"/>
        <v>0</v>
      </c>
      <c r="DO39" s="78">
        <f t="shared" si="945"/>
        <v>0</v>
      </c>
      <c r="DP39" s="79">
        <f t="shared" si="945"/>
        <v>0</v>
      </c>
      <c r="DQ39" s="77">
        <f t="shared" si="945"/>
        <v>0</v>
      </c>
      <c r="DR39" s="78">
        <f t="shared" si="945"/>
        <v>0</v>
      </c>
      <c r="DS39" s="78">
        <f t="shared" si="945"/>
        <v>0</v>
      </c>
      <c r="DT39" s="78">
        <f t="shared" si="945"/>
        <v>0</v>
      </c>
      <c r="DU39" s="78">
        <f t="shared" si="945"/>
        <v>0</v>
      </c>
      <c r="DV39" s="78">
        <f t="shared" si="945"/>
        <v>0</v>
      </c>
      <c r="DW39" s="79">
        <f t="shared" si="945"/>
        <v>0</v>
      </c>
      <c r="DX39" s="77">
        <f t="shared" si="945"/>
        <v>0</v>
      </c>
      <c r="DY39" s="78">
        <f t="shared" si="945"/>
        <v>0</v>
      </c>
      <c r="DZ39" s="78">
        <f t="shared" si="945"/>
        <v>0</v>
      </c>
      <c r="EA39" s="78">
        <f t="shared" si="945"/>
        <v>0</v>
      </c>
      <c r="EB39" s="78">
        <f t="shared" ref="EB39:GM39" si="946">EA44</f>
        <v>244</v>
      </c>
      <c r="EC39" s="78">
        <f t="shared" si="946"/>
        <v>445</v>
      </c>
      <c r="ED39" s="79">
        <f t="shared" si="946"/>
        <v>663</v>
      </c>
      <c r="EE39" s="77">
        <f t="shared" si="946"/>
        <v>868</v>
      </c>
      <c r="EF39" s="78">
        <f t="shared" si="946"/>
        <v>1128</v>
      </c>
      <c r="EG39" s="78">
        <f t="shared" si="946"/>
        <v>1397</v>
      </c>
      <c r="EH39" s="78">
        <f t="shared" si="946"/>
        <v>1581</v>
      </c>
      <c r="EI39" s="78">
        <f t="shared" si="946"/>
        <v>1819</v>
      </c>
      <c r="EJ39" s="78">
        <f t="shared" si="946"/>
        <v>2011</v>
      </c>
      <c r="EK39" s="79">
        <f t="shared" si="946"/>
        <v>2181</v>
      </c>
      <c r="EL39" s="77">
        <f t="shared" si="946"/>
        <v>2378</v>
      </c>
      <c r="EM39" s="78">
        <f t="shared" si="946"/>
        <v>2654</v>
      </c>
      <c r="EN39" s="78">
        <f t="shared" si="946"/>
        <v>2910</v>
      </c>
      <c r="EO39" s="78">
        <f t="shared" si="946"/>
        <v>3120</v>
      </c>
      <c r="EP39" s="78">
        <f t="shared" si="946"/>
        <v>3313</v>
      </c>
      <c r="EQ39" s="78">
        <f t="shared" si="946"/>
        <v>3485</v>
      </c>
      <c r="ER39" s="79">
        <f t="shared" si="946"/>
        <v>3650</v>
      </c>
      <c r="ES39" s="77">
        <f t="shared" si="946"/>
        <v>3828</v>
      </c>
      <c r="ET39" s="78">
        <f t="shared" si="946"/>
        <v>4038</v>
      </c>
      <c r="EU39" s="78">
        <f t="shared" si="946"/>
        <v>4257</v>
      </c>
      <c r="EV39" s="78">
        <f t="shared" si="946"/>
        <v>4469</v>
      </c>
      <c r="EW39" s="78">
        <f t="shared" si="946"/>
        <v>225</v>
      </c>
      <c r="EX39" s="78">
        <f t="shared" si="946"/>
        <v>380</v>
      </c>
      <c r="EY39" s="79">
        <f t="shared" si="946"/>
        <v>566</v>
      </c>
      <c r="EZ39" s="77">
        <f t="shared" si="946"/>
        <v>0</v>
      </c>
      <c r="FA39" s="78">
        <f t="shared" si="946"/>
        <v>220</v>
      </c>
      <c r="FB39" s="78">
        <f t="shared" si="946"/>
        <v>447</v>
      </c>
      <c r="FC39" s="78">
        <f t="shared" si="946"/>
        <v>672</v>
      </c>
      <c r="FD39" s="78">
        <f t="shared" si="946"/>
        <v>0</v>
      </c>
      <c r="FE39" s="78">
        <f t="shared" si="946"/>
        <v>152</v>
      </c>
      <c r="FF39" s="79">
        <f t="shared" si="946"/>
        <v>326</v>
      </c>
      <c r="FG39" s="77">
        <f t="shared" si="946"/>
        <v>458</v>
      </c>
      <c r="FH39" s="78">
        <f t="shared" si="946"/>
        <v>645</v>
      </c>
      <c r="FI39" s="78">
        <f t="shared" si="946"/>
        <v>826</v>
      </c>
      <c r="FJ39" s="78">
        <f t="shared" si="946"/>
        <v>169</v>
      </c>
      <c r="FK39" s="78">
        <f t="shared" si="946"/>
        <v>391</v>
      </c>
      <c r="FL39" s="78">
        <f t="shared" si="946"/>
        <v>391</v>
      </c>
      <c r="FM39" s="79">
        <f t="shared" si="946"/>
        <v>391</v>
      </c>
      <c r="FN39" s="77">
        <f t="shared" si="946"/>
        <v>391</v>
      </c>
      <c r="FO39" s="78">
        <f t="shared" si="946"/>
        <v>391</v>
      </c>
      <c r="FP39" s="78">
        <f t="shared" si="946"/>
        <v>391</v>
      </c>
      <c r="FQ39" s="78">
        <f t="shared" si="946"/>
        <v>391</v>
      </c>
      <c r="FR39" s="78">
        <f t="shared" si="946"/>
        <v>391</v>
      </c>
      <c r="FS39" s="78">
        <f t="shared" si="946"/>
        <v>391</v>
      </c>
      <c r="FT39" s="79">
        <f t="shared" si="946"/>
        <v>391</v>
      </c>
      <c r="FU39" s="77">
        <f t="shared" si="946"/>
        <v>391</v>
      </c>
      <c r="FV39" s="78">
        <f t="shared" si="946"/>
        <v>391</v>
      </c>
      <c r="FW39" s="78">
        <f t="shared" si="946"/>
        <v>391</v>
      </c>
      <c r="FX39" s="78">
        <f t="shared" si="946"/>
        <v>391</v>
      </c>
      <c r="FY39" s="78">
        <f t="shared" si="946"/>
        <v>391</v>
      </c>
      <c r="FZ39" s="78">
        <f t="shared" si="946"/>
        <v>391</v>
      </c>
      <c r="GA39" s="79">
        <f t="shared" si="946"/>
        <v>391</v>
      </c>
      <c r="GB39" s="77">
        <f t="shared" si="946"/>
        <v>391</v>
      </c>
      <c r="GC39" s="78">
        <f t="shared" si="946"/>
        <v>391</v>
      </c>
      <c r="GD39" s="78">
        <f t="shared" si="946"/>
        <v>391</v>
      </c>
      <c r="GE39" s="78">
        <f t="shared" si="946"/>
        <v>391</v>
      </c>
      <c r="GF39" s="78">
        <f t="shared" si="946"/>
        <v>391</v>
      </c>
      <c r="GG39" s="78">
        <f t="shared" si="946"/>
        <v>391</v>
      </c>
      <c r="GH39" s="79">
        <f t="shared" si="946"/>
        <v>391</v>
      </c>
      <c r="GI39" s="77">
        <f t="shared" si="946"/>
        <v>391</v>
      </c>
      <c r="GJ39" s="78">
        <f t="shared" si="946"/>
        <v>391</v>
      </c>
      <c r="GK39" s="78">
        <f t="shared" si="946"/>
        <v>391</v>
      </c>
      <c r="GL39" s="78">
        <f t="shared" si="946"/>
        <v>391</v>
      </c>
      <c r="GM39" s="78">
        <f t="shared" si="946"/>
        <v>391</v>
      </c>
      <c r="GN39" s="78">
        <f t="shared" ref="GN39:IY39" si="947">GM44</f>
        <v>391</v>
      </c>
      <c r="GO39" s="79">
        <f t="shared" si="947"/>
        <v>391</v>
      </c>
      <c r="GP39" s="77">
        <f t="shared" si="947"/>
        <v>391</v>
      </c>
      <c r="GQ39" s="78">
        <f t="shared" si="947"/>
        <v>391</v>
      </c>
      <c r="GR39" s="78">
        <f t="shared" si="947"/>
        <v>391</v>
      </c>
      <c r="GS39" s="78">
        <f t="shared" si="947"/>
        <v>391</v>
      </c>
      <c r="GT39" s="78">
        <f t="shared" si="947"/>
        <v>391</v>
      </c>
      <c r="GU39" s="78">
        <f t="shared" si="947"/>
        <v>391</v>
      </c>
      <c r="GV39" s="79">
        <f t="shared" si="947"/>
        <v>391</v>
      </c>
      <c r="GW39" s="77">
        <f t="shared" si="947"/>
        <v>391</v>
      </c>
      <c r="GX39" s="78">
        <f t="shared" si="947"/>
        <v>391</v>
      </c>
      <c r="GY39" s="78">
        <f t="shared" si="947"/>
        <v>391</v>
      </c>
      <c r="GZ39" s="78">
        <f t="shared" si="947"/>
        <v>391</v>
      </c>
      <c r="HA39" s="78">
        <f t="shared" si="947"/>
        <v>391</v>
      </c>
      <c r="HB39" s="78">
        <f t="shared" si="947"/>
        <v>391</v>
      </c>
      <c r="HC39" s="79">
        <f t="shared" si="947"/>
        <v>391</v>
      </c>
      <c r="HD39" s="77">
        <f t="shared" si="947"/>
        <v>391</v>
      </c>
      <c r="HE39" s="78">
        <f t="shared" si="947"/>
        <v>391</v>
      </c>
      <c r="HF39" s="78">
        <f t="shared" si="947"/>
        <v>391</v>
      </c>
      <c r="HG39" s="78">
        <f t="shared" si="947"/>
        <v>391</v>
      </c>
      <c r="HH39" s="78">
        <f t="shared" si="947"/>
        <v>391</v>
      </c>
      <c r="HI39" s="78">
        <f t="shared" si="947"/>
        <v>391</v>
      </c>
      <c r="HJ39" s="79">
        <f t="shared" si="947"/>
        <v>391</v>
      </c>
      <c r="HK39" s="77">
        <f t="shared" si="947"/>
        <v>391</v>
      </c>
      <c r="HL39" s="78">
        <f t="shared" si="947"/>
        <v>391</v>
      </c>
      <c r="HM39" s="78">
        <f t="shared" si="947"/>
        <v>391</v>
      </c>
      <c r="HN39" s="78">
        <f t="shared" si="947"/>
        <v>391</v>
      </c>
      <c r="HO39" s="78">
        <f t="shared" si="947"/>
        <v>391</v>
      </c>
      <c r="HP39" s="78">
        <f t="shared" si="947"/>
        <v>391</v>
      </c>
      <c r="HQ39" s="79">
        <f t="shared" si="947"/>
        <v>391</v>
      </c>
      <c r="HR39" s="77">
        <f t="shared" si="947"/>
        <v>391</v>
      </c>
      <c r="HS39" s="78">
        <f t="shared" si="947"/>
        <v>391</v>
      </c>
      <c r="HT39" s="78">
        <f t="shared" si="947"/>
        <v>391</v>
      </c>
      <c r="HU39" s="78">
        <f t="shared" si="947"/>
        <v>391</v>
      </c>
      <c r="HV39" s="78">
        <f t="shared" si="947"/>
        <v>391</v>
      </c>
      <c r="HW39" s="78">
        <f t="shared" si="947"/>
        <v>391</v>
      </c>
      <c r="HX39" s="79">
        <f t="shared" si="947"/>
        <v>391</v>
      </c>
      <c r="HY39" s="77">
        <f t="shared" si="947"/>
        <v>391</v>
      </c>
      <c r="HZ39" s="78">
        <f t="shared" si="947"/>
        <v>391</v>
      </c>
      <c r="IA39" s="78">
        <f t="shared" si="947"/>
        <v>391</v>
      </c>
      <c r="IB39" s="78">
        <f t="shared" si="947"/>
        <v>391</v>
      </c>
      <c r="IC39" s="78">
        <f t="shared" si="947"/>
        <v>391</v>
      </c>
      <c r="ID39" s="78">
        <f t="shared" si="947"/>
        <v>391</v>
      </c>
      <c r="IE39" s="79">
        <f t="shared" si="947"/>
        <v>391</v>
      </c>
      <c r="IF39" s="77">
        <f t="shared" si="947"/>
        <v>391</v>
      </c>
      <c r="IG39" s="78">
        <f t="shared" si="947"/>
        <v>391</v>
      </c>
      <c r="IH39" s="78">
        <f t="shared" si="947"/>
        <v>391</v>
      </c>
      <c r="II39" s="78">
        <f t="shared" si="947"/>
        <v>391</v>
      </c>
      <c r="IJ39" s="78">
        <f t="shared" si="947"/>
        <v>391</v>
      </c>
      <c r="IK39" s="78">
        <f t="shared" si="947"/>
        <v>391</v>
      </c>
      <c r="IL39" s="79">
        <f t="shared" si="947"/>
        <v>391</v>
      </c>
      <c r="IM39" s="77">
        <f t="shared" si="947"/>
        <v>391</v>
      </c>
      <c r="IN39" s="78">
        <f t="shared" si="947"/>
        <v>391</v>
      </c>
      <c r="IO39" s="78">
        <f t="shared" si="947"/>
        <v>391</v>
      </c>
      <c r="IP39" s="78">
        <f t="shared" si="947"/>
        <v>391</v>
      </c>
      <c r="IQ39" s="78">
        <f t="shared" si="947"/>
        <v>391</v>
      </c>
      <c r="IR39" s="78">
        <f t="shared" si="947"/>
        <v>391</v>
      </c>
      <c r="IS39" s="79">
        <f t="shared" si="947"/>
        <v>391</v>
      </c>
      <c r="IT39" s="77">
        <f t="shared" si="947"/>
        <v>391</v>
      </c>
      <c r="IU39" s="78">
        <f t="shared" si="947"/>
        <v>391</v>
      </c>
      <c r="IV39" s="78">
        <f t="shared" si="947"/>
        <v>391</v>
      </c>
      <c r="IW39" s="78">
        <f t="shared" si="947"/>
        <v>391</v>
      </c>
      <c r="IX39" s="78">
        <f t="shared" si="947"/>
        <v>391</v>
      </c>
      <c r="IY39" s="78">
        <f t="shared" si="947"/>
        <v>391</v>
      </c>
      <c r="IZ39" s="79">
        <f t="shared" ref="IZ39:JN39" si="948">IY44</f>
        <v>391</v>
      </c>
      <c r="JA39" s="77">
        <f t="shared" si="948"/>
        <v>391</v>
      </c>
      <c r="JB39" s="78">
        <f t="shared" si="948"/>
        <v>391</v>
      </c>
      <c r="JC39" s="78">
        <f t="shared" si="948"/>
        <v>391</v>
      </c>
      <c r="JD39" s="78">
        <f t="shared" si="948"/>
        <v>391</v>
      </c>
      <c r="JE39" s="78">
        <f t="shared" si="948"/>
        <v>391</v>
      </c>
      <c r="JF39" s="78">
        <f t="shared" si="948"/>
        <v>391</v>
      </c>
      <c r="JG39" s="79">
        <f t="shared" si="948"/>
        <v>391</v>
      </c>
      <c r="JH39" s="77">
        <f t="shared" si="948"/>
        <v>391</v>
      </c>
      <c r="JI39" s="78">
        <f t="shared" si="948"/>
        <v>391</v>
      </c>
      <c r="JJ39" s="78">
        <f t="shared" si="948"/>
        <v>391</v>
      </c>
      <c r="JK39" s="78">
        <f t="shared" si="948"/>
        <v>391</v>
      </c>
      <c r="JL39" s="78">
        <f t="shared" si="948"/>
        <v>391</v>
      </c>
      <c r="JM39" s="78">
        <f t="shared" si="948"/>
        <v>391</v>
      </c>
      <c r="JN39" s="79">
        <f t="shared" si="948"/>
        <v>391</v>
      </c>
    </row>
    <row r="40" spans="1:274" x14ac:dyDescent="0.2">
      <c r="A40" s="39" t="s">
        <v>32</v>
      </c>
      <c r="B40" s="40"/>
      <c r="C40" s="41"/>
      <c r="D40" s="41"/>
      <c r="E40" s="41"/>
      <c r="F40" s="41"/>
      <c r="G40" s="41"/>
      <c r="H40" s="42"/>
      <c r="I40" s="40"/>
      <c r="J40" s="41"/>
      <c r="K40" s="41"/>
      <c r="L40" s="41"/>
      <c r="M40" s="41"/>
      <c r="N40" s="41"/>
      <c r="O40" s="42"/>
      <c r="P40" s="40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2"/>
      <c r="AD40" s="40"/>
      <c r="AE40" s="41"/>
      <c r="AF40" s="41"/>
      <c r="AG40" s="41"/>
      <c r="AH40" s="41"/>
      <c r="AI40" s="41"/>
      <c r="AJ40" s="42"/>
      <c r="AK40" s="40"/>
      <c r="AL40" s="41"/>
      <c r="AM40" s="41"/>
      <c r="AN40" s="41"/>
      <c r="AO40" s="41"/>
      <c r="AP40" s="41"/>
      <c r="AQ40" s="42"/>
      <c r="AR40" s="40"/>
      <c r="AS40" s="41"/>
      <c r="AT40" s="41"/>
      <c r="AU40" s="41"/>
      <c r="AV40" s="41"/>
      <c r="AW40" s="41"/>
      <c r="AX40" s="42"/>
      <c r="AY40" s="40"/>
      <c r="AZ40" s="41"/>
      <c r="BA40" s="41"/>
      <c r="BB40" s="41"/>
      <c r="BC40" s="41"/>
      <c r="BD40" s="41"/>
      <c r="BE40" s="42"/>
      <c r="BF40" s="40"/>
      <c r="BG40" s="41"/>
      <c r="BH40" s="41"/>
      <c r="BI40" s="41"/>
      <c r="BJ40" s="41"/>
      <c r="BK40" s="41"/>
      <c r="BL40" s="42"/>
      <c r="BM40" s="40"/>
      <c r="BN40" s="41"/>
      <c r="BO40" s="41"/>
      <c r="BP40" s="41"/>
      <c r="BQ40" s="41"/>
      <c r="BR40" s="41"/>
      <c r="BS40" s="42"/>
      <c r="BT40" s="40"/>
      <c r="BU40" s="41"/>
      <c r="BV40" s="41"/>
      <c r="BW40" s="41"/>
      <c r="BX40" s="41"/>
      <c r="BY40" s="41"/>
      <c r="BZ40" s="42"/>
      <c r="CA40" s="40"/>
      <c r="CB40" s="41"/>
      <c r="CC40" s="41"/>
      <c r="CD40" s="41"/>
      <c r="CE40" s="41"/>
      <c r="CF40" s="41"/>
      <c r="CG40" s="42"/>
      <c r="CH40" s="40"/>
      <c r="CI40" s="41"/>
      <c r="CJ40" s="41"/>
      <c r="CK40" s="41"/>
      <c r="CL40" s="41"/>
      <c r="CM40" s="41"/>
      <c r="CN40" s="42"/>
      <c r="CO40" s="40"/>
      <c r="CP40" s="41"/>
      <c r="CQ40" s="41"/>
      <c r="CR40" s="41"/>
      <c r="CS40" s="41"/>
      <c r="CT40" s="41"/>
      <c r="CU40" s="42"/>
      <c r="CV40" s="40"/>
      <c r="CW40" s="41"/>
      <c r="CX40" s="41"/>
      <c r="CY40" s="41"/>
      <c r="CZ40" s="41"/>
      <c r="DA40" s="41"/>
      <c r="DB40" s="42"/>
      <c r="DC40" s="40"/>
      <c r="DD40" s="41"/>
      <c r="DE40" s="41"/>
      <c r="DF40" s="41"/>
      <c r="DG40" s="41"/>
      <c r="DH40" s="41"/>
      <c r="DI40" s="42"/>
      <c r="DJ40" s="40"/>
      <c r="DK40" s="41"/>
      <c r="DL40" s="41"/>
      <c r="DM40" s="41"/>
      <c r="DN40" s="41"/>
      <c r="DO40" s="41"/>
      <c r="DP40" s="42"/>
      <c r="DQ40" s="40"/>
      <c r="DR40" s="41"/>
      <c r="DS40" s="41"/>
      <c r="DT40" s="41"/>
      <c r="DU40" s="41"/>
      <c r="DV40" s="41"/>
      <c r="DW40" s="42"/>
      <c r="DX40" s="40"/>
      <c r="DY40" s="41"/>
      <c r="DZ40" s="41"/>
      <c r="EA40" s="41">
        <f>6+244</f>
        <v>250</v>
      </c>
      <c r="EB40" s="41">
        <f>5+201</f>
        <v>206</v>
      </c>
      <c r="EC40" s="41">
        <f>5+218</f>
        <v>223</v>
      </c>
      <c r="ED40" s="42">
        <f>205+5</f>
        <v>210</v>
      </c>
      <c r="EE40" s="40">
        <f>8+260</f>
        <v>268</v>
      </c>
      <c r="EF40" s="41">
        <f>8+269</f>
        <v>277</v>
      </c>
      <c r="EG40" s="41">
        <f>8+184</f>
        <v>192</v>
      </c>
      <c r="EH40" s="41">
        <f>10+238</f>
        <v>248</v>
      </c>
      <c r="EI40" s="41">
        <f>10+192</f>
        <v>202</v>
      </c>
      <c r="EJ40" s="41">
        <f>10+170</f>
        <v>180</v>
      </c>
      <c r="EK40" s="42">
        <f>10+197</f>
        <v>207</v>
      </c>
      <c r="EL40" s="40">
        <f>10+276</f>
        <v>286</v>
      </c>
      <c r="EM40" s="41">
        <f>10+256</f>
        <v>266</v>
      </c>
      <c r="EN40" s="41">
        <f>210+10</f>
        <v>220</v>
      </c>
      <c r="EO40" s="41">
        <f>193+10</f>
        <v>203</v>
      </c>
      <c r="EP40" s="41">
        <f>10+172</f>
        <v>182</v>
      </c>
      <c r="EQ40" s="41">
        <f>165+8</f>
        <v>173</v>
      </c>
      <c r="ER40" s="42">
        <f>10+178</f>
        <v>188</v>
      </c>
      <c r="ES40" s="40">
        <f>8+210</f>
        <v>218</v>
      </c>
      <c r="ET40" s="41">
        <f>10+219</f>
        <v>229</v>
      </c>
      <c r="EU40" s="41">
        <f>8+212</f>
        <v>220</v>
      </c>
      <c r="EV40" s="41">
        <f>225+10</f>
        <v>235</v>
      </c>
      <c r="EW40" s="41">
        <f>7+155</f>
        <v>162</v>
      </c>
      <c r="EX40" s="41">
        <f>4+186</f>
        <v>190</v>
      </c>
      <c r="EY40" s="42">
        <f>7+203</f>
        <v>210</v>
      </c>
      <c r="EZ40" s="40">
        <f>6+220</f>
        <v>226</v>
      </c>
      <c r="FA40" s="41">
        <f>227+7</f>
        <v>234</v>
      </c>
      <c r="FB40" s="41">
        <f>225+6</f>
        <v>231</v>
      </c>
      <c r="FC40" s="41">
        <f>156+5</f>
        <v>161</v>
      </c>
      <c r="FD40" s="41">
        <f>152+6</f>
        <v>158</v>
      </c>
      <c r="FE40" s="41">
        <f>174+5</f>
        <v>179</v>
      </c>
      <c r="FF40" s="42">
        <f>132+5</f>
        <v>137</v>
      </c>
      <c r="FG40" s="40">
        <f>187+5</f>
        <v>192</v>
      </c>
      <c r="FH40" s="41">
        <f>181+5</f>
        <v>186</v>
      </c>
      <c r="FI40" s="41">
        <f>169+7</f>
        <v>176</v>
      </c>
      <c r="FJ40" s="41">
        <f>222+6</f>
        <v>228</v>
      </c>
      <c r="FK40" s="41"/>
      <c r="FL40" s="41"/>
      <c r="FM40" s="42"/>
      <c r="FN40" s="40"/>
      <c r="FO40" s="41"/>
      <c r="FP40" s="41"/>
      <c r="FQ40" s="41"/>
      <c r="FR40" s="41"/>
      <c r="FS40" s="41"/>
      <c r="FT40" s="42"/>
      <c r="FU40" s="40"/>
      <c r="FV40" s="41"/>
      <c r="FW40" s="41"/>
      <c r="FX40" s="41"/>
      <c r="FY40" s="41"/>
      <c r="FZ40" s="41"/>
      <c r="GA40" s="42"/>
      <c r="GB40" s="40"/>
      <c r="GC40" s="41"/>
      <c r="GD40" s="41"/>
      <c r="GE40" s="41"/>
      <c r="GF40" s="41"/>
      <c r="GG40" s="41"/>
      <c r="GH40" s="42"/>
      <c r="GI40" s="40"/>
      <c r="GJ40" s="41"/>
      <c r="GK40" s="41"/>
      <c r="GL40" s="41"/>
      <c r="GM40" s="41"/>
      <c r="GN40" s="41"/>
      <c r="GO40" s="42"/>
      <c r="GP40" s="40"/>
      <c r="GQ40" s="41"/>
      <c r="GR40" s="41"/>
      <c r="GS40" s="41"/>
      <c r="GT40" s="41"/>
      <c r="GU40" s="41"/>
      <c r="GV40" s="42"/>
      <c r="GW40" s="40"/>
      <c r="GX40" s="41"/>
      <c r="GY40" s="41"/>
      <c r="GZ40" s="41"/>
      <c r="HA40" s="41"/>
      <c r="HB40" s="41"/>
      <c r="HC40" s="42"/>
      <c r="HD40" s="40"/>
      <c r="HE40" s="41"/>
      <c r="HF40" s="41"/>
      <c r="HG40" s="41"/>
      <c r="HH40" s="41"/>
      <c r="HI40" s="41"/>
      <c r="HJ40" s="42"/>
      <c r="HK40" s="40"/>
      <c r="HL40" s="41"/>
      <c r="HM40" s="41"/>
      <c r="HN40" s="41"/>
      <c r="HO40" s="41"/>
      <c r="HP40" s="41"/>
      <c r="HQ40" s="42"/>
      <c r="HR40" s="40"/>
      <c r="HS40" s="41"/>
      <c r="HT40" s="41"/>
      <c r="HU40" s="41"/>
      <c r="HV40" s="41"/>
      <c r="HW40" s="41"/>
      <c r="HX40" s="42"/>
      <c r="HY40" s="40"/>
      <c r="HZ40" s="41"/>
      <c r="IA40" s="41"/>
      <c r="IB40" s="41"/>
      <c r="IC40" s="41"/>
      <c r="ID40" s="41"/>
      <c r="IE40" s="42"/>
      <c r="IF40" s="40"/>
      <c r="IG40" s="41"/>
      <c r="IH40" s="41"/>
      <c r="II40" s="41"/>
      <c r="IJ40" s="41"/>
      <c r="IK40" s="41"/>
      <c r="IL40" s="42"/>
      <c r="IM40" s="40"/>
      <c r="IN40" s="41"/>
      <c r="IO40" s="41"/>
      <c r="IP40" s="41"/>
      <c r="IQ40" s="41"/>
      <c r="IR40" s="41"/>
      <c r="IS40" s="42"/>
      <c r="IT40" s="40"/>
      <c r="IU40" s="41"/>
      <c r="IV40" s="41"/>
      <c r="IW40" s="41"/>
      <c r="IX40" s="41"/>
      <c r="IY40" s="41"/>
      <c r="IZ40" s="42"/>
      <c r="JA40" s="40"/>
      <c r="JB40" s="41"/>
      <c r="JC40" s="41"/>
      <c r="JD40" s="41"/>
      <c r="JE40" s="41"/>
      <c r="JF40" s="41"/>
      <c r="JG40" s="42"/>
      <c r="JH40" s="40"/>
      <c r="JI40" s="41"/>
      <c r="JJ40" s="41"/>
      <c r="JK40" s="41"/>
      <c r="JL40" s="41"/>
      <c r="JM40" s="41"/>
      <c r="JN40" s="42"/>
    </row>
    <row r="41" spans="1:274" x14ac:dyDescent="0.2">
      <c r="A41" s="39" t="s">
        <v>111</v>
      </c>
      <c r="B41" s="40"/>
      <c r="C41" s="41"/>
      <c r="D41" s="41"/>
      <c r="E41" s="41"/>
      <c r="F41" s="41"/>
      <c r="G41" s="41"/>
      <c r="H41" s="42"/>
      <c r="I41" s="40"/>
      <c r="J41" s="41"/>
      <c r="K41" s="41"/>
      <c r="L41" s="41"/>
      <c r="M41" s="41"/>
      <c r="N41" s="41"/>
      <c r="O41" s="42"/>
      <c r="P41" s="40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2"/>
      <c r="AD41" s="40"/>
      <c r="AE41" s="41"/>
      <c r="AF41" s="41"/>
      <c r="AG41" s="41"/>
      <c r="AH41" s="41"/>
      <c r="AI41" s="41"/>
      <c r="AJ41" s="42"/>
      <c r="AK41" s="40"/>
      <c r="AL41" s="41"/>
      <c r="AM41" s="41"/>
      <c r="AN41" s="41"/>
      <c r="AO41" s="41"/>
      <c r="AP41" s="41"/>
      <c r="AQ41" s="42"/>
      <c r="AR41" s="40"/>
      <c r="AS41" s="41"/>
      <c r="AT41" s="41"/>
      <c r="AU41" s="41"/>
      <c r="AV41" s="41"/>
      <c r="AW41" s="41"/>
      <c r="AX41" s="42"/>
      <c r="AY41" s="40"/>
      <c r="AZ41" s="41"/>
      <c r="BA41" s="41"/>
      <c r="BB41" s="41"/>
      <c r="BC41" s="41"/>
      <c r="BD41" s="41"/>
      <c r="BE41" s="42"/>
      <c r="BF41" s="40"/>
      <c r="BG41" s="41"/>
      <c r="BH41" s="41"/>
      <c r="BI41" s="41"/>
      <c r="BJ41" s="41"/>
      <c r="BK41" s="41"/>
      <c r="BL41" s="42"/>
      <c r="BM41" s="40"/>
      <c r="BN41" s="41"/>
      <c r="BO41" s="41"/>
      <c r="BP41" s="41"/>
      <c r="BQ41" s="41"/>
      <c r="BR41" s="41"/>
      <c r="BS41" s="42"/>
      <c r="BT41" s="40"/>
      <c r="BU41" s="41"/>
      <c r="BV41" s="41"/>
      <c r="BW41" s="41"/>
      <c r="BX41" s="41"/>
      <c r="BY41" s="41"/>
      <c r="BZ41" s="42"/>
      <c r="CA41" s="40"/>
      <c r="CB41" s="41"/>
      <c r="CC41" s="41"/>
      <c r="CD41" s="41"/>
      <c r="CE41" s="41"/>
      <c r="CF41" s="41"/>
      <c r="CG41" s="42"/>
      <c r="CH41" s="40"/>
      <c r="CI41" s="41"/>
      <c r="CJ41" s="41"/>
      <c r="CK41" s="41"/>
      <c r="CL41" s="41"/>
      <c r="CM41" s="41"/>
      <c r="CN41" s="42"/>
      <c r="CO41" s="40"/>
      <c r="CP41" s="41"/>
      <c r="CQ41" s="41"/>
      <c r="CR41" s="41"/>
      <c r="CS41" s="41"/>
      <c r="CT41" s="41"/>
      <c r="CU41" s="42"/>
      <c r="CV41" s="40"/>
      <c r="CW41" s="41"/>
      <c r="CX41" s="41"/>
      <c r="CY41" s="41"/>
      <c r="CZ41" s="41"/>
      <c r="DA41" s="41"/>
      <c r="DB41" s="42"/>
      <c r="DC41" s="40"/>
      <c r="DD41" s="41"/>
      <c r="DE41" s="41"/>
      <c r="DF41" s="41"/>
      <c r="DG41" s="41"/>
      <c r="DH41" s="41"/>
      <c r="DI41" s="42"/>
      <c r="DJ41" s="40"/>
      <c r="DK41" s="41"/>
      <c r="DL41" s="41"/>
      <c r="DM41" s="41"/>
      <c r="DN41" s="41"/>
      <c r="DO41" s="41"/>
      <c r="DP41" s="42"/>
      <c r="DQ41" s="40"/>
      <c r="DR41" s="41"/>
      <c r="DS41" s="41"/>
      <c r="DT41" s="41"/>
      <c r="DU41" s="41"/>
      <c r="DV41" s="41"/>
      <c r="DW41" s="42"/>
      <c r="DX41" s="40"/>
      <c r="DY41" s="41"/>
      <c r="DZ41" s="41"/>
      <c r="EA41" s="41"/>
      <c r="EB41" s="41"/>
      <c r="EC41" s="41"/>
      <c r="ED41" s="42"/>
      <c r="EE41" s="40"/>
      <c r="EF41" s="41"/>
      <c r="EG41" s="41"/>
      <c r="EH41" s="41"/>
      <c r="EI41" s="41"/>
      <c r="EJ41" s="41"/>
      <c r="EK41" s="42"/>
      <c r="EL41" s="40"/>
      <c r="EM41" s="41"/>
      <c r="EN41" s="41"/>
      <c r="EO41" s="41"/>
      <c r="EP41" s="41"/>
      <c r="EQ41" s="41"/>
      <c r="ER41" s="42"/>
      <c r="ES41" s="40"/>
      <c r="ET41" s="41"/>
      <c r="EU41" s="41"/>
      <c r="EV41" s="41">
        <v>4469</v>
      </c>
      <c r="EW41" s="41"/>
      <c r="EX41" s="41"/>
      <c r="EY41" s="42">
        <v>769</v>
      </c>
      <c r="EZ41" s="40"/>
      <c r="FA41" s="41"/>
      <c r="FB41" s="41"/>
      <c r="FC41" s="41">
        <v>828</v>
      </c>
      <c r="FD41" s="41"/>
      <c r="FE41" s="41"/>
      <c r="FF41" s="42"/>
      <c r="FG41" s="40"/>
      <c r="FH41" s="41"/>
      <c r="FI41" s="41">
        <v>826</v>
      </c>
      <c r="FJ41" s="41"/>
      <c r="FK41" s="41"/>
      <c r="FL41" s="41"/>
      <c r="FM41" s="42"/>
      <c r="FN41" s="40"/>
      <c r="FO41" s="41"/>
      <c r="FP41" s="41"/>
      <c r="FQ41" s="41"/>
      <c r="FR41" s="41"/>
      <c r="FS41" s="41"/>
      <c r="FT41" s="42"/>
      <c r="FU41" s="40"/>
      <c r="FV41" s="41"/>
      <c r="FW41" s="41"/>
      <c r="FX41" s="41"/>
      <c r="FY41" s="41"/>
      <c r="FZ41" s="41"/>
      <c r="GA41" s="42"/>
      <c r="GB41" s="40"/>
      <c r="GC41" s="41"/>
      <c r="GD41" s="41"/>
      <c r="GE41" s="41"/>
      <c r="GF41" s="41"/>
      <c r="GG41" s="41"/>
      <c r="GH41" s="42"/>
      <c r="GI41" s="40"/>
      <c r="GJ41" s="41"/>
      <c r="GK41" s="41"/>
      <c r="GL41" s="41"/>
      <c r="GM41" s="41"/>
      <c r="GN41" s="41"/>
      <c r="GO41" s="42"/>
      <c r="GP41" s="40"/>
      <c r="GQ41" s="41"/>
      <c r="GR41" s="41"/>
      <c r="GS41" s="41"/>
      <c r="GT41" s="41"/>
      <c r="GU41" s="41"/>
      <c r="GV41" s="42"/>
      <c r="GW41" s="40"/>
      <c r="GX41" s="41"/>
      <c r="GY41" s="41"/>
      <c r="GZ41" s="41"/>
      <c r="HA41" s="41"/>
      <c r="HB41" s="41"/>
      <c r="HC41" s="42"/>
      <c r="HD41" s="40"/>
      <c r="HE41" s="41"/>
      <c r="HF41" s="41"/>
      <c r="HG41" s="41"/>
      <c r="HH41" s="41"/>
      <c r="HI41" s="41"/>
      <c r="HJ41" s="42"/>
      <c r="HK41" s="40"/>
      <c r="HL41" s="41"/>
      <c r="HM41" s="41"/>
      <c r="HN41" s="41"/>
      <c r="HO41" s="41"/>
      <c r="HP41" s="41"/>
      <c r="HQ41" s="42"/>
      <c r="HR41" s="40"/>
      <c r="HS41" s="41"/>
      <c r="HT41" s="41"/>
      <c r="HU41" s="41"/>
      <c r="HV41" s="41"/>
      <c r="HW41" s="41"/>
      <c r="HX41" s="42"/>
      <c r="HY41" s="40"/>
      <c r="HZ41" s="41"/>
      <c r="IA41" s="41"/>
      <c r="IB41" s="41"/>
      <c r="IC41" s="41"/>
      <c r="ID41" s="41"/>
      <c r="IE41" s="42"/>
      <c r="IF41" s="40"/>
      <c r="IG41" s="41"/>
      <c r="IH41" s="41"/>
      <c r="II41" s="41"/>
      <c r="IJ41" s="41"/>
      <c r="IK41" s="41"/>
      <c r="IL41" s="42"/>
      <c r="IM41" s="40"/>
      <c r="IN41" s="41"/>
      <c r="IO41" s="41"/>
      <c r="IP41" s="41"/>
      <c r="IQ41" s="41"/>
      <c r="IR41" s="41"/>
      <c r="IS41" s="42"/>
      <c r="IT41" s="40"/>
      <c r="IU41" s="41"/>
      <c r="IV41" s="41"/>
      <c r="IW41" s="41"/>
      <c r="IX41" s="41"/>
      <c r="IY41" s="41"/>
      <c r="IZ41" s="42"/>
      <c r="JA41" s="40"/>
      <c r="JB41" s="41"/>
      <c r="JC41" s="41"/>
      <c r="JD41" s="41"/>
      <c r="JE41" s="41"/>
      <c r="JF41" s="41"/>
      <c r="JG41" s="42"/>
      <c r="JH41" s="40"/>
      <c r="JI41" s="41"/>
      <c r="JJ41" s="41"/>
      <c r="JK41" s="41"/>
      <c r="JL41" s="41"/>
      <c r="JM41" s="41"/>
      <c r="JN41" s="42"/>
    </row>
    <row r="42" spans="1:274" x14ac:dyDescent="0.2">
      <c r="A42" s="39" t="s">
        <v>112</v>
      </c>
      <c r="B42" s="40"/>
      <c r="C42" s="41"/>
      <c r="D42" s="41"/>
      <c r="E42" s="41"/>
      <c r="F42" s="41"/>
      <c r="G42" s="41"/>
      <c r="H42" s="42"/>
      <c r="I42" s="40"/>
      <c r="J42" s="41"/>
      <c r="K42" s="41"/>
      <c r="L42" s="41"/>
      <c r="M42" s="41"/>
      <c r="N42" s="41"/>
      <c r="O42" s="42"/>
      <c r="P42" s="40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2"/>
      <c r="AD42" s="40"/>
      <c r="AE42" s="41"/>
      <c r="AF42" s="41"/>
      <c r="AG42" s="41"/>
      <c r="AH42" s="41"/>
      <c r="AI42" s="41"/>
      <c r="AJ42" s="42"/>
      <c r="AK42" s="40"/>
      <c r="AL42" s="41"/>
      <c r="AM42" s="41"/>
      <c r="AN42" s="41"/>
      <c r="AO42" s="41"/>
      <c r="AP42" s="41"/>
      <c r="AQ42" s="42"/>
      <c r="AR42" s="40"/>
      <c r="AS42" s="41"/>
      <c r="AT42" s="41"/>
      <c r="AU42" s="41"/>
      <c r="AV42" s="41"/>
      <c r="AW42" s="41"/>
      <c r="AX42" s="42"/>
      <c r="AY42" s="40"/>
      <c r="AZ42" s="41"/>
      <c r="BA42" s="41"/>
      <c r="BB42" s="41"/>
      <c r="BC42" s="41"/>
      <c r="BD42" s="41"/>
      <c r="BE42" s="42"/>
      <c r="BF42" s="40"/>
      <c r="BG42" s="41"/>
      <c r="BH42" s="41"/>
      <c r="BI42" s="41"/>
      <c r="BJ42" s="41"/>
      <c r="BK42" s="41"/>
      <c r="BL42" s="42"/>
      <c r="BM42" s="40"/>
      <c r="BN42" s="41"/>
      <c r="BO42" s="41"/>
      <c r="BP42" s="41"/>
      <c r="BQ42" s="41"/>
      <c r="BR42" s="41"/>
      <c r="BS42" s="42"/>
      <c r="BT42" s="40"/>
      <c r="BU42" s="41"/>
      <c r="BV42" s="41"/>
      <c r="BW42" s="41"/>
      <c r="BX42" s="41"/>
      <c r="BY42" s="41"/>
      <c r="BZ42" s="42"/>
      <c r="CA42" s="40"/>
      <c r="CB42" s="41"/>
      <c r="CC42" s="41"/>
      <c r="CD42" s="41"/>
      <c r="CE42" s="41"/>
      <c r="CF42" s="41"/>
      <c r="CG42" s="42"/>
      <c r="CH42" s="40"/>
      <c r="CI42" s="41"/>
      <c r="CJ42" s="41"/>
      <c r="CK42" s="41"/>
      <c r="CL42" s="41"/>
      <c r="CM42" s="41"/>
      <c r="CN42" s="42"/>
      <c r="CO42" s="40"/>
      <c r="CP42" s="41"/>
      <c r="CQ42" s="41"/>
      <c r="CR42" s="41"/>
      <c r="CS42" s="41"/>
      <c r="CT42" s="41"/>
      <c r="CU42" s="42"/>
      <c r="CV42" s="40"/>
      <c r="CW42" s="41"/>
      <c r="CX42" s="41"/>
      <c r="CY42" s="41"/>
      <c r="CZ42" s="41"/>
      <c r="DA42" s="41"/>
      <c r="DB42" s="42"/>
      <c r="DC42" s="40"/>
      <c r="DD42" s="41"/>
      <c r="DE42" s="41"/>
      <c r="DF42" s="41"/>
      <c r="DG42" s="41"/>
      <c r="DH42" s="41"/>
      <c r="DI42" s="42"/>
      <c r="DJ42" s="40"/>
      <c r="DK42" s="41"/>
      <c r="DL42" s="41"/>
      <c r="DM42" s="41"/>
      <c r="DN42" s="41"/>
      <c r="DO42" s="41"/>
      <c r="DP42" s="42"/>
      <c r="DQ42" s="40"/>
      <c r="DR42" s="41"/>
      <c r="DS42" s="41"/>
      <c r="DT42" s="41"/>
      <c r="DU42" s="41"/>
      <c r="DV42" s="41"/>
      <c r="DW42" s="42"/>
      <c r="DX42" s="40"/>
      <c r="DY42" s="41"/>
      <c r="DZ42" s="41"/>
      <c r="EA42" s="41"/>
      <c r="EB42" s="41"/>
      <c r="EC42" s="41"/>
      <c r="ED42" s="42"/>
      <c r="EE42" s="40"/>
      <c r="EF42" s="41"/>
      <c r="EG42" s="41"/>
      <c r="EH42" s="41"/>
      <c r="EI42" s="41"/>
      <c r="EJ42" s="41"/>
      <c r="EK42" s="42"/>
      <c r="EL42" s="40"/>
      <c r="EM42" s="41"/>
      <c r="EN42" s="41"/>
      <c r="EO42" s="41"/>
      <c r="EP42" s="41"/>
      <c r="EQ42" s="41"/>
      <c r="ER42" s="42"/>
      <c r="ES42" s="40"/>
      <c r="ET42" s="41"/>
      <c r="EU42" s="41"/>
      <c r="EV42" s="41"/>
      <c r="EW42" s="41"/>
      <c r="EX42" s="41"/>
      <c r="EY42" s="42"/>
      <c r="EZ42" s="40"/>
      <c r="FA42" s="41"/>
      <c r="FB42" s="41"/>
      <c r="FC42" s="41"/>
      <c r="FD42" s="41"/>
      <c r="FE42" s="41"/>
      <c r="FF42" s="42"/>
      <c r="FG42" s="40"/>
      <c r="FH42" s="41"/>
      <c r="FI42" s="41"/>
      <c r="FJ42" s="41"/>
      <c r="FK42" s="41"/>
      <c r="FL42" s="41"/>
      <c r="FM42" s="42"/>
      <c r="FN42" s="40"/>
      <c r="FO42" s="41"/>
      <c r="FP42" s="41"/>
      <c r="FQ42" s="41"/>
      <c r="FR42" s="41"/>
      <c r="FS42" s="41"/>
      <c r="FT42" s="42"/>
      <c r="FU42" s="40"/>
      <c r="FV42" s="41"/>
      <c r="FW42" s="41"/>
      <c r="FX42" s="41"/>
      <c r="FY42" s="41"/>
      <c r="FZ42" s="41"/>
      <c r="GA42" s="42"/>
      <c r="GB42" s="40"/>
      <c r="GC42" s="41"/>
      <c r="GD42" s="41"/>
      <c r="GE42" s="41"/>
      <c r="GF42" s="41"/>
      <c r="GG42" s="41"/>
      <c r="GH42" s="42"/>
      <c r="GI42" s="40"/>
      <c r="GJ42" s="41"/>
      <c r="GK42" s="41"/>
      <c r="GL42" s="41"/>
      <c r="GM42" s="41"/>
      <c r="GN42" s="41"/>
      <c r="GO42" s="42"/>
      <c r="GP42" s="40"/>
      <c r="GQ42" s="41"/>
      <c r="GR42" s="41"/>
      <c r="GS42" s="41"/>
      <c r="GT42" s="41"/>
      <c r="GU42" s="41"/>
      <c r="GV42" s="42"/>
      <c r="GW42" s="40"/>
      <c r="GX42" s="41"/>
      <c r="GY42" s="41"/>
      <c r="GZ42" s="41"/>
      <c r="HA42" s="41"/>
      <c r="HB42" s="41"/>
      <c r="HC42" s="42"/>
      <c r="HD42" s="40"/>
      <c r="HE42" s="41"/>
      <c r="HF42" s="41"/>
      <c r="HG42" s="41"/>
      <c r="HH42" s="41"/>
      <c r="HI42" s="41"/>
      <c r="HJ42" s="42"/>
      <c r="HK42" s="40"/>
      <c r="HL42" s="41"/>
      <c r="HM42" s="41"/>
      <c r="HN42" s="41"/>
      <c r="HO42" s="41"/>
      <c r="HP42" s="41"/>
      <c r="HQ42" s="42"/>
      <c r="HR42" s="40"/>
      <c r="HS42" s="41"/>
      <c r="HT42" s="41"/>
      <c r="HU42" s="41"/>
      <c r="HV42" s="41"/>
      <c r="HW42" s="41"/>
      <c r="HX42" s="42"/>
      <c r="HY42" s="40"/>
      <c r="HZ42" s="41"/>
      <c r="IA42" s="41"/>
      <c r="IB42" s="41"/>
      <c r="IC42" s="41"/>
      <c r="ID42" s="41"/>
      <c r="IE42" s="42"/>
      <c r="IF42" s="40"/>
      <c r="IG42" s="41"/>
      <c r="IH42" s="41"/>
      <c r="II42" s="41"/>
      <c r="IJ42" s="41"/>
      <c r="IK42" s="41"/>
      <c r="IL42" s="42"/>
      <c r="IM42" s="40"/>
      <c r="IN42" s="41"/>
      <c r="IO42" s="41"/>
      <c r="IP42" s="41"/>
      <c r="IQ42" s="41"/>
      <c r="IR42" s="41"/>
      <c r="IS42" s="42"/>
      <c r="IT42" s="40"/>
      <c r="IU42" s="41"/>
      <c r="IV42" s="41"/>
      <c r="IW42" s="41"/>
      <c r="IX42" s="41"/>
      <c r="IY42" s="41"/>
      <c r="IZ42" s="42"/>
      <c r="JA42" s="40"/>
      <c r="JB42" s="41"/>
      <c r="JC42" s="41"/>
      <c r="JD42" s="41"/>
      <c r="JE42" s="41"/>
      <c r="JF42" s="41"/>
      <c r="JG42" s="42"/>
      <c r="JH42" s="40"/>
      <c r="JI42" s="41"/>
      <c r="JJ42" s="41"/>
      <c r="JK42" s="41"/>
      <c r="JL42" s="41"/>
      <c r="JM42" s="41"/>
      <c r="JN42" s="42"/>
    </row>
    <row r="43" spans="1:274" x14ac:dyDescent="0.2">
      <c r="A43" s="26" t="s">
        <v>113</v>
      </c>
      <c r="B43" s="27"/>
      <c r="C43" s="28"/>
      <c r="D43" s="28"/>
      <c r="E43" s="28"/>
      <c r="F43" s="28"/>
      <c r="G43" s="28"/>
      <c r="H43" s="29"/>
      <c r="I43" s="27"/>
      <c r="J43" s="28"/>
      <c r="K43" s="28"/>
      <c r="L43" s="28"/>
      <c r="M43" s="28"/>
      <c r="N43" s="28"/>
      <c r="O43" s="29"/>
      <c r="P43" s="27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9"/>
      <c r="AD43" s="27"/>
      <c r="AE43" s="28"/>
      <c r="AF43" s="28"/>
      <c r="AG43" s="28"/>
      <c r="AH43" s="28"/>
      <c r="AI43" s="28"/>
      <c r="AJ43" s="29"/>
      <c r="AK43" s="27"/>
      <c r="AL43" s="28"/>
      <c r="AM43" s="28"/>
      <c r="AN43" s="28"/>
      <c r="AO43" s="28"/>
      <c r="AP43" s="28"/>
      <c r="AQ43" s="29"/>
      <c r="AR43" s="27"/>
      <c r="AS43" s="28"/>
      <c r="AT43" s="28"/>
      <c r="AU43" s="28"/>
      <c r="AV43" s="28"/>
      <c r="AW43" s="28"/>
      <c r="AX43" s="29"/>
      <c r="AY43" s="27"/>
      <c r="AZ43" s="28"/>
      <c r="BA43" s="28"/>
      <c r="BB43" s="28"/>
      <c r="BC43" s="28"/>
      <c r="BD43" s="28"/>
      <c r="BE43" s="29"/>
      <c r="BF43" s="27"/>
      <c r="BG43" s="28"/>
      <c r="BH43" s="28"/>
      <c r="BI43" s="28"/>
      <c r="BJ43" s="28"/>
      <c r="BK43" s="28"/>
      <c r="BL43" s="29"/>
      <c r="BM43" s="27"/>
      <c r="BN43" s="28"/>
      <c r="BO43" s="28"/>
      <c r="BP43" s="28"/>
      <c r="BQ43" s="28"/>
      <c r="BR43" s="28"/>
      <c r="BS43" s="29"/>
      <c r="BT43" s="27"/>
      <c r="BU43" s="28"/>
      <c r="BV43" s="28"/>
      <c r="BW43" s="28"/>
      <c r="BX43" s="28"/>
      <c r="BY43" s="28"/>
      <c r="BZ43" s="29"/>
      <c r="CA43" s="27"/>
      <c r="CB43" s="28"/>
      <c r="CC43" s="28"/>
      <c r="CD43" s="28"/>
      <c r="CE43" s="28"/>
      <c r="CF43" s="28"/>
      <c r="CG43" s="29"/>
      <c r="CH43" s="27"/>
      <c r="CI43" s="28"/>
      <c r="CJ43" s="28"/>
      <c r="CK43" s="28"/>
      <c r="CL43" s="28"/>
      <c r="CM43" s="28"/>
      <c r="CN43" s="29"/>
      <c r="CO43" s="27"/>
      <c r="CP43" s="28"/>
      <c r="CQ43" s="28"/>
      <c r="CR43" s="28"/>
      <c r="CS43" s="28"/>
      <c r="CT43" s="28"/>
      <c r="CU43" s="29"/>
      <c r="CV43" s="27"/>
      <c r="CW43" s="28"/>
      <c r="CX43" s="28"/>
      <c r="CY43" s="28"/>
      <c r="CZ43" s="28"/>
      <c r="DA43" s="28"/>
      <c r="DB43" s="29"/>
      <c r="DC43" s="27"/>
      <c r="DD43" s="28"/>
      <c r="DE43" s="28"/>
      <c r="DF43" s="28"/>
      <c r="DG43" s="28"/>
      <c r="DH43" s="28"/>
      <c r="DI43" s="29"/>
      <c r="DJ43" s="27"/>
      <c r="DK43" s="28"/>
      <c r="DL43" s="28"/>
      <c r="DM43" s="28"/>
      <c r="DN43" s="28"/>
      <c r="DO43" s="28"/>
      <c r="DP43" s="29"/>
      <c r="DQ43" s="27"/>
      <c r="DR43" s="28"/>
      <c r="DS43" s="28"/>
      <c r="DT43" s="28"/>
      <c r="DU43" s="28"/>
      <c r="DV43" s="28"/>
      <c r="DW43" s="29"/>
      <c r="DX43" s="27"/>
      <c r="DY43" s="28"/>
      <c r="DZ43" s="28"/>
      <c r="EA43" s="28">
        <v>6</v>
      </c>
      <c r="EB43" s="28">
        <v>5</v>
      </c>
      <c r="EC43" s="28">
        <v>5</v>
      </c>
      <c r="ED43" s="29">
        <v>5</v>
      </c>
      <c r="EE43" s="27">
        <v>8</v>
      </c>
      <c r="EF43" s="28">
        <v>8</v>
      </c>
      <c r="EG43" s="28">
        <v>8</v>
      </c>
      <c r="EH43" s="28">
        <v>10</v>
      </c>
      <c r="EI43" s="28">
        <v>10</v>
      </c>
      <c r="EJ43" s="28">
        <v>10</v>
      </c>
      <c r="EK43" s="29">
        <v>10</v>
      </c>
      <c r="EL43" s="27">
        <v>10</v>
      </c>
      <c r="EM43" s="28">
        <v>10</v>
      </c>
      <c r="EN43" s="28">
        <v>10</v>
      </c>
      <c r="EO43" s="28">
        <v>10</v>
      </c>
      <c r="EP43" s="28">
        <v>10</v>
      </c>
      <c r="EQ43" s="28">
        <v>8</v>
      </c>
      <c r="ER43" s="29">
        <v>10</v>
      </c>
      <c r="ES43" s="27">
        <v>8</v>
      </c>
      <c r="ET43" s="28">
        <v>10</v>
      </c>
      <c r="EU43" s="28">
        <v>8</v>
      </c>
      <c r="EV43" s="28">
        <v>10</v>
      </c>
      <c r="EW43" s="28">
        <v>7</v>
      </c>
      <c r="EX43" s="28">
        <v>4</v>
      </c>
      <c r="EY43" s="29">
        <v>7</v>
      </c>
      <c r="EZ43" s="27">
        <v>6</v>
      </c>
      <c r="FA43" s="28">
        <v>7</v>
      </c>
      <c r="FB43" s="28">
        <v>6</v>
      </c>
      <c r="FC43" s="28">
        <v>5</v>
      </c>
      <c r="FD43" s="28">
        <v>6</v>
      </c>
      <c r="FE43" s="28">
        <v>5</v>
      </c>
      <c r="FF43" s="29">
        <v>5</v>
      </c>
      <c r="FG43" s="27">
        <v>5</v>
      </c>
      <c r="FH43" s="28">
        <v>5</v>
      </c>
      <c r="FI43" s="28">
        <v>7</v>
      </c>
      <c r="FJ43" s="28">
        <v>6</v>
      </c>
      <c r="FK43" s="28"/>
      <c r="FL43" s="28"/>
      <c r="FM43" s="29"/>
      <c r="FN43" s="27"/>
      <c r="FO43" s="28"/>
      <c r="FP43" s="28"/>
      <c r="FQ43" s="28"/>
      <c r="FR43" s="28"/>
      <c r="FS43" s="28"/>
      <c r="FT43" s="29"/>
      <c r="FU43" s="27"/>
      <c r="FV43" s="28"/>
      <c r="FW43" s="28"/>
      <c r="FX43" s="28"/>
      <c r="FY43" s="28"/>
      <c r="FZ43" s="28"/>
      <c r="GA43" s="29"/>
      <c r="GB43" s="27"/>
      <c r="GC43" s="28"/>
      <c r="GD43" s="28"/>
      <c r="GE43" s="28"/>
      <c r="GF43" s="28"/>
      <c r="GG43" s="28"/>
      <c r="GH43" s="29"/>
      <c r="GI43" s="27"/>
      <c r="GJ43" s="28"/>
      <c r="GK43" s="28"/>
      <c r="GL43" s="28"/>
      <c r="GM43" s="28"/>
      <c r="GN43" s="28"/>
      <c r="GO43" s="29"/>
      <c r="GP43" s="27"/>
      <c r="GQ43" s="28"/>
      <c r="GR43" s="28"/>
      <c r="GS43" s="28"/>
      <c r="GT43" s="28"/>
      <c r="GU43" s="28"/>
      <c r="GV43" s="29"/>
      <c r="GW43" s="27"/>
      <c r="GX43" s="28"/>
      <c r="GY43" s="28"/>
      <c r="GZ43" s="28"/>
      <c r="HA43" s="28"/>
      <c r="HB43" s="28"/>
      <c r="HC43" s="29"/>
      <c r="HD43" s="27"/>
      <c r="HE43" s="28"/>
      <c r="HF43" s="28"/>
      <c r="HG43" s="28"/>
      <c r="HH43" s="28"/>
      <c r="HI43" s="28"/>
      <c r="HJ43" s="29"/>
      <c r="HK43" s="27"/>
      <c r="HL43" s="28"/>
      <c r="HM43" s="28"/>
      <c r="HN43" s="28"/>
      <c r="HO43" s="28"/>
      <c r="HP43" s="28"/>
      <c r="HQ43" s="29"/>
      <c r="HR43" s="27"/>
      <c r="HS43" s="28"/>
      <c r="HT43" s="28"/>
      <c r="HU43" s="28"/>
      <c r="HV43" s="28"/>
      <c r="HW43" s="28"/>
      <c r="HX43" s="29"/>
      <c r="HY43" s="27"/>
      <c r="HZ43" s="28"/>
      <c r="IA43" s="28"/>
      <c r="IB43" s="28"/>
      <c r="IC43" s="28"/>
      <c r="ID43" s="28"/>
      <c r="IE43" s="29"/>
      <c r="IF43" s="27"/>
      <c r="IG43" s="28"/>
      <c r="IH43" s="28"/>
      <c r="II43" s="28"/>
      <c r="IJ43" s="28"/>
      <c r="IK43" s="28"/>
      <c r="IL43" s="29"/>
      <c r="IM43" s="27"/>
      <c r="IN43" s="28"/>
      <c r="IO43" s="28"/>
      <c r="IP43" s="28"/>
      <c r="IQ43" s="28"/>
      <c r="IR43" s="28"/>
      <c r="IS43" s="29"/>
      <c r="IT43" s="27"/>
      <c r="IU43" s="28"/>
      <c r="IV43" s="28"/>
      <c r="IW43" s="28"/>
      <c r="IX43" s="28"/>
      <c r="IY43" s="28"/>
      <c r="IZ43" s="29"/>
      <c r="JA43" s="27"/>
      <c r="JB43" s="28"/>
      <c r="JC43" s="28"/>
      <c r="JD43" s="28"/>
      <c r="JE43" s="28"/>
      <c r="JF43" s="28"/>
      <c r="JG43" s="29"/>
      <c r="JH43" s="27"/>
      <c r="JI43" s="28"/>
      <c r="JJ43" s="28"/>
      <c r="JK43" s="28"/>
      <c r="JL43" s="28"/>
      <c r="JM43" s="28"/>
      <c r="JN43" s="29"/>
    </row>
    <row r="44" spans="1:274" x14ac:dyDescent="0.2">
      <c r="A44" s="80" t="s">
        <v>35</v>
      </c>
      <c r="B44" s="81">
        <f>B39+B40-B41-B42-B43</f>
        <v>0</v>
      </c>
      <c r="C44" s="82">
        <f t="shared" ref="C44" si="949">C39+C40-C41-C42-C43</f>
        <v>0</v>
      </c>
      <c r="D44" s="82">
        <f t="shared" ref="D44" si="950">D39+D40-D41-D42-D43</f>
        <v>0</v>
      </c>
      <c r="E44" s="82">
        <f t="shared" ref="E44" si="951">E39+E40-E41-E42-E43</f>
        <v>0</v>
      </c>
      <c r="F44" s="82">
        <f t="shared" ref="F44" si="952">F39+F40-F41-F42-F43</f>
        <v>0</v>
      </c>
      <c r="G44" s="82">
        <f t="shared" ref="G44" si="953">G39+G40-G41-G42-G43</f>
        <v>0</v>
      </c>
      <c r="H44" s="83">
        <f t="shared" ref="H44" si="954">H39+H40-H41-H42-H43</f>
        <v>0</v>
      </c>
      <c r="I44" s="81">
        <f t="shared" ref="I44" si="955">I39+I40-I41-I42-I43</f>
        <v>0</v>
      </c>
      <c r="J44" s="82">
        <f t="shared" ref="J44" si="956">J39+J40-J41-J42-J43</f>
        <v>0</v>
      </c>
      <c r="K44" s="82">
        <f t="shared" ref="K44" si="957">K39+K40-K41-K42-K43</f>
        <v>0</v>
      </c>
      <c r="L44" s="82">
        <f t="shared" ref="L44" si="958">L39+L40-L41-L42-L43</f>
        <v>0</v>
      </c>
      <c r="M44" s="82">
        <f t="shared" ref="M44" si="959">M39+M40-M41-M42-M43</f>
        <v>0</v>
      </c>
      <c r="N44" s="82">
        <f t="shared" ref="N44" si="960">N39+N40-N41-N42-N43</f>
        <v>0</v>
      </c>
      <c r="O44" s="83">
        <f t="shared" ref="O44" si="961">O39+O40-O41-O42-O43</f>
        <v>0</v>
      </c>
      <c r="P44" s="81">
        <f t="shared" ref="P44" si="962">P39+P40-P41-P42-P43</f>
        <v>0</v>
      </c>
      <c r="Q44" s="82">
        <f t="shared" ref="Q44" si="963">Q39+Q40-Q41-Q42-Q43</f>
        <v>0</v>
      </c>
      <c r="R44" s="82">
        <f t="shared" ref="R44" si="964">R39+R40-R41-R42-R43</f>
        <v>0</v>
      </c>
      <c r="S44" s="82">
        <f t="shared" ref="S44" si="965">S39+S40-S41-S42-S43</f>
        <v>0</v>
      </c>
      <c r="T44" s="82">
        <f t="shared" ref="T44" si="966">T39+T40-T41-T42-T43</f>
        <v>0</v>
      </c>
      <c r="U44" s="82">
        <f t="shared" ref="U44" si="967">U39+U40-U41-U42-U43</f>
        <v>0</v>
      </c>
      <c r="V44" s="83">
        <f t="shared" ref="V44" si="968">V39+V40-V41-V42-V43</f>
        <v>0</v>
      </c>
      <c r="W44" s="81">
        <f t="shared" ref="W44" si="969">W39+W40-W41-W42-W43</f>
        <v>0</v>
      </c>
      <c r="X44" s="82">
        <f t="shared" ref="X44" si="970">X39+X40-X41-X42-X43</f>
        <v>0</v>
      </c>
      <c r="Y44" s="82">
        <f t="shared" ref="Y44" si="971">Y39+Y40-Y41-Y42-Y43</f>
        <v>0</v>
      </c>
      <c r="Z44" s="82">
        <f t="shared" ref="Z44" si="972">Z39+Z40-Z41-Z42-Z43</f>
        <v>0</v>
      </c>
      <c r="AA44" s="82">
        <f t="shared" ref="AA44" si="973">AA39+AA40-AA41-AA42-AA43</f>
        <v>0</v>
      </c>
      <c r="AB44" s="82">
        <f t="shared" ref="AB44" si="974">AB39+AB40-AB41-AB42-AB43</f>
        <v>0</v>
      </c>
      <c r="AC44" s="83">
        <f t="shared" ref="AC44" si="975">AC39+AC40-AC41-AC42-AC43</f>
        <v>0</v>
      </c>
      <c r="AD44" s="81">
        <f t="shared" ref="AD44" si="976">AD39+AD40-AD41-AD42-AD43</f>
        <v>0</v>
      </c>
      <c r="AE44" s="82">
        <f t="shared" ref="AE44" si="977">AE39+AE40-AE41-AE42-AE43</f>
        <v>0</v>
      </c>
      <c r="AF44" s="82">
        <f t="shared" ref="AF44" si="978">AF39+AF40-AF41-AF42-AF43</f>
        <v>0</v>
      </c>
      <c r="AG44" s="82">
        <f t="shared" ref="AG44" si="979">AG39+AG40-AG41-AG42-AG43</f>
        <v>0</v>
      </c>
      <c r="AH44" s="82">
        <f t="shared" ref="AH44" si="980">AH39+AH40-AH41-AH42-AH43</f>
        <v>0</v>
      </c>
      <c r="AI44" s="82">
        <f t="shared" ref="AI44" si="981">AI39+AI40-AI41-AI42-AI43</f>
        <v>0</v>
      </c>
      <c r="AJ44" s="83">
        <f t="shared" ref="AJ44" si="982">AJ39+AJ40-AJ41-AJ42-AJ43</f>
        <v>0</v>
      </c>
      <c r="AK44" s="81">
        <f t="shared" ref="AK44" si="983">AK39+AK40-AK41-AK42-AK43</f>
        <v>0</v>
      </c>
      <c r="AL44" s="82">
        <f t="shared" ref="AL44" si="984">AL39+AL40-AL41-AL42-AL43</f>
        <v>0</v>
      </c>
      <c r="AM44" s="82">
        <f t="shared" ref="AM44" si="985">AM39+AM40-AM41-AM42-AM43</f>
        <v>0</v>
      </c>
      <c r="AN44" s="82">
        <f t="shared" ref="AN44" si="986">AN39+AN40-AN41-AN42-AN43</f>
        <v>0</v>
      </c>
      <c r="AO44" s="82">
        <f t="shared" ref="AO44" si="987">AO39+AO40-AO41-AO42-AO43</f>
        <v>0</v>
      </c>
      <c r="AP44" s="82">
        <f t="shared" ref="AP44" si="988">AP39+AP40-AP41-AP42-AP43</f>
        <v>0</v>
      </c>
      <c r="AQ44" s="83">
        <f t="shared" ref="AQ44" si="989">AQ39+AQ40-AQ41-AQ42-AQ43</f>
        <v>0</v>
      </c>
      <c r="AR44" s="81">
        <f t="shared" ref="AR44" si="990">AR39+AR40-AR41-AR42-AR43</f>
        <v>0</v>
      </c>
      <c r="AS44" s="82">
        <f t="shared" ref="AS44" si="991">AS39+AS40-AS41-AS42-AS43</f>
        <v>0</v>
      </c>
      <c r="AT44" s="82">
        <f t="shared" ref="AT44" si="992">AT39+AT40-AT41-AT42-AT43</f>
        <v>0</v>
      </c>
      <c r="AU44" s="82">
        <f t="shared" ref="AU44" si="993">AU39+AU40-AU41-AU42-AU43</f>
        <v>0</v>
      </c>
      <c r="AV44" s="82">
        <f t="shared" ref="AV44" si="994">AV39+AV40-AV41-AV42-AV43</f>
        <v>0</v>
      </c>
      <c r="AW44" s="82">
        <f t="shared" ref="AW44" si="995">AW39+AW40-AW41-AW42-AW43</f>
        <v>0</v>
      </c>
      <c r="AX44" s="83">
        <f t="shared" ref="AX44" si="996">AX39+AX40-AX41-AX42-AX43</f>
        <v>0</v>
      </c>
      <c r="AY44" s="81">
        <f t="shared" ref="AY44" si="997">AY39+AY40-AY41-AY42-AY43</f>
        <v>0</v>
      </c>
      <c r="AZ44" s="82">
        <f t="shared" ref="AZ44" si="998">AZ39+AZ40-AZ41-AZ42-AZ43</f>
        <v>0</v>
      </c>
      <c r="BA44" s="82">
        <f t="shared" ref="BA44" si="999">BA39+BA40-BA41-BA42-BA43</f>
        <v>0</v>
      </c>
      <c r="BB44" s="82">
        <f t="shared" ref="BB44" si="1000">BB39+BB40-BB41-BB42-BB43</f>
        <v>0</v>
      </c>
      <c r="BC44" s="82">
        <f t="shared" ref="BC44" si="1001">BC39+BC40-BC41-BC42-BC43</f>
        <v>0</v>
      </c>
      <c r="BD44" s="82">
        <f t="shared" ref="BD44" si="1002">BD39+BD40-BD41-BD42-BD43</f>
        <v>0</v>
      </c>
      <c r="BE44" s="83">
        <f t="shared" ref="BE44" si="1003">BE39+BE40-BE41-BE42-BE43</f>
        <v>0</v>
      </c>
      <c r="BF44" s="81">
        <f t="shared" ref="BF44" si="1004">BF39+BF40-BF41-BF42-BF43</f>
        <v>0</v>
      </c>
      <c r="BG44" s="82">
        <f t="shared" ref="BG44" si="1005">BG39+BG40-BG41-BG42-BG43</f>
        <v>0</v>
      </c>
      <c r="BH44" s="82">
        <f t="shared" ref="BH44" si="1006">BH39+BH40-BH41-BH42-BH43</f>
        <v>0</v>
      </c>
      <c r="BI44" s="82">
        <f t="shared" ref="BI44" si="1007">BI39+BI40-BI41-BI42-BI43</f>
        <v>0</v>
      </c>
      <c r="BJ44" s="82">
        <f t="shared" ref="BJ44" si="1008">BJ39+BJ40-BJ41-BJ42-BJ43</f>
        <v>0</v>
      </c>
      <c r="BK44" s="82">
        <f t="shared" ref="BK44" si="1009">BK39+BK40-BK41-BK42-BK43</f>
        <v>0</v>
      </c>
      <c r="BL44" s="83">
        <f t="shared" ref="BL44" si="1010">BL39+BL40-BL41-BL42-BL43</f>
        <v>0</v>
      </c>
      <c r="BM44" s="81">
        <f t="shared" ref="BM44" si="1011">BM39+BM40-BM41-BM42-BM43</f>
        <v>0</v>
      </c>
      <c r="BN44" s="82">
        <f t="shared" ref="BN44" si="1012">BN39+BN40-BN41-BN42-BN43</f>
        <v>0</v>
      </c>
      <c r="BO44" s="82">
        <f t="shared" ref="BO44" si="1013">BO39+BO40-BO41-BO42-BO43</f>
        <v>0</v>
      </c>
      <c r="BP44" s="82">
        <f t="shared" ref="BP44" si="1014">BP39+BP40-BP41-BP42-BP43</f>
        <v>0</v>
      </c>
      <c r="BQ44" s="82">
        <f t="shared" ref="BQ44" si="1015">BQ39+BQ40-BQ41-BQ42-BQ43</f>
        <v>0</v>
      </c>
      <c r="BR44" s="82">
        <f t="shared" ref="BR44" si="1016">BR39+BR40-BR41-BR42-BR43</f>
        <v>0</v>
      </c>
      <c r="BS44" s="83">
        <f t="shared" ref="BS44" si="1017">BS39+BS40-BS41-BS42-BS43</f>
        <v>0</v>
      </c>
      <c r="BT44" s="81">
        <f t="shared" ref="BT44" si="1018">BT39+BT40-BT41-BT42-BT43</f>
        <v>0</v>
      </c>
      <c r="BU44" s="82">
        <f t="shared" ref="BU44" si="1019">BU39+BU40-BU41-BU42-BU43</f>
        <v>0</v>
      </c>
      <c r="BV44" s="82">
        <f t="shared" ref="BV44" si="1020">BV39+BV40-BV41-BV42-BV43</f>
        <v>0</v>
      </c>
      <c r="BW44" s="82">
        <f t="shared" ref="BW44" si="1021">BW39+BW40-BW41-BW42-BW43</f>
        <v>0</v>
      </c>
      <c r="BX44" s="82">
        <f t="shared" ref="BX44" si="1022">BX39+BX40-BX41-BX42-BX43</f>
        <v>0</v>
      </c>
      <c r="BY44" s="82">
        <f t="shared" ref="BY44" si="1023">BY39+BY40-BY41-BY42-BY43</f>
        <v>0</v>
      </c>
      <c r="BZ44" s="83">
        <f t="shared" ref="BZ44" si="1024">BZ39+BZ40-BZ41-BZ42-BZ43</f>
        <v>0</v>
      </c>
      <c r="CA44" s="81">
        <f t="shared" ref="CA44" si="1025">CA39+CA40-CA41-CA42-CA43</f>
        <v>0</v>
      </c>
      <c r="CB44" s="82">
        <f t="shared" ref="CB44" si="1026">CB39+CB40-CB41-CB42-CB43</f>
        <v>0</v>
      </c>
      <c r="CC44" s="82">
        <f t="shared" ref="CC44" si="1027">CC39+CC40-CC41-CC42-CC43</f>
        <v>0</v>
      </c>
      <c r="CD44" s="82">
        <f t="shared" ref="CD44" si="1028">CD39+CD40-CD41-CD42-CD43</f>
        <v>0</v>
      </c>
      <c r="CE44" s="82">
        <f t="shared" ref="CE44" si="1029">CE39+CE40-CE41-CE42-CE43</f>
        <v>0</v>
      </c>
      <c r="CF44" s="82">
        <f t="shared" ref="CF44" si="1030">CF39+CF40-CF41-CF42-CF43</f>
        <v>0</v>
      </c>
      <c r="CG44" s="83">
        <f t="shared" ref="CG44" si="1031">CG39+CG40-CG41-CG42-CG43</f>
        <v>0</v>
      </c>
      <c r="CH44" s="81">
        <f t="shared" ref="CH44" si="1032">CH39+CH40-CH41-CH42-CH43</f>
        <v>0</v>
      </c>
      <c r="CI44" s="82">
        <f t="shared" ref="CI44" si="1033">CI39+CI40-CI41-CI42-CI43</f>
        <v>0</v>
      </c>
      <c r="CJ44" s="82">
        <f t="shared" ref="CJ44" si="1034">CJ39+CJ40-CJ41-CJ42-CJ43</f>
        <v>0</v>
      </c>
      <c r="CK44" s="82">
        <f t="shared" ref="CK44" si="1035">CK39+CK40-CK41-CK42-CK43</f>
        <v>0</v>
      </c>
      <c r="CL44" s="82">
        <f t="shared" ref="CL44" si="1036">CL39+CL40-CL41-CL42-CL43</f>
        <v>0</v>
      </c>
      <c r="CM44" s="82">
        <f t="shared" ref="CM44" si="1037">CM39+CM40-CM41-CM42-CM43</f>
        <v>0</v>
      </c>
      <c r="CN44" s="83">
        <f t="shared" ref="CN44" si="1038">CN39+CN40-CN41-CN42-CN43</f>
        <v>0</v>
      </c>
      <c r="CO44" s="81">
        <f t="shared" ref="CO44" si="1039">CO39+CO40-CO41-CO42-CO43</f>
        <v>0</v>
      </c>
      <c r="CP44" s="82">
        <f t="shared" ref="CP44" si="1040">CP39+CP40-CP41-CP42-CP43</f>
        <v>0</v>
      </c>
      <c r="CQ44" s="82">
        <f t="shared" ref="CQ44" si="1041">CQ39+CQ40-CQ41-CQ42-CQ43</f>
        <v>0</v>
      </c>
      <c r="CR44" s="82">
        <f t="shared" ref="CR44" si="1042">CR39+CR40-CR41-CR42-CR43</f>
        <v>0</v>
      </c>
      <c r="CS44" s="82">
        <f t="shared" ref="CS44" si="1043">CS39+CS40-CS41-CS42-CS43</f>
        <v>0</v>
      </c>
      <c r="CT44" s="82">
        <f t="shared" ref="CT44" si="1044">CT39+CT40-CT41-CT42-CT43</f>
        <v>0</v>
      </c>
      <c r="CU44" s="83">
        <f t="shared" ref="CU44" si="1045">CU39+CU40-CU41-CU42-CU43</f>
        <v>0</v>
      </c>
      <c r="CV44" s="81">
        <f t="shared" ref="CV44" si="1046">CV39+CV40-CV41-CV42-CV43</f>
        <v>0</v>
      </c>
      <c r="CW44" s="82">
        <f t="shared" ref="CW44" si="1047">CW39+CW40-CW41-CW42-CW43</f>
        <v>0</v>
      </c>
      <c r="CX44" s="82">
        <f t="shared" ref="CX44" si="1048">CX39+CX40-CX41-CX42-CX43</f>
        <v>0</v>
      </c>
      <c r="CY44" s="82">
        <f t="shared" ref="CY44" si="1049">CY39+CY40-CY41-CY42-CY43</f>
        <v>0</v>
      </c>
      <c r="CZ44" s="82">
        <f t="shared" ref="CZ44" si="1050">CZ39+CZ40-CZ41-CZ42-CZ43</f>
        <v>0</v>
      </c>
      <c r="DA44" s="82">
        <f t="shared" ref="DA44" si="1051">DA39+DA40-DA41-DA42-DA43</f>
        <v>0</v>
      </c>
      <c r="DB44" s="83">
        <f t="shared" ref="DB44" si="1052">DB39+DB40-DB41-DB42-DB43</f>
        <v>0</v>
      </c>
      <c r="DC44" s="81">
        <f t="shared" ref="DC44" si="1053">DC39+DC40-DC41-DC42-DC43</f>
        <v>0</v>
      </c>
      <c r="DD44" s="82">
        <f t="shared" ref="DD44" si="1054">DD39+DD40-DD41-DD42-DD43</f>
        <v>0</v>
      </c>
      <c r="DE44" s="82">
        <f t="shared" ref="DE44" si="1055">DE39+DE40-DE41-DE42-DE43</f>
        <v>0</v>
      </c>
      <c r="DF44" s="82">
        <f t="shared" ref="DF44" si="1056">DF39+DF40-DF41-DF42-DF43</f>
        <v>0</v>
      </c>
      <c r="DG44" s="82">
        <f t="shared" ref="DG44" si="1057">DG39+DG40-DG41-DG42-DG43</f>
        <v>0</v>
      </c>
      <c r="DH44" s="82">
        <f t="shared" ref="DH44" si="1058">DH39+DH40-DH41-DH42-DH43</f>
        <v>0</v>
      </c>
      <c r="DI44" s="83">
        <f t="shared" ref="DI44" si="1059">DI39+DI40-DI41-DI42-DI43</f>
        <v>0</v>
      </c>
      <c r="DJ44" s="81">
        <f t="shared" ref="DJ44" si="1060">DJ39+DJ40-DJ41-DJ42-DJ43</f>
        <v>0</v>
      </c>
      <c r="DK44" s="82">
        <f t="shared" ref="DK44" si="1061">DK39+DK40-DK41-DK42-DK43</f>
        <v>0</v>
      </c>
      <c r="DL44" s="82">
        <f t="shared" ref="DL44" si="1062">DL39+DL40-DL41-DL42-DL43</f>
        <v>0</v>
      </c>
      <c r="DM44" s="82">
        <f t="shared" ref="DM44" si="1063">DM39+DM40-DM41-DM42-DM43</f>
        <v>0</v>
      </c>
      <c r="DN44" s="82">
        <f t="shared" ref="DN44" si="1064">DN39+DN40-DN41-DN42-DN43</f>
        <v>0</v>
      </c>
      <c r="DO44" s="82">
        <f t="shared" ref="DO44" si="1065">DO39+DO40-DO41-DO42-DO43</f>
        <v>0</v>
      </c>
      <c r="DP44" s="83">
        <f t="shared" ref="DP44" si="1066">DP39+DP40-DP41-DP42-DP43</f>
        <v>0</v>
      </c>
      <c r="DQ44" s="81">
        <f t="shared" ref="DQ44" si="1067">DQ39+DQ40-DQ41-DQ42-DQ43</f>
        <v>0</v>
      </c>
      <c r="DR44" s="82">
        <f t="shared" ref="DR44" si="1068">DR39+DR40-DR41-DR42-DR43</f>
        <v>0</v>
      </c>
      <c r="DS44" s="82">
        <f t="shared" ref="DS44" si="1069">DS39+DS40-DS41-DS42-DS43</f>
        <v>0</v>
      </c>
      <c r="DT44" s="82">
        <f t="shared" ref="DT44" si="1070">DT39+DT40-DT41-DT42-DT43</f>
        <v>0</v>
      </c>
      <c r="DU44" s="82">
        <f t="shared" ref="DU44" si="1071">DU39+DU40-DU41-DU42-DU43</f>
        <v>0</v>
      </c>
      <c r="DV44" s="82">
        <f t="shared" ref="DV44" si="1072">DV39+DV40-DV41-DV42-DV43</f>
        <v>0</v>
      </c>
      <c r="DW44" s="83">
        <f t="shared" ref="DW44" si="1073">DW39+DW40-DW41-DW42-DW43</f>
        <v>0</v>
      </c>
      <c r="DX44" s="81">
        <f t="shared" ref="DX44" si="1074">DX39+DX40-DX41-DX42-DX43</f>
        <v>0</v>
      </c>
      <c r="DY44" s="82">
        <f t="shared" ref="DY44" si="1075">DY39+DY40-DY41-DY42-DY43</f>
        <v>0</v>
      </c>
      <c r="DZ44" s="82">
        <f t="shared" ref="DZ44" si="1076">DZ39+DZ40-DZ41-DZ42-DZ43</f>
        <v>0</v>
      </c>
      <c r="EA44" s="82">
        <f t="shared" ref="EA44" si="1077">EA39+EA40-EA41-EA42-EA43</f>
        <v>244</v>
      </c>
      <c r="EB44" s="82">
        <f t="shared" ref="EB44" si="1078">EB39+EB40-EB41-EB42-EB43</f>
        <v>445</v>
      </c>
      <c r="EC44" s="82">
        <f t="shared" ref="EC44" si="1079">EC39+EC40-EC41-EC42-EC43</f>
        <v>663</v>
      </c>
      <c r="ED44" s="83">
        <f t="shared" ref="ED44" si="1080">ED39+ED40-ED41-ED42-ED43</f>
        <v>868</v>
      </c>
      <c r="EE44" s="81">
        <f t="shared" ref="EE44" si="1081">EE39+EE40-EE41-EE42-EE43</f>
        <v>1128</v>
      </c>
      <c r="EF44" s="82">
        <f t="shared" ref="EF44" si="1082">EF39+EF40-EF41-EF42-EF43</f>
        <v>1397</v>
      </c>
      <c r="EG44" s="82">
        <f t="shared" ref="EG44" si="1083">EG39+EG40-EG41-EG42-EG43</f>
        <v>1581</v>
      </c>
      <c r="EH44" s="82">
        <f t="shared" ref="EH44" si="1084">EH39+EH40-EH41-EH42-EH43</f>
        <v>1819</v>
      </c>
      <c r="EI44" s="82">
        <f t="shared" ref="EI44" si="1085">EI39+EI40-EI41-EI42-EI43</f>
        <v>2011</v>
      </c>
      <c r="EJ44" s="82">
        <f t="shared" ref="EJ44" si="1086">EJ39+EJ40-EJ41-EJ42-EJ43</f>
        <v>2181</v>
      </c>
      <c r="EK44" s="83">
        <f t="shared" ref="EK44" si="1087">EK39+EK40-EK41-EK42-EK43</f>
        <v>2378</v>
      </c>
      <c r="EL44" s="81">
        <f t="shared" ref="EL44" si="1088">EL39+EL40-EL41-EL42-EL43</f>
        <v>2654</v>
      </c>
      <c r="EM44" s="82">
        <f t="shared" ref="EM44" si="1089">EM39+EM40-EM41-EM42-EM43</f>
        <v>2910</v>
      </c>
      <c r="EN44" s="82">
        <f t="shared" ref="EN44" si="1090">EN39+EN40-EN41-EN42-EN43</f>
        <v>3120</v>
      </c>
      <c r="EO44" s="82">
        <f t="shared" ref="EO44" si="1091">EO39+EO40-EO41-EO42-EO43</f>
        <v>3313</v>
      </c>
      <c r="EP44" s="82">
        <f t="shared" ref="EP44" si="1092">EP39+EP40-EP41-EP42-EP43</f>
        <v>3485</v>
      </c>
      <c r="EQ44" s="82">
        <f t="shared" ref="EQ44" si="1093">EQ39+EQ40-EQ41-EQ42-EQ43</f>
        <v>3650</v>
      </c>
      <c r="ER44" s="83">
        <f t="shared" ref="ER44" si="1094">ER39+ER40-ER41-ER42-ER43</f>
        <v>3828</v>
      </c>
      <c r="ES44" s="81">
        <f t="shared" ref="ES44" si="1095">ES39+ES40-ES41-ES42-ES43</f>
        <v>4038</v>
      </c>
      <c r="ET44" s="82">
        <f t="shared" ref="ET44" si="1096">ET39+ET40-ET41-ET42-ET43</f>
        <v>4257</v>
      </c>
      <c r="EU44" s="82">
        <f t="shared" ref="EU44" si="1097">EU39+EU40-EU41-EU42-EU43</f>
        <v>4469</v>
      </c>
      <c r="EV44" s="82">
        <f t="shared" ref="EV44" si="1098">EV39+EV40-EV41-EV42-EV43</f>
        <v>225</v>
      </c>
      <c r="EW44" s="82">
        <f t="shared" ref="EW44" si="1099">EW39+EW40-EW41-EW42-EW43</f>
        <v>380</v>
      </c>
      <c r="EX44" s="82">
        <f t="shared" ref="EX44" si="1100">EX39+EX40-EX41-EX42-EX43</f>
        <v>566</v>
      </c>
      <c r="EY44" s="83">
        <f t="shared" ref="EY44" si="1101">EY39+EY40-EY41-EY42-EY43</f>
        <v>0</v>
      </c>
      <c r="EZ44" s="81">
        <f t="shared" ref="EZ44" si="1102">EZ39+EZ40-EZ41-EZ42-EZ43</f>
        <v>220</v>
      </c>
      <c r="FA44" s="82">
        <f t="shared" ref="FA44" si="1103">FA39+FA40-FA41-FA42-FA43</f>
        <v>447</v>
      </c>
      <c r="FB44" s="82">
        <f t="shared" ref="FB44" si="1104">FB39+FB40-FB41-FB42-FB43</f>
        <v>672</v>
      </c>
      <c r="FC44" s="82">
        <f t="shared" ref="FC44" si="1105">FC39+FC40-FC41-FC42-FC43</f>
        <v>0</v>
      </c>
      <c r="FD44" s="82">
        <f t="shared" ref="FD44" si="1106">FD39+FD40-FD41-FD42-FD43</f>
        <v>152</v>
      </c>
      <c r="FE44" s="82">
        <f t="shared" ref="FE44" si="1107">FE39+FE40-FE41-FE42-FE43</f>
        <v>326</v>
      </c>
      <c r="FF44" s="83">
        <f t="shared" ref="FF44" si="1108">FF39+FF40-FF41-FF42-FF43</f>
        <v>458</v>
      </c>
      <c r="FG44" s="81">
        <f t="shared" ref="FG44" si="1109">FG39+FG40-FG41-FG42-FG43</f>
        <v>645</v>
      </c>
      <c r="FH44" s="82">
        <f t="shared" ref="FH44" si="1110">FH39+FH40-FH41-FH42-FH43</f>
        <v>826</v>
      </c>
      <c r="FI44" s="82">
        <f t="shared" ref="FI44" si="1111">FI39+FI40-FI41-FI42-FI43</f>
        <v>169</v>
      </c>
      <c r="FJ44" s="82">
        <f t="shared" ref="FJ44" si="1112">FJ39+FJ40-FJ41-FJ42-FJ43</f>
        <v>391</v>
      </c>
      <c r="FK44" s="82">
        <f t="shared" ref="FK44" si="1113">FK39+FK40-FK41-FK42-FK43</f>
        <v>391</v>
      </c>
      <c r="FL44" s="82">
        <f t="shared" ref="FL44" si="1114">FL39+FL40-FL41-FL42-FL43</f>
        <v>391</v>
      </c>
      <c r="FM44" s="83">
        <f t="shared" ref="FM44" si="1115">FM39+FM40-FM41-FM42-FM43</f>
        <v>391</v>
      </c>
      <c r="FN44" s="81">
        <f t="shared" ref="FN44" si="1116">FN39+FN40-FN41-FN42-FN43</f>
        <v>391</v>
      </c>
      <c r="FO44" s="82">
        <f t="shared" ref="FO44" si="1117">FO39+FO40-FO41-FO42-FO43</f>
        <v>391</v>
      </c>
      <c r="FP44" s="82">
        <f t="shared" ref="FP44" si="1118">FP39+FP40-FP41-FP42-FP43</f>
        <v>391</v>
      </c>
      <c r="FQ44" s="82">
        <f t="shared" ref="FQ44" si="1119">FQ39+FQ40-FQ41-FQ42-FQ43</f>
        <v>391</v>
      </c>
      <c r="FR44" s="82">
        <f t="shared" ref="FR44" si="1120">FR39+FR40-FR41-FR42-FR43</f>
        <v>391</v>
      </c>
      <c r="FS44" s="82">
        <f t="shared" ref="FS44" si="1121">FS39+FS40-FS41-FS42-FS43</f>
        <v>391</v>
      </c>
      <c r="FT44" s="83">
        <f t="shared" ref="FT44" si="1122">FT39+FT40-FT41-FT42-FT43</f>
        <v>391</v>
      </c>
      <c r="FU44" s="81">
        <f t="shared" ref="FU44" si="1123">FU39+FU40-FU41-FU42-FU43</f>
        <v>391</v>
      </c>
      <c r="FV44" s="82">
        <f t="shared" ref="FV44" si="1124">FV39+FV40-FV41-FV42-FV43</f>
        <v>391</v>
      </c>
      <c r="FW44" s="82">
        <f t="shared" ref="FW44" si="1125">FW39+FW40-FW41-FW42-FW43</f>
        <v>391</v>
      </c>
      <c r="FX44" s="82">
        <f t="shared" ref="FX44" si="1126">FX39+FX40-FX41-FX42-FX43</f>
        <v>391</v>
      </c>
      <c r="FY44" s="82">
        <f t="shared" ref="FY44" si="1127">FY39+FY40-FY41-FY42-FY43</f>
        <v>391</v>
      </c>
      <c r="FZ44" s="82">
        <f t="shared" ref="FZ44" si="1128">FZ39+FZ40-FZ41-FZ42-FZ43</f>
        <v>391</v>
      </c>
      <c r="GA44" s="83">
        <f t="shared" ref="GA44" si="1129">GA39+GA40-GA41-GA42-GA43</f>
        <v>391</v>
      </c>
      <c r="GB44" s="81">
        <f t="shared" ref="GB44" si="1130">GB39+GB40-GB41-GB42-GB43</f>
        <v>391</v>
      </c>
      <c r="GC44" s="82">
        <f t="shared" ref="GC44" si="1131">GC39+GC40-GC41-GC42-GC43</f>
        <v>391</v>
      </c>
      <c r="GD44" s="82">
        <f t="shared" ref="GD44" si="1132">GD39+GD40-GD41-GD42-GD43</f>
        <v>391</v>
      </c>
      <c r="GE44" s="82">
        <f t="shared" ref="GE44" si="1133">GE39+GE40-GE41-GE42-GE43</f>
        <v>391</v>
      </c>
      <c r="GF44" s="82">
        <f t="shared" ref="GF44" si="1134">GF39+GF40-GF41-GF42-GF43</f>
        <v>391</v>
      </c>
      <c r="GG44" s="82">
        <f t="shared" ref="GG44" si="1135">GG39+GG40-GG41-GG42-GG43</f>
        <v>391</v>
      </c>
      <c r="GH44" s="83">
        <f t="shared" ref="GH44" si="1136">GH39+GH40-GH41-GH42-GH43</f>
        <v>391</v>
      </c>
      <c r="GI44" s="81">
        <f t="shared" ref="GI44" si="1137">GI39+GI40-GI41-GI42-GI43</f>
        <v>391</v>
      </c>
      <c r="GJ44" s="82">
        <f t="shared" ref="GJ44" si="1138">GJ39+GJ40-GJ41-GJ42-GJ43</f>
        <v>391</v>
      </c>
      <c r="GK44" s="82">
        <f t="shared" ref="GK44" si="1139">GK39+GK40-GK41-GK42-GK43</f>
        <v>391</v>
      </c>
      <c r="GL44" s="82">
        <f t="shared" ref="GL44" si="1140">GL39+GL40-GL41-GL42-GL43</f>
        <v>391</v>
      </c>
      <c r="GM44" s="82">
        <f t="shared" ref="GM44" si="1141">GM39+GM40-GM41-GM42-GM43</f>
        <v>391</v>
      </c>
      <c r="GN44" s="82">
        <f t="shared" ref="GN44" si="1142">GN39+GN40-GN41-GN42-GN43</f>
        <v>391</v>
      </c>
      <c r="GO44" s="83">
        <f t="shared" ref="GO44" si="1143">GO39+GO40-GO41-GO42-GO43</f>
        <v>391</v>
      </c>
      <c r="GP44" s="81">
        <f t="shared" ref="GP44" si="1144">GP39+GP40-GP41-GP42-GP43</f>
        <v>391</v>
      </c>
      <c r="GQ44" s="82">
        <f t="shared" ref="GQ44" si="1145">GQ39+GQ40-GQ41-GQ42-GQ43</f>
        <v>391</v>
      </c>
      <c r="GR44" s="82">
        <f t="shared" ref="GR44" si="1146">GR39+GR40-GR41-GR42-GR43</f>
        <v>391</v>
      </c>
      <c r="GS44" s="82">
        <f t="shared" ref="GS44" si="1147">GS39+GS40-GS41-GS42-GS43</f>
        <v>391</v>
      </c>
      <c r="GT44" s="82">
        <f t="shared" ref="GT44" si="1148">GT39+GT40-GT41-GT42-GT43</f>
        <v>391</v>
      </c>
      <c r="GU44" s="82">
        <f t="shared" ref="GU44" si="1149">GU39+GU40-GU41-GU42-GU43</f>
        <v>391</v>
      </c>
      <c r="GV44" s="83">
        <f t="shared" ref="GV44" si="1150">GV39+GV40-GV41-GV42-GV43</f>
        <v>391</v>
      </c>
      <c r="GW44" s="81">
        <f t="shared" ref="GW44" si="1151">GW39+GW40-GW41-GW42-GW43</f>
        <v>391</v>
      </c>
      <c r="GX44" s="82">
        <f t="shared" ref="GX44" si="1152">GX39+GX40-GX41-GX42-GX43</f>
        <v>391</v>
      </c>
      <c r="GY44" s="82">
        <f t="shared" ref="GY44" si="1153">GY39+GY40-GY41-GY42-GY43</f>
        <v>391</v>
      </c>
      <c r="GZ44" s="82">
        <f t="shared" ref="GZ44" si="1154">GZ39+GZ40-GZ41-GZ42-GZ43</f>
        <v>391</v>
      </c>
      <c r="HA44" s="82">
        <f t="shared" ref="HA44" si="1155">HA39+HA40-HA41-HA42-HA43</f>
        <v>391</v>
      </c>
      <c r="HB44" s="82">
        <f t="shared" ref="HB44" si="1156">HB39+HB40-HB41-HB42-HB43</f>
        <v>391</v>
      </c>
      <c r="HC44" s="83">
        <f t="shared" ref="HC44" si="1157">HC39+HC40-HC41-HC42-HC43</f>
        <v>391</v>
      </c>
      <c r="HD44" s="81">
        <f t="shared" ref="HD44" si="1158">HD39+HD40-HD41-HD42-HD43</f>
        <v>391</v>
      </c>
      <c r="HE44" s="82">
        <f t="shared" ref="HE44" si="1159">HE39+HE40-HE41-HE42-HE43</f>
        <v>391</v>
      </c>
      <c r="HF44" s="82">
        <f t="shared" ref="HF44" si="1160">HF39+HF40-HF41-HF42-HF43</f>
        <v>391</v>
      </c>
      <c r="HG44" s="82">
        <f t="shared" ref="HG44" si="1161">HG39+HG40-HG41-HG42-HG43</f>
        <v>391</v>
      </c>
      <c r="HH44" s="82">
        <f t="shared" ref="HH44" si="1162">HH39+HH40-HH41-HH42-HH43</f>
        <v>391</v>
      </c>
      <c r="HI44" s="82">
        <f t="shared" ref="HI44" si="1163">HI39+HI40-HI41-HI42-HI43</f>
        <v>391</v>
      </c>
      <c r="HJ44" s="83">
        <f t="shared" ref="HJ44" si="1164">HJ39+HJ40-HJ41-HJ42-HJ43</f>
        <v>391</v>
      </c>
      <c r="HK44" s="81">
        <f t="shared" ref="HK44" si="1165">HK39+HK40-HK41-HK42-HK43</f>
        <v>391</v>
      </c>
      <c r="HL44" s="82">
        <f t="shared" ref="HL44" si="1166">HL39+HL40-HL41-HL42-HL43</f>
        <v>391</v>
      </c>
      <c r="HM44" s="82">
        <f t="shared" ref="HM44" si="1167">HM39+HM40-HM41-HM42-HM43</f>
        <v>391</v>
      </c>
      <c r="HN44" s="82">
        <f t="shared" ref="HN44" si="1168">HN39+HN40-HN41-HN42-HN43</f>
        <v>391</v>
      </c>
      <c r="HO44" s="82">
        <f t="shared" ref="HO44" si="1169">HO39+HO40-HO41-HO42-HO43</f>
        <v>391</v>
      </c>
      <c r="HP44" s="82">
        <f t="shared" ref="HP44" si="1170">HP39+HP40-HP41-HP42-HP43</f>
        <v>391</v>
      </c>
      <c r="HQ44" s="83">
        <f t="shared" ref="HQ44" si="1171">HQ39+HQ40-HQ41-HQ42-HQ43</f>
        <v>391</v>
      </c>
      <c r="HR44" s="81">
        <f t="shared" ref="HR44" si="1172">HR39+HR40-HR41-HR42-HR43</f>
        <v>391</v>
      </c>
      <c r="HS44" s="82">
        <f t="shared" ref="HS44" si="1173">HS39+HS40-HS41-HS42-HS43</f>
        <v>391</v>
      </c>
      <c r="HT44" s="82">
        <f t="shared" ref="HT44" si="1174">HT39+HT40-HT41-HT42-HT43</f>
        <v>391</v>
      </c>
      <c r="HU44" s="82">
        <f t="shared" ref="HU44" si="1175">HU39+HU40-HU41-HU42-HU43</f>
        <v>391</v>
      </c>
      <c r="HV44" s="82">
        <f t="shared" ref="HV44" si="1176">HV39+HV40-HV41-HV42-HV43</f>
        <v>391</v>
      </c>
      <c r="HW44" s="82">
        <f t="shared" ref="HW44" si="1177">HW39+HW40-HW41-HW42-HW43</f>
        <v>391</v>
      </c>
      <c r="HX44" s="83">
        <f t="shared" ref="HX44" si="1178">HX39+HX40-HX41-HX42-HX43</f>
        <v>391</v>
      </c>
      <c r="HY44" s="81">
        <f t="shared" ref="HY44" si="1179">HY39+HY40-HY41-HY42-HY43</f>
        <v>391</v>
      </c>
      <c r="HZ44" s="82">
        <f t="shared" ref="HZ44" si="1180">HZ39+HZ40-HZ41-HZ42-HZ43</f>
        <v>391</v>
      </c>
      <c r="IA44" s="82">
        <f t="shared" ref="IA44" si="1181">IA39+IA40-IA41-IA42-IA43</f>
        <v>391</v>
      </c>
      <c r="IB44" s="82">
        <f t="shared" ref="IB44" si="1182">IB39+IB40-IB41-IB42-IB43</f>
        <v>391</v>
      </c>
      <c r="IC44" s="82">
        <f t="shared" ref="IC44" si="1183">IC39+IC40-IC41-IC42-IC43</f>
        <v>391</v>
      </c>
      <c r="ID44" s="82">
        <f t="shared" ref="ID44" si="1184">ID39+ID40-ID41-ID42-ID43</f>
        <v>391</v>
      </c>
      <c r="IE44" s="83">
        <f t="shared" ref="IE44" si="1185">IE39+IE40-IE41-IE42-IE43</f>
        <v>391</v>
      </c>
      <c r="IF44" s="81">
        <f t="shared" ref="IF44" si="1186">IF39+IF40-IF41-IF42-IF43</f>
        <v>391</v>
      </c>
      <c r="IG44" s="82">
        <f t="shared" ref="IG44" si="1187">IG39+IG40-IG41-IG42-IG43</f>
        <v>391</v>
      </c>
      <c r="IH44" s="82">
        <f t="shared" ref="IH44" si="1188">IH39+IH40-IH41-IH42-IH43</f>
        <v>391</v>
      </c>
      <c r="II44" s="82">
        <f t="shared" ref="II44" si="1189">II39+II40-II41-II42-II43</f>
        <v>391</v>
      </c>
      <c r="IJ44" s="82">
        <f t="shared" ref="IJ44" si="1190">IJ39+IJ40-IJ41-IJ42-IJ43</f>
        <v>391</v>
      </c>
      <c r="IK44" s="82">
        <f t="shared" ref="IK44" si="1191">IK39+IK40-IK41-IK42-IK43</f>
        <v>391</v>
      </c>
      <c r="IL44" s="83">
        <f t="shared" ref="IL44" si="1192">IL39+IL40-IL41-IL42-IL43</f>
        <v>391</v>
      </c>
      <c r="IM44" s="81">
        <f t="shared" ref="IM44" si="1193">IM39+IM40-IM41-IM42-IM43</f>
        <v>391</v>
      </c>
      <c r="IN44" s="82">
        <f t="shared" ref="IN44" si="1194">IN39+IN40-IN41-IN42-IN43</f>
        <v>391</v>
      </c>
      <c r="IO44" s="82">
        <f t="shared" ref="IO44" si="1195">IO39+IO40-IO41-IO42-IO43</f>
        <v>391</v>
      </c>
      <c r="IP44" s="82">
        <f t="shared" ref="IP44" si="1196">IP39+IP40-IP41-IP42-IP43</f>
        <v>391</v>
      </c>
      <c r="IQ44" s="82">
        <f t="shared" ref="IQ44" si="1197">IQ39+IQ40-IQ41-IQ42-IQ43</f>
        <v>391</v>
      </c>
      <c r="IR44" s="82">
        <f t="shared" ref="IR44" si="1198">IR39+IR40-IR41-IR42-IR43</f>
        <v>391</v>
      </c>
      <c r="IS44" s="83">
        <f t="shared" ref="IS44" si="1199">IS39+IS40-IS41-IS42-IS43</f>
        <v>391</v>
      </c>
      <c r="IT44" s="81">
        <f t="shared" ref="IT44" si="1200">IT39+IT40-IT41-IT42-IT43</f>
        <v>391</v>
      </c>
      <c r="IU44" s="82">
        <f t="shared" ref="IU44" si="1201">IU39+IU40-IU41-IU42-IU43</f>
        <v>391</v>
      </c>
      <c r="IV44" s="82">
        <f t="shared" ref="IV44" si="1202">IV39+IV40-IV41-IV42-IV43</f>
        <v>391</v>
      </c>
      <c r="IW44" s="82">
        <f t="shared" ref="IW44" si="1203">IW39+IW40-IW41-IW42-IW43</f>
        <v>391</v>
      </c>
      <c r="IX44" s="82">
        <f t="shared" ref="IX44" si="1204">IX39+IX40-IX41-IX42-IX43</f>
        <v>391</v>
      </c>
      <c r="IY44" s="82">
        <f t="shared" ref="IY44" si="1205">IY39+IY40-IY41-IY42-IY43</f>
        <v>391</v>
      </c>
      <c r="IZ44" s="83">
        <f t="shared" ref="IZ44" si="1206">IZ39+IZ40-IZ41-IZ42-IZ43</f>
        <v>391</v>
      </c>
      <c r="JA44" s="81">
        <f t="shared" ref="JA44" si="1207">JA39+JA40-JA41-JA42-JA43</f>
        <v>391</v>
      </c>
      <c r="JB44" s="82">
        <f t="shared" ref="JB44" si="1208">JB39+JB40-JB41-JB42-JB43</f>
        <v>391</v>
      </c>
      <c r="JC44" s="82">
        <f t="shared" ref="JC44" si="1209">JC39+JC40-JC41-JC42-JC43</f>
        <v>391</v>
      </c>
      <c r="JD44" s="82">
        <f t="shared" ref="JD44" si="1210">JD39+JD40-JD41-JD42-JD43</f>
        <v>391</v>
      </c>
      <c r="JE44" s="82">
        <f t="shared" ref="JE44" si="1211">JE39+JE40-JE41-JE42-JE43</f>
        <v>391</v>
      </c>
      <c r="JF44" s="82">
        <f t="shared" ref="JF44" si="1212">JF39+JF40-JF41-JF42-JF43</f>
        <v>391</v>
      </c>
      <c r="JG44" s="83">
        <f t="shared" ref="JG44" si="1213">JG39+JG40-JG41-JG42-JG43</f>
        <v>391</v>
      </c>
      <c r="JH44" s="81">
        <f t="shared" ref="JH44" si="1214">JH39+JH40-JH41-JH42-JH43</f>
        <v>391</v>
      </c>
      <c r="JI44" s="82">
        <f t="shared" ref="JI44" si="1215">JI39+JI40-JI41-JI42-JI43</f>
        <v>391</v>
      </c>
      <c r="JJ44" s="82">
        <f t="shared" ref="JJ44" si="1216">JJ39+JJ40-JJ41-JJ42-JJ43</f>
        <v>391</v>
      </c>
      <c r="JK44" s="82">
        <f t="shared" ref="JK44" si="1217">JK39+JK40-JK41-JK42-JK43</f>
        <v>391</v>
      </c>
      <c r="JL44" s="82">
        <f t="shared" ref="JL44" si="1218">JL39+JL40-JL41-JL42-JL43</f>
        <v>391</v>
      </c>
      <c r="JM44" s="82">
        <f t="shared" ref="JM44" si="1219">JM39+JM40-JM41-JM42-JM43</f>
        <v>391</v>
      </c>
      <c r="JN44" s="83">
        <f t="shared" ref="JN44" si="1220">JN39+JN40-JN41-JN42-JN43</f>
        <v>391</v>
      </c>
    </row>
    <row r="45" spans="1:274" x14ac:dyDescent="0.2">
      <c r="A45" s="73" t="s">
        <v>118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7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7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7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7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7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72"/>
      <c r="HK45" s="72"/>
      <c r="HL45" s="72"/>
      <c r="HM45" s="72"/>
      <c r="HN45" s="72"/>
      <c r="HO45" s="72"/>
      <c r="HP45" s="72"/>
      <c r="HQ45" s="72"/>
      <c r="HR45" s="72"/>
      <c r="HS45" s="72"/>
      <c r="HT45" s="72"/>
      <c r="HU45" s="72"/>
      <c r="HV45" s="72"/>
      <c r="HW45" s="72"/>
      <c r="HX45" s="72"/>
      <c r="HY45" s="72"/>
      <c r="HZ45" s="72"/>
      <c r="IA45" s="72"/>
      <c r="IB45" s="72"/>
      <c r="IC45" s="72"/>
      <c r="ID45" s="72"/>
      <c r="IE45" s="72"/>
      <c r="IF45" s="72"/>
      <c r="IG45" s="72"/>
      <c r="IH45" s="72"/>
      <c r="II45" s="72"/>
      <c r="IJ45" s="72"/>
      <c r="IK45" s="72"/>
      <c r="IL45" s="72"/>
      <c r="IM45" s="72"/>
      <c r="IN45" s="72"/>
      <c r="IO45" s="72"/>
      <c r="IP45" s="72"/>
      <c r="IQ45" s="72"/>
      <c r="IR45" s="72"/>
      <c r="IS45" s="72"/>
      <c r="IT45" s="72"/>
      <c r="IU45" s="72"/>
      <c r="IV45" s="72"/>
      <c r="IW45" s="72"/>
      <c r="IX45" s="72"/>
      <c r="IY45" s="72"/>
      <c r="IZ45" s="72"/>
      <c r="JA45" s="72"/>
      <c r="JB45" s="72"/>
      <c r="JC45" s="72"/>
      <c r="JD45" s="72"/>
      <c r="JE45" s="72"/>
      <c r="JF45" s="72"/>
      <c r="JG45" s="72"/>
      <c r="JH45" s="72"/>
      <c r="JI45" s="72"/>
      <c r="JJ45" s="72"/>
      <c r="JK45" s="72"/>
      <c r="JL45" s="72"/>
      <c r="JM45" s="72"/>
      <c r="JN45" s="72"/>
    </row>
    <row r="46" spans="1:274" x14ac:dyDescent="0.2">
      <c r="A46" s="76" t="s">
        <v>31</v>
      </c>
      <c r="B46" s="77">
        <v>0</v>
      </c>
      <c r="C46" s="78">
        <f>B51</f>
        <v>0</v>
      </c>
      <c r="D46" s="78">
        <f t="shared" ref="D46:BO46" si="1221">C51</f>
        <v>0</v>
      </c>
      <c r="E46" s="78">
        <f t="shared" si="1221"/>
        <v>0</v>
      </c>
      <c r="F46" s="78">
        <f t="shared" si="1221"/>
        <v>0</v>
      </c>
      <c r="G46" s="78">
        <f t="shared" si="1221"/>
        <v>0</v>
      </c>
      <c r="H46" s="79">
        <f t="shared" si="1221"/>
        <v>0</v>
      </c>
      <c r="I46" s="77">
        <f t="shared" si="1221"/>
        <v>0</v>
      </c>
      <c r="J46" s="78">
        <f t="shared" si="1221"/>
        <v>0</v>
      </c>
      <c r="K46" s="78">
        <f t="shared" si="1221"/>
        <v>0</v>
      </c>
      <c r="L46" s="78">
        <f t="shared" si="1221"/>
        <v>0</v>
      </c>
      <c r="M46" s="78">
        <f t="shared" si="1221"/>
        <v>0</v>
      </c>
      <c r="N46" s="78">
        <f t="shared" si="1221"/>
        <v>0</v>
      </c>
      <c r="O46" s="79">
        <f t="shared" si="1221"/>
        <v>0</v>
      </c>
      <c r="P46" s="77">
        <f t="shared" si="1221"/>
        <v>0</v>
      </c>
      <c r="Q46" s="78">
        <f t="shared" si="1221"/>
        <v>0</v>
      </c>
      <c r="R46" s="78">
        <f t="shared" si="1221"/>
        <v>0</v>
      </c>
      <c r="S46" s="78">
        <f t="shared" si="1221"/>
        <v>0</v>
      </c>
      <c r="T46" s="78">
        <f t="shared" si="1221"/>
        <v>0</v>
      </c>
      <c r="U46" s="78">
        <f t="shared" si="1221"/>
        <v>0</v>
      </c>
      <c r="V46" s="79">
        <f t="shared" si="1221"/>
        <v>0</v>
      </c>
      <c r="W46" s="77">
        <f t="shared" si="1221"/>
        <v>0</v>
      </c>
      <c r="X46" s="78">
        <f t="shared" si="1221"/>
        <v>0</v>
      </c>
      <c r="Y46" s="78">
        <f t="shared" si="1221"/>
        <v>0</v>
      </c>
      <c r="Z46" s="78">
        <f t="shared" si="1221"/>
        <v>0</v>
      </c>
      <c r="AA46" s="78">
        <f t="shared" si="1221"/>
        <v>0</v>
      </c>
      <c r="AB46" s="78">
        <f t="shared" si="1221"/>
        <v>0</v>
      </c>
      <c r="AC46" s="79">
        <f t="shared" si="1221"/>
        <v>0</v>
      </c>
      <c r="AD46" s="77">
        <f t="shared" si="1221"/>
        <v>0</v>
      </c>
      <c r="AE46" s="78">
        <f t="shared" si="1221"/>
        <v>0</v>
      </c>
      <c r="AF46" s="78">
        <f t="shared" si="1221"/>
        <v>0</v>
      </c>
      <c r="AG46" s="78">
        <f t="shared" si="1221"/>
        <v>0</v>
      </c>
      <c r="AH46" s="78">
        <f t="shared" si="1221"/>
        <v>0</v>
      </c>
      <c r="AI46" s="78">
        <f t="shared" si="1221"/>
        <v>0</v>
      </c>
      <c r="AJ46" s="79">
        <f t="shared" si="1221"/>
        <v>0</v>
      </c>
      <c r="AK46" s="77">
        <f t="shared" si="1221"/>
        <v>0</v>
      </c>
      <c r="AL46" s="78">
        <f t="shared" si="1221"/>
        <v>0</v>
      </c>
      <c r="AM46" s="78">
        <f t="shared" si="1221"/>
        <v>0</v>
      </c>
      <c r="AN46" s="78">
        <f t="shared" si="1221"/>
        <v>0</v>
      </c>
      <c r="AO46" s="78">
        <f t="shared" si="1221"/>
        <v>0</v>
      </c>
      <c r="AP46" s="78">
        <f t="shared" si="1221"/>
        <v>0</v>
      </c>
      <c r="AQ46" s="79">
        <f t="shared" si="1221"/>
        <v>0</v>
      </c>
      <c r="AR46" s="77">
        <f t="shared" si="1221"/>
        <v>0</v>
      </c>
      <c r="AS46" s="78">
        <f t="shared" si="1221"/>
        <v>0</v>
      </c>
      <c r="AT46" s="78">
        <f t="shared" si="1221"/>
        <v>0</v>
      </c>
      <c r="AU46" s="78">
        <f t="shared" si="1221"/>
        <v>0</v>
      </c>
      <c r="AV46" s="78">
        <f t="shared" si="1221"/>
        <v>0</v>
      </c>
      <c r="AW46" s="78">
        <f t="shared" si="1221"/>
        <v>0</v>
      </c>
      <c r="AX46" s="79">
        <f t="shared" si="1221"/>
        <v>0</v>
      </c>
      <c r="AY46" s="77">
        <f t="shared" si="1221"/>
        <v>0</v>
      </c>
      <c r="AZ46" s="78">
        <f t="shared" si="1221"/>
        <v>0</v>
      </c>
      <c r="BA46" s="78">
        <f t="shared" si="1221"/>
        <v>0</v>
      </c>
      <c r="BB46" s="78">
        <f t="shared" si="1221"/>
        <v>0</v>
      </c>
      <c r="BC46" s="78">
        <f t="shared" si="1221"/>
        <v>0</v>
      </c>
      <c r="BD46" s="78">
        <f t="shared" si="1221"/>
        <v>0</v>
      </c>
      <c r="BE46" s="79">
        <f t="shared" si="1221"/>
        <v>0</v>
      </c>
      <c r="BF46" s="77">
        <f t="shared" si="1221"/>
        <v>0</v>
      </c>
      <c r="BG46" s="78">
        <f t="shared" si="1221"/>
        <v>0</v>
      </c>
      <c r="BH46" s="78">
        <f t="shared" si="1221"/>
        <v>0</v>
      </c>
      <c r="BI46" s="78">
        <f t="shared" si="1221"/>
        <v>0</v>
      </c>
      <c r="BJ46" s="78">
        <f t="shared" si="1221"/>
        <v>0</v>
      </c>
      <c r="BK46" s="78">
        <f t="shared" si="1221"/>
        <v>0</v>
      </c>
      <c r="BL46" s="79">
        <f t="shared" si="1221"/>
        <v>0</v>
      </c>
      <c r="BM46" s="77">
        <f t="shared" si="1221"/>
        <v>0</v>
      </c>
      <c r="BN46" s="78">
        <f t="shared" si="1221"/>
        <v>0</v>
      </c>
      <c r="BO46" s="78">
        <f t="shared" si="1221"/>
        <v>0</v>
      </c>
      <c r="BP46" s="78">
        <f t="shared" ref="BP46:EA46" si="1222">BO51</f>
        <v>0</v>
      </c>
      <c r="BQ46" s="78">
        <f t="shared" si="1222"/>
        <v>0</v>
      </c>
      <c r="BR46" s="78">
        <f t="shared" si="1222"/>
        <v>0</v>
      </c>
      <c r="BS46" s="79">
        <f t="shared" si="1222"/>
        <v>0</v>
      </c>
      <c r="BT46" s="77">
        <f t="shared" si="1222"/>
        <v>0</v>
      </c>
      <c r="BU46" s="78">
        <f t="shared" si="1222"/>
        <v>0</v>
      </c>
      <c r="BV46" s="78">
        <f t="shared" si="1222"/>
        <v>0</v>
      </c>
      <c r="BW46" s="78">
        <f t="shared" si="1222"/>
        <v>0</v>
      </c>
      <c r="BX46" s="78">
        <f t="shared" si="1222"/>
        <v>0</v>
      </c>
      <c r="BY46" s="78">
        <f t="shared" si="1222"/>
        <v>0</v>
      </c>
      <c r="BZ46" s="79">
        <f t="shared" si="1222"/>
        <v>0</v>
      </c>
      <c r="CA46" s="77">
        <f t="shared" si="1222"/>
        <v>0</v>
      </c>
      <c r="CB46" s="78">
        <f t="shared" si="1222"/>
        <v>0</v>
      </c>
      <c r="CC46" s="78">
        <f t="shared" si="1222"/>
        <v>0</v>
      </c>
      <c r="CD46" s="78">
        <f t="shared" si="1222"/>
        <v>0</v>
      </c>
      <c r="CE46" s="78">
        <f t="shared" si="1222"/>
        <v>0</v>
      </c>
      <c r="CF46" s="78">
        <f t="shared" si="1222"/>
        <v>0</v>
      </c>
      <c r="CG46" s="79">
        <f t="shared" si="1222"/>
        <v>0</v>
      </c>
      <c r="CH46" s="77">
        <f t="shared" si="1222"/>
        <v>0</v>
      </c>
      <c r="CI46" s="78">
        <f t="shared" si="1222"/>
        <v>0</v>
      </c>
      <c r="CJ46" s="78">
        <f t="shared" si="1222"/>
        <v>0</v>
      </c>
      <c r="CK46" s="78">
        <f t="shared" si="1222"/>
        <v>0</v>
      </c>
      <c r="CL46" s="78">
        <f t="shared" si="1222"/>
        <v>0</v>
      </c>
      <c r="CM46" s="78">
        <f t="shared" si="1222"/>
        <v>0</v>
      </c>
      <c r="CN46" s="79">
        <f t="shared" si="1222"/>
        <v>0</v>
      </c>
      <c r="CO46" s="77">
        <f t="shared" si="1222"/>
        <v>0</v>
      </c>
      <c r="CP46" s="78">
        <f t="shared" si="1222"/>
        <v>0</v>
      </c>
      <c r="CQ46" s="78">
        <f t="shared" si="1222"/>
        <v>0</v>
      </c>
      <c r="CR46" s="78">
        <f t="shared" si="1222"/>
        <v>0</v>
      </c>
      <c r="CS46" s="78">
        <f t="shared" si="1222"/>
        <v>0</v>
      </c>
      <c r="CT46" s="78">
        <f t="shared" si="1222"/>
        <v>0</v>
      </c>
      <c r="CU46" s="79">
        <f t="shared" si="1222"/>
        <v>0</v>
      </c>
      <c r="CV46" s="77">
        <f t="shared" si="1222"/>
        <v>0</v>
      </c>
      <c r="CW46" s="78">
        <f t="shared" si="1222"/>
        <v>0</v>
      </c>
      <c r="CX46" s="78">
        <f t="shared" si="1222"/>
        <v>0</v>
      </c>
      <c r="CY46" s="78">
        <f t="shared" si="1222"/>
        <v>0</v>
      </c>
      <c r="CZ46" s="78">
        <f t="shared" si="1222"/>
        <v>0</v>
      </c>
      <c r="DA46" s="78">
        <f t="shared" si="1222"/>
        <v>0</v>
      </c>
      <c r="DB46" s="79">
        <f t="shared" si="1222"/>
        <v>0</v>
      </c>
      <c r="DC46" s="77">
        <f t="shared" si="1222"/>
        <v>0</v>
      </c>
      <c r="DD46" s="78">
        <f t="shared" si="1222"/>
        <v>0</v>
      </c>
      <c r="DE46" s="78">
        <f t="shared" si="1222"/>
        <v>0</v>
      </c>
      <c r="DF46" s="78">
        <f t="shared" si="1222"/>
        <v>0</v>
      </c>
      <c r="DG46" s="78">
        <f t="shared" si="1222"/>
        <v>0</v>
      </c>
      <c r="DH46" s="78">
        <f t="shared" si="1222"/>
        <v>0</v>
      </c>
      <c r="DI46" s="79">
        <f t="shared" si="1222"/>
        <v>0</v>
      </c>
      <c r="DJ46" s="77">
        <f t="shared" si="1222"/>
        <v>0</v>
      </c>
      <c r="DK46" s="78">
        <f t="shared" si="1222"/>
        <v>0</v>
      </c>
      <c r="DL46" s="78">
        <f t="shared" si="1222"/>
        <v>0</v>
      </c>
      <c r="DM46" s="78">
        <f t="shared" si="1222"/>
        <v>0</v>
      </c>
      <c r="DN46" s="78">
        <f t="shared" si="1222"/>
        <v>0</v>
      </c>
      <c r="DO46" s="78">
        <f t="shared" si="1222"/>
        <v>0</v>
      </c>
      <c r="DP46" s="79">
        <f t="shared" si="1222"/>
        <v>0</v>
      </c>
      <c r="DQ46" s="77">
        <f t="shared" si="1222"/>
        <v>0</v>
      </c>
      <c r="DR46" s="78">
        <f t="shared" si="1222"/>
        <v>0</v>
      </c>
      <c r="DS46" s="78">
        <f t="shared" si="1222"/>
        <v>0</v>
      </c>
      <c r="DT46" s="78">
        <f t="shared" si="1222"/>
        <v>0</v>
      </c>
      <c r="DU46" s="78">
        <f t="shared" si="1222"/>
        <v>0</v>
      </c>
      <c r="DV46" s="78">
        <f t="shared" si="1222"/>
        <v>0</v>
      </c>
      <c r="DW46" s="79">
        <f t="shared" si="1222"/>
        <v>0</v>
      </c>
      <c r="DX46" s="77">
        <f t="shared" si="1222"/>
        <v>0</v>
      </c>
      <c r="DY46" s="78">
        <f t="shared" si="1222"/>
        <v>0</v>
      </c>
      <c r="DZ46" s="78">
        <f t="shared" si="1222"/>
        <v>0</v>
      </c>
      <c r="EA46" s="78">
        <f t="shared" si="1222"/>
        <v>0</v>
      </c>
      <c r="EB46" s="78">
        <f t="shared" ref="EB46:GM46" si="1223">EA51</f>
        <v>479</v>
      </c>
      <c r="EC46" s="78">
        <f t="shared" si="1223"/>
        <v>1036</v>
      </c>
      <c r="ED46" s="79">
        <f t="shared" si="1223"/>
        <v>1485</v>
      </c>
      <c r="EE46" s="77">
        <f t="shared" si="1223"/>
        <v>1989</v>
      </c>
      <c r="EF46" s="78">
        <f t="shared" si="1223"/>
        <v>2439</v>
      </c>
      <c r="EG46" s="78">
        <f t="shared" si="1223"/>
        <v>2845</v>
      </c>
      <c r="EH46" s="78">
        <f t="shared" si="1223"/>
        <v>3300</v>
      </c>
      <c r="EI46" s="78">
        <f t="shared" si="1223"/>
        <v>3758</v>
      </c>
      <c r="EJ46" s="78">
        <f t="shared" si="1223"/>
        <v>4246</v>
      </c>
      <c r="EK46" s="79">
        <f t="shared" si="1223"/>
        <v>4677</v>
      </c>
      <c r="EL46" s="77">
        <f t="shared" si="1223"/>
        <v>5055</v>
      </c>
      <c r="EM46" s="78">
        <f t="shared" si="1223"/>
        <v>5385</v>
      </c>
      <c r="EN46" s="78">
        <f t="shared" si="1223"/>
        <v>5686</v>
      </c>
      <c r="EO46" s="78">
        <f t="shared" si="1223"/>
        <v>6073</v>
      </c>
      <c r="EP46" s="78">
        <f t="shared" si="1223"/>
        <v>6385</v>
      </c>
      <c r="EQ46" s="78">
        <f t="shared" si="1223"/>
        <v>6707</v>
      </c>
      <c r="ER46" s="79">
        <f t="shared" si="1223"/>
        <v>7087</v>
      </c>
      <c r="ES46" s="77">
        <f t="shared" si="1223"/>
        <v>7470</v>
      </c>
      <c r="ET46" s="78">
        <f t="shared" si="1223"/>
        <v>7841</v>
      </c>
      <c r="EU46" s="78">
        <f t="shared" si="1223"/>
        <v>8221</v>
      </c>
      <c r="EV46" s="78">
        <f t="shared" si="1223"/>
        <v>8613</v>
      </c>
      <c r="EW46" s="78">
        <f t="shared" si="1223"/>
        <v>385</v>
      </c>
      <c r="EX46" s="78">
        <f t="shared" si="1223"/>
        <v>726</v>
      </c>
      <c r="EY46" s="79">
        <f t="shared" si="1223"/>
        <v>1107</v>
      </c>
      <c r="EZ46" s="77">
        <f t="shared" si="1223"/>
        <v>0</v>
      </c>
      <c r="FA46" s="78">
        <f t="shared" si="1223"/>
        <v>390</v>
      </c>
      <c r="FB46" s="78">
        <f t="shared" si="1223"/>
        <v>775</v>
      </c>
      <c r="FC46" s="78">
        <f t="shared" si="1223"/>
        <v>1202</v>
      </c>
      <c r="FD46" s="78">
        <f t="shared" si="1223"/>
        <v>0</v>
      </c>
      <c r="FE46" s="78">
        <f t="shared" si="1223"/>
        <v>395</v>
      </c>
      <c r="FF46" s="79">
        <f t="shared" si="1223"/>
        <v>767</v>
      </c>
      <c r="FG46" s="77">
        <f t="shared" si="1223"/>
        <v>1159</v>
      </c>
      <c r="FH46" s="78">
        <f t="shared" si="1223"/>
        <v>1524</v>
      </c>
      <c r="FI46" s="78">
        <f t="shared" si="1223"/>
        <v>1992</v>
      </c>
      <c r="FJ46" s="78">
        <f t="shared" si="1223"/>
        <v>464</v>
      </c>
      <c r="FK46" s="78">
        <f t="shared" si="1223"/>
        <v>892</v>
      </c>
      <c r="FL46" s="78">
        <f t="shared" si="1223"/>
        <v>892</v>
      </c>
      <c r="FM46" s="79">
        <f t="shared" si="1223"/>
        <v>892</v>
      </c>
      <c r="FN46" s="77">
        <f t="shared" si="1223"/>
        <v>892</v>
      </c>
      <c r="FO46" s="78">
        <f t="shared" si="1223"/>
        <v>892</v>
      </c>
      <c r="FP46" s="78">
        <f t="shared" si="1223"/>
        <v>892</v>
      </c>
      <c r="FQ46" s="78">
        <f t="shared" si="1223"/>
        <v>892</v>
      </c>
      <c r="FR46" s="78">
        <f t="shared" si="1223"/>
        <v>892</v>
      </c>
      <c r="FS46" s="78">
        <f t="shared" si="1223"/>
        <v>892</v>
      </c>
      <c r="FT46" s="79">
        <f t="shared" si="1223"/>
        <v>892</v>
      </c>
      <c r="FU46" s="77">
        <f t="shared" si="1223"/>
        <v>892</v>
      </c>
      <c r="FV46" s="78">
        <f t="shared" si="1223"/>
        <v>892</v>
      </c>
      <c r="FW46" s="78">
        <f t="shared" si="1223"/>
        <v>892</v>
      </c>
      <c r="FX46" s="78">
        <f t="shared" si="1223"/>
        <v>892</v>
      </c>
      <c r="FY46" s="78">
        <f t="shared" si="1223"/>
        <v>892</v>
      </c>
      <c r="FZ46" s="78">
        <f t="shared" si="1223"/>
        <v>892</v>
      </c>
      <c r="GA46" s="79">
        <f t="shared" si="1223"/>
        <v>892</v>
      </c>
      <c r="GB46" s="77">
        <f t="shared" si="1223"/>
        <v>892</v>
      </c>
      <c r="GC46" s="78">
        <f t="shared" si="1223"/>
        <v>892</v>
      </c>
      <c r="GD46" s="78">
        <f t="shared" si="1223"/>
        <v>892</v>
      </c>
      <c r="GE46" s="78">
        <f t="shared" si="1223"/>
        <v>892</v>
      </c>
      <c r="GF46" s="78">
        <f t="shared" si="1223"/>
        <v>892</v>
      </c>
      <c r="GG46" s="78">
        <f t="shared" si="1223"/>
        <v>892</v>
      </c>
      <c r="GH46" s="79">
        <f t="shared" si="1223"/>
        <v>892</v>
      </c>
      <c r="GI46" s="77">
        <f t="shared" si="1223"/>
        <v>892</v>
      </c>
      <c r="GJ46" s="78">
        <f t="shared" si="1223"/>
        <v>892</v>
      </c>
      <c r="GK46" s="78">
        <f t="shared" si="1223"/>
        <v>892</v>
      </c>
      <c r="GL46" s="78">
        <f t="shared" si="1223"/>
        <v>892</v>
      </c>
      <c r="GM46" s="78">
        <f t="shared" si="1223"/>
        <v>892</v>
      </c>
      <c r="GN46" s="78">
        <f t="shared" ref="GN46:IY46" si="1224">GM51</f>
        <v>892</v>
      </c>
      <c r="GO46" s="79">
        <f t="shared" si="1224"/>
        <v>892</v>
      </c>
      <c r="GP46" s="77">
        <f t="shared" si="1224"/>
        <v>892</v>
      </c>
      <c r="GQ46" s="78">
        <f t="shared" si="1224"/>
        <v>892</v>
      </c>
      <c r="GR46" s="78">
        <f t="shared" si="1224"/>
        <v>892</v>
      </c>
      <c r="GS46" s="78">
        <f t="shared" si="1224"/>
        <v>892</v>
      </c>
      <c r="GT46" s="78">
        <f t="shared" si="1224"/>
        <v>892</v>
      </c>
      <c r="GU46" s="78">
        <f t="shared" si="1224"/>
        <v>892</v>
      </c>
      <c r="GV46" s="79">
        <f t="shared" si="1224"/>
        <v>892</v>
      </c>
      <c r="GW46" s="77">
        <f t="shared" si="1224"/>
        <v>892</v>
      </c>
      <c r="GX46" s="78">
        <f t="shared" si="1224"/>
        <v>892</v>
      </c>
      <c r="GY46" s="78">
        <f t="shared" si="1224"/>
        <v>892</v>
      </c>
      <c r="GZ46" s="78">
        <f t="shared" si="1224"/>
        <v>892</v>
      </c>
      <c r="HA46" s="78">
        <f t="shared" si="1224"/>
        <v>892</v>
      </c>
      <c r="HB46" s="78">
        <f t="shared" si="1224"/>
        <v>892</v>
      </c>
      <c r="HC46" s="79">
        <f t="shared" si="1224"/>
        <v>892</v>
      </c>
      <c r="HD46" s="77">
        <f t="shared" si="1224"/>
        <v>892</v>
      </c>
      <c r="HE46" s="78">
        <f t="shared" si="1224"/>
        <v>892</v>
      </c>
      <c r="HF46" s="78">
        <f t="shared" si="1224"/>
        <v>892</v>
      </c>
      <c r="HG46" s="78">
        <f t="shared" si="1224"/>
        <v>892</v>
      </c>
      <c r="HH46" s="78">
        <f t="shared" si="1224"/>
        <v>892</v>
      </c>
      <c r="HI46" s="78">
        <f t="shared" si="1224"/>
        <v>892</v>
      </c>
      <c r="HJ46" s="79">
        <f t="shared" si="1224"/>
        <v>892</v>
      </c>
      <c r="HK46" s="77">
        <f t="shared" si="1224"/>
        <v>892</v>
      </c>
      <c r="HL46" s="78">
        <f t="shared" si="1224"/>
        <v>892</v>
      </c>
      <c r="HM46" s="78">
        <f t="shared" si="1224"/>
        <v>892</v>
      </c>
      <c r="HN46" s="78">
        <f t="shared" si="1224"/>
        <v>892</v>
      </c>
      <c r="HO46" s="78">
        <f t="shared" si="1224"/>
        <v>892</v>
      </c>
      <c r="HP46" s="78">
        <f t="shared" si="1224"/>
        <v>892</v>
      </c>
      <c r="HQ46" s="79">
        <f t="shared" si="1224"/>
        <v>892</v>
      </c>
      <c r="HR46" s="77">
        <f t="shared" si="1224"/>
        <v>892</v>
      </c>
      <c r="HS46" s="78">
        <f t="shared" si="1224"/>
        <v>892</v>
      </c>
      <c r="HT46" s="78">
        <f t="shared" si="1224"/>
        <v>892</v>
      </c>
      <c r="HU46" s="78">
        <f t="shared" si="1224"/>
        <v>892</v>
      </c>
      <c r="HV46" s="78">
        <f t="shared" si="1224"/>
        <v>892</v>
      </c>
      <c r="HW46" s="78">
        <f t="shared" si="1224"/>
        <v>892</v>
      </c>
      <c r="HX46" s="79">
        <f t="shared" si="1224"/>
        <v>892</v>
      </c>
      <c r="HY46" s="77">
        <f t="shared" si="1224"/>
        <v>892</v>
      </c>
      <c r="HZ46" s="78">
        <f t="shared" si="1224"/>
        <v>892</v>
      </c>
      <c r="IA46" s="78">
        <f t="shared" si="1224"/>
        <v>892</v>
      </c>
      <c r="IB46" s="78">
        <f t="shared" si="1224"/>
        <v>892</v>
      </c>
      <c r="IC46" s="78">
        <f t="shared" si="1224"/>
        <v>892</v>
      </c>
      <c r="ID46" s="78">
        <f t="shared" si="1224"/>
        <v>892</v>
      </c>
      <c r="IE46" s="79">
        <f t="shared" si="1224"/>
        <v>892</v>
      </c>
      <c r="IF46" s="77">
        <f t="shared" si="1224"/>
        <v>892</v>
      </c>
      <c r="IG46" s="78">
        <f t="shared" si="1224"/>
        <v>892</v>
      </c>
      <c r="IH46" s="78">
        <f t="shared" si="1224"/>
        <v>892</v>
      </c>
      <c r="II46" s="78">
        <f t="shared" si="1224"/>
        <v>892</v>
      </c>
      <c r="IJ46" s="78">
        <f t="shared" si="1224"/>
        <v>892</v>
      </c>
      <c r="IK46" s="78">
        <f t="shared" si="1224"/>
        <v>892</v>
      </c>
      <c r="IL46" s="79">
        <f t="shared" si="1224"/>
        <v>892</v>
      </c>
      <c r="IM46" s="77">
        <f t="shared" si="1224"/>
        <v>892</v>
      </c>
      <c r="IN46" s="78">
        <f t="shared" si="1224"/>
        <v>892</v>
      </c>
      <c r="IO46" s="78">
        <f t="shared" si="1224"/>
        <v>892</v>
      </c>
      <c r="IP46" s="78">
        <f t="shared" si="1224"/>
        <v>892</v>
      </c>
      <c r="IQ46" s="78">
        <f t="shared" si="1224"/>
        <v>892</v>
      </c>
      <c r="IR46" s="78">
        <f t="shared" si="1224"/>
        <v>892</v>
      </c>
      <c r="IS46" s="79">
        <f t="shared" si="1224"/>
        <v>892</v>
      </c>
      <c r="IT46" s="77">
        <f t="shared" si="1224"/>
        <v>892</v>
      </c>
      <c r="IU46" s="78">
        <f t="shared" si="1224"/>
        <v>892</v>
      </c>
      <c r="IV46" s="78">
        <f t="shared" si="1224"/>
        <v>892</v>
      </c>
      <c r="IW46" s="78">
        <f t="shared" si="1224"/>
        <v>892</v>
      </c>
      <c r="IX46" s="78">
        <f t="shared" si="1224"/>
        <v>892</v>
      </c>
      <c r="IY46" s="78">
        <f t="shared" si="1224"/>
        <v>892</v>
      </c>
      <c r="IZ46" s="79">
        <f t="shared" ref="IZ46:JN46" si="1225">IY51</f>
        <v>892</v>
      </c>
      <c r="JA46" s="77">
        <f t="shared" si="1225"/>
        <v>892</v>
      </c>
      <c r="JB46" s="78">
        <f t="shared" si="1225"/>
        <v>892</v>
      </c>
      <c r="JC46" s="78">
        <f t="shared" si="1225"/>
        <v>892</v>
      </c>
      <c r="JD46" s="78">
        <f t="shared" si="1225"/>
        <v>892</v>
      </c>
      <c r="JE46" s="78">
        <f t="shared" si="1225"/>
        <v>892</v>
      </c>
      <c r="JF46" s="78">
        <f t="shared" si="1225"/>
        <v>892</v>
      </c>
      <c r="JG46" s="79">
        <f t="shared" si="1225"/>
        <v>892</v>
      </c>
      <c r="JH46" s="77">
        <f t="shared" si="1225"/>
        <v>892</v>
      </c>
      <c r="JI46" s="78">
        <f t="shared" si="1225"/>
        <v>892</v>
      </c>
      <c r="JJ46" s="78">
        <f t="shared" si="1225"/>
        <v>892</v>
      </c>
      <c r="JK46" s="78">
        <f t="shared" si="1225"/>
        <v>892</v>
      </c>
      <c r="JL46" s="78">
        <f t="shared" si="1225"/>
        <v>892</v>
      </c>
      <c r="JM46" s="78">
        <f t="shared" si="1225"/>
        <v>892</v>
      </c>
      <c r="JN46" s="79">
        <f t="shared" si="1225"/>
        <v>892</v>
      </c>
    </row>
    <row r="47" spans="1:274" x14ac:dyDescent="0.2">
      <c r="A47" s="39" t="s">
        <v>32</v>
      </c>
      <c r="B47" s="40">
        <v>0</v>
      </c>
      <c r="C47" s="41"/>
      <c r="D47" s="41"/>
      <c r="E47" s="41"/>
      <c r="F47" s="41"/>
      <c r="G47" s="41"/>
      <c r="H47" s="42"/>
      <c r="I47" s="40">
        <v>0</v>
      </c>
      <c r="J47" s="41"/>
      <c r="K47" s="41"/>
      <c r="L47" s="41"/>
      <c r="M47" s="41"/>
      <c r="N47" s="41"/>
      <c r="O47" s="42"/>
      <c r="P47" s="40">
        <v>0</v>
      </c>
      <c r="Q47" s="41"/>
      <c r="R47" s="41"/>
      <c r="S47" s="41"/>
      <c r="T47" s="41"/>
      <c r="U47" s="41"/>
      <c r="V47" s="42"/>
      <c r="W47" s="40">
        <v>0</v>
      </c>
      <c r="X47" s="41"/>
      <c r="Y47" s="41"/>
      <c r="Z47" s="41"/>
      <c r="AA47" s="41"/>
      <c r="AB47" s="41"/>
      <c r="AC47" s="42"/>
      <c r="AD47" s="40">
        <v>0</v>
      </c>
      <c r="AE47" s="41"/>
      <c r="AF47" s="41"/>
      <c r="AG47" s="41"/>
      <c r="AH47" s="41"/>
      <c r="AI47" s="41"/>
      <c r="AJ47" s="42"/>
      <c r="AK47" s="40">
        <v>0</v>
      </c>
      <c r="AL47" s="41"/>
      <c r="AM47" s="41"/>
      <c r="AN47" s="41"/>
      <c r="AO47" s="41"/>
      <c r="AP47" s="41"/>
      <c r="AQ47" s="42"/>
      <c r="AR47" s="40">
        <v>0</v>
      </c>
      <c r="AS47" s="41"/>
      <c r="AT47" s="41"/>
      <c r="AU47" s="41"/>
      <c r="AV47" s="41"/>
      <c r="AW47" s="41"/>
      <c r="AX47" s="42"/>
      <c r="AY47" s="40">
        <v>0</v>
      </c>
      <c r="AZ47" s="41"/>
      <c r="BA47" s="41"/>
      <c r="BB47" s="41"/>
      <c r="BC47" s="41"/>
      <c r="BD47" s="41"/>
      <c r="BE47" s="42"/>
      <c r="BF47" s="40">
        <v>0</v>
      </c>
      <c r="BG47" s="41"/>
      <c r="BH47" s="41"/>
      <c r="BI47" s="41"/>
      <c r="BJ47" s="41"/>
      <c r="BK47" s="41"/>
      <c r="BL47" s="42"/>
      <c r="BM47" s="40">
        <v>0</v>
      </c>
      <c r="BN47" s="41"/>
      <c r="BO47" s="41"/>
      <c r="BP47" s="41"/>
      <c r="BQ47" s="41"/>
      <c r="BR47" s="41"/>
      <c r="BS47" s="42"/>
      <c r="BT47" s="40">
        <v>0</v>
      </c>
      <c r="BU47" s="41"/>
      <c r="BV47" s="41"/>
      <c r="BW47" s="41"/>
      <c r="BX47" s="41"/>
      <c r="BY47" s="41"/>
      <c r="BZ47" s="42"/>
      <c r="CA47" s="40">
        <v>0</v>
      </c>
      <c r="CB47" s="41"/>
      <c r="CC47" s="41"/>
      <c r="CD47" s="41"/>
      <c r="CE47" s="41"/>
      <c r="CF47" s="41"/>
      <c r="CG47" s="42"/>
      <c r="CH47" s="40">
        <v>0</v>
      </c>
      <c r="CI47" s="41"/>
      <c r="CJ47" s="41"/>
      <c r="CK47" s="41"/>
      <c r="CL47" s="41"/>
      <c r="CM47" s="41"/>
      <c r="CN47" s="42"/>
      <c r="CO47" s="40">
        <v>0</v>
      </c>
      <c r="CP47" s="41"/>
      <c r="CQ47" s="41"/>
      <c r="CR47" s="41"/>
      <c r="CS47" s="41"/>
      <c r="CT47" s="41"/>
      <c r="CU47" s="42"/>
      <c r="CV47" s="40">
        <v>0</v>
      </c>
      <c r="CW47" s="41"/>
      <c r="CX47" s="41"/>
      <c r="CY47" s="41"/>
      <c r="CZ47" s="41"/>
      <c r="DA47" s="41"/>
      <c r="DB47" s="42"/>
      <c r="DC47" s="40">
        <v>0</v>
      </c>
      <c r="DD47" s="41"/>
      <c r="DE47" s="41"/>
      <c r="DF47" s="41"/>
      <c r="DG47" s="41"/>
      <c r="DH47" s="41"/>
      <c r="DI47" s="42"/>
      <c r="DJ47" s="40">
        <v>0</v>
      </c>
      <c r="DK47" s="41"/>
      <c r="DL47" s="41"/>
      <c r="DM47" s="41"/>
      <c r="DN47" s="41"/>
      <c r="DO47" s="41"/>
      <c r="DP47" s="42"/>
      <c r="DQ47" s="40">
        <v>0</v>
      </c>
      <c r="DR47" s="41"/>
      <c r="DS47" s="41"/>
      <c r="DT47" s="41"/>
      <c r="DU47" s="41"/>
      <c r="DV47" s="41"/>
      <c r="DW47" s="42"/>
      <c r="DX47" s="40">
        <v>0</v>
      </c>
      <c r="DY47" s="41"/>
      <c r="DZ47" s="41"/>
      <c r="EA47" s="41">
        <v>479</v>
      </c>
      <c r="EB47" s="41">
        <v>557</v>
      </c>
      <c r="EC47" s="41">
        <v>449</v>
      </c>
      <c r="ED47" s="42">
        <v>504</v>
      </c>
      <c r="EE47" s="40">
        <v>450</v>
      </c>
      <c r="EF47" s="41">
        <v>406</v>
      </c>
      <c r="EG47" s="41">
        <v>455</v>
      </c>
      <c r="EH47" s="41">
        <v>458</v>
      </c>
      <c r="EI47" s="41">
        <v>488</v>
      </c>
      <c r="EJ47" s="41">
        <v>431</v>
      </c>
      <c r="EK47" s="42">
        <v>378</v>
      </c>
      <c r="EL47" s="40">
        <v>330</v>
      </c>
      <c r="EM47" s="41">
        <v>301</v>
      </c>
      <c r="EN47" s="41">
        <v>387</v>
      </c>
      <c r="EO47" s="41">
        <v>312</v>
      </c>
      <c r="EP47" s="41">
        <v>322</v>
      </c>
      <c r="EQ47" s="41">
        <v>380</v>
      </c>
      <c r="ER47" s="42">
        <v>383</v>
      </c>
      <c r="ES47" s="40">
        <v>371</v>
      </c>
      <c r="ET47" s="41">
        <v>380</v>
      </c>
      <c r="EU47" s="41">
        <v>392</v>
      </c>
      <c r="EV47" s="41">
        <v>385</v>
      </c>
      <c r="EW47" s="41">
        <v>341</v>
      </c>
      <c r="EX47" s="41">
        <v>381</v>
      </c>
      <c r="EY47" s="42">
        <v>413</v>
      </c>
      <c r="EZ47" s="40">
        <v>390</v>
      </c>
      <c r="FA47" s="41">
        <v>385</v>
      </c>
      <c r="FB47" s="41">
        <v>427</v>
      </c>
      <c r="FC47" s="41">
        <v>375</v>
      </c>
      <c r="FD47" s="41">
        <v>395</v>
      </c>
      <c r="FE47" s="41">
        <v>372</v>
      </c>
      <c r="FF47" s="42">
        <v>392</v>
      </c>
      <c r="FG47" s="40">
        <v>365</v>
      </c>
      <c r="FH47" s="41">
        <v>468</v>
      </c>
      <c r="FI47" s="41">
        <v>464</v>
      </c>
      <c r="FJ47" s="41">
        <v>428</v>
      </c>
      <c r="FK47" s="41"/>
      <c r="FL47" s="41"/>
      <c r="FM47" s="42"/>
      <c r="FN47" s="40">
        <v>0</v>
      </c>
      <c r="FO47" s="41"/>
      <c r="FP47" s="41"/>
      <c r="FQ47" s="41"/>
      <c r="FR47" s="41"/>
      <c r="FS47" s="41"/>
      <c r="FT47" s="42"/>
      <c r="FU47" s="40">
        <v>0</v>
      </c>
      <c r="FV47" s="41"/>
      <c r="FW47" s="41"/>
      <c r="FX47" s="41"/>
      <c r="FY47" s="41"/>
      <c r="FZ47" s="41"/>
      <c r="GA47" s="42"/>
      <c r="GB47" s="40">
        <v>0</v>
      </c>
      <c r="GC47" s="41"/>
      <c r="GD47" s="41"/>
      <c r="GE47" s="41"/>
      <c r="GF47" s="41"/>
      <c r="GG47" s="41"/>
      <c r="GH47" s="42"/>
      <c r="GI47" s="40">
        <v>0</v>
      </c>
      <c r="GJ47" s="41"/>
      <c r="GK47" s="41"/>
      <c r="GL47" s="41"/>
      <c r="GM47" s="41"/>
      <c r="GN47" s="41"/>
      <c r="GO47" s="42"/>
      <c r="GP47" s="40">
        <v>0</v>
      </c>
      <c r="GQ47" s="41"/>
      <c r="GR47" s="41"/>
      <c r="GS47" s="41"/>
      <c r="GT47" s="41"/>
      <c r="GU47" s="41"/>
      <c r="GV47" s="42"/>
      <c r="GW47" s="40">
        <v>0</v>
      </c>
      <c r="GX47" s="41"/>
      <c r="GY47" s="41"/>
      <c r="GZ47" s="41"/>
      <c r="HA47" s="41"/>
      <c r="HB47" s="41"/>
      <c r="HC47" s="42"/>
      <c r="HD47" s="40">
        <v>0</v>
      </c>
      <c r="HE47" s="41"/>
      <c r="HF47" s="41"/>
      <c r="HG47" s="41"/>
      <c r="HH47" s="41"/>
      <c r="HI47" s="41"/>
      <c r="HJ47" s="42"/>
      <c r="HK47" s="40">
        <v>0</v>
      </c>
      <c r="HL47" s="41"/>
      <c r="HM47" s="41"/>
      <c r="HN47" s="41"/>
      <c r="HO47" s="41"/>
      <c r="HP47" s="41"/>
      <c r="HQ47" s="42"/>
      <c r="HR47" s="40">
        <v>0</v>
      </c>
      <c r="HS47" s="41"/>
      <c r="HT47" s="41"/>
      <c r="HU47" s="41"/>
      <c r="HV47" s="41"/>
      <c r="HW47" s="41"/>
      <c r="HX47" s="42"/>
      <c r="HY47" s="40">
        <v>0</v>
      </c>
      <c r="HZ47" s="41"/>
      <c r="IA47" s="41"/>
      <c r="IB47" s="41"/>
      <c r="IC47" s="41"/>
      <c r="ID47" s="41"/>
      <c r="IE47" s="42"/>
      <c r="IF47" s="40">
        <v>0</v>
      </c>
      <c r="IG47" s="41"/>
      <c r="IH47" s="41"/>
      <c r="II47" s="41"/>
      <c r="IJ47" s="41"/>
      <c r="IK47" s="41"/>
      <c r="IL47" s="42"/>
      <c r="IM47" s="40">
        <v>0</v>
      </c>
      <c r="IN47" s="41"/>
      <c r="IO47" s="41"/>
      <c r="IP47" s="41"/>
      <c r="IQ47" s="41"/>
      <c r="IR47" s="41"/>
      <c r="IS47" s="42"/>
      <c r="IT47" s="40">
        <v>0</v>
      </c>
      <c r="IU47" s="41"/>
      <c r="IV47" s="41"/>
      <c r="IW47" s="41"/>
      <c r="IX47" s="41"/>
      <c r="IY47" s="41"/>
      <c r="IZ47" s="42"/>
      <c r="JA47" s="40">
        <v>0</v>
      </c>
      <c r="JB47" s="41"/>
      <c r="JC47" s="41"/>
      <c r="JD47" s="41"/>
      <c r="JE47" s="41"/>
      <c r="JF47" s="41"/>
      <c r="JG47" s="42"/>
      <c r="JH47" s="40">
        <v>0</v>
      </c>
      <c r="JI47" s="41"/>
      <c r="JJ47" s="41"/>
      <c r="JK47" s="41"/>
      <c r="JL47" s="41"/>
      <c r="JM47" s="41"/>
      <c r="JN47" s="42"/>
    </row>
    <row r="48" spans="1:274" x14ac:dyDescent="0.2">
      <c r="A48" s="39" t="s">
        <v>111</v>
      </c>
      <c r="B48" s="40"/>
      <c r="C48" s="41"/>
      <c r="D48" s="41"/>
      <c r="E48" s="41"/>
      <c r="F48" s="41"/>
      <c r="G48" s="41"/>
      <c r="H48" s="42"/>
      <c r="I48" s="40"/>
      <c r="J48" s="41"/>
      <c r="K48" s="41"/>
      <c r="L48" s="41"/>
      <c r="M48" s="41"/>
      <c r="N48" s="41"/>
      <c r="O48" s="42"/>
      <c r="P48" s="40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2"/>
      <c r="AD48" s="40"/>
      <c r="AE48" s="41"/>
      <c r="AF48" s="41"/>
      <c r="AG48" s="41"/>
      <c r="AH48" s="41"/>
      <c r="AI48" s="41"/>
      <c r="AJ48" s="42"/>
      <c r="AK48" s="40"/>
      <c r="AL48" s="41"/>
      <c r="AM48" s="41"/>
      <c r="AN48" s="41"/>
      <c r="AO48" s="41"/>
      <c r="AP48" s="41"/>
      <c r="AQ48" s="42"/>
      <c r="AR48" s="40"/>
      <c r="AS48" s="41"/>
      <c r="AT48" s="41"/>
      <c r="AU48" s="41"/>
      <c r="AV48" s="41"/>
      <c r="AW48" s="41"/>
      <c r="AX48" s="42"/>
      <c r="AY48" s="40"/>
      <c r="AZ48" s="41"/>
      <c r="BA48" s="41"/>
      <c r="BB48" s="41"/>
      <c r="BC48" s="41"/>
      <c r="BD48" s="41"/>
      <c r="BE48" s="42"/>
      <c r="BF48" s="40"/>
      <c r="BG48" s="41"/>
      <c r="BH48" s="41"/>
      <c r="BI48" s="41"/>
      <c r="BJ48" s="41"/>
      <c r="BK48" s="41"/>
      <c r="BL48" s="42"/>
      <c r="BM48" s="40"/>
      <c r="BN48" s="41"/>
      <c r="BO48" s="41"/>
      <c r="BP48" s="41"/>
      <c r="BQ48" s="41"/>
      <c r="BR48" s="41"/>
      <c r="BS48" s="42"/>
      <c r="BT48" s="40"/>
      <c r="BU48" s="41"/>
      <c r="BV48" s="41"/>
      <c r="BW48" s="41"/>
      <c r="BX48" s="41"/>
      <c r="BY48" s="41"/>
      <c r="BZ48" s="42"/>
      <c r="CA48" s="40"/>
      <c r="CB48" s="41"/>
      <c r="CC48" s="41"/>
      <c r="CD48" s="41"/>
      <c r="CE48" s="41"/>
      <c r="CF48" s="41"/>
      <c r="CG48" s="42"/>
      <c r="CH48" s="40"/>
      <c r="CI48" s="41"/>
      <c r="CJ48" s="41"/>
      <c r="CK48" s="41"/>
      <c r="CL48" s="41"/>
      <c r="CM48" s="41"/>
      <c r="CN48" s="42"/>
      <c r="CO48" s="40"/>
      <c r="CP48" s="41"/>
      <c r="CQ48" s="41"/>
      <c r="CR48" s="41"/>
      <c r="CS48" s="41"/>
      <c r="CT48" s="41"/>
      <c r="CU48" s="42"/>
      <c r="CV48" s="40"/>
      <c r="CW48" s="41"/>
      <c r="CX48" s="41"/>
      <c r="CY48" s="41"/>
      <c r="CZ48" s="41"/>
      <c r="DA48" s="41"/>
      <c r="DB48" s="42"/>
      <c r="DC48" s="40"/>
      <c r="DD48" s="41"/>
      <c r="DE48" s="41"/>
      <c r="DF48" s="41"/>
      <c r="DG48" s="41"/>
      <c r="DH48" s="41"/>
      <c r="DI48" s="42"/>
      <c r="DJ48" s="40"/>
      <c r="DK48" s="41"/>
      <c r="DL48" s="41"/>
      <c r="DM48" s="41"/>
      <c r="DN48" s="41"/>
      <c r="DO48" s="41"/>
      <c r="DP48" s="42"/>
      <c r="DQ48" s="40"/>
      <c r="DR48" s="41"/>
      <c r="DS48" s="41"/>
      <c r="DT48" s="41"/>
      <c r="DU48" s="41"/>
      <c r="DV48" s="41"/>
      <c r="DW48" s="42"/>
      <c r="DX48" s="40"/>
      <c r="DY48" s="41"/>
      <c r="DZ48" s="41"/>
      <c r="EA48" s="41"/>
      <c r="EB48" s="41"/>
      <c r="EC48" s="41"/>
      <c r="ED48" s="42"/>
      <c r="EE48" s="40"/>
      <c r="EF48" s="41"/>
      <c r="EG48" s="41"/>
      <c r="EH48" s="41"/>
      <c r="EI48" s="41"/>
      <c r="EJ48" s="41"/>
      <c r="EK48" s="42"/>
      <c r="EL48" s="40"/>
      <c r="EM48" s="41"/>
      <c r="EN48" s="41"/>
      <c r="EO48" s="41"/>
      <c r="EP48" s="41"/>
      <c r="EQ48" s="41"/>
      <c r="ER48" s="42"/>
      <c r="ES48" s="40"/>
      <c r="ET48" s="41"/>
      <c r="EU48" s="41"/>
      <c r="EV48" s="41">
        <v>8613</v>
      </c>
      <c r="EW48" s="41"/>
      <c r="EX48" s="41"/>
      <c r="EY48" s="42">
        <v>1520</v>
      </c>
      <c r="EZ48" s="40"/>
      <c r="FA48" s="41"/>
      <c r="FB48" s="41"/>
      <c r="FC48" s="41">
        <v>1577</v>
      </c>
      <c r="FD48" s="41"/>
      <c r="FE48" s="41"/>
      <c r="FF48" s="42"/>
      <c r="FG48" s="40"/>
      <c r="FH48" s="41"/>
      <c r="FI48" s="41">
        <v>1992</v>
      </c>
      <c r="FJ48" s="41"/>
      <c r="FK48" s="41"/>
      <c r="FL48" s="41"/>
      <c r="FM48" s="42"/>
      <c r="FN48" s="40"/>
      <c r="FO48" s="41"/>
      <c r="FP48" s="41"/>
      <c r="FQ48" s="41"/>
      <c r="FR48" s="41"/>
      <c r="FS48" s="41"/>
      <c r="FT48" s="42"/>
      <c r="FU48" s="40"/>
      <c r="FV48" s="41"/>
      <c r="FW48" s="41"/>
      <c r="FX48" s="41"/>
      <c r="FY48" s="41"/>
      <c r="FZ48" s="41"/>
      <c r="GA48" s="42"/>
      <c r="GB48" s="40"/>
      <c r="GC48" s="41"/>
      <c r="GD48" s="41"/>
      <c r="GE48" s="41"/>
      <c r="GF48" s="41"/>
      <c r="GG48" s="41"/>
      <c r="GH48" s="42"/>
      <c r="GI48" s="40"/>
      <c r="GJ48" s="41"/>
      <c r="GK48" s="41"/>
      <c r="GL48" s="41"/>
      <c r="GM48" s="41"/>
      <c r="GN48" s="41"/>
      <c r="GO48" s="42"/>
      <c r="GP48" s="40"/>
      <c r="GQ48" s="41"/>
      <c r="GR48" s="41"/>
      <c r="GS48" s="41"/>
      <c r="GT48" s="41"/>
      <c r="GU48" s="41"/>
      <c r="GV48" s="42"/>
      <c r="GW48" s="40"/>
      <c r="GX48" s="41"/>
      <c r="GY48" s="41"/>
      <c r="GZ48" s="41"/>
      <c r="HA48" s="41"/>
      <c r="HB48" s="41"/>
      <c r="HC48" s="42"/>
      <c r="HD48" s="40"/>
      <c r="HE48" s="41"/>
      <c r="HF48" s="41"/>
      <c r="HG48" s="41"/>
      <c r="HH48" s="41"/>
      <c r="HI48" s="41"/>
      <c r="HJ48" s="42"/>
      <c r="HK48" s="40"/>
      <c r="HL48" s="41"/>
      <c r="HM48" s="41"/>
      <c r="HN48" s="41"/>
      <c r="HO48" s="41"/>
      <c r="HP48" s="41"/>
      <c r="HQ48" s="42"/>
      <c r="HR48" s="40"/>
      <c r="HS48" s="41"/>
      <c r="HT48" s="41"/>
      <c r="HU48" s="41"/>
      <c r="HV48" s="41"/>
      <c r="HW48" s="41"/>
      <c r="HX48" s="42"/>
      <c r="HY48" s="40"/>
      <c r="HZ48" s="41"/>
      <c r="IA48" s="41"/>
      <c r="IB48" s="41"/>
      <c r="IC48" s="41"/>
      <c r="ID48" s="41"/>
      <c r="IE48" s="42"/>
      <c r="IF48" s="40"/>
      <c r="IG48" s="41"/>
      <c r="IH48" s="41"/>
      <c r="II48" s="41"/>
      <c r="IJ48" s="41"/>
      <c r="IK48" s="41"/>
      <c r="IL48" s="42"/>
      <c r="IM48" s="40"/>
      <c r="IN48" s="41"/>
      <c r="IO48" s="41"/>
      <c r="IP48" s="41"/>
      <c r="IQ48" s="41"/>
      <c r="IR48" s="41"/>
      <c r="IS48" s="42"/>
      <c r="IT48" s="40"/>
      <c r="IU48" s="41"/>
      <c r="IV48" s="41"/>
      <c r="IW48" s="41"/>
      <c r="IX48" s="41"/>
      <c r="IY48" s="41"/>
      <c r="IZ48" s="42"/>
      <c r="JA48" s="40"/>
      <c r="JB48" s="41"/>
      <c r="JC48" s="41"/>
      <c r="JD48" s="41"/>
      <c r="JE48" s="41"/>
      <c r="JF48" s="41"/>
      <c r="JG48" s="42"/>
      <c r="JH48" s="40"/>
      <c r="JI48" s="41"/>
      <c r="JJ48" s="41"/>
      <c r="JK48" s="41"/>
      <c r="JL48" s="41"/>
      <c r="JM48" s="41"/>
      <c r="JN48" s="42"/>
    </row>
    <row r="49" spans="1:274" x14ac:dyDescent="0.2">
      <c r="A49" s="39" t="s">
        <v>112</v>
      </c>
      <c r="B49" s="40"/>
      <c r="C49" s="41"/>
      <c r="D49" s="41"/>
      <c r="E49" s="41"/>
      <c r="F49" s="41"/>
      <c r="G49" s="41"/>
      <c r="H49" s="42"/>
      <c r="I49" s="40"/>
      <c r="J49" s="41"/>
      <c r="K49" s="41"/>
      <c r="L49" s="41"/>
      <c r="M49" s="41"/>
      <c r="N49" s="41"/>
      <c r="O49" s="42"/>
      <c r="P49" s="40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2"/>
      <c r="AD49" s="40"/>
      <c r="AE49" s="41"/>
      <c r="AF49" s="41"/>
      <c r="AG49" s="41"/>
      <c r="AH49" s="41"/>
      <c r="AI49" s="41"/>
      <c r="AJ49" s="42"/>
      <c r="AK49" s="40"/>
      <c r="AL49" s="41"/>
      <c r="AM49" s="41"/>
      <c r="AN49" s="41"/>
      <c r="AO49" s="41"/>
      <c r="AP49" s="41"/>
      <c r="AQ49" s="42"/>
      <c r="AR49" s="40"/>
      <c r="AS49" s="41"/>
      <c r="AT49" s="41"/>
      <c r="AU49" s="41"/>
      <c r="AV49" s="41"/>
      <c r="AW49" s="41"/>
      <c r="AX49" s="42"/>
      <c r="AY49" s="40"/>
      <c r="AZ49" s="41"/>
      <c r="BA49" s="41"/>
      <c r="BB49" s="41"/>
      <c r="BC49" s="41"/>
      <c r="BD49" s="41"/>
      <c r="BE49" s="42"/>
      <c r="BF49" s="40"/>
      <c r="BG49" s="41"/>
      <c r="BH49" s="41"/>
      <c r="BI49" s="41"/>
      <c r="BJ49" s="41"/>
      <c r="BK49" s="41"/>
      <c r="BL49" s="42"/>
      <c r="BM49" s="40"/>
      <c r="BN49" s="41"/>
      <c r="BO49" s="41"/>
      <c r="BP49" s="41"/>
      <c r="BQ49" s="41"/>
      <c r="BR49" s="41"/>
      <c r="BS49" s="42"/>
      <c r="BT49" s="40"/>
      <c r="BU49" s="41"/>
      <c r="BV49" s="41"/>
      <c r="BW49" s="41"/>
      <c r="BX49" s="41"/>
      <c r="BY49" s="41"/>
      <c r="BZ49" s="42"/>
      <c r="CA49" s="40"/>
      <c r="CB49" s="41"/>
      <c r="CC49" s="41"/>
      <c r="CD49" s="41"/>
      <c r="CE49" s="41"/>
      <c r="CF49" s="41"/>
      <c r="CG49" s="42"/>
      <c r="CH49" s="40"/>
      <c r="CI49" s="41"/>
      <c r="CJ49" s="41"/>
      <c r="CK49" s="41"/>
      <c r="CL49" s="41"/>
      <c r="CM49" s="41"/>
      <c r="CN49" s="42"/>
      <c r="CO49" s="40"/>
      <c r="CP49" s="41"/>
      <c r="CQ49" s="41"/>
      <c r="CR49" s="41"/>
      <c r="CS49" s="41"/>
      <c r="CT49" s="41"/>
      <c r="CU49" s="42"/>
      <c r="CV49" s="40"/>
      <c r="CW49" s="41"/>
      <c r="CX49" s="41"/>
      <c r="CY49" s="41"/>
      <c r="CZ49" s="41"/>
      <c r="DA49" s="41"/>
      <c r="DB49" s="42"/>
      <c r="DC49" s="40"/>
      <c r="DD49" s="41"/>
      <c r="DE49" s="41"/>
      <c r="DF49" s="41"/>
      <c r="DG49" s="41"/>
      <c r="DH49" s="41"/>
      <c r="DI49" s="42"/>
      <c r="DJ49" s="40"/>
      <c r="DK49" s="41"/>
      <c r="DL49" s="41"/>
      <c r="DM49" s="41"/>
      <c r="DN49" s="41"/>
      <c r="DO49" s="41"/>
      <c r="DP49" s="42"/>
      <c r="DQ49" s="40"/>
      <c r="DR49" s="41"/>
      <c r="DS49" s="41"/>
      <c r="DT49" s="41"/>
      <c r="DU49" s="41"/>
      <c r="DV49" s="41"/>
      <c r="DW49" s="42"/>
      <c r="DX49" s="40"/>
      <c r="DY49" s="41"/>
      <c r="DZ49" s="41"/>
      <c r="EA49" s="41"/>
      <c r="EB49" s="41"/>
      <c r="EC49" s="41"/>
      <c r="ED49" s="42"/>
      <c r="EE49" s="40"/>
      <c r="EF49" s="41"/>
      <c r="EG49" s="41"/>
      <c r="EH49" s="41"/>
      <c r="EI49" s="41"/>
      <c r="EJ49" s="41"/>
      <c r="EK49" s="42"/>
      <c r="EL49" s="40"/>
      <c r="EM49" s="41"/>
      <c r="EN49" s="41"/>
      <c r="EO49" s="41"/>
      <c r="EP49" s="41"/>
      <c r="EQ49" s="41"/>
      <c r="ER49" s="42"/>
      <c r="ES49" s="40"/>
      <c r="ET49" s="41"/>
      <c r="EU49" s="41"/>
      <c r="EV49" s="41"/>
      <c r="EW49" s="41"/>
      <c r="EX49" s="41"/>
      <c r="EY49" s="42"/>
      <c r="EZ49" s="40"/>
      <c r="FA49" s="41"/>
      <c r="FB49" s="41"/>
      <c r="FC49" s="41"/>
      <c r="FD49" s="41"/>
      <c r="FE49" s="41"/>
      <c r="FF49" s="42"/>
      <c r="FG49" s="40"/>
      <c r="FH49" s="41"/>
      <c r="FI49" s="41"/>
      <c r="FJ49" s="41"/>
      <c r="FK49" s="41"/>
      <c r="FL49" s="41"/>
      <c r="FM49" s="42"/>
      <c r="FN49" s="40"/>
      <c r="FO49" s="41"/>
      <c r="FP49" s="41"/>
      <c r="FQ49" s="41"/>
      <c r="FR49" s="41"/>
      <c r="FS49" s="41"/>
      <c r="FT49" s="42"/>
      <c r="FU49" s="40"/>
      <c r="FV49" s="41"/>
      <c r="FW49" s="41"/>
      <c r="FX49" s="41"/>
      <c r="FY49" s="41"/>
      <c r="FZ49" s="41"/>
      <c r="GA49" s="42"/>
      <c r="GB49" s="40"/>
      <c r="GC49" s="41"/>
      <c r="GD49" s="41"/>
      <c r="GE49" s="41"/>
      <c r="GF49" s="41"/>
      <c r="GG49" s="41"/>
      <c r="GH49" s="42"/>
      <c r="GI49" s="40"/>
      <c r="GJ49" s="41"/>
      <c r="GK49" s="41"/>
      <c r="GL49" s="41"/>
      <c r="GM49" s="41"/>
      <c r="GN49" s="41"/>
      <c r="GO49" s="42"/>
      <c r="GP49" s="40"/>
      <c r="GQ49" s="41"/>
      <c r="GR49" s="41"/>
      <c r="GS49" s="41"/>
      <c r="GT49" s="41"/>
      <c r="GU49" s="41"/>
      <c r="GV49" s="42"/>
      <c r="GW49" s="40"/>
      <c r="GX49" s="41"/>
      <c r="GY49" s="41"/>
      <c r="GZ49" s="41"/>
      <c r="HA49" s="41"/>
      <c r="HB49" s="41"/>
      <c r="HC49" s="42"/>
      <c r="HD49" s="40"/>
      <c r="HE49" s="41"/>
      <c r="HF49" s="41"/>
      <c r="HG49" s="41"/>
      <c r="HH49" s="41"/>
      <c r="HI49" s="41"/>
      <c r="HJ49" s="42"/>
      <c r="HK49" s="40"/>
      <c r="HL49" s="41"/>
      <c r="HM49" s="41"/>
      <c r="HN49" s="41"/>
      <c r="HO49" s="41"/>
      <c r="HP49" s="41"/>
      <c r="HQ49" s="42"/>
      <c r="HR49" s="40"/>
      <c r="HS49" s="41"/>
      <c r="HT49" s="41"/>
      <c r="HU49" s="41"/>
      <c r="HV49" s="41"/>
      <c r="HW49" s="41"/>
      <c r="HX49" s="42"/>
      <c r="HY49" s="40"/>
      <c r="HZ49" s="41"/>
      <c r="IA49" s="41"/>
      <c r="IB49" s="41"/>
      <c r="IC49" s="41"/>
      <c r="ID49" s="41"/>
      <c r="IE49" s="42"/>
      <c r="IF49" s="40"/>
      <c r="IG49" s="41"/>
      <c r="IH49" s="41"/>
      <c r="II49" s="41"/>
      <c r="IJ49" s="41"/>
      <c r="IK49" s="41"/>
      <c r="IL49" s="42"/>
      <c r="IM49" s="40"/>
      <c r="IN49" s="41"/>
      <c r="IO49" s="41"/>
      <c r="IP49" s="41"/>
      <c r="IQ49" s="41"/>
      <c r="IR49" s="41"/>
      <c r="IS49" s="42"/>
      <c r="IT49" s="40"/>
      <c r="IU49" s="41"/>
      <c r="IV49" s="41"/>
      <c r="IW49" s="41"/>
      <c r="IX49" s="41"/>
      <c r="IY49" s="41"/>
      <c r="IZ49" s="42"/>
      <c r="JA49" s="40"/>
      <c r="JB49" s="41"/>
      <c r="JC49" s="41"/>
      <c r="JD49" s="41"/>
      <c r="JE49" s="41"/>
      <c r="JF49" s="41"/>
      <c r="JG49" s="42"/>
      <c r="JH49" s="40"/>
      <c r="JI49" s="41"/>
      <c r="JJ49" s="41"/>
      <c r="JK49" s="41"/>
      <c r="JL49" s="41"/>
      <c r="JM49" s="41"/>
      <c r="JN49" s="42"/>
    </row>
    <row r="50" spans="1:274" x14ac:dyDescent="0.2">
      <c r="A50" s="26" t="s">
        <v>113</v>
      </c>
      <c r="B50" s="27"/>
      <c r="C50" s="28"/>
      <c r="D50" s="28"/>
      <c r="E50" s="28"/>
      <c r="F50" s="28"/>
      <c r="G50" s="28"/>
      <c r="H50" s="29"/>
      <c r="I50" s="27"/>
      <c r="J50" s="28"/>
      <c r="K50" s="28"/>
      <c r="L50" s="28"/>
      <c r="M50" s="28"/>
      <c r="N50" s="28"/>
      <c r="O50" s="29"/>
      <c r="P50" s="27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9"/>
      <c r="AD50" s="27"/>
      <c r="AE50" s="28"/>
      <c r="AF50" s="28"/>
      <c r="AG50" s="28"/>
      <c r="AH50" s="28"/>
      <c r="AI50" s="28"/>
      <c r="AJ50" s="29"/>
      <c r="AK50" s="27"/>
      <c r="AL50" s="28"/>
      <c r="AM50" s="28"/>
      <c r="AN50" s="28"/>
      <c r="AO50" s="28"/>
      <c r="AP50" s="28"/>
      <c r="AQ50" s="29"/>
      <c r="AR50" s="27"/>
      <c r="AS50" s="28"/>
      <c r="AT50" s="28"/>
      <c r="AU50" s="28"/>
      <c r="AV50" s="28"/>
      <c r="AW50" s="28"/>
      <c r="AX50" s="29"/>
      <c r="AY50" s="27"/>
      <c r="AZ50" s="28"/>
      <c r="BA50" s="28"/>
      <c r="BB50" s="28"/>
      <c r="BC50" s="28"/>
      <c r="BD50" s="28"/>
      <c r="BE50" s="29"/>
      <c r="BF50" s="27"/>
      <c r="BG50" s="28"/>
      <c r="BH50" s="28"/>
      <c r="BI50" s="28"/>
      <c r="BJ50" s="28"/>
      <c r="BK50" s="28"/>
      <c r="BL50" s="29"/>
      <c r="BM50" s="27"/>
      <c r="BN50" s="28"/>
      <c r="BO50" s="28"/>
      <c r="BP50" s="28"/>
      <c r="BQ50" s="28"/>
      <c r="BR50" s="28"/>
      <c r="BS50" s="29"/>
      <c r="BT50" s="27"/>
      <c r="BU50" s="28"/>
      <c r="BV50" s="28"/>
      <c r="BW50" s="28"/>
      <c r="BX50" s="28"/>
      <c r="BY50" s="28"/>
      <c r="BZ50" s="29"/>
      <c r="CA50" s="27"/>
      <c r="CB50" s="28"/>
      <c r="CC50" s="28"/>
      <c r="CD50" s="28"/>
      <c r="CE50" s="28"/>
      <c r="CF50" s="28"/>
      <c r="CG50" s="29"/>
      <c r="CH50" s="27"/>
      <c r="CI50" s="28"/>
      <c r="CJ50" s="28"/>
      <c r="CK50" s="28"/>
      <c r="CL50" s="28"/>
      <c r="CM50" s="28"/>
      <c r="CN50" s="29"/>
      <c r="CO50" s="27"/>
      <c r="CP50" s="28"/>
      <c r="CQ50" s="28"/>
      <c r="CR50" s="28"/>
      <c r="CS50" s="28"/>
      <c r="CT50" s="28"/>
      <c r="CU50" s="29"/>
      <c r="CV50" s="27"/>
      <c r="CW50" s="28"/>
      <c r="CX50" s="28"/>
      <c r="CY50" s="28"/>
      <c r="CZ50" s="28"/>
      <c r="DA50" s="28"/>
      <c r="DB50" s="29"/>
      <c r="DC50" s="27"/>
      <c r="DD50" s="28"/>
      <c r="DE50" s="28"/>
      <c r="DF50" s="28"/>
      <c r="DG50" s="28"/>
      <c r="DH50" s="28"/>
      <c r="DI50" s="29"/>
      <c r="DJ50" s="27"/>
      <c r="DK50" s="28"/>
      <c r="DL50" s="28"/>
      <c r="DM50" s="28"/>
      <c r="DN50" s="28"/>
      <c r="DO50" s="28"/>
      <c r="DP50" s="29"/>
      <c r="DQ50" s="27"/>
      <c r="DR50" s="28"/>
      <c r="DS50" s="28"/>
      <c r="DT50" s="28"/>
      <c r="DU50" s="28"/>
      <c r="DV50" s="28"/>
      <c r="DW50" s="29"/>
      <c r="DX50" s="27"/>
      <c r="DY50" s="28"/>
      <c r="DZ50" s="28"/>
      <c r="EA50" s="28"/>
      <c r="EB50" s="28"/>
      <c r="EC50" s="28"/>
      <c r="ED50" s="29"/>
      <c r="EE50" s="27"/>
      <c r="EF50" s="28"/>
      <c r="EG50" s="28"/>
      <c r="EH50" s="28"/>
      <c r="EI50" s="28"/>
      <c r="EJ50" s="28"/>
      <c r="EK50" s="29"/>
      <c r="EL50" s="27"/>
      <c r="EM50" s="28"/>
      <c r="EN50" s="28"/>
      <c r="EO50" s="28"/>
      <c r="EP50" s="28"/>
      <c r="EQ50" s="28"/>
      <c r="ER50" s="29"/>
      <c r="ES50" s="27"/>
      <c r="ET50" s="28"/>
      <c r="EU50" s="28"/>
      <c r="EV50" s="28"/>
      <c r="EW50" s="28"/>
      <c r="EX50" s="28"/>
      <c r="EY50" s="29"/>
      <c r="EZ50" s="27"/>
      <c r="FA50" s="28"/>
      <c r="FB50" s="28"/>
      <c r="FC50" s="28"/>
      <c r="FD50" s="28"/>
      <c r="FE50" s="28"/>
      <c r="FF50" s="29"/>
      <c r="FG50" s="27"/>
      <c r="FH50" s="28"/>
      <c r="FI50" s="28"/>
      <c r="FJ50" s="28"/>
      <c r="FK50" s="28"/>
      <c r="FL50" s="28"/>
      <c r="FM50" s="29"/>
      <c r="FN50" s="27"/>
      <c r="FO50" s="28"/>
      <c r="FP50" s="28"/>
      <c r="FQ50" s="28"/>
      <c r="FR50" s="28"/>
      <c r="FS50" s="28"/>
      <c r="FT50" s="29"/>
      <c r="FU50" s="27"/>
      <c r="FV50" s="28"/>
      <c r="FW50" s="28"/>
      <c r="FX50" s="28"/>
      <c r="FY50" s="28"/>
      <c r="FZ50" s="28"/>
      <c r="GA50" s="29"/>
      <c r="GB50" s="27"/>
      <c r="GC50" s="28"/>
      <c r="GD50" s="28"/>
      <c r="GE50" s="28"/>
      <c r="GF50" s="28"/>
      <c r="GG50" s="28"/>
      <c r="GH50" s="29"/>
      <c r="GI50" s="27"/>
      <c r="GJ50" s="28"/>
      <c r="GK50" s="28"/>
      <c r="GL50" s="28"/>
      <c r="GM50" s="28"/>
      <c r="GN50" s="28"/>
      <c r="GO50" s="29"/>
      <c r="GP50" s="27"/>
      <c r="GQ50" s="28"/>
      <c r="GR50" s="28"/>
      <c r="GS50" s="28"/>
      <c r="GT50" s="28"/>
      <c r="GU50" s="28"/>
      <c r="GV50" s="29"/>
      <c r="GW50" s="27"/>
      <c r="GX50" s="28"/>
      <c r="GY50" s="28"/>
      <c r="GZ50" s="28"/>
      <c r="HA50" s="28"/>
      <c r="HB50" s="28"/>
      <c r="HC50" s="29"/>
      <c r="HD50" s="27"/>
      <c r="HE50" s="28"/>
      <c r="HF50" s="28"/>
      <c r="HG50" s="28"/>
      <c r="HH50" s="28"/>
      <c r="HI50" s="28"/>
      <c r="HJ50" s="29"/>
      <c r="HK50" s="27"/>
      <c r="HL50" s="28"/>
      <c r="HM50" s="28"/>
      <c r="HN50" s="28"/>
      <c r="HO50" s="28"/>
      <c r="HP50" s="28"/>
      <c r="HQ50" s="29"/>
      <c r="HR50" s="27"/>
      <c r="HS50" s="28"/>
      <c r="HT50" s="28"/>
      <c r="HU50" s="28"/>
      <c r="HV50" s="28"/>
      <c r="HW50" s="28"/>
      <c r="HX50" s="29"/>
      <c r="HY50" s="27"/>
      <c r="HZ50" s="28"/>
      <c r="IA50" s="28"/>
      <c r="IB50" s="28"/>
      <c r="IC50" s="28"/>
      <c r="ID50" s="28"/>
      <c r="IE50" s="29"/>
      <c r="IF50" s="27"/>
      <c r="IG50" s="28"/>
      <c r="IH50" s="28"/>
      <c r="II50" s="28"/>
      <c r="IJ50" s="28"/>
      <c r="IK50" s="28"/>
      <c r="IL50" s="29"/>
      <c r="IM50" s="27"/>
      <c r="IN50" s="28"/>
      <c r="IO50" s="28"/>
      <c r="IP50" s="28"/>
      <c r="IQ50" s="28"/>
      <c r="IR50" s="28"/>
      <c r="IS50" s="29"/>
      <c r="IT50" s="27"/>
      <c r="IU50" s="28"/>
      <c r="IV50" s="28"/>
      <c r="IW50" s="28"/>
      <c r="IX50" s="28"/>
      <c r="IY50" s="28"/>
      <c r="IZ50" s="29"/>
      <c r="JA50" s="27"/>
      <c r="JB50" s="28"/>
      <c r="JC50" s="28"/>
      <c r="JD50" s="28"/>
      <c r="JE50" s="28"/>
      <c r="JF50" s="28"/>
      <c r="JG50" s="29"/>
      <c r="JH50" s="27"/>
      <c r="JI50" s="28"/>
      <c r="JJ50" s="28"/>
      <c r="JK50" s="28"/>
      <c r="JL50" s="28"/>
      <c r="JM50" s="28"/>
      <c r="JN50" s="29"/>
    </row>
    <row r="51" spans="1:274" x14ac:dyDescent="0.2">
      <c r="A51" s="80" t="s">
        <v>35</v>
      </c>
      <c r="B51" s="81">
        <f>B46+B47-B48-B49-B50</f>
        <v>0</v>
      </c>
      <c r="C51" s="82">
        <f t="shared" ref="C51" si="1226">C46+C47-C48-C49-C50</f>
        <v>0</v>
      </c>
      <c r="D51" s="82">
        <f t="shared" ref="D51" si="1227">D46+D47-D48-D49-D50</f>
        <v>0</v>
      </c>
      <c r="E51" s="82">
        <f t="shared" ref="E51" si="1228">E46+E47-E48-E49-E50</f>
        <v>0</v>
      </c>
      <c r="F51" s="82">
        <f t="shared" ref="F51" si="1229">F46+F47-F48-F49-F50</f>
        <v>0</v>
      </c>
      <c r="G51" s="82">
        <f t="shared" ref="G51" si="1230">G46+G47-G48-G49-G50</f>
        <v>0</v>
      </c>
      <c r="H51" s="83">
        <f t="shared" ref="H51" si="1231">H46+H47-H48-H49-H50</f>
        <v>0</v>
      </c>
      <c r="I51" s="81">
        <f t="shared" ref="I51" si="1232">I46+I47-I48-I49-I50</f>
        <v>0</v>
      </c>
      <c r="J51" s="82">
        <f t="shared" ref="J51" si="1233">J46+J47-J48-J49-J50</f>
        <v>0</v>
      </c>
      <c r="K51" s="82">
        <f t="shared" ref="K51" si="1234">K46+K47-K48-K49-K50</f>
        <v>0</v>
      </c>
      <c r="L51" s="82">
        <f t="shared" ref="L51" si="1235">L46+L47-L48-L49-L50</f>
        <v>0</v>
      </c>
      <c r="M51" s="82">
        <f t="shared" ref="M51" si="1236">M46+M47-M48-M49-M50</f>
        <v>0</v>
      </c>
      <c r="N51" s="82">
        <f t="shared" ref="N51" si="1237">N46+N47-N48-N49-N50</f>
        <v>0</v>
      </c>
      <c r="O51" s="83">
        <f t="shared" ref="O51" si="1238">O46+O47-O48-O49-O50</f>
        <v>0</v>
      </c>
      <c r="P51" s="81">
        <f t="shared" ref="P51" si="1239">P46+P47-P48-P49-P50</f>
        <v>0</v>
      </c>
      <c r="Q51" s="82">
        <f t="shared" ref="Q51" si="1240">Q46+Q47-Q48-Q49-Q50</f>
        <v>0</v>
      </c>
      <c r="R51" s="82">
        <f t="shared" ref="R51" si="1241">R46+R47-R48-R49-R50</f>
        <v>0</v>
      </c>
      <c r="S51" s="82">
        <f t="shared" ref="S51" si="1242">S46+S47-S48-S49-S50</f>
        <v>0</v>
      </c>
      <c r="T51" s="82">
        <f t="shared" ref="T51" si="1243">T46+T47-T48-T49-T50</f>
        <v>0</v>
      </c>
      <c r="U51" s="82">
        <f t="shared" ref="U51" si="1244">U46+U47-U48-U49-U50</f>
        <v>0</v>
      </c>
      <c r="V51" s="83">
        <f t="shared" ref="V51" si="1245">V46+V47-V48-V49-V50</f>
        <v>0</v>
      </c>
      <c r="W51" s="81">
        <f t="shared" ref="W51" si="1246">W46+W47-W48-W49-W50</f>
        <v>0</v>
      </c>
      <c r="X51" s="82">
        <f t="shared" ref="X51" si="1247">X46+X47-X48-X49-X50</f>
        <v>0</v>
      </c>
      <c r="Y51" s="82">
        <f t="shared" ref="Y51" si="1248">Y46+Y47-Y48-Y49-Y50</f>
        <v>0</v>
      </c>
      <c r="Z51" s="82">
        <f t="shared" ref="Z51" si="1249">Z46+Z47-Z48-Z49-Z50</f>
        <v>0</v>
      </c>
      <c r="AA51" s="82">
        <f t="shared" ref="AA51" si="1250">AA46+AA47-AA48-AA49-AA50</f>
        <v>0</v>
      </c>
      <c r="AB51" s="82">
        <f t="shared" ref="AB51" si="1251">AB46+AB47-AB48-AB49-AB50</f>
        <v>0</v>
      </c>
      <c r="AC51" s="83">
        <f t="shared" ref="AC51" si="1252">AC46+AC47-AC48-AC49-AC50</f>
        <v>0</v>
      </c>
      <c r="AD51" s="81">
        <f t="shared" ref="AD51" si="1253">AD46+AD47-AD48-AD49-AD50</f>
        <v>0</v>
      </c>
      <c r="AE51" s="82">
        <f t="shared" ref="AE51" si="1254">AE46+AE47-AE48-AE49-AE50</f>
        <v>0</v>
      </c>
      <c r="AF51" s="82">
        <f t="shared" ref="AF51" si="1255">AF46+AF47-AF48-AF49-AF50</f>
        <v>0</v>
      </c>
      <c r="AG51" s="82">
        <f t="shared" ref="AG51" si="1256">AG46+AG47-AG48-AG49-AG50</f>
        <v>0</v>
      </c>
      <c r="AH51" s="82">
        <f t="shared" ref="AH51" si="1257">AH46+AH47-AH48-AH49-AH50</f>
        <v>0</v>
      </c>
      <c r="AI51" s="82">
        <f t="shared" ref="AI51" si="1258">AI46+AI47-AI48-AI49-AI50</f>
        <v>0</v>
      </c>
      <c r="AJ51" s="83">
        <f t="shared" ref="AJ51" si="1259">AJ46+AJ47-AJ48-AJ49-AJ50</f>
        <v>0</v>
      </c>
      <c r="AK51" s="81">
        <f t="shared" ref="AK51" si="1260">AK46+AK47-AK48-AK49-AK50</f>
        <v>0</v>
      </c>
      <c r="AL51" s="82">
        <f t="shared" ref="AL51" si="1261">AL46+AL47-AL48-AL49-AL50</f>
        <v>0</v>
      </c>
      <c r="AM51" s="82">
        <f t="shared" ref="AM51" si="1262">AM46+AM47-AM48-AM49-AM50</f>
        <v>0</v>
      </c>
      <c r="AN51" s="82">
        <f t="shared" ref="AN51" si="1263">AN46+AN47-AN48-AN49-AN50</f>
        <v>0</v>
      </c>
      <c r="AO51" s="82">
        <f t="shared" ref="AO51" si="1264">AO46+AO47-AO48-AO49-AO50</f>
        <v>0</v>
      </c>
      <c r="AP51" s="82">
        <f t="shared" ref="AP51" si="1265">AP46+AP47-AP48-AP49-AP50</f>
        <v>0</v>
      </c>
      <c r="AQ51" s="83">
        <f t="shared" ref="AQ51" si="1266">AQ46+AQ47-AQ48-AQ49-AQ50</f>
        <v>0</v>
      </c>
      <c r="AR51" s="81">
        <f t="shared" ref="AR51" si="1267">AR46+AR47-AR48-AR49-AR50</f>
        <v>0</v>
      </c>
      <c r="AS51" s="82">
        <f t="shared" ref="AS51" si="1268">AS46+AS47-AS48-AS49-AS50</f>
        <v>0</v>
      </c>
      <c r="AT51" s="82">
        <f t="shared" ref="AT51" si="1269">AT46+AT47-AT48-AT49-AT50</f>
        <v>0</v>
      </c>
      <c r="AU51" s="82">
        <f t="shared" ref="AU51" si="1270">AU46+AU47-AU48-AU49-AU50</f>
        <v>0</v>
      </c>
      <c r="AV51" s="82">
        <f t="shared" ref="AV51" si="1271">AV46+AV47-AV48-AV49-AV50</f>
        <v>0</v>
      </c>
      <c r="AW51" s="82">
        <f t="shared" ref="AW51" si="1272">AW46+AW47-AW48-AW49-AW50</f>
        <v>0</v>
      </c>
      <c r="AX51" s="83">
        <f t="shared" ref="AX51" si="1273">AX46+AX47-AX48-AX49-AX50</f>
        <v>0</v>
      </c>
      <c r="AY51" s="81">
        <f t="shared" ref="AY51" si="1274">AY46+AY47-AY48-AY49-AY50</f>
        <v>0</v>
      </c>
      <c r="AZ51" s="82">
        <f t="shared" ref="AZ51" si="1275">AZ46+AZ47-AZ48-AZ49-AZ50</f>
        <v>0</v>
      </c>
      <c r="BA51" s="82">
        <f t="shared" ref="BA51" si="1276">BA46+BA47-BA48-BA49-BA50</f>
        <v>0</v>
      </c>
      <c r="BB51" s="82">
        <f t="shared" ref="BB51" si="1277">BB46+BB47-BB48-BB49-BB50</f>
        <v>0</v>
      </c>
      <c r="BC51" s="82">
        <f t="shared" ref="BC51" si="1278">BC46+BC47-BC48-BC49-BC50</f>
        <v>0</v>
      </c>
      <c r="BD51" s="82">
        <f t="shared" ref="BD51" si="1279">BD46+BD47-BD48-BD49-BD50</f>
        <v>0</v>
      </c>
      <c r="BE51" s="83">
        <f t="shared" ref="BE51" si="1280">BE46+BE47-BE48-BE49-BE50</f>
        <v>0</v>
      </c>
      <c r="BF51" s="81">
        <f t="shared" ref="BF51" si="1281">BF46+BF47-BF48-BF49-BF50</f>
        <v>0</v>
      </c>
      <c r="BG51" s="82">
        <f t="shared" ref="BG51" si="1282">BG46+BG47-BG48-BG49-BG50</f>
        <v>0</v>
      </c>
      <c r="BH51" s="82">
        <f t="shared" ref="BH51" si="1283">BH46+BH47-BH48-BH49-BH50</f>
        <v>0</v>
      </c>
      <c r="BI51" s="82">
        <f t="shared" ref="BI51" si="1284">BI46+BI47-BI48-BI49-BI50</f>
        <v>0</v>
      </c>
      <c r="BJ51" s="82">
        <f t="shared" ref="BJ51" si="1285">BJ46+BJ47-BJ48-BJ49-BJ50</f>
        <v>0</v>
      </c>
      <c r="BK51" s="82">
        <f t="shared" ref="BK51" si="1286">BK46+BK47-BK48-BK49-BK50</f>
        <v>0</v>
      </c>
      <c r="BL51" s="83">
        <f t="shared" ref="BL51" si="1287">BL46+BL47-BL48-BL49-BL50</f>
        <v>0</v>
      </c>
      <c r="BM51" s="81">
        <f t="shared" ref="BM51" si="1288">BM46+BM47-BM48-BM49-BM50</f>
        <v>0</v>
      </c>
      <c r="BN51" s="82">
        <f t="shared" ref="BN51" si="1289">BN46+BN47-BN48-BN49-BN50</f>
        <v>0</v>
      </c>
      <c r="BO51" s="82">
        <f t="shared" ref="BO51" si="1290">BO46+BO47-BO48-BO49-BO50</f>
        <v>0</v>
      </c>
      <c r="BP51" s="82">
        <f t="shared" ref="BP51" si="1291">BP46+BP47-BP48-BP49-BP50</f>
        <v>0</v>
      </c>
      <c r="BQ51" s="82">
        <f t="shared" ref="BQ51" si="1292">BQ46+BQ47-BQ48-BQ49-BQ50</f>
        <v>0</v>
      </c>
      <c r="BR51" s="82">
        <f t="shared" ref="BR51" si="1293">BR46+BR47-BR48-BR49-BR50</f>
        <v>0</v>
      </c>
      <c r="BS51" s="83">
        <f t="shared" ref="BS51" si="1294">BS46+BS47-BS48-BS49-BS50</f>
        <v>0</v>
      </c>
      <c r="BT51" s="81">
        <f t="shared" ref="BT51" si="1295">BT46+BT47-BT48-BT49-BT50</f>
        <v>0</v>
      </c>
      <c r="BU51" s="82">
        <f t="shared" ref="BU51" si="1296">BU46+BU47-BU48-BU49-BU50</f>
        <v>0</v>
      </c>
      <c r="BV51" s="82">
        <f t="shared" ref="BV51" si="1297">BV46+BV47-BV48-BV49-BV50</f>
        <v>0</v>
      </c>
      <c r="BW51" s="82">
        <f t="shared" ref="BW51" si="1298">BW46+BW47-BW48-BW49-BW50</f>
        <v>0</v>
      </c>
      <c r="BX51" s="82">
        <f t="shared" ref="BX51" si="1299">BX46+BX47-BX48-BX49-BX50</f>
        <v>0</v>
      </c>
      <c r="BY51" s="82">
        <f t="shared" ref="BY51" si="1300">BY46+BY47-BY48-BY49-BY50</f>
        <v>0</v>
      </c>
      <c r="BZ51" s="83">
        <f t="shared" ref="BZ51" si="1301">BZ46+BZ47-BZ48-BZ49-BZ50</f>
        <v>0</v>
      </c>
      <c r="CA51" s="81">
        <f t="shared" ref="CA51" si="1302">CA46+CA47-CA48-CA49-CA50</f>
        <v>0</v>
      </c>
      <c r="CB51" s="82">
        <f t="shared" ref="CB51" si="1303">CB46+CB47-CB48-CB49-CB50</f>
        <v>0</v>
      </c>
      <c r="CC51" s="82">
        <f t="shared" ref="CC51" si="1304">CC46+CC47-CC48-CC49-CC50</f>
        <v>0</v>
      </c>
      <c r="CD51" s="82">
        <f t="shared" ref="CD51" si="1305">CD46+CD47-CD48-CD49-CD50</f>
        <v>0</v>
      </c>
      <c r="CE51" s="82">
        <f t="shared" ref="CE51" si="1306">CE46+CE47-CE48-CE49-CE50</f>
        <v>0</v>
      </c>
      <c r="CF51" s="82">
        <f t="shared" ref="CF51" si="1307">CF46+CF47-CF48-CF49-CF50</f>
        <v>0</v>
      </c>
      <c r="CG51" s="83">
        <f t="shared" ref="CG51" si="1308">CG46+CG47-CG48-CG49-CG50</f>
        <v>0</v>
      </c>
      <c r="CH51" s="81">
        <f t="shared" ref="CH51" si="1309">CH46+CH47-CH48-CH49-CH50</f>
        <v>0</v>
      </c>
      <c r="CI51" s="82">
        <f t="shared" ref="CI51" si="1310">CI46+CI47-CI48-CI49-CI50</f>
        <v>0</v>
      </c>
      <c r="CJ51" s="82">
        <f t="shared" ref="CJ51" si="1311">CJ46+CJ47-CJ48-CJ49-CJ50</f>
        <v>0</v>
      </c>
      <c r="CK51" s="82">
        <f t="shared" ref="CK51" si="1312">CK46+CK47-CK48-CK49-CK50</f>
        <v>0</v>
      </c>
      <c r="CL51" s="82">
        <f t="shared" ref="CL51" si="1313">CL46+CL47-CL48-CL49-CL50</f>
        <v>0</v>
      </c>
      <c r="CM51" s="82">
        <f t="shared" ref="CM51" si="1314">CM46+CM47-CM48-CM49-CM50</f>
        <v>0</v>
      </c>
      <c r="CN51" s="83">
        <f t="shared" ref="CN51" si="1315">CN46+CN47-CN48-CN49-CN50</f>
        <v>0</v>
      </c>
      <c r="CO51" s="81">
        <f t="shared" ref="CO51" si="1316">CO46+CO47-CO48-CO49-CO50</f>
        <v>0</v>
      </c>
      <c r="CP51" s="82">
        <f t="shared" ref="CP51" si="1317">CP46+CP47-CP48-CP49-CP50</f>
        <v>0</v>
      </c>
      <c r="CQ51" s="82">
        <f t="shared" ref="CQ51" si="1318">CQ46+CQ47-CQ48-CQ49-CQ50</f>
        <v>0</v>
      </c>
      <c r="CR51" s="82">
        <f t="shared" ref="CR51" si="1319">CR46+CR47-CR48-CR49-CR50</f>
        <v>0</v>
      </c>
      <c r="CS51" s="82">
        <f t="shared" ref="CS51" si="1320">CS46+CS47-CS48-CS49-CS50</f>
        <v>0</v>
      </c>
      <c r="CT51" s="82">
        <f t="shared" ref="CT51" si="1321">CT46+CT47-CT48-CT49-CT50</f>
        <v>0</v>
      </c>
      <c r="CU51" s="83">
        <f t="shared" ref="CU51" si="1322">CU46+CU47-CU48-CU49-CU50</f>
        <v>0</v>
      </c>
      <c r="CV51" s="81">
        <f t="shared" ref="CV51" si="1323">CV46+CV47-CV48-CV49-CV50</f>
        <v>0</v>
      </c>
      <c r="CW51" s="82">
        <f t="shared" ref="CW51" si="1324">CW46+CW47-CW48-CW49-CW50</f>
        <v>0</v>
      </c>
      <c r="CX51" s="82">
        <f t="shared" ref="CX51" si="1325">CX46+CX47-CX48-CX49-CX50</f>
        <v>0</v>
      </c>
      <c r="CY51" s="82">
        <f t="shared" ref="CY51" si="1326">CY46+CY47-CY48-CY49-CY50</f>
        <v>0</v>
      </c>
      <c r="CZ51" s="82">
        <f t="shared" ref="CZ51" si="1327">CZ46+CZ47-CZ48-CZ49-CZ50</f>
        <v>0</v>
      </c>
      <c r="DA51" s="82">
        <f t="shared" ref="DA51" si="1328">DA46+DA47-DA48-DA49-DA50</f>
        <v>0</v>
      </c>
      <c r="DB51" s="83">
        <f t="shared" ref="DB51" si="1329">DB46+DB47-DB48-DB49-DB50</f>
        <v>0</v>
      </c>
      <c r="DC51" s="81">
        <f t="shared" ref="DC51" si="1330">DC46+DC47-DC48-DC49-DC50</f>
        <v>0</v>
      </c>
      <c r="DD51" s="82">
        <f t="shared" ref="DD51" si="1331">DD46+DD47-DD48-DD49-DD50</f>
        <v>0</v>
      </c>
      <c r="DE51" s="82">
        <f t="shared" ref="DE51" si="1332">DE46+DE47-DE48-DE49-DE50</f>
        <v>0</v>
      </c>
      <c r="DF51" s="82">
        <f t="shared" ref="DF51" si="1333">DF46+DF47-DF48-DF49-DF50</f>
        <v>0</v>
      </c>
      <c r="DG51" s="82">
        <f t="shared" ref="DG51" si="1334">DG46+DG47-DG48-DG49-DG50</f>
        <v>0</v>
      </c>
      <c r="DH51" s="82">
        <f t="shared" ref="DH51" si="1335">DH46+DH47-DH48-DH49-DH50</f>
        <v>0</v>
      </c>
      <c r="DI51" s="83">
        <f t="shared" ref="DI51" si="1336">DI46+DI47-DI48-DI49-DI50</f>
        <v>0</v>
      </c>
      <c r="DJ51" s="81">
        <f t="shared" ref="DJ51" si="1337">DJ46+DJ47-DJ48-DJ49-DJ50</f>
        <v>0</v>
      </c>
      <c r="DK51" s="82">
        <f t="shared" ref="DK51" si="1338">DK46+DK47-DK48-DK49-DK50</f>
        <v>0</v>
      </c>
      <c r="DL51" s="82">
        <f t="shared" ref="DL51" si="1339">DL46+DL47-DL48-DL49-DL50</f>
        <v>0</v>
      </c>
      <c r="DM51" s="82">
        <f t="shared" ref="DM51" si="1340">DM46+DM47-DM48-DM49-DM50</f>
        <v>0</v>
      </c>
      <c r="DN51" s="82">
        <f t="shared" ref="DN51" si="1341">DN46+DN47-DN48-DN49-DN50</f>
        <v>0</v>
      </c>
      <c r="DO51" s="82">
        <f t="shared" ref="DO51" si="1342">DO46+DO47-DO48-DO49-DO50</f>
        <v>0</v>
      </c>
      <c r="DP51" s="83">
        <f t="shared" ref="DP51" si="1343">DP46+DP47-DP48-DP49-DP50</f>
        <v>0</v>
      </c>
      <c r="DQ51" s="81">
        <f t="shared" ref="DQ51" si="1344">DQ46+DQ47-DQ48-DQ49-DQ50</f>
        <v>0</v>
      </c>
      <c r="DR51" s="82">
        <f t="shared" ref="DR51" si="1345">DR46+DR47-DR48-DR49-DR50</f>
        <v>0</v>
      </c>
      <c r="DS51" s="82">
        <f t="shared" ref="DS51" si="1346">DS46+DS47-DS48-DS49-DS50</f>
        <v>0</v>
      </c>
      <c r="DT51" s="82">
        <f t="shared" ref="DT51" si="1347">DT46+DT47-DT48-DT49-DT50</f>
        <v>0</v>
      </c>
      <c r="DU51" s="82">
        <f t="shared" ref="DU51" si="1348">DU46+DU47-DU48-DU49-DU50</f>
        <v>0</v>
      </c>
      <c r="DV51" s="82">
        <f t="shared" ref="DV51" si="1349">DV46+DV47-DV48-DV49-DV50</f>
        <v>0</v>
      </c>
      <c r="DW51" s="83">
        <f t="shared" ref="DW51" si="1350">DW46+DW47-DW48-DW49-DW50</f>
        <v>0</v>
      </c>
      <c r="DX51" s="81">
        <f t="shared" ref="DX51" si="1351">DX46+DX47-DX48-DX49-DX50</f>
        <v>0</v>
      </c>
      <c r="DY51" s="82">
        <f t="shared" ref="DY51" si="1352">DY46+DY47-DY48-DY49-DY50</f>
        <v>0</v>
      </c>
      <c r="DZ51" s="82">
        <f t="shared" ref="DZ51" si="1353">DZ46+DZ47-DZ48-DZ49-DZ50</f>
        <v>0</v>
      </c>
      <c r="EA51" s="82">
        <f t="shared" ref="EA51" si="1354">EA46+EA47-EA48-EA49-EA50</f>
        <v>479</v>
      </c>
      <c r="EB51" s="82">
        <f t="shared" ref="EB51" si="1355">EB46+EB47-EB48-EB49-EB50</f>
        <v>1036</v>
      </c>
      <c r="EC51" s="82">
        <f t="shared" ref="EC51" si="1356">EC46+EC47-EC48-EC49-EC50</f>
        <v>1485</v>
      </c>
      <c r="ED51" s="83">
        <f t="shared" ref="ED51" si="1357">ED46+ED47-ED48-ED49-ED50</f>
        <v>1989</v>
      </c>
      <c r="EE51" s="81">
        <f t="shared" ref="EE51" si="1358">EE46+EE47-EE48-EE49-EE50</f>
        <v>2439</v>
      </c>
      <c r="EF51" s="82">
        <f t="shared" ref="EF51" si="1359">EF46+EF47-EF48-EF49-EF50</f>
        <v>2845</v>
      </c>
      <c r="EG51" s="82">
        <f t="shared" ref="EG51" si="1360">EG46+EG47-EG48-EG49-EG50</f>
        <v>3300</v>
      </c>
      <c r="EH51" s="82">
        <f t="shared" ref="EH51" si="1361">EH46+EH47-EH48-EH49-EH50</f>
        <v>3758</v>
      </c>
      <c r="EI51" s="82">
        <f t="shared" ref="EI51" si="1362">EI46+EI47-EI48-EI49-EI50</f>
        <v>4246</v>
      </c>
      <c r="EJ51" s="82">
        <f t="shared" ref="EJ51" si="1363">EJ46+EJ47-EJ48-EJ49-EJ50</f>
        <v>4677</v>
      </c>
      <c r="EK51" s="83">
        <f t="shared" ref="EK51" si="1364">EK46+EK47-EK48-EK49-EK50</f>
        <v>5055</v>
      </c>
      <c r="EL51" s="81">
        <f t="shared" ref="EL51" si="1365">EL46+EL47-EL48-EL49-EL50</f>
        <v>5385</v>
      </c>
      <c r="EM51" s="82">
        <f t="shared" ref="EM51" si="1366">EM46+EM47-EM48-EM49-EM50</f>
        <v>5686</v>
      </c>
      <c r="EN51" s="82">
        <f t="shared" ref="EN51" si="1367">EN46+EN47-EN48-EN49-EN50</f>
        <v>6073</v>
      </c>
      <c r="EO51" s="82">
        <f t="shared" ref="EO51" si="1368">EO46+EO47-EO48-EO49-EO50</f>
        <v>6385</v>
      </c>
      <c r="EP51" s="82">
        <f t="shared" ref="EP51" si="1369">EP46+EP47-EP48-EP49-EP50</f>
        <v>6707</v>
      </c>
      <c r="EQ51" s="82">
        <f t="shared" ref="EQ51" si="1370">EQ46+EQ47-EQ48-EQ49-EQ50</f>
        <v>7087</v>
      </c>
      <c r="ER51" s="83">
        <f t="shared" ref="ER51" si="1371">ER46+ER47-ER48-ER49-ER50</f>
        <v>7470</v>
      </c>
      <c r="ES51" s="81">
        <f t="shared" ref="ES51" si="1372">ES46+ES47-ES48-ES49-ES50</f>
        <v>7841</v>
      </c>
      <c r="ET51" s="82">
        <f t="shared" ref="ET51" si="1373">ET46+ET47-ET48-ET49-ET50</f>
        <v>8221</v>
      </c>
      <c r="EU51" s="82">
        <f t="shared" ref="EU51" si="1374">EU46+EU47-EU48-EU49-EU50</f>
        <v>8613</v>
      </c>
      <c r="EV51" s="82">
        <f t="shared" ref="EV51" si="1375">EV46+EV47-EV48-EV49-EV50</f>
        <v>385</v>
      </c>
      <c r="EW51" s="82">
        <f t="shared" ref="EW51" si="1376">EW46+EW47-EW48-EW49-EW50</f>
        <v>726</v>
      </c>
      <c r="EX51" s="82">
        <f t="shared" ref="EX51" si="1377">EX46+EX47-EX48-EX49-EX50</f>
        <v>1107</v>
      </c>
      <c r="EY51" s="83">
        <f t="shared" ref="EY51" si="1378">EY46+EY47-EY48-EY49-EY50</f>
        <v>0</v>
      </c>
      <c r="EZ51" s="81">
        <f t="shared" ref="EZ51" si="1379">EZ46+EZ47-EZ48-EZ49-EZ50</f>
        <v>390</v>
      </c>
      <c r="FA51" s="82">
        <f t="shared" ref="FA51" si="1380">FA46+FA47-FA48-FA49-FA50</f>
        <v>775</v>
      </c>
      <c r="FB51" s="82">
        <f t="shared" ref="FB51" si="1381">FB46+FB47-FB48-FB49-FB50</f>
        <v>1202</v>
      </c>
      <c r="FC51" s="82">
        <f t="shared" ref="FC51" si="1382">FC46+FC47-FC48-FC49-FC50</f>
        <v>0</v>
      </c>
      <c r="FD51" s="82">
        <f t="shared" ref="FD51" si="1383">FD46+FD47-FD48-FD49-FD50</f>
        <v>395</v>
      </c>
      <c r="FE51" s="82">
        <f t="shared" ref="FE51" si="1384">FE46+FE47-FE48-FE49-FE50</f>
        <v>767</v>
      </c>
      <c r="FF51" s="83">
        <f t="shared" ref="FF51" si="1385">FF46+FF47-FF48-FF49-FF50</f>
        <v>1159</v>
      </c>
      <c r="FG51" s="81">
        <f t="shared" ref="FG51" si="1386">FG46+FG47-FG48-FG49-FG50</f>
        <v>1524</v>
      </c>
      <c r="FH51" s="82">
        <f t="shared" ref="FH51" si="1387">FH46+FH47-FH48-FH49-FH50</f>
        <v>1992</v>
      </c>
      <c r="FI51" s="82">
        <f t="shared" ref="FI51" si="1388">FI46+FI47-FI48-FI49-FI50</f>
        <v>464</v>
      </c>
      <c r="FJ51" s="82">
        <f t="shared" ref="FJ51" si="1389">FJ46+FJ47-FJ48-FJ49-FJ50</f>
        <v>892</v>
      </c>
      <c r="FK51" s="82">
        <f t="shared" ref="FK51" si="1390">FK46+FK47-FK48-FK49-FK50</f>
        <v>892</v>
      </c>
      <c r="FL51" s="82">
        <f t="shared" ref="FL51" si="1391">FL46+FL47-FL48-FL49-FL50</f>
        <v>892</v>
      </c>
      <c r="FM51" s="83">
        <f t="shared" ref="FM51" si="1392">FM46+FM47-FM48-FM49-FM50</f>
        <v>892</v>
      </c>
      <c r="FN51" s="81">
        <f t="shared" ref="FN51" si="1393">FN46+FN47-FN48-FN49-FN50</f>
        <v>892</v>
      </c>
      <c r="FO51" s="82">
        <f t="shared" ref="FO51" si="1394">FO46+FO47-FO48-FO49-FO50</f>
        <v>892</v>
      </c>
      <c r="FP51" s="82">
        <f t="shared" ref="FP51" si="1395">FP46+FP47-FP48-FP49-FP50</f>
        <v>892</v>
      </c>
      <c r="FQ51" s="82">
        <f t="shared" ref="FQ51" si="1396">FQ46+FQ47-FQ48-FQ49-FQ50</f>
        <v>892</v>
      </c>
      <c r="FR51" s="82">
        <f t="shared" ref="FR51" si="1397">FR46+FR47-FR48-FR49-FR50</f>
        <v>892</v>
      </c>
      <c r="FS51" s="82">
        <f t="shared" ref="FS51" si="1398">FS46+FS47-FS48-FS49-FS50</f>
        <v>892</v>
      </c>
      <c r="FT51" s="83">
        <f t="shared" ref="FT51" si="1399">FT46+FT47-FT48-FT49-FT50</f>
        <v>892</v>
      </c>
      <c r="FU51" s="81">
        <f t="shared" ref="FU51" si="1400">FU46+FU47-FU48-FU49-FU50</f>
        <v>892</v>
      </c>
      <c r="FV51" s="82">
        <f t="shared" ref="FV51" si="1401">FV46+FV47-FV48-FV49-FV50</f>
        <v>892</v>
      </c>
      <c r="FW51" s="82">
        <f t="shared" ref="FW51" si="1402">FW46+FW47-FW48-FW49-FW50</f>
        <v>892</v>
      </c>
      <c r="FX51" s="82">
        <f t="shared" ref="FX51" si="1403">FX46+FX47-FX48-FX49-FX50</f>
        <v>892</v>
      </c>
      <c r="FY51" s="82">
        <f t="shared" ref="FY51" si="1404">FY46+FY47-FY48-FY49-FY50</f>
        <v>892</v>
      </c>
      <c r="FZ51" s="82">
        <f t="shared" ref="FZ51" si="1405">FZ46+FZ47-FZ48-FZ49-FZ50</f>
        <v>892</v>
      </c>
      <c r="GA51" s="83">
        <f t="shared" ref="GA51" si="1406">GA46+GA47-GA48-GA49-GA50</f>
        <v>892</v>
      </c>
      <c r="GB51" s="81">
        <f t="shared" ref="GB51" si="1407">GB46+GB47-GB48-GB49-GB50</f>
        <v>892</v>
      </c>
      <c r="GC51" s="82">
        <f t="shared" ref="GC51" si="1408">GC46+GC47-GC48-GC49-GC50</f>
        <v>892</v>
      </c>
      <c r="GD51" s="82">
        <f t="shared" ref="GD51" si="1409">GD46+GD47-GD48-GD49-GD50</f>
        <v>892</v>
      </c>
      <c r="GE51" s="82">
        <f t="shared" ref="GE51" si="1410">GE46+GE47-GE48-GE49-GE50</f>
        <v>892</v>
      </c>
      <c r="GF51" s="82">
        <f t="shared" ref="GF51" si="1411">GF46+GF47-GF48-GF49-GF50</f>
        <v>892</v>
      </c>
      <c r="GG51" s="82">
        <f t="shared" ref="GG51" si="1412">GG46+GG47-GG48-GG49-GG50</f>
        <v>892</v>
      </c>
      <c r="GH51" s="83">
        <f t="shared" ref="GH51" si="1413">GH46+GH47-GH48-GH49-GH50</f>
        <v>892</v>
      </c>
      <c r="GI51" s="81">
        <f t="shared" ref="GI51" si="1414">GI46+GI47-GI48-GI49-GI50</f>
        <v>892</v>
      </c>
      <c r="GJ51" s="82">
        <f t="shared" ref="GJ51" si="1415">GJ46+GJ47-GJ48-GJ49-GJ50</f>
        <v>892</v>
      </c>
      <c r="GK51" s="82">
        <f t="shared" ref="GK51" si="1416">GK46+GK47-GK48-GK49-GK50</f>
        <v>892</v>
      </c>
      <c r="GL51" s="82">
        <f t="shared" ref="GL51" si="1417">GL46+GL47-GL48-GL49-GL50</f>
        <v>892</v>
      </c>
      <c r="GM51" s="82">
        <f t="shared" ref="GM51" si="1418">GM46+GM47-GM48-GM49-GM50</f>
        <v>892</v>
      </c>
      <c r="GN51" s="82">
        <f t="shared" ref="GN51" si="1419">GN46+GN47-GN48-GN49-GN50</f>
        <v>892</v>
      </c>
      <c r="GO51" s="83">
        <f t="shared" ref="GO51" si="1420">GO46+GO47-GO48-GO49-GO50</f>
        <v>892</v>
      </c>
      <c r="GP51" s="81">
        <f t="shared" ref="GP51" si="1421">GP46+GP47-GP48-GP49-GP50</f>
        <v>892</v>
      </c>
      <c r="GQ51" s="82">
        <f t="shared" ref="GQ51" si="1422">GQ46+GQ47-GQ48-GQ49-GQ50</f>
        <v>892</v>
      </c>
      <c r="GR51" s="82">
        <f t="shared" ref="GR51" si="1423">GR46+GR47-GR48-GR49-GR50</f>
        <v>892</v>
      </c>
      <c r="GS51" s="82">
        <f t="shared" ref="GS51" si="1424">GS46+GS47-GS48-GS49-GS50</f>
        <v>892</v>
      </c>
      <c r="GT51" s="82">
        <f t="shared" ref="GT51" si="1425">GT46+GT47-GT48-GT49-GT50</f>
        <v>892</v>
      </c>
      <c r="GU51" s="82">
        <f t="shared" ref="GU51" si="1426">GU46+GU47-GU48-GU49-GU50</f>
        <v>892</v>
      </c>
      <c r="GV51" s="83">
        <f t="shared" ref="GV51" si="1427">GV46+GV47-GV48-GV49-GV50</f>
        <v>892</v>
      </c>
      <c r="GW51" s="81">
        <f t="shared" ref="GW51" si="1428">GW46+GW47-GW48-GW49-GW50</f>
        <v>892</v>
      </c>
      <c r="GX51" s="82">
        <f t="shared" ref="GX51" si="1429">GX46+GX47-GX48-GX49-GX50</f>
        <v>892</v>
      </c>
      <c r="GY51" s="82">
        <f t="shared" ref="GY51" si="1430">GY46+GY47-GY48-GY49-GY50</f>
        <v>892</v>
      </c>
      <c r="GZ51" s="82">
        <f t="shared" ref="GZ51" si="1431">GZ46+GZ47-GZ48-GZ49-GZ50</f>
        <v>892</v>
      </c>
      <c r="HA51" s="82">
        <f t="shared" ref="HA51" si="1432">HA46+HA47-HA48-HA49-HA50</f>
        <v>892</v>
      </c>
      <c r="HB51" s="82">
        <f t="shared" ref="HB51" si="1433">HB46+HB47-HB48-HB49-HB50</f>
        <v>892</v>
      </c>
      <c r="HC51" s="83">
        <f t="shared" ref="HC51" si="1434">HC46+HC47-HC48-HC49-HC50</f>
        <v>892</v>
      </c>
      <c r="HD51" s="81">
        <f t="shared" ref="HD51" si="1435">HD46+HD47-HD48-HD49-HD50</f>
        <v>892</v>
      </c>
      <c r="HE51" s="82">
        <f t="shared" ref="HE51" si="1436">HE46+HE47-HE48-HE49-HE50</f>
        <v>892</v>
      </c>
      <c r="HF51" s="82">
        <f t="shared" ref="HF51" si="1437">HF46+HF47-HF48-HF49-HF50</f>
        <v>892</v>
      </c>
      <c r="HG51" s="82">
        <f t="shared" ref="HG51" si="1438">HG46+HG47-HG48-HG49-HG50</f>
        <v>892</v>
      </c>
      <c r="HH51" s="82">
        <f t="shared" ref="HH51" si="1439">HH46+HH47-HH48-HH49-HH50</f>
        <v>892</v>
      </c>
      <c r="HI51" s="82">
        <f t="shared" ref="HI51" si="1440">HI46+HI47-HI48-HI49-HI50</f>
        <v>892</v>
      </c>
      <c r="HJ51" s="83">
        <f t="shared" ref="HJ51" si="1441">HJ46+HJ47-HJ48-HJ49-HJ50</f>
        <v>892</v>
      </c>
      <c r="HK51" s="81">
        <f t="shared" ref="HK51" si="1442">HK46+HK47-HK48-HK49-HK50</f>
        <v>892</v>
      </c>
      <c r="HL51" s="82">
        <f t="shared" ref="HL51" si="1443">HL46+HL47-HL48-HL49-HL50</f>
        <v>892</v>
      </c>
      <c r="HM51" s="82">
        <f t="shared" ref="HM51" si="1444">HM46+HM47-HM48-HM49-HM50</f>
        <v>892</v>
      </c>
      <c r="HN51" s="82">
        <f t="shared" ref="HN51" si="1445">HN46+HN47-HN48-HN49-HN50</f>
        <v>892</v>
      </c>
      <c r="HO51" s="82">
        <f t="shared" ref="HO51" si="1446">HO46+HO47-HO48-HO49-HO50</f>
        <v>892</v>
      </c>
      <c r="HP51" s="82">
        <f t="shared" ref="HP51" si="1447">HP46+HP47-HP48-HP49-HP50</f>
        <v>892</v>
      </c>
      <c r="HQ51" s="83">
        <f t="shared" ref="HQ51" si="1448">HQ46+HQ47-HQ48-HQ49-HQ50</f>
        <v>892</v>
      </c>
      <c r="HR51" s="81">
        <f t="shared" ref="HR51" si="1449">HR46+HR47-HR48-HR49-HR50</f>
        <v>892</v>
      </c>
      <c r="HS51" s="82">
        <f t="shared" ref="HS51" si="1450">HS46+HS47-HS48-HS49-HS50</f>
        <v>892</v>
      </c>
      <c r="HT51" s="82">
        <f t="shared" ref="HT51" si="1451">HT46+HT47-HT48-HT49-HT50</f>
        <v>892</v>
      </c>
      <c r="HU51" s="82">
        <f t="shared" ref="HU51" si="1452">HU46+HU47-HU48-HU49-HU50</f>
        <v>892</v>
      </c>
      <c r="HV51" s="82">
        <f t="shared" ref="HV51" si="1453">HV46+HV47-HV48-HV49-HV50</f>
        <v>892</v>
      </c>
      <c r="HW51" s="82">
        <f t="shared" ref="HW51" si="1454">HW46+HW47-HW48-HW49-HW50</f>
        <v>892</v>
      </c>
      <c r="HX51" s="83">
        <f t="shared" ref="HX51" si="1455">HX46+HX47-HX48-HX49-HX50</f>
        <v>892</v>
      </c>
      <c r="HY51" s="81">
        <f t="shared" ref="HY51" si="1456">HY46+HY47-HY48-HY49-HY50</f>
        <v>892</v>
      </c>
      <c r="HZ51" s="82">
        <f t="shared" ref="HZ51" si="1457">HZ46+HZ47-HZ48-HZ49-HZ50</f>
        <v>892</v>
      </c>
      <c r="IA51" s="82">
        <f t="shared" ref="IA51" si="1458">IA46+IA47-IA48-IA49-IA50</f>
        <v>892</v>
      </c>
      <c r="IB51" s="82">
        <f t="shared" ref="IB51" si="1459">IB46+IB47-IB48-IB49-IB50</f>
        <v>892</v>
      </c>
      <c r="IC51" s="82">
        <f t="shared" ref="IC51" si="1460">IC46+IC47-IC48-IC49-IC50</f>
        <v>892</v>
      </c>
      <c r="ID51" s="82">
        <f t="shared" ref="ID51" si="1461">ID46+ID47-ID48-ID49-ID50</f>
        <v>892</v>
      </c>
      <c r="IE51" s="83">
        <f t="shared" ref="IE51" si="1462">IE46+IE47-IE48-IE49-IE50</f>
        <v>892</v>
      </c>
      <c r="IF51" s="81">
        <f t="shared" ref="IF51" si="1463">IF46+IF47-IF48-IF49-IF50</f>
        <v>892</v>
      </c>
      <c r="IG51" s="82">
        <f t="shared" ref="IG51" si="1464">IG46+IG47-IG48-IG49-IG50</f>
        <v>892</v>
      </c>
      <c r="IH51" s="82">
        <f t="shared" ref="IH51" si="1465">IH46+IH47-IH48-IH49-IH50</f>
        <v>892</v>
      </c>
      <c r="II51" s="82">
        <f t="shared" ref="II51" si="1466">II46+II47-II48-II49-II50</f>
        <v>892</v>
      </c>
      <c r="IJ51" s="82">
        <f t="shared" ref="IJ51" si="1467">IJ46+IJ47-IJ48-IJ49-IJ50</f>
        <v>892</v>
      </c>
      <c r="IK51" s="82">
        <f t="shared" ref="IK51" si="1468">IK46+IK47-IK48-IK49-IK50</f>
        <v>892</v>
      </c>
      <c r="IL51" s="83">
        <f t="shared" ref="IL51" si="1469">IL46+IL47-IL48-IL49-IL50</f>
        <v>892</v>
      </c>
      <c r="IM51" s="81">
        <f t="shared" ref="IM51" si="1470">IM46+IM47-IM48-IM49-IM50</f>
        <v>892</v>
      </c>
      <c r="IN51" s="82">
        <f t="shared" ref="IN51" si="1471">IN46+IN47-IN48-IN49-IN50</f>
        <v>892</v>
      </c>
      <c r="IO51" s="82">
        <f t="shared" ref="IO51" si="1472">IO46+IO47-IO48-IO49-IO50</f>
        <v>892</v>
      </c>
      <c r="IP51" s="82">
        <f t="shared" ref="IP51" si="1473">IP46+IP47-IP48-IP49-IP50</f>
        <v>892</v>
      </c>
      <c r="IQ51" s="82">
        <f t="shared" ref="IQ51" si="1474">IQ46+IQ47-IQ48-IQ49-IQ50</f>
        <v>892</v>
      </c>
      <c r="IR51" s="82">
        <f t="shared" ref="IR51" si="1475">IR46+IR47-IR48-IR49-IR50</f>
        <v>892</v>
      </c>
      <c r="IS51" s="83">
        <f t="shared" ref="IS51" si="1476">IS46+IS47-IS48-IS49-IS50</f>
        <v>892</v>
      </c>
      <c r="IT51" s="81">
        <f t="shared" ref="IT51" si="1477">IT46+IT47-IT48-IT49-IT50</f>
        <v>892</v>
      </c>
      <c r="IU51" s="82">
        <f t="shared" ref="IU51" si="1478">IU46+IU47-IU48-IU49-IU50</f>
        <v>892</v>
      </c>
      <c r="IV51" s="82">
        <f t="shared" ref="IV51" si="1479">IV46+IV47-IV48-IV49-IV50</f>
        <v>892</v>
      </c>
      <c r="IW51" s="82">
        <f t="shared" ref="IW51" si="1480">IW46+IW47-IW48-IW49-IW50</f>
        <v>892</v>
      </c>
      <c r="IX51" s="82">
        <f t="shared" ref="IX51" si="1481">IX46+IX47-IX48-IX49-IX50</f>
        <v>892</v>
      </c>
      <c r="IY51" s="82">
        <f t="shared" ref="IY51" si="1482">IY46+IY47-IY48-IY49-IY50</f>
        <v>892</v>
      </c>
      <c r="IZ51" s="83">
        <f t="shared" ref="IZ51" si="1483">IZ46+IZ47-IZ48-IZ49-IZ50</f>
        <v>892</v>
      </c>
      <c r="JA51" s="81">
        <f t="shared" ref="JA51" si="1484">JA46+JA47-JA48-JA49-JA50</f>
        <v>892</v>
      </c>
      <c r="JB51" s="82">
        <f t="shared" ref="JB51" si="1485">JB46+JB47-JB48-JB49-JB50</f>
        <v>892</v>
      </c>
      <c r="JC51" s="82">
        <f t="shared" ref="JC51" si="1486">JC46+JC47-JC48-JC49-JC50</f>
        <v>892</v>
      </c>
      <c r="JD51" s="82">
        <f t="shared" ref="JD51" si="1487">JD46+JD47-JD48-JD49-JD50</f>
        <v>892</v>
      </c>
      <c r="JE51" s="82">
        <f t="shared" ref="JE51" si="1488">JE46+JE47-JE48-JE49-JE50</f>
        <v>892</v>
      </c>
      <c r="JF51" s="82">
        <f t="shared" ref="JF51" si="1489">JF46+JF47-JF48-JF49-JF50</f>
        <v>892</v>
      </c>
      <c r="JG51" s="83">
        <f t="shared" ref="JG51" si="1490">JG46+JG47-JG48-JG49-JG50</f>
        <v>892</v>
      </c>
      <c r="JH51" s="81">
        <f t="shared" ref="JH51" si="1491">JH46+JH47-JH48-JH49-JH50</f>
        <v>892</v>
      </c>
      <c r="JI51" s="82">
        <f t="shared" ref="JI51" si="1492">JI46+JI47-JI48-JI49-JI50</f>
        <v>892</v>
      </c>
      <c r="JJ51" s="82">
        <f t="shared" ref="JJ51" si="1493">JJ46+JJ47-JJ48-JJ49-JJ50</f>
        <v>892</v>
      </c>
      <c r="JK51" s="82">
        <f t="shared" ref="JK51" si="1494">JK46+JK47-JK48-JK49-JK50</f>
        <v>892</v>
      </c>
      <c r="JL51" s="82">
        <f t="shared" ref="JL51" si="1495">JL46+JL47-JL48-JL49-JL50</f>
        <v>892</v>
      </c>
      <c r="JM51" s="82">
        <f t="shared" ref="JM51" si="1496">JM46+JM47-JM48-JM49-JM50</f>
        <v>892</v>
      </c>
      <c r="JN51" s="83">
        <f t="shared" ref="JN51" si="1497">JN46+JN47-JN48-JN49-JN50</f>
        <v>892</v>
      </c>
    </row>
    <row r="52" spans="1:274" x14ac:dyDescent="0.2">
      <c r="A52" s="59" t="s">
        <v>119</v>
      </c>
      <c r="B52" s="60">
        <f>B50+B36+B29+B22+B15</f>
        <v>0</v>
      </c>
      <c r="C52" s="61">
        <f t="shared" ref="C52:BN52" si="1498">C50+C36+C29+C22+C15</f>
        <v>0</v>
      </c>
      <c r="D52" s="61">
        <f t="shared" si="1498"/>
        <v>0</v>
      </c>
      <c r="E52" s="61">
        <f t="shared" si="1498"/>
        <v>0</v>
      </c>
      <c r="F52" s="61">
        <f t="shared" si="1498"/>
        <v>0</v>
      </c>
      <c r="G52" s="61">
        <f t="shared" si="1498"/>
        <v>0</v>
      </c>
      <c r="H52" s="62">
        <f t="shared" si="1498"/>
        <v>0</v>
      </c>
      <c r="I52" s="60">
        <f t="shared" si="1498"/>
        <v>0</v>
      </c>
      <c r="J52" s="61">
        <f t="shared" si="1498"/>
        <v>0</v>
      </c>
      <c r="K52" s="61">
        <f t="shared" si="1498"/>
        <v>0</v>
      </c>
      <c r="L52" s="61">
        <f t="shared" si="1498"/>
        <v>0</v>
      </c>
      <c r="M52" s="61">
        <f t="shared" si="1498"/>
        <v>0</v>
      </c>
      <c r="N52" s="61">
        <f t="shared" si="1498"/>
        <v>0</v>
      </c>
      <c r="O52" s="62">
        <f t="shared" si="1498"/>
        <v>0</v>
      </c>
      <c r="P52" s="60">
        <f t="shared" si="1498"/>
        <v>0</v>
      </c>
      <c r="Q52" s="61">
        <f t="shared" si="1498"/>
        <v>0</v>
      </c>
      <c r="R52" s="61">
        <f t="shared" si="1498"/>
        <v>0</v>
      </c>
      <c r="S52" s="61">
        <f t="shared" si="1498"/>
        <v>0</v>
      </c>
      <c r="T52" s="61">
        <f t="shared" si="1498"/>
        <v>0</v>
      </c>
      <c r="U52" s="61">
        <f t="shared" si="1498"/>
        <v>0</v>
      </c>
      <c r="V52" s="62">
        <f t="shared" si="1498"/>
        <v>0</v>
      </c>
      <c r="W52" s="60">
        <f t="shared" si="1498"/>
        <v>0</v>
      </c>
      <c r="X52" s="61">
        <f t="shared" si="1498"/>
        <v>0</v>
      </c>
      <c r="Y52" s="61">
        <f t="shared" si="1498"/>
        <v>0</v>
      </c>
      <c r="Z52" s="61">
        <f t="shared" si="1498"/>
        <v>0</v>
      </c>
      <c r="AA52" s="61">
        <f t="shared" si="1498"/>
        <v>0</v>
      </c>
      <c r="AB52" s="61">
        <f t="shared" si="1498"/>
        <v>0</v>
      </c>
      <c r="AC52" s="62">
        <f t="shared" si="1498"/>
        <v>0</v>
      </c>
      <c r="AD52" s="60">
        <f t="shared" si="1498"/>
        <v>0</v>
      </c>
      <c r="AE52" s="61">
        <f t="shared" si="1498"/>
        <v>0</v>
      </c>
      <c r="AF52" s="61">
        <f t="shared" si="1498"/>
        <v>0</v>
      </c>
      <c r="AG52" s="61">
        <f t="shared" si="1498"/>
        <v>0</v>
      </c>
      <c r="AH52" s="61">
        <f t="shared" si="1498"/>
        <v>0</v>
      </c>
      <c r="AI52" s="61">
        <f t="shared" si="1498"/>
        <v>0</v>
      </c>
      <c r="AJ52" s="62">
        <f t="shared" si="1498"/>
        <v>0</v>
      </c>
      <c r="AK52" s="60">
        <f t="shared" si="1498"/>
        <v>0</v>
      </c>
      <c r="AL52" s="61">
        <f t="shared" si="1498"/>
        <v>0</v>
      </c>
      <c r="AM52" s="61">
        <f t="shared" si="1498"/>
        <v>0</v>
      </c>
      <c r="AN52" s="61">
        <f t="shared" si="1498"/>
        <v>0</v>
      </c>
      <c r="AO52" s="61">
        <f t="shared" si="1498"/>
        <v>0</v>
      </c>
      <c r="AP52" s="61">
        <f t="shared" si="1498"/>
        <v>0</v>
      </c>
      <c r="AQ52" s="62">
        <f t="shared" si="1498"/>
        <v>0</v>
      </c>
      <c r="AR52" s="60">
        <f t="shared" si="1498"/>
        <v>0</v>
      </c>
      <c r="AS52" s="61">
        <f t="shared" si="1498"/>
        <v>0</v>
      </c>
      <c r="AT52" s="61">
        <f t="shared" si="1498"/>
        <v>0</v>
      </c>
      <c r="AU52" s="61">
        <f t="shared" si="1498"/>
        <v>0</v>
      </c>
      <c r="AV52" s="61">
        <f t="shared" si="1498"/>
        <v>0</v>
      </c>
      <c r="AW52" s="61">
        <f t="shared" si="1498"/>
        <v>0</v>
      </c>
      <c r="AX52" s="62">
        <f t="shared" si="1498"/>
        <v>0</v>
      </c>
      <c r="AY52" s="60">
        <f t="shared" si="1498"/>
        <v>0</v>
      </c>
      <c r="AZ52" s="61">
        <f t="shared" si="1498"/>
        <v>0</v>
      </c>
      <c r="BA52" s="61">
        <f t="shared" si="1498"/>
        <v>0</v>
      </c>
      <c r="BB52" s="61">
        <f t="shared" si="1498"/>
        <v>0</v>
      </c>
      <c r="BC52" s="61">
        <f t="shared" si="1498"/>
        <v>0</v>
      </c>
      <c r="BD52" s="61">
        <f t="shared" si="1498"/>
        <v>0</v>
      </c>
      <c r="BE52" s="62">
        <f t="shared" si="1498"/>
        <v>0</v>
      </c>
      <c r="BF52" s="60">
        <f t="shared" si="1498"/>
        <v>0</v>
      </c>
      <c r="BG52" s="61">
        <f t="shared" si="1498"/>
        <v>0</v>
      </c>
      <c r="BH52" s="61">
        <f t="shared" si="1498"/>
        <v>0</v>
      </c>
      <c r="BI52" s="61">
        <f t="shared" si="1498"/>
        <v>0</v>
      </c>
      <c r="BJ52" s="61">
        <f t="shared" si="1498"/>
        <v>0</v>
      </c>
      <c r="BK52" s="61">
        <f t="shared" si="1498"/>
        <v>0</v>
      </c>
      <c r="BL52" s="62">
        <f t="shared" si="1498"/>
        <v>0</v>
      </c>
      <c r="BM52" s="60">
        <f t="shared" si="1498"/>
        <v>0</v>
      </c>
      <c r="BN52" s="61">
        <f t="shared" si="1498"/>
        <v>0</v>
      </c>
      <c r="BO52" s="61">
        <f t="shared" ref="BO52:DZ52" si="1499">BO50+BO36+BO29+BO22+BO15</f>
        <v>0</v>
      </c>
      <c r="BP52" s="61">
        <f t="shared" si="1499"/>
        <v>0</v>
      </c>
      <c r="BQ52" s="61">
        <f t="shared" si="1499"/>
        <v>0</v>
      </c>
      <c r="BR52" s="61">
        <f t="shared" si="1499"/>
        <v>0</v>
      </c>
      <c r="BS52" s="62">
        <f t="shared" si="1499"/>
        <v>0</v>
      </c>
      <c r="BT52" s="60">
        <f t="shared" si="1499"/>
        <v>0</v>
      </c>
      <c r="BU52" s="61">
        <f t="shared" si="1499"/>
        <v>0</v>
      </c>
      <c r="BV52" s="61">
        <f t="shared" si="1499"/>
        <v>0</v>
      </c>
      <c r="BW52" s="61">
        <f t="shared" si="1499"/>
        <v>0</v>
      </c>
      <c r="BX52" s="61">
        <f t="shared" si="1499"/>
        <v>0</v>
      </c>
      <c r="BY52" s="61">
        <f t="shared" si="1499"/>
        <v>0</v>
      </c>
      <c r="BZ52" s="62">
        <f t="shared" si="1499"/>
        <v>0</v>
      </c>
      <c r="CA52" s="60">
        <f t="shared" si="1499"/>
        <v>0</v>
      </c>
      <c r="CB52" s="61">
        <f t="shared" si="1499"/>
        <v>0</v>
      </c>
      <c r="CC52" s="61">
        <f t="shared" si="1499"/>
        <v>0</v>
      </c>
      <c r="CD52" s="61">
        <f t="shared" si="1499"/>
        <v>0</v>
      </c>
      <c r="CE52" s="61">
        <f t="shared" si="1499"/>
        <v>0</v>
      </c>
      <c r="CF52" s="61">
        <f t="shared" si="1499"/>
        <v>0</v>
      </c>
      <c r="CG52" s="62">
        <f t="shared" si="1499"/>
        <v>0</v>
      </c>
      <c r="CH52" s="60">
        <f t="shared" si="1499"/>
        <v>0</v>
      </c>
      <c r="CI52" s="61">
        <f t="shared" si="1499"/>
        <v>0</v>
      </c>
      <c r="CJ52" s="61">
        <f t="shared" si="1499"/>
        <v>0</v>
      </c>
      <c r="CK52" s="61">
        <f t="shared" si="1499"/>
        <v>0</v>
      </c>
      <c r="CL52" s="61">
        <f t="shared" si="1499"/>
        <v>0</v>
      </c>
      <c r="CM52" s="61">
        <f t="shared" si="1499"/>
        <v>0</v>
      </c>
      <c r="CN52" s="62">
        <f t="shared" si="1499"/>
        <v>0</v>
      </c>
      <c r="CO52" s="60">
        <f t="shared" si="1499"/>
        <v>0</v>
      </c>
      <c r="CP52" s="61">
        <f t="shared" si="1499"/>
        <v>0</v>
      </c>
      <c r="CQ52" s="61">
        <f t="shared" si="1499"/>
        <v>0</v>
      </c>
      <c r="CR52" s="61">
        <f t="shared" si="1499"/>
        <v>0</v>
      </c>
      <c r="CS52" s="61">
        <f t="shared" si="1499"/>
        <v>0</v>
      </c>
      <c r="CT52" s="61">
        <f t="shared" si="1499"/>
        <v>0</v>
      </c>
      <c r="CU52" s="62">
        <f t="shared" si="1499"/>
        <v>0</v>
      </c>
      <c r="CV52" s="60">
        <f t="shared" si="1499"/>
        <v>0</v>
      </c>
      <c r="CW52" s="61">
        <f t="shared" si="1499"/>
        <v>0</v>
      </c>
      <c r="CX52" s="61">
        <f t="shared" si="1499"/>
        <v>0</v>
      </c>
      <c r="CY52" s="61">
        <f t="shared" si="1499"/>
        <v>0</v>
      </c>
      <c r="CZ52" s="61">
        <f t="shared" si="1499"/>
        <v>0</v>
      </c>
      <c r="DA52" s="61">
        <f t="shared" si="1499"/>
        <v>0</v>
      </c>
      <c r="DB52" s="62">
        <f t="shared" si="1499"/>
        <v>0</v>
      </c>
      <c r="DC52" s="60">
        <f t="shared" si="1499"/>
        <v>0</v>
      </c>
      <c r="DD52" s="61">
        <f t="shared" si="1499"/>
        <v>0</v>
      </c>
      <c r="DE52" s="61">
        <f t="shared" si="1499"/>
        <v>0</v>
      </c>
      <c r="DF52" s="61">
        <f t="shared" si="1499"/>
        <v>0</v>
      </c>
      <c r="DG52" s="61">
        <f t="shared" si="1499"/>
        <v>0</v>
      </c>
      <c r="DH52" s="61">
        <f t="shared" si="1499"/>
        <v>0</v>
      </c>
      <c r="DI52" s="62">
        <f t="shared" si="1499"/>
        <v>0</v>
      </c>
      <c r="DJ52" s="60">
        <f t="shared" si="1499"/>
        <v>0</v>
      </c>
      <c r="DK52" s="61">
        <f t="shared" si="1499"/>
        <v>0</v>
      </c>
      <c r="DL52" s="61">
        <f t="shared" si="1499"/>
        <v>0</v>
      </c>
      <c r="DM52" s="61">
        <f t="shared" si="1499"/>
        <v>0</v>
      </c>
      <c r="DN52" s="61">
        <f t="shared" si="1499"/>
        <v>0</v>
      </c>
      <c r="DO52" s="61">
        <f t="shared" si="1499"/>
        <v>0</v>
      </c>
      <c r="DP52" s="62">
        <f t="shared" si="1499"/>
        <v>0</v>
      </c>
      <c r="DQ52" s="60">
        <f t="shared" si="1499"/>
        <v>0</v>
      </c>
      <c r="DR52" s="61">
        <f t="shared" si="1499"/>
        <v>0</v>
      </c>
      <c r="DS52" s="61">
        <f t="shared" si="1499"/>
        <v>0</v>
      </c>
      <c r="DT52" s="61">
        <f t="shared" si="1499"/>
        <v>0</v>
      </c>
      <c r="DU52" s="61">
        <f t="shared" si="1499"/>
        <v>0</v>
      </c>
      <c r="DV52" s="61">
        <f t="shared" si="1499"/>
        <v>0</v>
      </c>
      <c r="DW52" s="62">
        <f t="shared" si="1499"/>
        <v>0</v>
      </c>
      <c r="DX52" s="60">
        <f t="shared" si="1499"/>
        <v>0</v>
      </c>
      <c r="DY52" s="61">
        <f t="shared" si="1499"/>
        <v>0</v>
      </c>
      <c r="DZ52" s="61">
        <f t="shared" si="1499"/>
        <v>0</v>
      </c>
      <c r="EA52" s="61">
        <f>EA50+EA36+EA29+EA22+EA15+EA43</f>
        <v>6</v>
      </c>
      <c r="EB52" s="61">
        <f t="shared" ref="EB52:FP52" si="1500">EB50+EB36+EB29+EB22+EB15+EB43</f>
        <v>5</v>
      </c>
      <c r="EC52" s="61">
        <f t="shared" si="1500"/>
        <v>5</v>
      </c>
      <c r="ED52" s="61">
        <f t="shared" si="1500"/>
        <v>5</v>
      </c>
      <c r="EE52" s="61">
        <f t="shared" si="1500"/>
        <v>8</v>
      </c>
      <c r="EF52" s="61">
        <f t="shared" si="1500"/>
        <v>8</v>
      </c>
      <c r="EG52" s="61">
        <f t="shared" si="1500"/>
        <v>8</v>
      </c>
      <c r="EH52" s="61">
        <f t="shared" si="1500"/>
        <v>10</v>
      </c>
      <c r="EI52" s="61">
        <f t="shared" si="1500"/>
        <v>10</v>
      </c>
      <c r="EJ52" s="61">
        <f t="shared" si="1500"/>
        <v>10</v>
      </c>
      <c r="EK52" s="61">
        <f t="shared" si="1500"/>
        <v>10</v>
      </c>
      <c r="EL52" s="61">
        <f t="shared" si="1500"/>
        <v>10</v>
      </c>
      <c r="EM52" s="61">
        <f t="shared" si="1500"/>
        <v>10</v>
      </c>
      <c r="EN52" s="61">
        <f t="shared" si="1500"/>
        <v>10</v>
      </c>
      <c r="EO52" s="61">
        <f t="shared" si="1500"/>
        <v>10</v>
      </c>
      <c r="EP52" s="61">
        <f t="shared" si="1500"/>
        <v>10</v>
      </c>
      <c r="EQ52" s="61">
        <f t="shared" si="1500"/>
        <v>8</v>
      </c>
      <c r="ER52" s="61">
        <f t="shared" si="1500"/>
        <v>10</v>
      </c>
      <c r="ES52" s="61">
        <f t="shared" si="1500"/>
        <v>8</v>
      </c>
      <c r="ET52" s="61">
        <f t="shared" si="1500"/>
        <v>10</v>
      </c>
      <c r="EU52" s="61">
        <f t="shared" si="1500"/>
        <v>8</v>
      </c>
      <c r="EV52" s="61">
        <f t="shared" si="1500"/>
        <v>10</v>
      </c>
      <c r="EW52" s="61">
        <f t="shared" si="1500"/>
        <v>7</v>
      </c>
      <c r="EX52" s="61">
        <f t="shared" si="1500"/>
        <v>4</v>
      </c>
      <c r="EY52" s="61">
        <f t="shared" si="1500"/>
        <v>7</v>
      </c>
      <c r="EZ52" s="61">
        <f t="shared" si="1500"/>
        <v>6</v>
      </c>
      <c r="FA52" s="61">
        <f t="shared" si="1500"/>
        <v>7</v>
      </c>
      <c r="FB52" s="61">
        <f t="shared" si="1500"/>
        <v>6</v>
      </c>
      <c r="FC52" s="61">
        <f t="shared" si="1500"/>
        <v>5</v>
      </c>
      <c r="FD52" s="61">
        <f t="shared" si="1500"/>
        <v>6</v>
      </c>
      <c r="FE52" s="61">
        <f t="shared" si="1500"/>
        <v>5</v>
      </c>
      <c r="FF52" s="61">
        <f t="shared" si="1500"/>
        <v>5</v>
      </c>
      <c r="FG52" s="61">
        <f t="shared" si="1500"/>
        <v>5</v>
      </c>
      <c r="FH52" s="61">
        <f t="shared" si="1500"/>
        <v>5</v>
      </c>
      <c r="FI52" s="61">
        <f t="shared" si="1500"/>
        <v>7</v>
      </c>
      <c r="FJ52" s="61">
        <f t="shared" si="1500"/>
        <v>6</v>
      </c>
      <c r="FK52" s="61">
        <f t="shared" si="1500"/>
        <v>0</v>
      </c>
      <c r="FL52" s="61">
        <f t="shared" si="1500"/>
        <v>0</v>
      </c>
      <c r="FM52" s="61">
        <f t="shared" si="1500"/>
        <v>0</v>
      </c>
      <c r="FN52" s="61">
        <f t="shared" si="1500"/>
        <v>0</v>
      </c>
      <c r="FO52" s="61">
        <f t="shared" si="1500"/>
        <v>0</v>
      </c>
      <c r="FP52" s="61">
        <f t="shared" si="1500"/>
        <v>0</v>
      </c>
      <c r="FQ52" s="61">
        <f t="shared" ref="FQ52:GL52" si="1501">FQ50+FQ36+FQ29+FQ22+FQ15</f>
        <v>0</v>
      </c>
      <c r="FR52" s="61">
        <f t="shared" si="1501"/>
        <v>0</v>
      </c>
      <c r="FS52" s="61">
        <f t="shared" si="1501"/>
        <v>0</v>
      </c>
      <c r="FT52" s="62">
        <f t="shared" si="1501"/>
        <v>0</v>
      </c>
      <c r="FU52" s="60">
        <f t="shared" si="1501"/>
        <v>0</v>
      </c>
      <c r="FV52" s="61">
        <f t="shared" si="1501"/>
        <v>0</v>
      </c>
      <c r="FW52" s="61">
        <f t="shared" si="1501"/>
        <v>0</v>
      </c>
      <c r="FX52" s="61">
        <f t="shared" si="1501"/>
        <v>0</v>
      </c>
      <c r="FY52" s="61">
        <f t="shared" si="1501"/>
        <v>0</v>
      </c>
      <c r="FZ52" s="61">
        <f t="shared" si="1501"/>
        <v>0</v>
      </c>
      <c r="GA52" s="62">
        <f t="shared" si="1501"/>
        <v>0</v>
      </c>
      <c r="GB52" s="60">
        <f t="shared" si="1501"/>
        <v>0</v>
      </c>
      <c r="GC52" s="61">
        <f t="shared" si="1501"/>
        <v>0</v>
      </c>
      <c r="GD52" s="61">
        <f t="shared" si="1501"/>
        <v>0</v>
      </c>
      <c r="GE52" s="61">
        <f t="shared" si="1501"/>
        <v>0</v>
      </c>
      <c r="GF52" s="61">
        <f t="shared" si="1501"/>
        <v>0</v>
      </c>
      <c r="GG52" s="61">
        <f t="shared" si="1501"/>
        <v>0</v>
      </c>
      <c r="GH52" s="62">
        <f t="shared" si="1501"/>
        <v>0</v>
      </c>
      <c r="GI52" s="60">
        <f t="shared" si="1501"/>
        <v>0</v>
      </c>
      <c r="GJ52" s="61">
        <f t="shared" si="1501"/>
        <v>0</v>
      </c>
      <c r="GK52" s="61">
        <f t="shared" si="1501"/>
        <v>0</v>
      </c>
      <c r="GL52" s="61">
        <f t="shared" si="1501"/>
        <v>0</v>
      </c>
      <c r="GM52" s="61">
        <f t="shared" ref="GM52:IX52" si="1502">GM50+GM36+GM29+GM22+GM15</f>
        <v>0</v>
      </c>
      <c r="GN52" s="61">
        <f t="shared" si="1502"/>
        <v>0</v>
      </c>
      <c r="GO52" s="62">
        <f t="shared" si="1502"/>
        <v>0</v>
      </c>
      <c r="GP52" s="60">
        <f t="shared" si="1502"/>
        <v>0</v>
      </c>
      <c r="GQ52" s="61">
        <f t="shared" si="1502"/>
        <v>0</v>
      </c>
      <c r="GR52" s="61">
        <f t="shared" si="1502"/>
        <v>0</v>
      </c>
      <c r="GS52" s="61">
        <f t="shared" si="1502"/>
        <v>0</v>
      </c>
      <c r="GT52" s="61">
        <f t="shared" si="1502"/>
        <v>0</v>
      </c>
      <c r="GU52" s="61">
        <f t="shared" si="1502"/>
        <v>0</v>
      </c>
      <c r="GV52" s="62">
        <f t="shared" si="1502"/>
        <v>0</v>
      </c>
      <c r="GW52" s="60">
        <f t="shared" si="1502"/>
        <v>0</v>
      </c>
      <c r="GX52" s="61">
        <f t="shared" si="1502"/>
        <v>0</v>
      </c>
      <c r="GY52" s="61">
        <f t="shared" si="1502"/>
        <v>0</v>
      </c>
      <c r="GZ52" s="61">
        <f t="shared" si="1502"/>
        <v>0</v>
      </c>
      <c r="HA52" s="61">
        <f t="shared" si="1502"/>
        <v>0</v>
      </c>
      <c r="HB52" s="61">
        <f t="shared" si="1502"/>
        <v>0</v>
      </c>
      <c r="HC52" s="62">
        <f t="shared" si="1502"/>
        <v>0</v>
      </c>
      <c r="HD52" s="60">
        <f t="shared" si="1502"/>
        <v>0</v>
      </c>
      <c r="HE52" s="61">
        <f t="shared" si="1502"/>
        <v>0</v>
      </c>
      <c r="HF52" s="61">
        <f t="shared" si="1502"/>
        <v>0</v>
      </c>
      <c r="HG52" s="61">
        <f t="shared" si="1502"/>
        <v>0</v>
      </c>
      <c r="HH52" s="61">
        <f t="shared" si="1502"/>
        <v>0</v>
      </c>
      <c r="HI52" s="61">
        <f t="shared" si="1502"/>
        <v>0</v>
      </c>
      <c r="HJ52" s="62">
        <f t="shared" si="1502"/>
        <v>0</v>
      </c>
      <c r="HK52" s="60">
        <f t="shared" si="1502"/>
        <v>0</v>
      </c>
      <c r="HL52" s="61">
        <f t="shared" si="1502"/>
        <v>0</v>
      </c>
      <c r="HM52" s="61">
        <f t="shared" si="1502"/>
        <v>0</v>
      </c>
      <c r="HN52" s="61">
        <f t="shared" si="1502"/>
        <v>0</v>
      </c>
      <c r="HO52" s="61">
        <f t="shared" si="1502"/>
        <v>0</v>
      </c>
      <c r="HP52" s="61">
        <f t="shared" si="1502"/>
        <v>0</v>
      </c>
      <c r="HQ52" s="62">
        <f t="shared" si="1502"/>
        <v>0</v>
      </c>
      <c r="HR52" s="60">
        <f t="shared" si="1502"/>
        <v>0</v>
      </c>
      <c r="HS52" s="61">
        <f t="shared" si="1502"/>
        <v>0</v>
      </c>
      <c r="HT52" s="61">
        <f t="shared" si="1502"/>
        <v>0</v>
      </c>
      <c r="HU52" s="61">
        <f t="shared" si="1502"/>
        <v>0</v>
      </c>
      <c r="HV52" s="61">
        <f t="shared" si="1502"/>
        <v>0</v>
      </c>
      <c r="HW52" s="61">
        <f t="shared" si="1502"/>
        <v>0</v>
      </c>
      <c r="HX52" s="62">
        <f t="shared" si="1502"/>
        <v>0</v>
      </c>
      <c r="HY52" s="60">
        <f t="shared" si="1502"/>
        <v>0</v>
      </c>
      <c r="HZ52" s="61">
        <f t="shared" si="1502"/>
        <v>0</v>
      </c>
      <c r="IA52" s="61">
        <f t="shared" si="1502"/>
        <v>0</v>
      </c>
      <c r="IB52" s="61">
        <f t="shared" si="1502"/>
        <v>0</v>
      </c>
      <c r="IC52" s="61">
        <f t="shared" si="1502"/>
        <v>0</v>
      </c>
      <c r="ID52" s="61">
        <f t="shared" si="1502"/>
        <v>0</v>
      </c>
      <c r="IE52" s="62">
        <f t="shared" si="1502"/>
        <v>0</v>
      </c>
      <c r="IF52" s="60">
        <f t="shared" si="1502"/>
        <v>0</v>
      </c>
      <c r="IG52" s="61">
        <f t="shared" si="1502"/>
        <v>0</v>
      </c>
      <c r="IH52" s="61">
        <f t="shared" si="1502"/>
        <v>0</v>
      </c>
      <c r="II52" s="61">
        <f t="shared" si="1502"/>
        <v>0</v>
      </c>
      <c r="IJ52" s="61">
        <f t="shared" si="1502"/>
        <v>0</v>
      </c>
      <c r="IK52" s="61">
        <f t="shared" si="1502"/>
        <v>0</v>
      </c>
      <c r="IL52" s="62">
        <f t="shared" si="1502"/>
        <v>0</v>
      </c>
      <c r="IM52" s="60">
        <f t="shared" si="1502"/>
        <v>0</v>
      </c>
      <c r="IN52" s="61">
        <f t="shared" si="1502"/>
        <v>0</v>
      </c>
      <c r="IO52" s="61">
        <f t="shared" si="1502"/>
        <v>0</v>
      </c>
      <c r="IP52" s="61">
        <f t="shared" si="1502"/>
        <v>0</v>
      </c>
      <c r="IQ52" s="61">
        <f t="shared" si="1502"/>
        <v>0</v>
      </c>
      <c r="IR52" s="61">
        <f t="shared" si="1502"/>
        <v>0</v>
      </c>
      <c r="IS52" s="62">
        <f t="shared" si="1502"/>
        <v>0</v>
      </c>
      <c r="IT52" s="60">
        <f t="shared" si="1502"/>
        <v>0</v>
      </c>
      <c r="IU52" s="61">
        <f t="shared" si="1502"/>
        <v>0</v>
      </c>
      <c r="IV52" s="61">
        <f t="shared" si="1502"/>
        <v>0</v>
      </c>
      <c r="IW52" s="61">
        <f t="shared" si="1502"/>
        <v>0</v>
      </c>
      <c r="IX52" s="61">
        <f t="shared" si="1502"/>
        <v>0</v>
      </c>
      <c r="IY52" s="61">
        <f t="shared" ref="IY52:JN52" si="1503">IY50+IY36+IY29+IY22+IY15</f>
        <v>0</v>
      </c>
      <c r="IZ52" s="62">
        <f t="shared" si="1503"/>
        <v>0</v>
      </c>
      <c r="JA52" s="60">
        <f t="shared" si="1503"/>
        <v>0</v>
      </c>
      <c r="JB52" s="61">
        <f t="shared" si="1503"/>
        <v>0</v>
      </c>
      <c r="JC52" s="61">
        <f t="shared" si="1503"/>
        <v>0</v>
      </c>
      <c r="JD52" s="61">
        <f t="shared" si="1503"/>
        <v>0</v>
      </c>
      <c r="JE52" s="61">
        <f t="shared" si="1503"/>
        <v>0</v>
      </c>
      <c r="JF52" s="61">
        <f t="shared" si="1503"/>
        <v>0</v>
      </c>
      <c r="JG52" s="62">
        <f t="shared" si="1503"/>
        <v>0</v>
      </c>
      <c r="JH52" s="60">
        <f t="shared" si="1503"/>
        <v>0</v>
      </c>
      <c r="JI52" s="61">
        <f t="shared" si="1503"/>
        <v>0</v>
      </c>
      <c r="JJ52" s="61">
        <f t="shared" si="1503"/>
        <v>0</v>
      </c>
      <c r="JK52" s="61">
        <f t="shared" si="1503"/>
        <v>0</v>
      </c>
      <c r="JL52" s="61">
        <f t="shared" si="1503"/>
        <v>0</v>
      </c>
      <c r="JM52" s="61">
        <f t="shared" si="1503"/>
        <v>0</v>
      </c>
      <c r="JN52" s="62">
        <f t="shared" si="1503"/>
        <v>0</v>
      </c>
    </row>
    <row r="53" spans="1:274" x14ac:dyDescent="0.2">
      <c r="A53" s="89"/>
      <c r="B53" s="89"/>
      <c r="I53" s="89"/>
      <c r="P53" s="89"/>
      <c r="W53" s="89"/>
      <c r="AD53" s="89"/>
      <c r="AK53" s="89"/>
      <c r="AR53" s="89"/>
      <c r="AY53" s="89"/>
      <c r="BF53" s="89"/>
      <c r="BM53" s="89"/>
      <c r="BT53" s="89"/>
      <c r="CA53" s="89"/>
      <c r="CH53" s="89"/>
      <c r="CO53" s="89"/>
      <c r="CV53" s="89"/>
      <c r="DC53" s="89"/>
      <c r="DJ53" s="89"/>
      <c r="DQ53" s="89"/>
      <c r="DX53" s="89"/>
      <c r="EE53" s="89"/>
      <c r="EL53" s="89"/>
      <c r="ES53" s="89"/>
      <c r="EZ53" s="89"/>
      <c r="FG53" s="89"/>
      <c r="FN53" s="89"/>
      <c r="FU53" s="89"/>
      <c r="GB53" s="89"/>
      <c r="GI53" s="89"/>
      <c r="GP53" s="89"/>
      <c r="GW53" s="89"/>
      <c r="HD53" s="89"/>
      <c r="HK53" s="89"/>
      <c r="HR53" s="89"/>
      <c r="HY53" s="89"/>
      <c r="IF53" s="89"/>
      <c r="IM53" s="89"/>
      <c r="IT53" s="89"/>
      <c r="JA53" s="89"/>
      <c r="JH53" s="89"/>
    </row>
    <row r="54" spans="1:274" s="15" customFormat="1" x14ac:dyDescent="0.2">
      <c r="A54" s="15" t="s">
        <v>120</v>
      </c>
    </row>
    <row r="55" spans="1:274" s="15" customFormat="1" ht="9" customHeight="1" x14ac:dyDescent="0.2"/>
    <row r="56" spans="1:274" x14ac:dyDescent="0.2">
      <c r="A56" s="63" t="s">
        <v>109</v>
      </c>
      <c r="B56" s="130">
        <f>IFERROR(B11/B5,0)</f>
        <v>0</v>
      </c>
      <c r="C56" s="131">
        <f t="shared" ref="C56:I56" si="1504">IFERROR(C11/C5,0)</f>
        <v>0</v>
      </c>
      <c r="D56" s="131">
        <f t="shared" si="1504"/>
        <v>0</v>
      </c>
      <c r="E56" s="131">
        <f t="shared" si="1504"/>
        <v>0</v>
      </c>
      <c r="F56" s="131">
        <f t="shared" si="1504"/>
        <v>0</v>
      </c>
      <c r="G56" s="131">
        <f t="shared" si="1504"/>
        <v>0</v>
      </c>
      <c r="H56" s="132">
        <f t="shared" si="1504"/>
        <v>0</v>
      </c>
      <c r="I56" s="130">
        <f t="shared" si="1504"/>
        <v>0</v>
      </c>
      <c r="J56" s="131">
        <f t="shared" ref="J56:BU56" si="1505">IFERROR(J11/J5,0)</f>
        <v>0</v>
      </c>
      <c r="K56" s="131">
        <f t="shared" si="1505"/>
        <v>0</v>
      </c>
      <c r="L56" s="131">
        <f t="shared" si="1505"/>
        <v>0</v>
      </c>
      <c r="M56" s="131">
        <f t="shared" si="1505"/>
        <v>0</v>
      </c>
      <c r="N56" s="131">
        <f t="shared" si="1505"/>
        <v>0</v>
      </c>
      <c r="O56" s="132">
        <f t="shared" si="1505"/>
        <v>0</v>
      </c>
      <c r="P56" s="130">
        <f t="shared" si="1505"/>
        <v>0</v>
      </c>
      <c r="Q56" s="131">
        <f t="shared" si="1505"/>
        <v>0</v>
      </c>
      <c r="R56" s="131">
        <f t="shared" si="1505"/>
        <v>0</v>
      </c>
      <c r="S56" s="131">
        <f t="shared" si="1505"/>
        <v>0</v>
      </c>
      <c r="T56" s="131">
        <f t="shared" si="1505"/>
        <v>0</v>
      </c>
      <c r="U56" s="131">
        <f t="shared" si="1505"/>
        <v>0</v>
      </c>
      <c r="V56" s="132">
        <f t="shared" si="1505"/>
        <v>0</v>
      </c>
      <c r="W56" s="130">
        <f t="shared" si="1505"/>
        <v>0</v>
      </c>
      <c r="X56" s="131">
        <f t="shared" si="1505"/>
        <v>0</v>
      </c>
      <c r="Y56" s="131">
        <f t="shared" si="1505"/>
        <v>0</v>
      </c>
      <c r="Z56" s="131">
        <f t="shared" si="1505"/>
        <v>0</v>
      </c>
      <c r="AA56" s="131">
        <f t="shared" si="1505"/>
        <v>0</v>
      </c>
      <c r="AB56" s="131">
        <f t="shared" si="1505"/>
        <v>0</v>
      </c>
      <c r="AC56" s="132">
        <f t="shared" si="1505"/>
        <v>0</v>
      </c>
      <c r="AD56" s="130">
        <f t="shared" si="1505"/>
        <v>0</v>
      </c>
      <c r="AE56" s="131">
        <f t="shared" si="1505"/>
        <v>0</v>
      </c>
      <c r="AF56" s="131">
        <f t="shared" si="1505"/>
        <v>0</v>
      </c>
      <c r="AG56" s="131">
        <f t="shared" si="1505"/>
        <v>0</v>
      </c>
      <c r="AH56" s="131">
        <f t="shared" si="1505"/>
        <v>0</v>
      </c>
      <c r="AI56" s="131">
        <f t="shared" si="1505"/>
        <v>0</v>
      </c>
      <c r="AJ56" s="132">
        <f t="shared" si="1505"/>
        <v>0</v>
      </c>
      <c r="AK56" s="130">
        <f t="shared" si="1505"/>
        <v>0</v>
      </c>
      <c r="AL56" s="131">
        <f t="shared" si="1505"/>
        <v>0</v>
      </c>
      <c r="AM56" s="131">
        <f t="shared" si="1505"/>
        <v>0</v>
      </c>
      <c r="AN56" s="131">
        <f t="shared" si="1505"/>
        <v>0</v>
      </c>
      <c r="AO56" s="131">
        <f t="shared" si="1505"/>
        <v>0</v>
      </c>
      <c r="AP56" s="131">
        <f t="shared" si="1505"/>
        <v>0</v>
      </c>
      <c r="AQ56" s="132">
        <f t="shared" si="1505"/>
        <v>0</v>
      </c>
      <c r="AR56" s="130">
        <f t="shared" si="1505"/>
        <v>0</v>
      </c>
      <c r="AS56" s="131">
        <f t="shared" si="1505"/>
        <v>0</v>
      </c>
      <c r="AT56" s="131">
        <f t="shared" si="1505"/>
        <v>0</v>
      </c>
      <c r="AU56" s="131">
        <f t="shared" si="1505"/>
        <v>0</v>
      </c>
      <c r="AV56" s="131">
        <f t="shared" si="1505"/>
        <v>0</v>
      </c>
      <c r="AW56" s="131">
        <f t="shared" si="1505"/>
        <v>0</v>
      </c>
      <c r="AX56" s="132">
        <f t="shared" si="1505"/>
        <v>0</v>
      </c>
      <c r="AY56" s="130">
        <f t="shared" si="1505"/>
        <v>0</v>
      </c>
      <c r="AZ56" s="131">
        <f t="shared" si="1505"/>
        <v>0</v>
      </c>
      <c r="BA56" s="131">
        <f t="shared" si="1505"/>
        <v>0</v>
      </c>
      <c r="BB56" s="131">
        <f t="shared" si="1505"/>
        <v>0</v>
      </c>
      <c r="BC56" s="131">
        <f t="shared" si="1505"/>
        <v>0</v>
      </c>
      <c r="BD56" s="131">
        <f t="shared" si="1505"/>
        <v>0</v>
      </c>
      <c r="BE56" s="132">
        <f t="shared" si="1505"/>
        <v>0</v>
      </c>
      <c r="BF56" s="130">
        <f t="shared" si="1505"/>
        <v>0</v>
      </c>
      <c r="BG56" s="131">
        <f t="shared" si="1505"/>
        <v>0</v>
      </c>
      <c r="BH56" s="131">
        <f t="shared" si="1505"/>
        <v>0</v>
      </c>
      <c r="BI56" s="131">
        <f t="shared" si="1505"/>
        <v>0</v>
      </c>
      <c r="BJ56" s="131">
        <f t="shared" si="1505"/>
        <v>0</v>
      </c>
      <c r="BK56" s="131">
        <f t="shared" si="1505"/>
        <v>0</v>
      </c>
      <c r="BL56" s="132">
        <f t="shared" si="1505"/>
        <v>0</v>
      </c>
      <c r="BM56" s="130">
        <f t="shared" si="1505"/>
        <v>0</v>
      </c>
      <c r="BN56" s="131">
        <f t="shared" si="1505"/>
        <v>0</v>
      </c>
      <c r="BO56" s="131">
        <f t="shared" si="1505"/>
        <v>0</v>
      </c>
      <c r="BP56" s="131">
        <f t="shared" si="1505"/>
        <v>0</v>
      </c>
      <c r="BQ56" s="131">
        <f t="shared" si="1505"/>
        <v>0</v>
      </c>
      <c r="BR56" s="131">
        <f t="shared" si="1505"/>
        <v>0</v>
      </c>
      <c r="BS56" s="132">
        <f t="shared" si="1505"/>
        <v>0</v>
      </c>
      <c r="BT56" s="130">
        <f t="shared" si="1505"/>
        <v>0</v>
      </c>
      <c r="BU56" s="131">
        <f t="shared" si="1505"/>
        <v>0</v>
      </c>
      <c r="BV56" s="131">
        <f t="shared" ref="BV56:EG56" si="1506">IFERROR(BV11/BV5,0)</f>
        <v>0</v>
      </c>
      <c r="BW56" s="131">
        <f t="shared" si="1506"/>
        <v>0</v>
      </c>
      <c r="BX56" s="131">
        <f t="shared" si="1506"/>
        <v>0</v>
      </c>
      <c r="BY56" s="131">
        <f t="shared" si="1506"/>
        <v>0</v>
      </c>
      <c r="BZ56" s="132">
        <f t="shared" si="1506"/>
        <v>0</v>
      </c>
      <c r="CA56" s="130">
        <f t="shared" si="1506"/>
        <v>0</v>
      </c>
      <c r="CB56" s="131">
        <f t="shared" si="1506"/>
        <v>0</v>
      </c>
      <c r="CC56" s="131">
        <f t="shared" si="1506"/>
        <v>0</v>
      </c>
      <c r="CD56" s="131">
        <f t="shared" si="1506"/>
        <v>0</v>
      </c>
      <c r="CE56" s="131">
        <f t="shared" si="1506"/>
        <v>0</v>
      </c>
      <c r="CF56" s="131">
        <f t="shared" si="1506"/>
        <v>0</v>
      </c>
      <c r="CG56" s="132">
        <f t="shared" si="1506"/>
        <v>0</v>
      </c>
      <c r="CH56" s="130">
        <f t="shared" si="1506"/>
        <v>0</v>
      </c>
      <c r="CI56" s="131">
        <f t="shared" si="1506"/>
        <v>0</v>
      </c>
      <c r="CJ56" s="131">
        <f t="shared" si="1506"/>
        <v>0</v>
      </c>
      <c r="CK56" s="131">
        <f t="shared" si="1506"/>
        <v>0</v>
      </c>
      <c r="CL56" s="131">
        <f t="shared" si="1506"/>
        <v>0</v>
      </c>
      <c r="CM56" s="131">
        <f t="shared" si="1506"/>
        <v>0</v>
      </c>
      <c r="CN56" s="132">
        <f t="shared" si="1506"/>
        <v>0</v>
      </c>
      <c r="CO56" s="130">
        <f t="shared" si="1506"/>
        <v>0</v>
      </c>
      <c r="CP56" s="131">
        <f t="shared" si="1506"/>
        <v>0</v>
      </c>
      <c r="CQ56" s="131">
        <f t="shared" si="1506"/>
        <v>0</v>
      </c>
      <c r="CR56" s="131">
        <f t="shared" si="1506"/>
        <v>0</v>
      </c>
      <c r="CS56" s="131">
        <f t="shared" si="1506"/>
        <v>0</v>
      </c>
      <c r="CT56" s="131">
        <f t="shared" si="1506"/>
        <v>0</v>
      </c>
      <c r="CU56" s="132">
        <f t="shared" si="1506"/>
        <v>0</v>
      </c>
      <c r="CV56" s="130">
        <f t="shared" si="1506"/>
        <v>0</v>
      </c>
      <c r="CW56" s="131">
        <f t="shared" si="1506"/>
        <v>0</v>
      </c>
      <c r="CX56" s="131">
        <f t="shared" si="1506"/>
        <v>0</v>
      </c>
      <c r="CY56" s="131">
        <f t="shared" si="1506"/>
        <v>0</v>
      </c>
      <c r="CZ56" s="131">
        <f t="shared" si="1506"/>
        <v>0</v>
      </c>
      <c r="DA56" s="131">
        <f t="shared" si="1506"/>
        <v>0</v>
      </c>
      <c r="DB56" s="132">
        <f t="shared" si="1506"/>
        <v>0</v>
      </c>
      <c r="DC56" s="130">
        <f t="shared" si="1506"/>
        <v>0</v>
      </c>
      <c r="DD56" s="131">
        <f t="shared" si="1506"/>
        <v>0</v>
      </c>
      <c r="DE56" s="131">
        <f t="shared" si="1506"/>
        <v>0</v>
      </c>
      <c r="DF56" s="131">
        <f t="shared" si="1506"/>
        <v>0</v>
      </c>
      <c r="DG56" s="131">
        <f t="shared" si="1506"/>
        <v>0</v>
      </c>
      <c r="DH56" s="131">
        <f t="shared" si="1506"/>
        <v>0</v>
      </c>
      <c r="DI56" s="132">
        <f t="shared" si="1506"/>
        <v>0</v>
      </c>
      <c r="DJ56" s="130">
        <f t="shared" si="1506"/>
        <v>0</v>
      </c>
      <c r="DK56" s="131">
        <f t="shared" si="1506"/>
        <v>0</v>
      </c>
      <c r="DL56" s="131">
        <f t="shared" si="1506"/>
        <v>0</v>
      </c>
      <c r="DM56" s="131">
        <f t="shared" si="1506"/>
        <v>0</v>
      </c>
      <c r="DN56" s="131">
        <f t="shared" si="1506"/>
        <v>0</v>
      </c>
      <c r="DO56" s="131">
        <f t="shared" si="1506"/>
        <v>0</v>
      </c>
      <c r="DP56" s="132">
        <f t="shared" si="1506"/>
        <v>0</v>
      </c>
      <c r="DQ56" s="130">
        <f t="shared" si="1506"/>
        <v>0</v>
      </c>
      <c r="DR56" s="131">
        <f t="shared" si="1506"/>
        <v>0</v>
      </c>
      <c r="DS56" s="131">
        <f t="shared" si="1506"/>
        <v>0</v>
      </c>
      <c r="DT56" s="131">
        <f t="shared" si="1506"/>
        <v>0</v>
      </c>
      <c r="DU56" s="131">
        <f t="shared" si="1506"/>
        <v>0</v>
      </c>
      <c r="DV56" s="131">
        <f t="shared" si="1506"/>
        <v>0</v>
      </c>
      <c r="DW56" s="132">
        <f t="shared" si="1506"/>
        <v>0</v>
      </c>
      <c r="DX56" s="130">
        <f t="shared" si="1506"/>
        <v>0</v>
      </c>
      <c r="DY56" s="131">
        <f t="shared" si="1506"/>
        <v>0</v>
      </c>
      <c r="DZ56" s="131">
        <f t="shared" si="1506"/>
        <v>0</v>
      </c>
      <c r="EA56" s="131">
        <f t="shared" si="1506"/>
        <v>0.91247672253258849</v>
      </c>
      <c r="EB56" s="131">
        <f t="shared" si="1506"/>
        <v>0.90796019900497515</v>
      </c>
      <c r="EC56" s="131">
        <f t="shared" si="1506"/>
        <v>0.90845771144278609</v>
      </c>
      <c r="ED56" s="132">
        <f t="shared" si="1506"/>
        <v>0.9127487562189055</v>
      </c>
      <c r="EE56" s="130">
        <f t="shared" si="1506"/>
        <v>0.91312189054726367</v>
      </c>
      <c r="EF56" s="131">
        <f t="shared" si="1506"/>
        <v>0.91343283582089552</v>
      </c>
      <c r="EG56" s="131">
        <f t="shared" si="1506"/>
        <v>0.92164179104477617</v>
      </c>
      <c r="EH56" s="131">
        <f t="shared" ref="EH56:GS56" si="1507">IFERROR(EH11/EH5,0)</f>
        <v>0.91573383084577109</v>
      </c>
      <c r="EI56" s="131">
        <f t="shared" si="1507"/>
        <v>0.9186525265127885</v>
      </c>
      <c r="EJ56" s="131">
        <f t="shared" si="1507"/>
        <v>0.92081250000000003</v>
      </c>
      <c r="EK56" s="132">
        <f t="shared" si="1507"/>
        <v>0.92081250000000003</v>
      </c>
      <c r="EL56" s="130">
        <f t="shared" si="1507"/>
        <v>0.91618569636135505</v>
      </c>
      <c r="EM56" s="131">
        <f t="shared" si="1507"/>
        <v>0.92022828154724157</v>
      </c>
      <c r="EN56" s="131">
        <f t="shared" si="1507"/>
        <v>0.93062777425491439</v>
      </c>
      <c r="EO56" s="131">
        <f t="shared" si="1507"/>
        <v>0.92568167406467983</v>
      </c>
      <c r="EP56" s="131">
        <f t="shared" si="1507"/>
        <v>0.91821065989847717</v>
      </c>
      <c r="EQ56" s="131">
        <f t="shared" si="1507"/>
        <v>0.93018506700701975</v>
      </c>
      <c r="ER56" s="132">
        <f t="shared" si="1507"/>
        <v>0.93082322910019144</v>
      </c>
      <c r="ES56" s="130">
        <f t="shared" si="1507"/>
        <v>0.92884492661135931</v>
      </c>
      <c r="ET56" s="131">
        <f t="shared" si="1507"/>
        <v>0.92677419354838708</v>
      </c>
      <c r="EU56" s="131">
        <f t="shared" si="1507"/>
        <v>0.91929032258064514</v>
      </c>
      <c r="EV56" s="131">
        <f t="shared" si="1507"/>
        <v>0.92448320413436691</v>
      </c>
      <c r="EW56" s="131">
        <f t="shared" si="1507"/>
        <v>0.92739018087855296</v>
      </c>
      <c r="EX56" s="131">
        <f t="shared" si="1507"/>
        <v>0.92319121447028418</v>
      </c>
      <c r="EY56" s="132">
        <f t="shared" si="1507"/>
        <v>0.91957364341085268</v>
      </c>
      <c r="EZ56" s="130">
        <f t="shared" si="1507"/>
        <v>0.91456310679611652</v>
      </c>
      <c r="FA56" s="131">
        <f t="shared" si="1507"/>
        <v>0.91226476314081761</v>
      </c>
      <c r="FB56" s="131">
        <f t="shared" si="1507"/>
        <v>0.90324464633354962</v>
      </c>
      <c r="FC56" s="131">
        <f t="shared" si="1507"/>
        <v>0.92194805194805196</v>
      </c>
      <c r="FD56" s="131">
        <f t="shared" si="1507"/>
        <v>0.92038961038961042</v>
      </c>
      <c r="FE56" s="131">
        <f t="shared" si="1507"/>
        <v>0.915974025974026</v>
      </c>
      <c r="FF56" s="132">
        <f t="shared" si="1507"/>
        <v>0.92558441558441562</v>
      </c>
      <c r="FG56" s="130">
        <f t="shared" si="1507"/>
        <v>0</v>
      </c>
      <c r="FH56" s="131">
        <f t="shared" si="1507"/>
        <v>0</v>
      </c>
      <c r="FI56" s="131">
        <f t="shared" si="1507"/>
        <v>0</v>
      </c>
      <c r="FJ56" s="131">
        <f t="shared" si="1507"/>
        <v>0</v>
      </c>
      <c r="FK56" s="131">
        <f t="shared" si="1507"/>
        <v>0</v>
      </c>
      <c r="FL56" s="131">
        <f t="shared" si="1507"/>
        <v>0</v>
      </c>
      <c r="FM56" s="132">
        <f t="shared" si="1507"/>
        <v>0</v>
      </c>
      <c r="FN56" s="130">
        <f t="shared" si="1507"/>
        <v>0</v>
      </c>
      <c r="FO56" s="131">
        <f t="shared" si="1507"/>
        <v>0</v>
      </c>
      <c r="FP56" s="131">
        <f t="shared" si="1507"/>
        <v>0</v>
      </c>
      <c r="FQ56" s="131">
        <f t="shared" si="1507"/>
        <v>0</v>
      </c>
      <c r="FR56" s="131">
        <f t="shared" si="1507"/>
        <v>0</v>
      </c>
      <c r="FS56" s="131">
        <f t="shared" si="1507"/>
        <v>0</v>
      </c>
      <c r="FT56" s="132">
        <f t="shared" si="1507"/>
        <v>0</v>
      </c>
      <c r="FU56" s="130">
        <f t="shared" si="1507"/>
        <v>0</v>
      </c>
      <c r="FV56" s="131">
        <f t="shared" si="1507"/>
        <v>0</v>
      </c>
      <c r="FW56" s="131">
        <f t="shared" si="1507"/>
        <v>0</v>
      </c>
      <c r="FX56" s="131">
        <f t="shared" si="1507"/>
        <v>0</v>
      </c>
      <c r="FY56" s="131">
        <f t="shared" si="1507"/>
        <v>0</v>
      </c>
      <c r="FZ56" s="131">
        <f t="shared" si="1507"/>
        <v>0</v>
      </c>
      <c r="GA56" s="132">
        <f t="shared" si="1507"/>
        <v>0</v>
      </c>
      <c r="GB56" s="130">
        <f t="shared" si="1507"/>
        <v>0</v>
      </c>
      <c r="GC56" s="131">
        <f t="shared" si="1507"/>
        <v>0</v>
      </c>
      <c r="GD56" s="131">
        <f t="shared" si="1507"/>
        <v>0</v>
      </c>
      <c r="GE56" s="131">
        <f t="shared" si="1507"/>
        <v>0</v>
      </c>
      <c r="GF56" s="131">
        <f t="shared" si="1507"/>
        <v>0</v>
      </c>
      <c r="GG56" s="131">
        <f t="shared" si="1507"/>
        <v>0</v>
      </c>
      <c r="GH56" s="132">
        <f t="shared" si="1507"/>
        <v>0</v>
      </c>
      <c r="GI56" s="130">
        <f t="shared" si="1507"/>
        <v>0</v>
      </c>
      <c r="GJ56" s="131">
        <f t="shared" si="1507"/>
        <v>0</v>
      </c>
      <c r="GK56" s="131">
        <f t="shared" si="1507"/>
        <v>0</v>
      </c>
      <c r="GL56" s="131">
        <f t="shared" si="1507"/>
        <v>0</v>
      </c>
      <c r="GM56" s="131">
        <f t="shared" si="1507"/>
        <v>0</v>
      </c>
      <c r="GN56" s="131">
        <f t="shared" si="1507"/>
        <v>0</v>
      </c>
      <c r="GO56" s="132">
        <f t="shared" si="1507"/>
        <v>0</v>
      </c>
      <c r="GP56" s="130">
        <f t="shared" si="1507"/>
        <v>0</v>
      </c>
      <c r="GQ56" s="131">
        <f t="shared" si="1507"/>
        <v>0</v>
      </c>
      <c r="GR56" s="131">
        <f t="shared" si="1507"/>
        <v>0</v>
      </c>
      <c r="GS56" s="131">
        <f t="shared" si="1507"/>
        <v>0</v>
      </c>
      <c r="GT56" s="131">
        <f t="shared" ref="GT56:JE56" si="1508">IFERROR(GT11/GT5,0)</f>
        <v>0</v>
      </c>
      <c r="GU56" s="131">
        <f t="shared" si="1508"/>
        <v>0</v>
      </c>
      <c r="GV56" s="132">
        <f t="shared" si="1508"/>
        <v>0</v>
      </c>
      <c r="GW56" s="130">
        <f t="shared" si="1508"/>
        <v>0</v>
      </c>
      <c r="GX56" s="131">
        <f t="shared" si="1508"/>
        <v>0</v>
      </c>
      <c r="GY56" s="131">
        <f t="shared" si="1508"/>
        <v>0</v>
      </c>
      <c r="GZ56" s="131">
        <f t="shared" si="1508"/>
        <v>0</v>
      </c>
      <c r="HA56" s="131">
        <f t="shared" si="1508"/>
        <v>0</v>
      </c>
      <c r="HB56" s="131">
        <f t="shared" si="1508"/>
        <v>0</v>
      </c>
      <c r="HC56" s="132">
        <f t="shared" si="1508"/>
        <v>0</v>
      </c>
      <c r="HD56" s="130">
        <f t="shared" si="1508"/>
        <v>0</v>
      </c>
      <c r="HE56" s="131">
        <f t="shared" si="1508"/>
        <v>0</v>
      </c>
      <c r="HF56" s="131">
        <f t="shared" si="1508"/>
        <v>0</v>
      </c>
      <c r="HG56" s="131">
        <f t="shared" si="1508"/>
        <v>0</v>
      </c>
      <c r="HH56" s="131">
        <f t="shared" si="1508"/>
        <v>0</v>
      </c>
      <c r="HI56" s="131">
        <f t="shared" si="1508"/>
        <v>0</v>
      </c>
      <c r="HJ56" s="132">
        <f t="shared" si="1508"/>
        <v>0</v>
      </c>
      <c r="HK56" s="130">
        <f t="shared" si="1508"/>
        <v>0</v>
      </c>
      <c r="HL56" s="131">
        <f t="shared" si="1508"/>
        <v>0</v>
      </c>
      <c r="HM56" s="131">
        <f t="shared" si="1508"/>
        <v>0</v>
      </c>
      <c r="HN56" s="131">
        <f t="shared" si="1508"/>
        <v>0</v>
      </c>
      <c r="HO56" s="131">
        <f t="shared" si="1508"/>
        <v>0</v>
      </c>
      <c r="HP56" s="131">
        <f t="shared" si="1508"/>
        <v>0</v>
      </c>
      <c r="HQ56" s="132">
        <f t="shared" si="1508"/>
        <v>0</v>
      </c>
      <c r="HR56" s="130">
        <f t="shared" si="1508"/>
        <v>0</v>
      </c>
      <c r="HS56" s="131">
        <f t="shared" si="1508"/>
        <v>0</v>
      </c>
      <c r="HT56" s="131">
        <f t="shared" si="1508"/>
        <v>0</v>
      </c>
      <c r="HU56" s="131">
        <f t="shared" si="1508"/>
        <v>0</v>
      </c>
      <c r="HV56" s="131">
        <f t="shared" si="1508"/>
        <v>0</v>
      </c>
      <c r="HW56" s="131">
        <f t="shared" si="1508"/>
        <v>0</v>
      </c>
      <c r="HX56" s="132">
        <f t="shared" si="1508"/>
        <v>0</v>
      </c>
      <c r="HY56" s="130">
        <f t="shared" si="1508"/>
        <v>0</v>
      </c>
      <c r="HZ56" s="131">
        <f t="shared" si="1508"/>
        <v>0</v>
      </c>
      <c r="IA56" s="131">
        <f t="shared" si="1508"/>
        <v>0</v>
      </c>
      <c r="IB56" s="131">
        <f t="shared" si="1508"/>
        <v>0</v>
      </c>
      <c r="IC56" s="131">
        <f t="shared" si="1508"/>
        <v>0</v>
      </c>
      <c r="ID56" s="131">
        <f t="shared" si="1508"/>
        <v>0</v>
      </c>
      <c r="IE56" s="132">
        <f t="shared" si="1508"/>
        <v>0</v>
      </c>
      <c r="IF56" s="130">
        <f t="shared" si="1508"/>
        <v>0</v>
      </c>
      <c r="IG56" s="131">
        <f t="shared" si="1508"/>
        <v>0</v>
      </c>
      <c r="IH56" s="131">
        <f t="shared" si="1508"/>
        <v>0</v>
      </c>
      <c r="II56" s="131">
        <f t="shared" si="1508"/>
        <v>0</v>
      </c>
      <c r="IJ56" s="131">
        <f t="shared" si="1508"/>
        <v>0</v>
      </c>
      <c r="IK56" s="131">
        <f t="shared" si="1508"/>
        <v>0</v>
      </c>
      <c r="IL56" s="132">
        <f t="shared" si="1508"/>
        <v>0</v>
      </c>
      <c r="IM56" s="130">
        <f t="shared" si="1508"/>
        <v>0</v>
      </c>
      <c r="IN56" s="131">
        <f t="shared" si="1508"/>
        <v>0</v>
      </c>
      <c r="IO56" s="131">
        <f t="shared" si="1508"/>
        <v>0</v>
      </c>
      <c r="IP56" s="131">
        <f t="shared" si="1508"/>
        <v>0</v>
      </c>
      <c r="IQ56" s="131">
        <f t="shared" si="1508"/>
        <v>0</v>
      </c>
      <c r="IR56" s="131">
        <f t="shared" si="1508"/>
        <v>0</v>
      </c>
      <c r="IS56" s="132">
        <f t="shared" si="1508"/>
        <v>0</v>
      </c>
      <c r="IT56" s="130">
        <f t="shared" si="1508"/>
        <v>0</v>
      </c>
      <c r="IU56" s="131">
        <f t="shared" si="1508"/>
        <v>0</v>
      </c>
      <c r="IV56" s="131">
        <f t="shared" si="1508"/>
        <v>0</v>
      </c>
      <c r="IW56" s="131">
        <f t="shared" si="1508"/>
        <v>0</v>
      </c>
      <c r="IX56" s="131">
        <f t="shared" si="1508"/>
        <v>0</v>
      </c>
      <c r="IY56" s="131">
        <f t="shared" si="1508"/>
        <v>0</v>
      </c>
      <c r="IZ56" s="132">
        <f t="shared" si="1508"/>
        <v>0</v>
      </c>
      <c r="JA56" s="130">
        <f t="shared" si="1508"/>
        <v>0</v>
      </c>
      <c r="JB56" s="131">
        <f t="shared" si="1508"/>
        <v>0</v>
      </c>
      <c r="JC56" s="131">
        <f t="shared" si="1508"/>
        <v>0</v>
      </c>
      <c r="JD56" s="131">
        <f t="shared" si="1508"/>
        <v>0</v>
      </c>
      <c r="JE56" s="131">
        <f t="shared" si="1508"/>
        <v>0</v>
      </c>
      <c r="JF56" s="131">
        <f t="shared" ref="JF56:JN56" si="1509">IFERROR(JF11/JF5,0)</f>
        <v>0</v>
      </c>
      <c r="JG56" s="132">
        <f t="shared" si="1509"/>
        <v>0</v>
      </c>
      <c r="JH56" s="130">
        <f t="shared" si="1509"/>
        <v>0</v>
      </c>
      <c r="JI56" s="131">
        <f t="shared" si="1509"/>
        <v>0</v>
      </c>
      <c r="JJ56" s="131">
        <f t="shared" si="1509"/>
        <v>0</v>
      </c>
      <c r="JK56" s="131">
        <f t="shared" si="1509"/>
        <v>0</v>
      </c>
      <c r="JL56" s="131">
        <f t="shared" si="1509"/>
        <v>0</v>
      </c>
      <c r="JM56" s="131">
        <f t="shared" si="1509"/>
        <v>0</v>
      </c>
      <c r="JN56" s="132">
        <f t="shared" si="1509"/>
        <v>0</v>
      </c>
    </row>
    <row r="57" spans="1:274" x14ac:dyDescent="0.2">
      <c r="A57" s="94" t="s">
        <v>121</v>
      </c>
      <c r="B57" s="133">
        <f>IFERROR(B19/B5,0)</f>
        <v>0</v>
      </c>
      <c r="C57" s="134">
        <f t="shared" ref="C57:I57" si="1510">IFERROR(C19/C5,0)</f>
        <v>0</v>
      </c>
      <c r="D57" s="134">
        <f t="shared" si="1510"/>
        <v>0</v>
      </c>
      <c r="E57" s="134">
        <f t="shared" si="1510"/>
        <v>0</v>
      </c>
      <c r="F57" s="134">
        <f t="shared" si="1510"/>
        <v>0</v>
      </c>
      <c r="G57" s="134">
        <f t="shared" si="1510"/>
        <v>0</v>
      </c>
      <c r="H57" s="135">
        <f t="shared" si="1510"/>
        <v>0</v>
      </c>
      <c r="I57" s="133">
        <f t="shared" si="1510"/>
        <v>0</v>
      </c>
      <c r="J57" s="134">
        <f t="shared" ref="J57:BU57" si="1511">IFERROR(J19/J5,0)</f>
        <v>0</v>
      </c>
      <c r="K57" s="134">
        <f t="shared" si="1511"/>
        <v>0</v>
      </c>
      <c r="L57" s="134">
        <f t="shared" si="1511"/>
        <v>0</v>
      </c>
      <c r="M57" s="134">
        <f t="shared" si="1511"/>
        <v>0</v>
      </c>
      <c r="N57" s="134">
        <f t="shared" si="1511"/>
        <v>0</v>
      </c>
      <c r="O57" s="135">
        <f t="shared" si="1511"/>
        <v>0</v>
      </c>
      <c r="P57" s="133">
        <f t="shared" si="1511"/>
        <v>0</v>
      </c>
      <c r="Q57" s="134">
        <f t="shared" si="1511"/>
        <v>0</v>
      </c>
      <c r="R57" s="134">
        <f t="shared" si="1511"/>
        <v>0</v>
      </c>
      <c r="S57" s="134">
        <f t="shared" si="1511"/>
        <v>0</v>
      </c>
      <c r="T57" s="134">
        <f t="shared" si="1511"/>
        <v>0</v>
      </c>
      <c r="U57" s="134">
        <f t="shared" si="1511"/>
        <v>0</v>
      </c>
      <c r="V57" s="135">
        <f t="shared" si="1511"/>
        <v>0</v>
      </c>
      <c r="W57" s="133">
        <f t="shared" si="1511"/>
        <v>0</v>
      </c>
      <c r="X57" s="134">
        <f t="shared" si="1511"/>
        <v>0</v>
      </c>
      <c r="Y57" s="134">
        <f t="shared" si="1511"/>
        <v>0</v>
      </c>
      <c r="Z57" s="134">
        <f t="shared" si="1511"/>
        <v>0</v>
      </c>
      <c r="AA57" s="134">
        <f t="shared" si="1511"/>
        <v>0</v>
      </c>
      <c r="AB57" s="134">
        <f t="shared" si="1511"/>
        <v>0</v>
      </c>
      <c r="AC57" s="135">
        <f t="shared" si="1511"/>
        <v>0</v>
      </c>
      <c r="AD57" s="133">
        <f t="shared" si="1511"/>
        <v>0</v>
      </c>
      <c r="AE57" s="134">
        <f t="shared" si="1511"/>
        <v>0</v>
      </c>
      <c r="AF57" s="134">
        <f t="shared" si="1511"/>
        <v>0</v>
      </c>
      <c r="AG57" s="134">
        <f t="shared" si="1511"/>
        <v>0</v>
      </c>
      <c r="AH57" s="134">
        <f t="shared" si="1511"/>
        <v>0</v>
      </c>
      <c r="AI57" s="134">
        <f t="shared" si="1511"/>
        <v>0</v>
      </c>
      <c r="AJ57" s="135">
        <f t="shared" si="1511"/>
        <v>0</v>
      </c>
      <c r="AK57" s="133">
        <f t="shared" si="1511"/>
        <v>0</v>
      </c>
      <c r="AL57" s="134">
        <f t="shared" si="1511"/>
        <v>0</v>
      </c>
      <c r="AM57" s="134">
        <f t="shared" si="1511"/>
        <v>0</v>
      </c>
      <c r="AN57" s="134">
        <f t="shared" si="1511"/>
        <v>0</v>
      </c>
      <c r="AO57" s="134">
        <f t="shared" si="1511"/>
        <v>0</v>
      </c>
      <c r="AP57" s="134">
        <f t="shared" si="1511"/>
        <v>0</v>
      </c>
      <c r="AQ57" s="135">
        <f t="shared" si="1511"/>
        <v>0</v>
      </c>
      <c r="AR57" s="133">
        <f t="shared" si="1511"/>
        <v>0</v>
      </c>
      <c r="AS57" s="134">
        <f t="shared" si="1511"/>
        <v>0</v>
      </c>
      <c r="AT57" s="134">
        <f t="shared" si="1511"/>
        <v>0</v>
      </c>
      <c r="AU57" s="134">
        <f t="shared" si="1511"/>
        <v>0</v>
      </c>
      <c r="AV57" s="134">
        <f t="shared" si="1511"/>
        <v>0</v>
      </c>
      <c r="AW57" s="134">
        <f t="shared" si="1511"/>
        <v>0</v>
      </c>
      <c r="AX57" s="135">
        <f t="shared" si="1511"/>
        <v>0</v>
      </c>
      <c r="AY57" s="133">
        <f t="shared" si="1511"/>
        <v>0</v>
      </c>
      <c r="AZ57" s="134">
        <f t="shared" si="1511"/>
        <v>0</v>
      </c>
      <c r="BA57" s="134">
        <f t="shared" si="1511"/>
        <v>0</v>
      </c>
      <c r="BB57" s="134">
        <f t="shared" si="1511"/>
        <v>0</v>
      </c>
      <c r="BC57" s="134">
        <f t="shared" si="1511"/>
        <v>0</v>
      </c>
      <c r="BD57" s="134">
        <f t="shared" si="1511"/>
        <v>0</v>
      </c>
      <c r="BE57" s="135">
        <f t="shared" si="1511"/>
        <v>0</v>
      </c>
      <c r="BF57" s="133">
        <f t="shared" si="1511"/>
        <v>0</v>
      </c>
      <c r="BG57" s="134">
        <f t="shared" si="1511"/>
        <v>0</v>
      </c>
      <c r="BH57" s="134">
        <f t="shared" si="1511"/>
        <v>0</v>
      </c>
      <c r="BI57" s="134">
        <f t="shared" si="1511"/>
        <v>0</v>
      </c>
      <c r="BJ57" s="134">
        <f t="shared" si="1511"/>
        <v>0</v>
      </c>
      <c r="BK57" s="134">
        <f t="shared" si="1511"/>
        <v>0</v>
      </c>
      <c r="BL57" s="135">
        <f t="shared" si="1511"/>
        <v>0</v>
      </c>
      <c r="BM57" s="133">
        <f t="shared" si="1511"/>
        <v>0</v>
      </c>
      <c r="BN57" s="134">
        <f t="shared" si="1511"/>
        <v>0</v>
      </c>
      <c r="BO57" s="134">
        <f t="shared" si="1511"/>
        <v>0</v>
      </c>
      <c r="BP57" s="134">
        <f t="shared" si="1511"/>
        <v>0</v>
      </c>
      <c r="BQ57" s="134">
        <f t="shared" si="1511"/>
        <v>0</v>
      </c>
      <c r="BR57" s="134">
        <f t="shared" si="1511"/>
        <v>0</v>
      </c>
      <c r="BS57" s="135">
        <f t="shared" si="1511"/>
        <v>0</v>
      </c>
      <c r="BT57" s="133">
        <f t="shared" si="1511"/>
        <v>0</v>
      </c>
      <c r="BU57" s="134">
        <f t="shared" si="1511"/>
        <v>0</v>
      </c>
      <c r="BV57" s="134">
        <f t="shared" ref="BV57:EG57" si="1512">IFERROR(BV19/BV5,0)</f>
        <v>0</v>
      </c>
      <c r="BW57" s="134">
        <f t="shared" si="1512"/>
        <v>0</v>
      </c>
      <c r="BX57" s="134">
        <f t="shared" si="1512"/>
        <v>0</v>
      </c>
      <c r="BY57" s="134">
        <f t="shared" si="1512"/>
        <v>0</v>
      </c>
      <c r="BZ57" s="135">
        <f t="shared" si="1512"/>
        <v>0</v>
      </c>
      <c r="CA57" s="133">
        <f t="shared" si="1512"/>
        <v>0</v>
      </c>
      <c r="CB57" s="134">
        <f t="shared" si="1512"/>
        <v>0</v>
      </c>
      <c r="CC57" s="134">
        <f t="shared" si="1512"/>
        <v>0</v>
      </c>
      <c r="CD57" s="134">
        <f t="shared" si="1512"/>
        <v>0</v>
      </c>
      <c r="CE57" s="134">
        <f t="shared" si="1512"/>
        <v>0</v>
      </c>
      <c r="CF57" s="134">
        <f t="shared" si="1512"/>
        <v>0</v>
      </c>
      <c r="CG57" s="135">
        <f t="shared" si="1512"/>
        <v>0</v>
      </c>
      <c r="CH57" s="133">
        <f t="shared" si="1512"/>
        <v>0</v>
      </c>
      <c r="CI57" s="134">
        <f t="shared" si="1512"/>
        <v>0</v>
      </c>
      <c r="CJ57" s="134">
        <f t="shared" si="1512"/>
        <v>0</v>
      </c>
      <c r="CK57" s="134">
        <f t="shared" si="1512"/>
        <v>0</v>
      </c>
      <c r="CL57" s="134">
        <f t="shared" si="1512"/>
        <v>0</v>
      </c>
      <c r="CM57" s="134">
        <f t="shared" si="1512"/>
        <v>0</v>
      </c>
      <c r="CN57" s="135">
        <f t="shared" si="1512"/>
        <v>0</v>
      </c>
      <c r="CO57" s="133">
        <f t="shared" si="1512"/>
        <v>0</v>
      </c>
      <c r="CP57" s="134">
        <f t="shared" si="1512"/>
        <v>0</v>
      </c>
      <c r="CQ57" s="134">
        <f t="shared" si="1512"/>
        <v>0</v>
      </c>
      <c r="CR57" s="134">
        <f t="shared" si="1512"/>
        <v>0</v>
      </c>
      <c r="CS57" s="134">
        <f t="shared" si="1512"/>
        <v>0</v>
      </c>
      <c r="CT57" s="134">
        <f t="shared" si="1512"/>
        <v>0</v>
      </c>
      <c r="CU57" s="135">
        <f t="shared" si="1512"/>
        <v>0</v>
      </c>
      <c r="CV57" s="133">
        <f t="shared" si="1512"/>
        <v>0</v>
      </c>
      <c r="CW57" s="134">
        <f t="shared" si="1512"/>
        <v>0</v>
      </c>
      <c r="CX57" s="134">
        <f t="shared" si="1512"/>
        <v>0</v>
      </c>
      <c r="CY57" s="134">
        <f t="shared" si="1512"/>
        <v>0</v>
      </c>
      <c r="CZ57" s="134">
        <f t="shared" si="1512"/>
        <v>0</v>
      </c>
      <c r="DA57" s="134">
        <f t="shared" si="1512"/>
        <v>0</v>
      </c>
      <c r="DB57" s="135">
        <f t="shared" si="1512"/>
        <v>0</v>
      </c>
      <c r="DC57" s="133">
        <f t="shared" si="1512"/>
        <v>0</v>
      </c>
      <c r="DD57" s="134">
        <f t="shared" si="1512"/>
        <v>0</v>
      </c>
      <c r="DE57" s="134">
        <f t="shared" si="1512"/>
        <v>0</v>
      </c>
      <c r="DF57" s="134">
        <f t="shared" si="1512"/>
        <v>0</v>
      </c>
      <c r="DG57" s="134">
        <f t="shared" si="1512"/>
        <v>0</v>
      </c>
      <c r="DH57" s="134">
        <f t="shared" si="1512"/>
        <v>0</v>
      </c>
      <c r="DI57" s="135">
        <f t="shared" si="1512"/>
        <v>0</v>
      </c>
      <c r="DJ57" s="133">
        <f t="shared" si="1512"/>
        <v>0</v>
      </c>
      <c r="DK57" s="134">
        <f t="shared" si="1512"/>
        <v>0</v>
      </c>
      <c r="DL57" s="134">
        <f t="shared" si="1512"/>
        <v>0</v>
      </c>
      <c r="DM57" s="134">
        <f t="shared" si="1512"/>
        <v>0</v>
      </c>
      <c r="DN57" s="134">
        <f t="shared" si="1512"/>
        <v>0</v>
      </c>
      <c r="DO57" s="134">
        <f t="shared" si="1512"/>
        <v>0</v>
      </c>
      <c r="DP57" s="135">
        <f t="shared" si="1512"/>
        <v>0</v>
      </c>
      <c r="DQ57" s="133">
        <f t="shared" si="1512"/>
        <v>0</v>
      </c>
      <c r="DR57" s="134">
        <f t="shared" si="1512"/>
        <v>0</v>
      </c>
      <c r="DS57" s="134">
        <f t="shared" si="1512"/>
        <v>0</v>
      </c>
      <c r="DT57" s="134">
        <f t="shared" si="1512"/>
        <v>0</v>
      </c>
      <c r="DU57" s="134">
        <f t="shared" si="1512"/>
        <v>0</v>
      </c>
      <c r="DV57" s="134">
        <f t="shared" si="1512"/>
        <v>0</v>
      </c>
      <c r="DW57" s="135">
        <f t="shared" si="1512"/>
        <v>0</v>
      </c>
      <c r="DX57" s="133">
        <f t="shared" si="1512"/>
        <v>0</v>
      </c>
      <c r="DY57" s="134">
        <f t="shared" si="1512"/>
        <v>0</v>
      </c>
      <c r="DZ57" s="134">
        <f t="shared" si="1512"/>
        <v>0</v>
      </c>
      <c r="EA57" s="134">
        <f t="shared" si="1512"/>
        <v>0</v>
      </c>
      <c r="EB57" s="134">
        <f t="shared" si="1512"/>
        <v>0</v>
      </c>
      <c r="EC57" s="134">
        <f t="shared" si="1512"/>
        <v>0</v>
      </c>
      <c r="ED57" s="135">
        <f t="shared" si="1512"/>
        <v>0</v>
      </c>
      <c r="EE57" s="133">
        <f t="shared" si="1512"/>
        <v>0</v>
      </c>
      <c r="EF57" s="134">
        <f t="shared" si="1512"/>
        <v>0</v>
      </c>
      <c r="EG57" s="134">
        <f t="shared" si="1512"/>
        <v>0</v>
      </c>
      <c r="EH57" s="134">
        <f t="shared" ref="EH57:GS57" si="1513">IFERROR(EH19/EH5,0)</f>
        <v>0</v>
      </c>
      <c r="EI57" s="134">
        <f t="shared" si="1513"/>
        <v>0</v>
      </c>
      <c r="EJ57" s="134">
        <f t="shared" si="1513"/>
        <v>0</v>
      </c>
      <c r="EK57" s="135">
        <f t="shared" si="1513"/>
        <v>0</v>
      </c>
      <c r="EL57" s="133">
        <f t="shared" si="1513"/>
        <v>0</v>
      </c>
      <c r="EM57" s="134">
        <f t="shared" si="1513"/>
        <v>0</v>
      </c>
      <c r="EN57" s="134">
        <f t="shared" si="1513"/>
        <v>0</v>
      </c>
      <c r="EO57" s="134">
        <f t="shared" si="1513"/>
        <v>0</v>
      </c>
      <c r="EP57" s="134">
        <f t="shared" si="1513"/>
        <v>0</v>
      </c>
      <c r="EQ57" s="134">
        <f t="shared" si="1513"/>
        <v>0</v>
      </c>
      <c r="ER57" s="135">
        <f t="shared" si="1513"/>
        <v>0</v>
      </c>
      <c r="ES57" s="133">
        <f t="shared" si="1513"/>
        <v>0</v>
      </c>
      <c r="ET57" s="134">
        <f t="shared" si="1513"/>
        <v>0</v>
      </c>
      <c r="EU57" s="134">
        <f t="shared" si="1513"/>
        <v>0</v>
      </c>
      <c r="EV57" s="134">
        <f t="shared" si="1513"/>
        <v>0</v>
      </c>
      <c r="EW57" s="134">
        <f t="shared" si="1513"/>
        <v>0</v>
      </c>
      <c r="EX57" s="134">
        <f t="shared" si="1513"/>
        <v>0</v>
      </c>
      <c r="EY57" s="135">
        <f t="shared" si="1513"/>
        <v>0</v>
      </c>
      <c r="EZ57" s="133">
        <f t="shared" si="1513"/>
        <v>0</v>
      </c>
      <c r="FA57" s="134">
        <f t="shared" si="1513"/>
        <v>0</v>
      </c>
      <c r="FB57" s="134">
        <f t="shared" si="1513"/>
        <v>0</v>
      </c>
      <c r="FC57" s="134">
        <f t="shared" si="1513"/>
        <v>0</v>
      </c>
      <c r="FD57" s="134">
        <f t="shared" si="1513"/>
        <v>0</v>
      </c>
      <c r="FE57" s="134">
        <f t="shared" si="1513"/>
        <v>0</v>
      </c>
      <c r="FF57" s="135">
        <f t="shared" si="1513"/>
        <v>0</v>
      </c>
      <c r="FG57" s="133">
        <f t="shared" si="1513"/>
        <v>0</v>
      </c>
      <c r="FH57" s="134">
        <f t="shared" si="1513"/>
        <v>0</v>
      </c>
      <c r="FI57" s="134">
        <f t="shared" si="1513"/>
        <v>0</v>
      </c>
      <c r="FJ57" s="134">
        <f t="shared" si="1513"/>
        <v>0</v>
      </c>
      <c r="FK57" s="134">
        <f t="shared" si="1513"/>
        <v>0</v>
      </c>
      <c r="FL57" s="134">
        <f t="shared" si="1513"/>
        <v>0</v>
      </c>
      <c r="FM57" s="135">
        <f t="shared" si="1513"/>
        <v>0</v>
      </c>
      <c r="FN57" s="133">
        <f t="shared" si="1513"/>
        <v>0</v>
      </c>
      <c r="FO57" s="134">
        <f t="shared" si="1513"/>
        <v>0</v>
      </c>
      <c r="FP57" s="134">
        <f t="shared" si="1513"/>
        <v>0</v>
      </c>
      <c r="FQ57" s="134">
        <f t="shared" si="1513"/>
        <v>0</v>
      </c>
      <c r="FR57" s="134">
        <f t="shared" si="1513"/>
        <v>0</v>
      </c>
      <c r="FS57" s="134">
        <f t="shared" si="1513"/>
        <v>0</v>
      </c>
      <c r="FT57" s="135">
        <f t="shared" si="1513"/>
        <v>0</v>
      </c>
      <c r="FU57" s="133">
        <f t="shared" si="1513"/>
        <v>0</v>
      </c>
      <c r="FV57" s="134">
        <f t="shared" si="1513"/>
        <v>0</v>
      </c>
      <c r="FW57" s="134">
        <f t="shared" si="1513"/>
        <v>0</v>
      </c>
      <c r="FX57" s="134">
        <f t="shared" si="1513"/>
        <v>0</v>
      </c>
      <c r="FY57" s="134">
        <f t="shared" si="1513"/>
        <v>0</v>
      </c>
      <c r="FZ57" s="134">
        <f t="shared" si="1513"/>
        <v>0</v>
      </c>
      <c r="GA57" s="135">
        <f t="shared" si="1513"/>
        <v>0</v>
      </c>
      <c r="GB57" s="133">
        <f t="shared" si="1513"/>
        <v>0</v>
      </c>
      <c r="GC57" s="134">
        <f t="shared" si="1513"/>
        <v>0</v>
      </c>
      <c r="GD57" s="134">
        <f t="shared" si="1513"/>
        <v>0</v>
      </c>
      <c r="GE57" s="134">
        <f t="shared" si="1513"/>
        <v>0</v>
      </c>
      <c r="GF57" s="134">
        <f t="shared" si="1513"/>
        <v>0</v>
      </c>
      <c r="GG57" s="134">
        <f t="shared" si="1513"/>
        <v>0</v>
      </c>
      <c r="GH57" s="135">
        <f t="shared" si="1513"/>
        <v>0</v>
      </c>
      <c r="GI57" s="133">
        <f t="shared" si="1513"/>
        <v>0</v>
      </c>
      <c r="GJ57" s="134">
        <f t="shared" si="1513"/>
        <v>0</v>
      </c>
      <c r="GK57" s="134">
        <f t="shared" si="1513"/>
        <v>0</v>
      </c>
      <c r="GL57" s="134">
        <f t="shared" si="1513"/>
        <v>0</v>
      </c>
      <c r="GM57" s="134">
        <f t="shared" si="1513"/>
        <v>0</v>
      </c>
      <c r="GN57" s="134">
        <f t="shared" si="1513"/>
        <v>0</v>
      </c>
      <c r="GO57" s="135">
        <f t="shared" si="1513"/>
        <v>0</v>
      </c>
      <c r="GP57" s="133">
        <f t="shared" si="1513"/>
        <v>0</v>
      </c>
      <c r="GQ57" s="134">
        <f t="shared" si="1513"/>
        <v>0</v>
      </c>
      <c r="GR57" s="134">
        <f t="shared" si="1513"/>
        <v>0</v>
      </c>
      <c r="GS57" s="134">
        <f t="shared" si="1513"/>
        <v>0</v>
      </c>
      <c r="GT57" s="134">
        <f t="shared" ref="GT57:JE57" si="1514">IFERROR(GT19/GT5,0)</f>
        <v>0</v>
      </c>
      <c r="GU57" s="134">
        <f t="shared" si="1514"/>
        <v>0</v>
      </c>
      <c r="GV57" s="135">
        <f t="shared" si="1514"/>
        <v>0</v>
      </c>
      <c r="GW57" s="133">
        <f t="shared" si="1514"/>
        <v>0</v>
      </c>
      <c r="GX57" s="134">
        <f t="shared" si="1514"/>
        <v>0</v>
      </c>
      <c r="GY57" s="134">
        <f t="shared" si="1514"/>
        <v>0</v>
      </c>
      <c r="GZ57" s="134">
        <f t="shared" si="1514"/>
        <v>0</v>
      </c>
      <c r="HA57" s="134">
        <f t="shared" si="1514"/>
        <v>0</v>
      </c>
      <c r="HB57" s="134">
        <f t="shared" si="1514"/>
        <v>0</v>
      </c>
      <c r="HC57" s="135">
        <f t="shared" si="1514"/>
        <v>0</v>
      </c>
      <c r="HD57" s="133">
        <f t="shared" si="1514"/>
        <v>0</v>
      </c>
      <c r="HE57" s="134">
        <f t="shared" si="1514"/>
        <v>0</v>
      </c>
      <c r="HF57" s="134">
        <f t="shared" si="1514"/>
        <v>0</v>
      </c>
      <c r="HG57" s="134">
        <f t="shared" si="1514"/>
        <v>0</v>
      </c>
      <c r="HH57" s="134">
        <f t="shared" si="1514"/>
        <v>0</v>
      </c>
      <c r="HI57" s="134">
        <f t="shared" si="1514"/>
        <v>0</v>
      </c>
      <c r="HJ57" s="135">
        <f t="shared" si="1514"/>
        <v>0</v>
      </c>
      <c r="HK57" s="133">
        <f t="shared" si="1514"/>
        <v>0</v>
      </c>
      <c r="HL57" s="134">
        <f t="shared" si="1514"/>
        <v>0</v>
      </c>
      <c r="HM57" s="134">
        <f t="shared" si="1514"/>
        <v>0</v>
      </c>
      <c r="HN57" s="134">
        <f t="shared" si="1514"/>
        <v>0</v>
      </c>
      <c r="HO57" s="134">
        <f t="shared" si="1514"/>
        <v>0</v>
      </c>
      <c r="HP57" s="134">
        <f t="shared" si="1514"/>
        <v>0</v>
      </c>
      <c r="HQ57" s="135">
        <f t="shared" si="1514"/>
        <v>0</v>
      </c>
      <c r="HR57" s="133">
        <f t="shared" si="1514"/>
        <v>0</v>
      </c>
      <c r="HS57" s="134">
        <f t="shared" si="1514"/>
        <v>0</v>
      </c>
      <c r="HT57" s="134">
        <f t="shared" si="1514"/>
        <v>0</v>
      </c>
      <c r="HU57" s="134">
        <f t="shared" si="1514"/>
        <v>0</v>
      </c>
      <c r="HV57" s="134">
        <f t="shared" si="1514"/>
        <v>0</v>
      </c>
      <c r="HW57" s="134">
        <f t="shared" si="1514"/>
        <v>0</v>
      </c>
      <c r="HX57" s="135">
        <f t="shared" si="1514"/>
        <v>0</v>
      </c>
      <c r="HY57" s="133">
        <f t="shared" si="1514"/>
        <v>0</v>
      </c>
      <c r="HZ57" s="134">
        <f t="shared" si="1514"/>
        <v>0</v>
      </c>
      <c r="IA57" s="134">
        <f t="shared" si="1514"/>
        <v>0</v>
      </c>
      <c r="IB57" s="134">
        <f t="shared" si="1514"/>
        <v>0</v>
      </c>
      <c r="IC57" s="134">
        <f t="shared" si="1514"/>
        <v>0</v>
      </c>
      <c r="ID57" s="134">
        <f t="shared" si="1514"/>
        <v>0</v>
      </c>
      <c r="IE57" s="135">
        <f t="shared" si="1514"/>
        <v>0</v>
      </c>
      <c r="IF57" s="133">
        <f t="shared" si="1514"/>
        <v>0</v>
      </c>
      <c r="IG57" s="134">
        <f t="shared" si="1514"/>
        <v>0</v>
      </c>
      <c r="IH57" s="134">
        <f t="shared" si="1514"/>
        <v>0</v>
      </c>
      <c r="II57" s="134">
        <f t="shared" si="1514"/>
        <v>0</v>
      </c>
      <c r="IJ57" s="134">
        <f t="shared" si="1514"/>
        <v>0</v>
      </c>
      <c r="IK57" s="134">
        <f t="shared" si="1514"/>
        <v>0</v>
      </c>
      <c r="IL57" s="135">
        <f t="shared" si="1514"/>
        <v>0</v>
      </c>
      <c r="IM57" s="133">
        <f t="shared" si="1514"/>
        <v>0</v>
      </c>
      <c r="IN57" s="134">
        <f t="shared" si="1514"/>
        <v>0</v>
      </c>
      <c r="IO57" s="134">
        <f t="shared" si="1514"/>
        <v>0</v>
      </c>
      <c r="IP57" s="134">
        <f t="shared" si="1514"/>
        <v>0</v>
      </c>
      <c r="IQ57" s="134">
        <f t="shared" si="1514"/>
        <v>0</v>
      </c>
      <c r="IR57" s="134">
        <f t="shared" si="1514"/>
        <v>0</v>
      </c>
      <c r="IS57" s="135">
        <f t="shared" si="1514"/>
        <v>0</v>
      </c>
      <c r="IT57" s="133">
        <f t="shared" si="1514"/>
        <v>0</v>
      </c>
      <c r="IU57" s="134">
        <f t="shared" si="1514"/>
        <v>0</v>
      </c>
      <c r="IV57" s="134">
        <f t="shared" si="1514"/>
        <v>0</v>
      </c>
      <c r="IW57" s="134">
        <f t="shared" si="1514"/>
        <v>0</v>
      </c>
      <c r="IX57" s="134">
        <f t="shared" si="1514"/>
        <v>0</v>
      </c>
      <c r="IY57" s="134">
        <f t="shared" si="1514"/>
        <v>0</v>
      </c>
      <c r="IZ57" s="135">
        <f t="shared" si="1514"/>
        <v>0</v>
      </c>
      <c r="JA57" s="133">
        <f t="shared" si="1514"/>
        <v>0</v>
      </c>
      <c r="JB57" s="134">
        <f t="shared" si="1514"/>
        <v>0</v>
      </c>
      <c r="JC57" s="134">
        <f t="shared" si="1514"/>
        <v>0</v>
      </c>
      <c r="JD57" s="134">
        <f t="shared" si="1514"/>
        <v>0</v>
      </c>
      <c r="JE57" s="134">
        <f t="shared" si="1514"/>
        <v>0</v>
      </c>
      <c r="JF57" s="134">
        <f t="shared" ref="JF57:JN57" si="1515">IFERROR(JF19/JF5,0)</f>
        <v>0</v>
      </c>
      <c r="JG57" s="135">
        <f t="shared" si="1515"/>
        <v>0</v>
      </c>
      <c r="JH57" s="133">
        <f t="shared" si="1515"/>
        <v>0</v>
      </c>
      <c r="JI57" s="134">
        <f t="shared" si="1515"/>
        <v>0</v>
      </c>
      <c r="JJ57" s="134">
        <f t="shared" si="1515"/>
        <v>0</v>
      </c>
      <c r="JK57" s="134">
        <f t="shared" si="1515"/>
        <v>0</v>
      </c>
      <c r="JL57" s="134">
        <f t="shared" si="1515"/>
        <v>0</v>
      </c>
      <c r="JM57" s="134">
        <f t="shared" si="1515"/>
        <v>0</v>
      </c>
      <c r="JN57" s="135">
        <f t="shared" si="1515"/>
        <v>0</v>
      </c>
    </row>
    <row r="58" spans="1:274" x14ac:dyDescent="0.2">
      <c r="A58" s="63" t="s">
        <v>122</v>
      </c>
      <c r="B58" s="130">
        <f>IFERROR(B26/B5,0)</f>
        <v>0</v>
      </c>
      <c r="C58" s="131">
        <f t="shared" ref="C58:I58" si="1516">IFERROR(C26/C5,0)</f>
        <v>0</v>
      </c>
      <c r="D58" s="131">
        <f t="shared" si="1516"/>
        <v>0</v>
      </c>
      <c r="E58" s="131">
        <f t="shared" si="1516"/>
        <v>0</v>
      </c>
      <c r="F58" s="131">
        <f t="shared" si="1516"/>
        <v>0</v>
      </c>
      <c r="G58" s="131">
        <f t="shared" si="1516"/>
        <v>0</v>
      </c>
      <c r="H58" s="132">
        <f t="shared" si="1516"/>
        <v>0</v>
      </c>
      <c r="I58" s="130">
        <f t="shared" si="1516"/>
        <v>0</v>
      </c>
      <c r="J58" s="131">
        <f t="shared" ref="J58:BU58" si="1517">IFERROR(J26/J5,0)</f>
        <v>0</v>
      </c>
      <c r="K58" s="131">
        <f t="shared" si="1517"/>
        <v>0</v>
      </c>
      <c r="L58" s="131">
        <f t="shared" si="1517"/>
        <v>0</v>
      </c>
      <c r="M58" s="131">
        <f t="shared" si="1517"/>
        <v>0</v>
      </c>
      <c r="N58" s="131">
        <f t="shared" si="1517"/>
        <v>0</v>
      </c>
      <c r="O58" s="132">
        <f t="shared" si="1517"/>
        <v>0</v>
      </c>
      <c r="P58" s="130">
        <f t="shared" si="1517"/>
        <v>0</v>
      </c>
      <c r="Q58" s="131">
        <f t="shared" si="1517"/>
        <v>0</v>
      </c>
      <c r="R58" s="131">
        <f t="shared" si="1517"/>
        <v>0</v>
      </c>
      <c r="S58" s="131">
        <f t="shared" si="1517"/>
        <v>0</v>
      </c>
      <c r="T58" s="131">
        <f t="shared" si="1517"/>
        <v>0</v>
      </c>
      <c r="U58" s="131">
        <f t="shared" si="1517"/>
        <v>0</v>
      </c>
      <c r="V58" s="132">
        <f t="shared" si="1517"/>
        <v>0</v>
      </c>
      <c r="W58" s="130">
        <f t="shared" si="1517"/>
        <v>0</v>
      </c>
      <c r="X58" s="131">
        <f t="shared" si="1517"/>
        <v>0</v>
      </c>
      <c r="Y58" s="131">
        <f t="shared" si="1517"/>
        <v>0</v>
      </c>
      <c r="Z58" s="131">
        <f t="shared" si="1517"/>
        <v>0</v>
      </c>
      <c r="AA58" s="131">
        <f t="shared" si="1517"/>
        <v>0</v>
      </c>
      <c r="AB58" s="131">
        <f t="shared" si="1517"/>
        <v>0</v>
      </c>
      <c r="AC58" s="132">
        <f t="shared" si="1517"/>
        <v>0</v>
      </c>
      <c r="AD58" s="130">
        <f t="shared" si="1517"/>
        <v>0</v>
      </c>
      <c r="AE58" s="131">
        <f t="shared" si="1517"/>
        <v>0</v>
      </c>
      <c r="AF58" s="131">
        <f t="shared" si="1517"/>
        <v>0</v>
      </c>
      <c r="AG58" s="131">
        <f t="shared" si="1517"/>
        <v>0</v>
      </c>
      <c r="AH58" s="131">
        <f t="shared" si="1517"/>
        <v>0</v>
      </c>
      <c r="AI58" s="131">
        <f t="shared" si="1517"/>
        <v>0</v>
      </c>
      <c r="AJ58" s="132">
        <f t="shared" si="1517"/>
        <v>0</v>
      </c>
      <c r="AK58" s="130">
        <f t="shared" si="1517"/>
        <v>0</v>
      </c>
      <c r="AL58" s="131">
        <f t="shared" si="1517"/>
        <v>0</v>
      </c>
      <c r="AM58" s="131">
        <f t="shared" si="1517"/>
        <v>0</v>
      </c>
      <c r="AN58" s="131">
        <f t="shared" si="1517"/>
        <v>0</v>
      </c>
      <c r="AO58" s="131">
        <f t="shared" si="1517"/>
        <v>0</v>
      </c>
      <c r="AP58" s="131">
        <f t="shared" si="1517"/>
        <v>0</v>
      </c>
      <c r="AQ58" s="132">
        <f t="shared" si="1517"/>
        <v>0</v>
      </c>
      <c r="AR58" s="130">
        <f t="shared" si="1517"/>
        <v>0</v>
      </c>
      <c r="AS58" s="131">
        <f t="shared" si="1517"/>
        <v>0</v>
      </c>
      <c r="AT58" s="131">
        <f t="shared" si="1517"/>
        <v>0</v>
      </c>
      <c r="AU58" s="131">
        <f t="shared" si="1517"/>
        <v>0</v>
      </c>
      <c r="AV58" s="131">
        <f t="shared" si="1517"/>
        <v>0</v>
      </c>
      <c r="AW58" s="131">
        <f t="shared" si="1517"/>
        <v>0</v>
      </c>
      <c r="AX58" s="132">
        <f t="shared" si="1517"/>
        <v>0</v>
      </c>
      <c r="AY58" s="130">
        <f t="shared" si="1517"/>
        <v>0</v>
      </c>
      <c r="AZ58" s="131">
        <f t="shared" si="1517"/>
        <v>0</v>
      </c>
      <c r="BA58" s="131">
        <f t="shared" si="1517"/>
        <v>0</v>
      </c>
      <c r="BB58" s="131">
        <f t="shared" si="1517"/>
        <v>0</v>
      </c>
      <c r="BC58" s="131">
        <f t="shared" si="1517"/>
        <v>0</v>
      </c>
      <c r="BD58" s="131">
        <f t="shared" si="1517"/>
        <v>0</v>
      </c>
      <c r="BE58" s="132">
        <f t="shared" si="1517"/>
        <v>0</v>
      </c>
      <c r="BF58" s="130">
        <f t="shared" si="1517"/>
        <v>0</v>
      </c>
      <c r="BG58" s="131">
        <f t="shared" si="1517"/>
        <v>0</v>
      </c>
      <c r="BH58" s="131">
        <f t="shared" si="1517"/>
        <v>0</v>
      </c>
      <c r="BI58" s="131">
        <f t="shared" si="1517"/>
        <v>0</v>
      </c>
      <c r="BJ58" s="131">
        <f t="shared" si="1517"/>
        <v>0</v>
      </c>
      <c r="BK58" s="131">
        <f t="shared" si="1517"/>
        <v>0</v>
      </c>
      <c r="BL58" s="132">
        <f t="shared" si="1517"/>
        <v>0</v>
      </c>
      <c r="BM58" s="130">
        <f t="shared" si="1517"/>
        <v>0</v>
      </c>
      <c r="BN58" s="131">
        <f t="shared" si="1517"/>
        <v>0</v>
      </c>
      <c r="BO58" s="131">
        <f t="shared" si="1517"/>
        <v>0</v>
      </c>
      <c r="BP58" s="131">
        <f t="shared" si="1517"/>
        <v>0</v>
      </c>
      <c r="BQ58" s="131">
        <f t="shared" si="1517"/>
        <v>0</v>
      </c>
      <c r="BR58" s="131">
        <f t="shared" si="1517"/>
        <v>0</v>
      </c>
      <c r="BS58" s="132">
        <f t="shared" si="1517"/>
        <v>0</v>
      </c>
      <c r="BT58" s="130">
        <f t="shared" si="1517"/>
        <v>0</v>
      </c>
      <c r="BU58" s="131">
        <f t="shared" si="1517"/>
        <v>0</v>
      </c>
      <c r="BV58" s="131">
        <f t="shared" ref="BV58:EG58" si="1518">IFERROR(BV26/BV5,0)</f>
        <v>0</v>
      </c>
      <c r="BW58" s="131">
        <f t="shared" si="1518"/>
        <v>0</v>
      </c>
      <c r="BX58" s="131">
        <f t="shared" si="1518"/>
        <v>0</v>
      </c>
      <c r="BY58" s="131">
        <f t="shared" si="1518"/>
        <v>0</v>
      </c>
      <c r="BZ58" s="132">
        <f t="shared" si="1518"/>
        <v>0</v>
      </c>
      <c r="CA58" s="130">
        <f t="shared" si="1518"/>
        <v>0</v>
      </c>
      <c r="CB58" s="131">
        <f t="shared" si="1518"/>
        <v>0</v>
      </c>
      <c r="CC58" s="131">
        <f t="shared" si="1518"/>
        <v>0</v>
      </c>
      <c r="CD58" s="131">
        <f t="shared" si="1518"/>
        <v>0</v>
      </c>
      <c r="CE58" s="131">
        <f t="shared" si="1518"/>
        <v>0</v>
      </c>
      <c r="CF58" s="131">
        <f t="shared" si="1518"/>
        <v>0</v>
      </c>
      <c r="CG58" s="132">
        <f t="shared" si="1518"/>
        <v>0</v>
      </c>
      <c r="CH58" s="130">
        <f t="shared" si="1518"/>
        <v>0</v>
      </c>
      <c r="CI58" s="131">
        <f t="shared" si="1518"/>
        <v>0</v>
      </c>
      <c r="CJ58" s="131">
        <f t="shared" si="1518"/>
        <v>0</v>
      </c>
      <c r="CK58" s="131">
        <f t="shared" si="1518"/>
        <v>0</v>
      </c>
      <c r="CL58" s="131">
        <f t="shared" si="1518"/>
        <v>0</v>
      </c>
      <c r="CM58" s="131">
        <f t="shared" si="1518"/>
        <v>0</v>
      </c>
      <c r="CN58" s="132">
        <f t="shared" si="1518"/>
        <v>0</v>
      </c>
      <c r="CO58" s="130">
        <f t="shared" si="1518"/>
        <v>0</v>
      </c>
      <c r="CP58" s="131">
        <f t="shared" si="1518"/>
        <v>0</v>
      </c>
      <c r="CQ58" s="131">
        <f t="shared" si="1518"/>
        <v>0</v>
      </c>
      <c r="CR58" s="131">
        <f t="shared" si="1518"/>
        <v>0</v>
      </c>
      <c r="CS58" s="131">
        <f t="shared" si="1518"/>
        <v>0</v>
      </c>
      <c r="CT58" s="131">
        <f t="shared" si="1518"/>
        <v>0</v>
      </c>
      <c r="CU58" s="132">
        <f t="shared" si="1518"/>
        <v>0</v>
      </c>
      <c r="CV58" s="130">
        <f t="shared" si="1518"/>
        <v>0</v>
      </c>
      <c r="CW58" s="131">
        <f t="shared" si="1518"/>
        <v>0</v>
      </c>
      <c r="CX58" s="131">
        <f t="shared" si="1518"/>
        <v>0</v>
      </c>
      <c r="CY58" s="131">
        <f t="shared" si="1518"/>
        <v>0</v>
      </c>
      <c r="CZ58" s="131">
        <f t="shared" si="1518"/>
        <v>0</v>
      </c>
      <c r="DA58" s="131">
        <f t="shared" si="1518"/>
        <v>0</v>
      </c>
      <c r="DB58" s="132">
        <f t="shared" si="1518"/>
        <v>0</v>
      </c>
      <c r="DC58" s="130">
        <f t="shared" si="1518"/>
        <v>0</v>
      </c>
      <c r="DD58" s="131">
        <f t="shared" si="1518"/>
        <v>0</v>
      </c>
      <c r="DE58" s="131">
        <f t="shared" si="1518"/>
        <v>0</v>
      </c>
      <c r="DF58" s="131">
        <f t="shared" si="1518"/>
        <v>0</v>
      </c>
      <c r="DG58" s="131">
        <f t="shared" si="1518"/>
        <v>0</v>
      </c>
      <c r="DH58" s="131">
        <f t="shared" si="1518"/>
        <v>0</v>
      </c>
      <c r="DI58" s="132">
        <f t="shared" si="1518"/>
        <v>0</v>
      </c>
      <c r="DJ58" s="130">
        <f t="shared" si="1518"/>
        <v>0</v>
      </c>
      <c r="DK58" s="131">
        <f t="shared" si="1518"/>
        <v>0</v>
      </c>
      <c r="DL58" s="131">
        <f t="shared" si="1518"/>
        <v>0</v>
      </c>
      <c r="DM58" s="131">
        <f t="shared" si="1518"/>
        <v>0</v>
      </c>
      <c r="DN58" s="131">
        <f t="shared" si="1518"/>
        <v>0</v>
      </c>
      <c r="DO58" s="131">
        <f t="shared" si="1518"/>
        <v>0</v>
      </c>
      <c r="DP58" s="132">
        <f t="shared" si="1518"/>
        <v>0</v>
      </c>
      <c r="DQ58" s="130">
        <f t="shared" si="1518"/>
        <v>0</v>
      </c>
      <c r="DR58" s="131">
        <f t="shared" si="1518"/>
        <v>0</v>
      </c>
      <c r="DS58" s="131">
        <f t="shared" si="1518"/>
        <v>0</v>
      </c>
      <c r="DT58" s="131">
        <f t="shared" si="1518"/>
        <v>0</v>
      </c>
      <c r="DU58" s="131">
        <f t="shared" si="1518"/>
        <v>0</v>
      </c>
      <c r="DV58" s="131">
        <f t="shared" si="1518"/>
        <v>0</v>
      </c>
      <c r="DW58" s="132">
        <f t="shared" si="1518"/>
        <v>0</v>
      </c>
      <c r="DX58" s="130">
        <f t="shared" si="1518"/>
        <v>0</v>
      </c>
      <c r="DY58" s="131">
        <f t="shared" si="1518"/>
        <v>0</v>
      </c>
      <c r="DZ58" s="131">
        <f t="shared" si="1518"/>
        <v>0</v>
      </c>
      <c r="EA58" s="131">
        <f t="shared" si="1518"/>
        <v>1.1793916821849783E-3</v>
      </c>
      <c r="EB58" s="131">
        <f t="shared" si="1518"/>
        <v>1.3681592039800996E-3</v>
      </c>
      <c r="EC58" s="131">
        <f t="shared" si="1518"/>
        <v>1.5547263681592041E-3</v>
      </c>
      <c r="ED58" s="132">
        <f t="shared" si="1518"/>
        <v>1.3681592039800996E-3</v>
      </c>
      <c r="EE58" s="130">
        <f t="shared" si="1518"/>
        <v>5.5970149253731347E-4</v>
      </c>
      <c r="EF58" s="131">
        <f t="shared" si="1518"/>
        <v>1.2437810945273632E-3</v>
      </c>
      <c r="EG58" s="131">
        <f t="shared" si="1518"/>
        <v>1.1815920398009949E-3</v>
      </c>
      <c r="EH58" s="131">
        <f t="shared" ref="EH58:GS58" si="1519">IFERROR(EH26/EH5,0)</f>
        <v>7.4626865671641792E-4</v>
      </c>
      <c r="EI58" s="131">
        <f t="shared" si="1519"/>
        <v>0</v>
      </c>
      <c r="EJ58" s="131">
        <f t="shared" si="1519"/>
        <v>1.25E-4</v>
      </c>
      <c r="EK58" s="132">
        <f t="shared" si="1519"/>
        <v>9.3749999999999997E-4</v>
      </c>
      <c r="EL58" s="130">
        <f t="shared" si="1519"/>
        <v>6.2735257214554575E-4</v>
      </c>
      <c r="EM58" s="131">
        <f t="shared" si="1519"/>
        <v>3.170577045022194E-4</v>
      </c>
      <c r="EN58" s="131">
        <f t="shared" si="1519"/>
        <v>9.5117311350665821E-4</v>
      </c>
      <c r="EO58" s="131">
        <f t="shared" si="1519"/>
        <v>8.8776157260621433E-4</v>
      </c>
      <c r="EP58" s="131">
        <f t="shared" si="1519"/>
        <v>9.5177664974619293E-4</v>
      </c>
      <c r="EQ58" s="131">
        <f t="shared" si="1519"/>
        <v>6.3816209317166559E-5</v>
      </c>
      <c r="ER58" s="132">
        <f t="shared" si="1519"/>
        <v>1.9144862795149968E-4</v>
      </c>
      <c r="ES58" s="130">
        <f t="shared" si="1519"/>
        <v>3.8289725590299936E-4</v>
      </c>
      <c r="ET58" s="131">
        <f t="shared" si="1519"/>
        <v>3.2258064516129032E-4</v>
      </c>
      <c r="EU58" s="131">
        <f t="shared" si="1519"/>
        <v>6.4516129032258067E-5</v>
      </c>
      <c r="EV58" s="131">
        <f t="shared" si="1519"/>
        <v>0</v>
      </c>
      <c r="EW58" s="131">
        <f t="shared" si="1519"/>
        <v>0</v>
      </c>
      <c r="EX58" s="131">
        <f t="shared" si="1519"/>
        <v>8.3979328165374679E-4</v>
      </c>
      <c r="EY58" s="132">
        <f t="shared" si="1519"/>
        <v>8.3979328165374679E-4</v>
      </c>
      <c r="EZ58" s="130">
        <f t="shared" si="1519"/>
        <v>2.5889967637540451E-4</v>
      </c>
      <c r="FA58" s="131">
        <f t="shared" si="1519"/>
        <v>0</v>
      </c>
      <c r="FB58" s="131">
        <f t="shared" si="1519"/>
        <v>1.0382868267358857E-3</v>
      </c>
      <c r="FC58" s="131">
        <f t="shared" si="1519"/>
        <v>7.7922077922077922E-4</v>
      </c>
      <c r="FD58" s="131">
        <f t="shared" si="1519"/>
        <v>3.2467532467532468E-4</v>
      </c>
      <c r="FE58" s="131">
        <f t="shared" si="1519"/>
        <v>3.8961038961038961E-4</v>
      </c>
      <c r="FF58" s="132">
        <f t="shared" si="1519"/>
        <v>1.9480519480519481E-4</v>
      </c>
      <c r="FG58" s="130">
        <f t="shared" si="1519"/>
        <v>0</v>
      </c>
      <c r="FH58" s="131">
        <f t="shared" si="1519"/>
        <v>0</v>
      </c>
      <c r="FI58" s="131">
        <f t="shared" si="1519"/>
        <v>0</v>
      </c>
      <c r="FJ58" s="131">
        <f t="shared" si="1519"/>
        <v>0</v>
      </c>
      <c r="FK58" s="131">
        <f t="shared" si="1519"/>
        <v>0</v>
      </c>
      <c r="FL58" s="131">
        <f t="shared" si="1519"/>
        <v>0</v>
      </c>
      <c r="FM58" s="132">
        <f t="shared" si="1519"/>
        <v>0</v>
      </c>
      <c r="FN58" s="130">
        <f t="shared" si="1519"/>
        <v>0</v>
      </c>
      <c r="FO58" s="131">
        <f t="shared" si="1519"/>
        <v>0</v>
      </c>
      <c r="FP58" s="131">
        <f t="shared" si="1519"/>
        <v>0</v>
      </c>
      <c r="FQ58" s="131">
        <f t="shared" si="1519"/>
        <v>0</v>
      </c>
      <c r="FR58" s="131">
        <f t="shared" si="1519"/>
        <v>0</v>
      </c>
      <c r="FS58" s="131">
        <f t="shared" si="1519"/>
        <v>0</v>
      </c>
      <c r="FT58" s="132">
        <f t="shared" si="1519"/>
        <v>0</v>
      </c>
      <c r="FU58" s="130">
        <f t="shared" si="1519"/>
        <v>0</v>
      </c>
      <c r="FV58" s="131">
        <f t="shared" si="1519"/>
        <v>0</v>
      </c>
      <c r="FW58" s="131">
        <f t="shared" si="1519"/>
        <v>0</v>
      </c>
      <c r="FX58" s="131">
        <f t="shared" si="1519"/>
        <v>0</v>
      </c>
      <c r="FY58" s="131">
        <f t="shared" si="1519"/>
        <v>0</v>
      </c>
      <c r="FZ58" s="131">
        <f t="shared" si="1519"/>
        <v>0</v>
      </c>
      <c r="GA58" s="132">
        <f t="shared" si="1519"/>
        <v>0</v>
      </c>
      <c r="GB58" s="130">
        <f t="shared" si="1519"/>
        <v>0</v>
      </c>
      <c r="GC58" s="131">
        <f t="shared" si="1519"/>
        <v>0</v>
      </c>
      <c r="GD58" s="131">
        <f t="shared" si="1519"/>
        <v>0</v>
      </c>
      <c r="GE58" s="131">
        <f t="shared" si="1519"/>
        <v>0</v>
      </c>
      <c r="GF58" s="131">
        <f t="shared" si="1519"/>
        <v>0</v>
      </c>
      <c r="GG58" s="131">
        <f t="shared" si="1519"/>
        <v>0</v>
      </c>
      <c r="GH58" s="132">
        <f t="shared" si="1519"/>
        <v>0</v>
      </c>
      <c r="GI58" s="130">
        <f t="shared" si="1519"/>
        <v>0</v>
      </c>
      <c r="GJ58" s="131">
        <f t="shared" si="1519"/>
        <v>0</v>
      </c>
      <c r="GK58" s="131">
        <f t="shared" si="1519"/>
        <v>0</v>
      </c>
      <c r="GL58" s="131">
        <f t="shared" si="1519"/>
        <v>0</v>
      </c>
      <c r="GM58" s="131">
        <f t="shared" si="1519"/>
        <v>0</v>
      </c>
      <c r="GN58" s="131">
        <f t="shared" si="1519"/>
        <v>0</v>
      </c>
      <c r="GO58" s="132">
        <f t="shared" si="1519"/>
        <v>0</v>
      </c>
      <c r="GP58" s="130">
        <f t="shared" si="1519"/>
        <v>0</v>
      </c>
      <c r="GQ58" s="131">
        <f t="shared" si="1519"/>
        <v>0</v>
      </c>
      <c r="GR58" s="131">
        <f t="shared" si="1519"/>
        <v>0</v>
      </c>
      <c r="GS58" s="131">
        <f t="shared" si="1519"/>
        <v>0</v>
      </c>
      <c r="GT58" s="131">
        <f t="shared" ref="GT58:JE58" si="1520">IFERROR(GT26/GT5,0)</f>
        <v>0</v>
      </c>
      <c r="GU58" s="131">
        <f t="shared" si="1520"/>
        <v>0</v>
      </c>
      <c r="GV58" s="132">
        <f t="shared" si="1520"/>
        <v>0</v>
      </c>
      <c r="GW58" s="130">
        <f t="shared" si="1520"/>
        <v>0</v>
      </c>
      <c r="GX58" s="131">
        <f t="shared" si="1520"/>
        <v>0</v>
      </c>
      <c r="GY58" s="131">
        <f t="shared" si="1520"/>
        <v>0</v>
      </c>
      <c r="GZ58" s="131">
        <f t="shared" si="1520"/>
        <v>0</v>
      </c>
      <c r="HA58" s="131">
        <f t="shared" si="1520"/>
        <v>0</v>
      </c>
      <c r="HB58" s="131">
        <f t="shared" si="1520"/>
        <v>0</v>
      </c>
      <c r="HC58" s="132">
        <f t="shared" si="1520"/>
        <v>0</v>
      </c>
      <c r="HD58" s="130">
        <f t="shared" si="1520"/>
        <v>0</v>
      </c>
      <c r="HE58" s="131">
        <f t="shared" si="1520"/>
        <v>0</v>
      </c>
      <c r="HF58" s="131">
        <f t="shared" si="1520"/>
        <v>0</v>
      </c>
      <c r="HG58" s="131">
        <f t="shared" si="1520"/>
        <v>0</v>
      </c>
      <c r="HH58" s="131">
        <f t="shared" si="1520"/>
        <v>0</v>
      </c>
      <c r="HI58" s="131">
        <f t="shared" si="1520"/>
        <v>0</v>
      </c>
      <c r="HJ58" s="132">
        <f t="shared" si="1520"/>
        <v>0</v>
      </c>
      <c r="HK58" s="130">
        <f t="shared" si="1520"/>
        <v>0</v>
      </c>
      <c r="HL58" s="131">
        <f t="shared" si="1520"/>
        <v>0</v>
      </c>
      <c r="HM58" s="131">
        <f t="shared" si="1520"/>
        <v>0</v>
      </c>
      <c r="HN58" s="131">
        <f t="shared" si="1520"/>
        <v>0</v>
      </c>
      <c r="HO58" s="131">
        <f t="shared" si="1520"/>
        <v>0</v>
      </c>
      <c r="HP58" s="131">
        <f t="shared" si="1520"/>
        <v>0</v>
      </c>
      <c r="HQ58" s="132">
        <f t="shared" si="1520"/>
        <v>0</v>
      </c>
      <c r="HR58" s="130">
        <f t="shared" si="1520"/>
        <v>0</v>
      </c>
      <c r="HS58" s="131">
        <f t="shared" si="1520"/>
        <v>0</v>
      </c>
      <c r="HT58" s="131">
        <f t="shared" si="1520"/>
        <v>0</v>
      </c>
      <c r="HU58" s="131">
        <f t="shared" si="1520"/>
        <v>0</v>
      </c>
      <c r="HV58" s="131">
        <f t="shared" si="1520"/>
        <v>0</v>
      </c>
      <c r="HW58" s="131">
        <f t="shared" si="1520"/>
        <v>0</v>
      </c>
      <c r="HX58" s="132">
        <f t="shared" si="1520"/>
        <v>0</v>
      </c>
      <c r="HY58" s="130">
        <f t="shared" si="1520"/>
        <v>0</v>
      </c>
      <c r="HZ58" s="131">
        <f t="shared" si="1520"/>
        <v>0</v>
      </c>
      <c r="IA58" s="131">
        <f t="shared" si="1520"/>
        <v>0</v>
      </c>
      <c r="IB58" s="131">
        <f t="shared" si="1520"/>
        <v>0</v>
      </c>
      <c r="IC58" s="131">
        <f t="shared" si="1520"/>
        <v>0</v>
      </c>
      <c r="ID58" s="131">
        <f t="shared" si="1520"/>
        <v>0</v>
      </c>
      <c r="IE58" s="132">
        <f t="shared" si="1520"/>
        <v>0</v>
      </c>
      <c r="IF58" s="130">
        <f t="shared" si="1520"/>
        <v>0</v>
      </c>
      <c r="IG58" s="131">
        <f t="shared" si="1520"/>
        <v>0</v>
      </c>
      <c r="IH58" s="131">
        <f t="shared" si="1520"/>
        <v>0</v>
      </c>
      <c r="II58" s="131">
        <f t="shared" si="1520"/>
        <v>0</v>
      </c>
      <c r="IJ58" s="131">
        <f t="shared" si="1520"/>
        <v>0</v>
      </c>
      <c r="IK58" s="131">
        <f t="shared" si="1520"/>
        <v>0</v>
      </c>
      <c r="IL58" s="132">
        <f t="shared" si="1520"/>
        <v>0</v>
      </c>
      <c r="IM58" s="130">
        <f t="shared" si="1520"/>
        <v>0</v>
      </c>
      <c r="IN58" s="131">
        <f t="shared" si="1520"/>
        <v>0</v>
      </c>
      <c r="IO58" s="131">
        <f t="shared" si="1520"/>
        <v>0</v>
      </c>
      <c r="IP58" s="131">
        <f t="shared" si="1520"/>
        <v>0</v>
      </c>
      <c r="IQ58" s="131">
        <f t="shared" si="1520"/>
        <v>0</v>
      </c>
      <c r="IR58" s="131">
        <f t="shared" si="1520"/>
        <v>0</v>
      </c>
      <c r="IS58" s="132">
        <f t="shared" si="1520"/>
        <v>0</v>
      </c>
      <c r="IT58" s="130">
        <f t="shared" si="1520"/>
        <v>0</v>
      </c>
      <c r="IU58" s="131">
        <f t="shared" si="1520"/>
        <v>0</v>
      </c>
      <c r="IV58" s="131">
        <f t="shared" si="1520"/>
        <v>0</v>
      </c>
      <c r="IW58" s="131">
        <f t="shared" si="1520"/>
        <v>0</v>
      </c>
      <c r="IX58" s="131">
        <f t="shared" si="1520"/>
        <v>0</v>
      </c>
      <c r="IY58" s="131">
        <f t="shared" si="1520"/>
        <v>0</v>
      </c>
      <c r="IZ58" s="132">
        <f t="shared" si="1520"/>
        <v>0</v>
      </c>
      <c r="JA58" s="130">
        <f t="shared" si="1520"/>
        <v>0</v>
      </c>
      <c r="JB58" s="131">
        <f t="shared" si="1520"/>
        <v>0</v>
      </c>
      <c r="JC58" s="131">
        <f t="shared" si="1520"/>
        <v>0</v>
      </c>
      <c r="JD58" s="131">
        <f t="shared" si="1520"/>
        <v>0</v>
      </c>
      <c r="JE58" s="131">
        <f t="shared" si="1520"/>
        <v>0</v>
      </c>
      <c r="JF58" s="131">
        <f t="shared" ref="JF58:JN58" si="1521">IFERROR(JF26/JF5,0)</f>
        <v>0</v>
      </c>
      <c r="JG58" s="132">
        <f t="shared" si="1521"/>
        <v>0</v>
      </c>
      <c r="JH58" s="130">
        <f t="shared" si="1521"/>
        <v>0</v>
      </c>
      <c r="JI58" s="131">
        <f t="shared" si="1521"/>
        <v>0</v>
      </c>
      <c r="JJ58" s="131">
        <f t="shared" si="1521"/>
        <v>0</v>
      </c>
      <c r="JK58" s="131">
        <f t="shared" si="1521"/>
        <v>0</v>
      </c>
      <c r="JL58" s="131">
        <f t="shared" si="1521"/>
        <v>0</v>
      </c>
      <c r="JM58" s="131">
        <f t="shared" si="1521"/>
        <v>0</v>
      </c>
      <c r="JN58" s="132">
        <f t="shared" si="1521"/>
        <v>0</v>
      </c>
    </row>
    <row r="59" spans="1:274" x14ac:dyDescent="0.2">
      <c r="A59" s="94" t="s">
        <v>123</v>
      </c>
      <c r="B59" s="133">
        <f>IFERROR(B33/B5,0)</f>
        <v>0</v>
      </c>
      <c r="C59" s="134">
        <f t="shared" ref="C59:I59" si="1522">IFERROR(C33/C5,0)</f>
        <v>0</v>
      </c>
      <c r="D59" s="134">
        <f t="shared" si="1522"/>
        <v>0</v>
      </c>
      <c r="E59" s="134">
        <f t="shared" si="1522"/>
        <v>0</v>
      </c>
      <c r="F59" s="134">
        <f t="shared" si="1522"/>
        <v>0</v>
      </c>
      <c r="G59" s="134">
        <f t="shared" si="1522"/>
        <v>0</v>
      </c>
      <c r="H59" s="135">
        <f t="shared" si="1522"/>
        <v>0</v>
      </c>
      <c r="I59" s="133">
        <f t="shared" si="1522"/>
        <v>0</v>
      </c>
      <c r="J59" s="134">
        <f t="shared" ref="J59:BU59" si="1523">IFERROR(J33/J5,0)</f>
        <v>0</v>
      </c>
      <c r="K59" s="134">
        <f t="shared" si="1523"/>
        <v>0</v>
      </c>
      <c r="L59" s="134">
        <f t="shared" si="1523"/>
        <v>0</v>
      </c>
      <c r="M59" s="134">
        <f t="shared" si="1523"/>
        <v>0</v>
      </c>
      <c r="N59" s="134">
        <f t="shared" si="1523"/>
        <v>0</v>
      </c>
      <c r="O59" s="135">
        <f t="shared" si="1523"/>
        <v>0</v>
      </c>
      <c r="P59" s="133">
        <f t="shared" si="1523"/>
        <v>0</v>
      </c>
      <c r="Q59" s="134">
        <f t="shared" si="1523"/>
        <v>0</v>
      </c>
      <c r="R59" s="134">
        <f t="shared" si="1523"/>
        <v>0</v>
      </c>
      <c r="S59" s="134">
        <f t="shared" si="1523"/>
        <v>0</v>
      </c>
      <c r="T59" s="134">
        <f t="shared" si="1523"/>
        <v>0</v>
      </c>
      <c r="U59" s="134">
        <f t="shared" si="1523"/>
        <v>0</v>
      </c>
      <c r="V59" s="135">
        <f t="shared" si="1523"/>
        <v>0</v>
      </c>
      <c r="W59" s="133">
        <f t="shared" si="1523"/>
        <v>0</v>
      </c>
      <c r="X59" s="134">
        <f t="shared" si="1523"/>
        <v>0</v>
      </c>
      <c r="Y59" s="134">
        <f t="shared" si="1523"/>
        <v>0</v>
      </c>
      <c r="Z59" s="134">
        <f t="shared" si="1523"/>
        <v>0</v>
      </c>
      <c r="AA59" s="134">
        <f t="shared" si="1523"/>
        <v>0</v>
      </c>
      <c r="AB59" s="134">
        <f t="shared" si="1523"/>
        <v>0</v>
      </c>
      <c r="AC59" s="135">
        <f t="shared" si="1523"/>
        <v>0</v>
      </c>
      <c r="AD59" s="133">
        <f t="shared" si="1523"/>
        <v>0</v>
      </c>
      <c r="AE59" s="134">
        <f t="shared" si="1523"/>
        <v>0</v>
      </c>
      <c r="AF59" s="134">
        <f t="shared" si="1523"/>
        <v>0</v>
      </c>
      <c r="AG59" s="134">
        <f t="shared" si="1523"/>
        <v>0</v>
      </c>
      <c r="AH59" s="134">
        <f t="shared" si="1523"/>
        <v>0</v>
      </c>
      <c r="AI59" s="134">
        <f t="shared" si="1523"/>
        <v>0</v>
      </c>
      <c r="AJ59" s="135">
        <f t="shared" si="1523"/>
        <v>0</v>
      </c>
      <c r="AK59" s="133">
        <f t="shared" si="1523"/>
        <v>0</v>
      </c>
      <c r="AL59" s="134">
        <f t="shared" si="1523"/>
        <v>0</v>
      </c>
      <c r="AM59" s="134">
        <f t="shared" si="1523"/>
        <v>0</v>
      </c>
      <c r="AN59" s="134">
        <f t="shared" si="1523"/>
        <v>0</v>
      </c>
      <c r="AO59" s="134">
        <f t="shared" si="1523"/>
        <v>0</v>
      </c>
      <c r="AP59" s="134">
        <f t="shared" si="1523"/>
        <v>0</v>
      </c>
      <c r="AQ59" s="135">
        <f t="shared" si="1523"/>
        <v>0</v>
      </c>
      <c r="AR59" s="133">
        <f t="shared" si="1523"/>
        <v>0</v>
      </c>
      <c r="AS59" s="134">
        <f t="shared" si="1523"/>
        <v>0</v>
      </c>
      <c r="AT59" s="134">
        <f t="shared" si="1523"/>
        <v>0</v>
      </c>
      <c r="AU59" s="134">
        <f t="shared" si="1523"/>
        <v>0</v>
      </c>
      <c r="AV59" s="134">
        <f t="shared" si="1523"/>
        <v>0</v>
      </c>
      <c r="AW59" s="134">
        <f t="shared" si="1523"/>
        <v>0</v>
      </c>
      <c r="AX59" s="135">
        <f t="shared" si="1523"/>
        <v>0</v>
      </c>
      <c r="AY59" s="133">
        <f t="shared" si="1523"/>
        <v>0</v>
      </c>
      <c r="AZ59" s="134">
        <f t="shared" si="1523"/>
        <v>0</v>
      </c>
      <c r="BA59" s="134">
        <f t="shared" si="1523"/>
        <v>0</v>
      </c>
      <c r="BB59" s="134">
        <f t="shared" si="1523"/>
        <v>0</v>
      </c>
      <c r="BC59" s="134">
        <f t="shared" si="1523"/>
        <v>0</v>
      </c>
      <c r="BD59" s="134">
        <f t="shared" si="1523"/>
        <v>0</v>
      </c>
      <c r="BE59" s="135">
        <f t="shared" si="1523"/>
        <v>0</v>
      </c>
      <c r="BF59" s="133">
        <f t="shared" si="1523"/>
        <v>0</v>
      </c>
      <c r="BG59" s="134">
        <f t="shared" si="1523"/>
        <v>0</v>
      </c>
      <c r="BH59" s="134">
        <f t="shared" si="1523"/>
        <v>0</v>
      </c>
      <c r="BI59" s="134">
        <f t="shared" si="1523"/>
        <v>0</v>
      </c>
      <c r="BJ59" s="134">
        <f t="shared" si="1523"/>
        <v>0</v>
      </c>
      <c r="BK59" s="134">
        <f t="shared" si="1523"/>
        <v>0</v>
      </c>
      <c r="BL59" s="135">
        <f t="shared" si="1523"/>
        <v>0</v>
      </c>
      <c r="BM59" s="133">
        <f t="shared" si="1523"/>
        <v>0</v>
      </c>
      <c r="BN59" s="134">
        <f t="shared" si="1523"/>
        <v>0</v>
      </c>
      <c r="BO59" s="134">
        <f t="shared" si="1523"/>
        <v>0</v>
      </c>
      <c r="BP59" s="134">
        <f t="shared" si="1523"/>
        <v>0</v>
      </c>
      <c r="BQ59" s="134">
        <f t="shared" si="1523"/>
        <v>0</v>
      </c>
      <c r="BR59" s="134">
        <f t="shared" si="1523"/>
        <v>0</v>
      </c>
      <c r="BS59" s="135">
        <f t="shared" si="1523"/>
        <v>0</v>
      </c>
      <c r="BT59" s="133">
        <f t="shared" si="1523"/>
        <v>0</v>
      </c>
      <c r="BU59" s="134">
        <f t="shared" si="1523"/>
        <v>0</v>
      </c>
      <c r="BV59" s="134">
        <f t="shared" ref="BV59:EG59" si="1524">IFERROR(BV33/BV5,0)</f>
        <v>0</v>
      </c>
      <c r="BW59" s="134">
        <f t="shared" si="1524"/>
        <v>0</v>
      </c>
      <c r="BX59" s="134">
        <f t="shared" si="1524"/>
        <v>0</v>
      </c>
      <c r="BY59" s="134">
        <f t="shared" si="1524"/>
        <v>0</v>
      </c>
      <c r="BZ59" s="135">
        <f t="shared" si="1524"/>
        <v>0</v>
      </c>
      <c r="CA59" s="133">
        <f t="shared" si="1524"/>
        <v>0</v>
      </c>
      <c r="CB59" s="134">
        <f t="shared" si="1524"/>
        <v>0</v>
      </c>
      <c r="CC59" s="134">
        <f t="shared" si="1524"/>
        <v>0</v>
      </c>
      <c r="CD59" s="134">
        <f t="shared" si="1524"/>
        <v>0</v>
      </c>
      <c r="CE59" s="134">
        <f t="shared" si="1524"/>
        <v>0</v>
      </c>
      <c r="CF59" s="134">
        <f t="shared" si="1524"/>
        <v>0</v>
      </c>
      <c r="CG59" s="135">
        <f t="shared" si="1524"/>
        <v>0</v>
      </c>
      <c r="CH59" s="133">
        <f t="shared" si="1524"/>
        <v>0</v>
      </c>
      <c r="CI59" s="134">
        <f t="shared" si="1524"/>
        <v>0</v>
      </c>
      <c r="CJ59" s="134">
        <f t="shared" si="1524"/>
        <v>0</v>
      </c>
      <c r="CK59" s="134">
        <f t="shared" si="1524"/>
        <v>0</v>
      </c>
      <c r="CL59" s="134">
        <f t="shared" si="1524"/>
        <v>0</v>
      </c>
      <c r="CM59" s="134">
        <f t="shared" si="1524"/>
        <v>0</v>
      </c>
      <c r="CN59" s="135">
        <f t="shared" si="1524"/>
        <v>0</v>
      </c>
      <c r="CO59" s="133">
        <f t="shared" si="1524"/>
        <v>0</v>
      </c>
      <c r="CP59" s="134">
        <f t="shared" si="1524"/>
        <v>0</v>
      </c>
      <c r="CQ59" s="134">
        <f t="shared" si="1524"/>
        <v>0</v>
      </c>
      <c r="CR59" s="134">
        <f t="shared" si="1524"/>
        <v>0</v>
      </c>
      <c r="CS59" s="134">
        <f t="shared" si="1524"/>
        <v>0</v>
      </c>
      <c r="CT59" s="134">
        <f t="shared" si="1524"/>
        <v>0</v>
      </c>
      <c r="CU59" s="135">
        <f t="shared" si="1524"/>
        <v>0</v>
      </c>
      <c r="CV59" s="133">
        <f t="shared" si="1524"/>
        <v>0</v>
      </c>
      <c r="CW59" s="134">
        <f t="shared" si="1524"/>
        <v>0</v>
      </c>
      <c r="CX59" s="134">
        <f t="shared" si="1524"/>
        <v>0</v>
      </c>
      <c r="CY59" s="134">
        <f t="shared" si="1524"/>
        <v>0</v>
      </c>
      <c r="CZ59" s="134">
        <f t="shared" si="1524"/>
        <v>0</v>
      </c>
      <c r="DA59" s="134">
        <f t="shared" si="1524"/>
        <v>0</v>
      </c>
      <c r="DB59" s="135">
        <f t="shared" si="1524"/>
        <v>0</v>
      </c>
      <c r="DC59" s="133">
        <f t="shared" si="1524"/>
        <v>0</v>
      </c>
      <c r="DD59" s="134">
        <f t="shared" si="1524"/>
        <v>0</v>
      </c>
      <c r="DE59" s="134">
        <f t="shared" si="1524"/>
        <v>0</v>
      </c>
      <c r="DF59" s="134">
        <f t="shared" si="1524"/>
        <v>0</v>
      </c>
      <c r="DG59" s="134">
        <f t="shared" si="1524"/>
        <v>0</v>
      </c>
      <c r="DH59" s="134">
        <f t="shared" si="1524"/>
        <v>0</v>
      </c>
      <c r="DI59" s="135">
        <f t="shared" si="1524"/>
        <v>0</v>
      </c>
      <c r="DJ59" s="133">
        <f t="shared" si="1524"/>
        <v>0</v>
      </c>
      <c r="DK59" s="134">
        <f t="shared" si="1524"/>
        <v>0</v>
      </c>
      <c r="DL59" s="134">
        <f t="shared" si="1524"/>
        <v>0</v>
      </c>
      <c r="DM59" s="134">
        <f t="shared" si="1524"/>
        <v>0</v>
      </c>
      <c r="DN59" s="134">
        <f t="shared" si="1524"/>
        <v>0</v>
      </c>
      <c r="DO59" s="134">
        <f t="shared" si="1524"/>
        <v>0</v>
      </c>
      <c r="DP59" s="135">
        <f t="shared" si="1524"/>
        <v>0</v>
      </c>
      <c r="DQ59" s="133">
        <f t="shared" si="1524"/>
        <v>0</v>
      </c>
      <c r="DR59" s="134">
        <f t="shared" si="1524"/>
        <v>0</v>
      </c>
      <c r="DS59" s="134">
        <f t="shared" si="1524"/>
        <v>0</v>
      </c>
      <c r="DT59" s="134">
        <f t="shared" si="1524"/>
        <v>0</v>
      </c>
      <c r="DU59" s="134">
        <f t="shared" si="1524"/>
        <v>0</v>
      </c>
      <c r="DV59" s="134">
        <f t="shared" si="1524"/>
        <v>0</v>
      </c>
      <c r="DW59" s="135">
        <f t="shared" si="1524"/>
        <v>0</v>
      </c>
      <c r="DX59" s="133">
        <f t="shared" si="1524"/>
        <v>0</v>
      </c>
      <c r="DY59" s="134">
        <f t="shared" si="1524"/>
        <v>0</v>
      </c>
      <c r="DZ59" s="134">
        <f t="shared" si="1524"/>
        <v>0</v>
      </c>
      <c r="EA59" s="134">
        <f t="shared" si="1524"/>
        <v>4.1092489137181873E-2</v>
      </c>
      <c r="EB59" s="134">
        <f t="shared" si="1524"/>
        <v>4.3221393034825868E-2</v>
      </c>
      <c r="EC59" s="134">
        <f t="shared" si="1524"/>
        <v>4.8196517412935326E-2</v>
      </c>
      <c r="ED59" s="135">
        <f t="shared" si="1524"/>
        <v>4.1480099502487565E-2</v>
      </c>
      <c r="EE59" s="133">
        <f t="shared" si="1524"/>
        <v>4.1666666666666664E-2</v>
      </c>
      <c r="EF59" s="134">
        <f t="shared" si="1524"/>
        <v>4.2848258706467662E-2</v>
      </c>
      <c r="EG59" s="134">
        <f t="shared" si="1524"/>
        <v>3.6940298507462686E-2</v>
      </c>
      <c r="EH59" s="134">
        <f t="shared" ref="EH59:GS59" si="1525">IFERROR(EH33/EH5,0)</f>
        <v>3.9614427860696515E-2</v>
      </c>
      <c r="EI59" s="134">
        <f t="shared" si="1525"/>
        <v>3.8303181534622581E-2</v>
      </c>
      <c r="EJ59" s="134">
        <f t="shared" si="1525"/>
        <v>4.0875000000000002E-2</v>
      </c>
      <c r="EK59" s="135">
        <f t="shared" si="1525"/>
        <v>4.1687500000000002E-2</v>
      </c>
      <c r="EL59" s="133">
        <f t="shared" si="1525"/>
        <v>4.4542032622333749E-2</v>
      </c>
      <c r="EM59" s="134">
        <f t="shared" si="1525"/>
        <v>4.3500317057704505E-2</v>
      </c>
      <c r="EN59" s="134">
        <f t="shared" si="1525"/>
        <v>2.9930247305009511E-2</v>
      </c>
      <c r="EO59" s="134">
        <f t="shared" si="1525"/>
        <v>4.0773620798985416E-2</v>
      </c>
      <c r="EP59" s="134">
        <f t="shared" si="1525"/>
        <v>4.8857868020304569E-2</v>
      </c>
      <c r="EQ59" s="134">
        <f t="shared" si="1525"/>
        <v>3.4460753031269942E-2</v>
      </c>
      <c r="ER59" s="135">
        <f t="shared" si="1525"/>
        <v>3.2546266751754947E-2</v>
      </c>
      <c r="ES59" s="133">
        <f t="shared" si="1525"/>
        <v>3.318442884492661E-2</v>
      </c>
      <c r="ET59" s="134">
        <f t="shared" si="1525"/>
        <v>3.3612903225806449E-2</v>
      </c>
      <c r="EU59" s="134">
        <f t="shared" si="1525"/>
        <v>4.1161290322580646E-2</v>
      </c>
      <c r="EV59" s="134">
        <f t="shared" si="1525"/>
        <v>3.5465116279069765E-2</v>
      </c>
      <c r="EW59" s="134">
        <f t="shared" si="1525"/>
        <v>4.011627906976744E-2</v>
      </c>
      <c r="EX59" s="134">
        <f t="shared" si="1525"/>
        <v>3.9082687338501294E-2</v>
      </c>
      <c r="EY59" s="135">
        <f t="shared" si="1525"/>
        <v>3.9341085271317827E-2</v>
      </c>
      <c r="EZ59" s="133">
        <f t="shared" si="1525"/>
        <v>4.5307443365695796E-2</v>
      </c>
      <c r="FA59" s="134">
        <f t="shared" si="1525"/>
        <v>4.7566515249837765E-2</v>
      </c>
      <c r="FB59" s="134">
        <f t="shared" si="1525"/>
        <v>5.3017521090201171E-2</v>
      </c>
      <c r="FC59" s="134">
        <f t="shared" si="1525"/>
        <v>4.2467532467532466E-2</v>
      </c>
      <c r="FD59" s="134">
        <f t="shared" si="1525"/>
        <v>4.3376623376623374E-2</v>
      </c>
      <c r="FE59" s="134">
        <f t="shared" si="1525"/>
        <v>4.7857142857142855E-2</v>
      </c>
      <c r="FF59" s="135">
        <f t="shared" si="1525"/>
        <v>3.9870129870129868E-2</v>
      </c>
      <c r="FG59" s="133">
        <f t="shared" si="1525"/>
        <v>0</v>
      </c>
      <c r="FH59" s="134">
        <f t="shared" si="1525"/>
        <v>0</v>
      </c>
      <c r="FI59" s="134">
        <f t="shared" si="1525"/>
        <v>0</v>
      </c>
      <c r="FJ59" s="134">
        <f t="shared" si="1525"/>
        <v>0</v>
      </c>
      <c r="FK59" s="134">
        <f t="shared" si="1525"/>
        <v>0</v>
      </c>
      <c r="FL59" s="134">
        <f t="shared" si="1525"/>
        <v>0</v>
      </c>
      <c r="FM59" s="135">
        <f t="shared" si="1525"/>
        <v>0</v>
      </c>
      <c r="FN59" s="133">
        <f t="shared" si="1525"/>
        <v>0</v>
      </c>
      <c r="FO59" s="134">
        <f t="shared" si="1525"/>
        <v>0</v>
      </c>
      <c r="FP59" s="134">
        <f t="shared" si="1525"/>
        <v>0</v>
      </c>
      <c r="FQ59" s="134">
        <f t="shared" si="1525"/>
        <v>0</v>
      </c>
      <c r="FR59" s="134">
        <f t="shared" si="1525"/>
        <v>0</v>
      </c>
      <c r="FS59" s="134">
        <f t="shared" si="1525"/>
        <v>0</v>
      </c>
      <c r="FT59" s="135">
        <f t="shared" si="1525"/>
        <v>0</v>
      </c>
      <c r="FU59" s="133">
        <f t="shared" si="1525"/>
        <v>0</v>
      </c>
      <c r="FV59" s="134">
        <f t="shared" si="1525"/>
        <v>0</v>
      </c>
      <c r="FW59" s="134">
        <f t="shared" si="1525"/>
        <v>0</v>
      </c>
      <c r="FX59" s="134">
        <f t="shared" si="1525"/>
        <v>0</v>
      </c>
      <c r="FY59" s="134">
        <f t="shared" si="1525"/>
        <v>0</v>
      </c>
      <c r="FZ59" s="134">
        <f t="shared" si="1525"/>
        <v>0</v>
      </c>
      <c r="GA59" s="135">
        <f t="shared" si="1525"/>
        <v>0</v>
      </c>
      <c r="GB59" s="133">
        <f t="shared" si="1525"/>
        <v>0</v>
      </c>
      <c r="GC59" s="134">
        <f t="shared" si="1525"/>
        <v>0</v>
      </c>
      <c r="GD59" s="134">
        <f t="shared" si="1525"/>
        <v>0</v>
      </c>
      <c r="GE59" s="134">
        <f t="shared" si="1525"/>
        <v>0</v>
      </c>
      <c r="GF59" s="134">
        <f t="shared" si="1525"/>
        <v>0</v>
      </c>
      <c r="GG59" s="134">
        <f t="shared" si="1525"/>
        <v>0</v>
      </c>
      <c r="GH59" s="135">
        <f t="shared" si="1525"/>
        <v>0</v>
      </c>
      <c r="GI59" s="133">
        <f t="shared" si="1525"/>
        <v>0</v>
      </c>
      <c r="GJ59" s="134">
        <f t="shared" si="1525"/>
        <v>0</v>
      </c>
      <c r="GK59" s="134">
        <f t="shared" si="1525"/>
        <v>0</v>
      </c>
      <c r="GL59" s="134">
        <f t="shared" si="1525"/>
        <v>0</v>
      </c>
      <c r="GM59" s="134">
        <f t="shared" si="1525"/>
        <v>0</v>
      </c>
      <c r="GN59" s="134">
        <f t="shared" si="1525"/>
        <v>0</v>
      </c>
      <c r="GO59" s="135">
        <f t="shared" si="1525"/>
        <v>0</v>
      </c>
      <c r="GP59" s="133">
        <f t="shared" si="1525"/>
        <v>0</v>
      </c>
      <c r="GQ59" s="134">
        <f t="shared" si="1525"/>
        <v>0</v>
      </c>
      <c r="GR59" s="134">
        <f t="shared" si="1525"/>
        <v>0</v>
      </c>
      <c r="GS59" s="134">
        <f t="shared" si="1525"/>
        <v>0</v>
      </c>
      <c r="GT59" s="134">
        <f t="shared" ref="GT59:JE59" si="1526">IFERROR(GT33/GT5,0)</f>
        <v>0</v>
      </c>
      <c r="GU59" s="134">
        <f t="shared" si="1526"/>
        <v>0</v>
      </c>
      <c r="GV59" s="135">
        <f t="shared" si="1526"/>
        <v>0</v>
      </c>
      <c r="GW59" s="133">
        <f t="shared" si="1526"/>
        <v>0</v>
      </c>
      <c r="GX59" s="134">
        <f t="shared" si="1526"/>
        <v>0</v>
      </c>
      <c r="GY59" s="134">
        <f t="shared" si="1526"/>
        <v>0</v>
      </c>
      <c r="GZ59" s="134">
        <f t="shared" si="1526"/>
        <v>0</v>
      </c>
      <c r="HA59" s="134">
        <f t="shared" si="1526"/>
        <v>0</v>
      </c>
      <c r="HB59" s="134">
        <f t="shared" si="1526"/>
        <v>0</v>
      </c>
      <c r="HC59" s="135">
        <f t="shared" si="1526"/>
        <v>0</v>
      </c>
      <c r="HD59" s="133">
        <f t="shared" si="1526"/>
        <v>0</v>
      </c>
      <c r="HE59" s="134">
        <f t="shared" si="1526"/>
        <v>0</v>
      </c>
      <c r="HF59" s="134">
        <f t="shared" si="1526"/>
        <v>0</v>
      </c>
      <c r="HG59" s="134">
        <f t="shared" si="1526"/>
        <v>0</v>
      </c>
      <c r="HH59" s="134">
        <f t="shared" si="1526"/>
        <v>0</v>
      </c>
      <c r="HI59" s="134">
        <f t="shared" si="1526"/>
        <v>0</v>
      </c>
      <c r="HJ59" s="135">
        <f t="shared" si="1526"/>
        <v>0</v>
      </c>
      <c r="HK59" s="133">
        <f t="shared" si="1526"/>
        <v>0</v>
      </c>
      <c r="HL59" s="134">
        <f t="shared" si="1526"/>
        <v>0</v>
      </c>
      <c r="HM59" s="134">
        <f t="shared" si="1526"/>
        <v>0</v>
      </c>
      <c r="HN59" s="134">
        <f t="shared" si="1526"/>
        <v>0</v>
      </c>
      <c r="HO59" s="134">
        <f t="shared" si="1526"/>
        <v>0</v>
      </c>
      <c r="HP59" s="134">
        <f t="shared" si="1526"/>
        <v>0</v>
      </c>
      <c r="HQ59" s="135">
        <f t="shared" si="1526"/>
        <v>0</v>
      </c>
      <c r="HR59" s="133">
        <f t="shared" si="1526"/>
        <v>0</v>
      </c>
      <c r="HS59" s="134">
        <f t="shared" si="1526"/>
        <v>0</v>
      </c>
      <c r="HT59" s="134">
        <f t="shared" si="1526"/>
        <v>0</v>
      </c>
      <c r="HU59" s="134">
        <f t="shared" si="1526"/>
        <v>0</v>
      </c>
      <c r="HV59" s="134">
        <f t="shared" si="1526"/>
        <v>0</v>
      </c>
      <c r="HW59" s="134">
        <f t="shared" si="1526"/>
        <v>0</v>
      </c>
      <c r="HX59" s="135">
        <f t="shared" si="1526"/>
        <v>0</v>
      </c>
      <c r="HY59" s="133">
        <f t="shared" si="1526"/>
        <v>0</v>
      </c>
      <c r="HZ59" s="134">
        <f t="shared" si="1526"/>
        <v>0</v>
      </c>
      <c r="IA59" s="134">
        <f t="shared" si="1526"/>
        <v>0</v>
      </c>
      <c r="IB59" s="134">
        <f t="shared" si="1526"/>
        <v>0</v>
      </c>
      <c r="IC59" s="134">
        <f t="shared" si="1526"/>
        <v>0</v>
      </c>
      <c r="ID59" s="134">
        <f t="shared" si="1526"/>
        <v>0</v>
      </c>
      <c r="IE59" s="135">
        <f t="shared" si="1526"/>
        <v>0</v>
      </c>
      <c r="IF59" s="133">
        <f t="shared" si="1526"/>
        <v>0</v>
      </c>
      <c r="IG59" s="134">
        <f t="shared" si="1526"/>
        <v>0</v>
      </c>
      <c r="IH59" s="134">
        <f t="shared" si="1526"/>
        <v>0</v>
      </c>
      <c r="II59" s="134">
        <f t="shared" si="1526"/>
        <v>0</v>
      </c>
      <c r="IJ59" s="134">
        <f t="shared" si="1526"/>
        <v>0</v>
      </c>
      <c r="IK59" s="134">
        <f t="shared" si="1526"/>
        <v>0</v>
      </c>
      <c r="IL59" s="135">
        <f t="shared" si="1526"/>
        <v>0</v>
      </c>
      <c r="IM59" s="133">
        <f t="shared" si="1526"/>
        <v>0</v>
      </c>
      <c r="IN59" s="134">
        <f t="shared" si="1526"/>
        <v>0</v>
      </c>
      <c r="IO59" s="134">
        <f t="shared" si="1526"/>
        <v>0</v>
      </c>
      <c r="IP59" s="134">
        <f t="shared" si="1526"/>
        <v>0</v>
      </c>
      <c r="IQ59" s="134">
        <f t="shared" si="1526"/>
        <v>0</v>
      </c>
      <c r="IR59" s="134">
        <f t="shared" si="1526"/>
        <v>0</v>
      </c>
      <c r="IS59" s="135">
        <f t="shared" si="1526"/>
        <v>0</v>
      </c>
      <c r="IT59" s="133">
        <f t="shared" si="1526"/>
        <v>0</v>
      </c>
      <c r="IU59" s="134">
        <f t="shared" si="1526"/>
        <v>0</v>
      </c>
      <c r="IV59" s="134">
        <f t="shared" si="1526"/>
        <v>0</v>
      </c>
      <c r="IW59" s="134">
        <f t="shared" si="1526"/>
        <v>0</v>
      </c>
      <c r="IX59" s="134">
        <f t="shared" si="1526"/>
        <v>0</v>
      </c>
      <c r="IY59" s="134">
        <f t="shared" si="1526"/>
        <v>0</v>
      </c>
      <c r="IZ59" s="135">
        <f t="shared" si="1526"/>
        <v>0</v>
      </c>
      <c r="JA59" s="133">
        <f t="shared" si="1526"/>
        <v>0</v>
      </c>
      <c r="JB59" s="134">
        <f t="shared" si="1526"/>
        <v>0</v>
      </c>
      <c r="JC59" s="134">
        <f t="shared" si="1526"/>
        <v>0</v>
      </c>
      <c r="JD59" s="134">
        <f t="shared" si="1526"/>
        <v>0</v>
      </c>
      <c r="JE59" s="134">
        <f t="shared" si="1526"/>
        <v>0</v>
      </c>
      <c r="JF59" s="134">
        <f t="shared" ref="JF59:JN59" si="1527">IFERROR(JF33/JF5,0)</f>
        <v>0</v>
      </c>
      <c r="JG59" s="135">
        <f t="shared" si="1527"/>
        <v>0</v>
      </c>
      <c r="JH59" s="133">
        <f t="shared" si="1527"/>
        <v>0</v>
      </c>
      <c r="JI59" s="134">
        <f t="shared" si="1527"/>
        <v>0</v>
      </c>
      <c r="JJ59" s="134">
        <f t="shared" si="1527"/>
        <v>0</v>
      </c>
      <c r="JK59" s="134">
        <f t="shared" si="1527"/>
        <v>0</v>
      </c>
      <c r="JL59" s="134">
        <f t="shared" si="1527"/>
        <v>0</v>
      </c>
      <c r="JM59" s="134">
        <f t="shared" si="1527"/>
        <v>0</v>
      </c>
      <c r="JN59" s="135">
        <f t="shared" si="1527"/>
        <v>0</v>
      </c>
    </row>
    <row r="60" spans="1:274" x14ac:dyDescent="0.2">
      <c r="A60" s="63" t="s">
        <v>124</v>
      </c>
      <c r="B60" s="130">
        <f>IFERROR(B33/B5,0)</f>
        <v>0</v>
      </c>
      <c r="C60" s="131">
        <f t="shared" ref="C60:I60" si="1528">IFERROR(C33/C5,0)</f>
        <v>0</v>
      </c>
      <c r="D60" s="131">
        <f t="shared" si="1528"/>
        <v>0</v>
      </c>
      <c r="E60" s="131">
        <f t="shared" si="1528"/>
        <v>0</v>
      </c>
      <c r="F60" s="131">
        <f t="shared" si="1528"/>
        <v>0</v>
      </c>
      <c r="G60" s="131">
        <f t="shared" si="1528"/>
        <v>0</v>
      </c>
      <c r="H60" s="132">
        <f t="shared" si="1528"/>
        <v>0</v>
      </c>
      <c r="I60" s="130">
        <f t="shared" si="1528"/>
        <v>0</v>
      </c>
      <c r="J60" s="131">
        <f t="shared" ref="J60:BU60" si="1529">IFERROR(J33/J5,0)</f>
        <v>0</v>
      </c>
      <c r="K60" s="131">
        <f t="shared" si="1529"/>
        <v>0</v>
      </c>
      <c r="L60" s="131">
        <f t="shared" si="1529"/>
        <v>0</v>
      </c>
      <c r="M60" s="131">
        <f t="shared" si="1529"/>
        <v>0</v>
      </c>
      <c r="N60" s="131">
        <f t="shared" si="1529"/>
        <v>0</v>
      </c>
      <c r="O60" s="132">
        <f t="shared" si="1529"/>
        <v>0</v>
      </c>
      <c r="P60" s="130">
        <f t="shared" si="1529"/>
        <v>0</v>
      </c>
      <c r="Q60" s="131">
        <f t="shared" si="1529"/>
        <v>0</v>
      </c>
      <c r="R60" s="131">
        <f t="shared" si="1529"/>
        <v>0</v>
      </c>
      <c r="S60" s="131">
        <f t="shared" si="1529"/>
        <v>0</v>
      </c>
      <c r="T60" s="131">
        <f t="shared" si="1529"/>
        <v>0</v>
      </c>
      <c r="U60" s="131">
        <f t="shared" si="1529"/>
        <v>0</v>
      </c>
      <c r="V60" s="132">
        <f t="shared" si="1529"/>
        <v>0</v>
      </c>
      <c r="W60" s="130">
        <f t="shared" si="1529"/>
        <v>0</v>
      </c>
      <c r="X60" s="131">
        <f t="shared" si="1529"/>
        <v>0</v>
      </c>
      <c r="Y60" s="131">
        <f t="shared" si="1529"/>
        <v>0</v>
      </c>
      <c r="Z60" s="131">
        <f t="shared" si="1529"/>
        <v>0</v>
      </c>
      <c r="AA60" s="131">
        <f t="shared" si="1529"/>
        <v>0</v>
      </c>
      <c r="AB60" s="131">
        <f t="shared" si="1529"/>
        <v>0</v>
      </c>
      <c r="AC60" s="132">
        <f t="shared" si="1529"/>
        <v>0</v>
      </c>
      <c r="AD60" s="130">
        <f t="shared" si="1529"/>
        <v>0</v>
      </c>
      <c r="AE60" s="131">
        <f t="shared" si="1529"/>
        <v>0</v>
      </c>
      <c r="AF60" s="131">
        <f t="shared" si="1529"/>
        <v>0</v>
      </c>
      <c r="AG60" s="131">
        <f t="shared" si="1529"/>
        <v>0</v>
      </c>
      <c r="AH60" s="131">
        <f t="shared" si="1529"/>
        <v>0</v>
      </c>
      <c r="AI60" s="131">
        <f t="shared" si="1529"/>
        <v>0</v>
      </c>
      <c r="AJ60" s="132">
        <f t="shared" si="1529"/>
        <v>0</v>
      </c>
      <c r="AK60" s="130">
        <f t="shared" si="1529"/>
        <v>0</v>
      </c>
      <c r="AL60" s="131">
        <f t="shared" si="1529"/>
        <v>0</v>
      </c>
      <c r="AM60" s="131">
        <f t="shared" si="1529"/>
        <v>0</v>
      </c>
      <c r="AN60" s="131">
        <f t="shared" si="1529"/>
        <v>0</v>
      </c>
      <c r="AO60" s="131">
        <f t="shared" si="1529"/>
        <v>0</v>
      </c>
      <c r="AP60" s="131">
        <f t="shared" si="1529"/>
        <v>0</v>
      </c>
      <c r="AQ60" s="132">
        <f t="shared" si="1529"/>
        <v>0</v>
      </c>
      <c r="AR60" s="130">
        <f t="shared" si="1529"/>
        <v>0</v>
      </c>
      <c r="AS60" s="131">
        <f t="shared" si="1529"/>
        <v>0</v>
      </c>
      <c r="AT60" s="131">
        <f t="shared" si="1529"/>
        <v>0</v>
      </c>
      <c r="AU60" s="131">
        <f t="shared" si="1529"/>
        <v>0</v>
      </c>
      <c r="AV60" s="131">
        <f t="shared" si="1529"/>
        <v>0</v>
      </c>
      <c r="AW60" s="131">
        <f t="shared" si="1529"/>
        <v>0</v>
      </c>
      <c r="AX60" s="132">
        <f t="shared" si="1529"/>
        <v>0</v>
      </c>
      <c r="AY60" s="130">
        <f t="shared" si="1529"/>
        <v>0</v>
      </c>
      <c r="AZ60" s="131">
        <f t="shared" si="1529"/>
        <v>0</v>
      </c>
      <c r="BA60" s="131">
        <f t="shared" si="1529"/>
        <v>0</v>
      </c>
      <c r="BB60" s="131">
        <f t="shared" si="1529"/>
        <v>0</v>
      </c>
      <c r="BC60" s="131">
        <f t="shared" si="1529"/>
        <v>0</v>
      </c>
      <c r="BD60" s="131">
        <f t="shared" si="1529"/>
        <v>0</v>
      </c>
      <c r="BE60" s="132">
        <f t="shared" si="1529"/>
        <v>0</v>
      </c>
      <c r="BF60" s="130">
        <f t="shared" si="1529"/>
        <v>0</v>
      </c>
      <c r="BG60" s="131">
        <f t="shared" si="1529"/>
        <v>0</v>
      </c>
      <c r="BH60" s="131">
        <f t="shared" si="1529"/>
        <v>0</v>
      </c>
      <c r="BI60" s="131">
        <f t="shared" si="1529"/>
        <v>0</v>
      </c>
      <c r="BJ60" s="131">
        <f t="shared" si="1529"/>
        <v>0</v>
      </c>
      <c r="BK60" s="131">
        <f t="shared" si="1529"/>
        <v>0</v>
      </c>
      <c r="BL60" s="132">
        <f t="shared" si="1529"/>
        <v>0</v>
      </c>
      <c r="BM60" s="130">
        <f t="shared" si="1529"/>
        <v>0</v>
      </c>
      <c r="BN60" s="131">
        <f t="shared" si="1529"/>
        <v>0</v>
      </c>
      <c r="BO60" s="131">
        <f t="shared" si="1529"/>
        <v>0</v>
      </c>
      <c r="BP60" s="131">
        <f t="shared" si="1529"/>
        <v>0</v>
      </c>
      <c r="BQ60" s="131">
        <f t="shared" si="1529"/>
        <v>0</v>
      </c>
      <c r="BR60" s="131">
        <f t="shared" si="1529"/>
        <v>0</v>
      </c>
      <c r="BS60" s="132">
        <f t="shared" si="1529"/>
        <v>0</v>
      </c>
      <c r="BT60" s="130">
        <f t="shared" si="1529"/>
        <v>0</v>
      </c>
      <c r="BU60" s="131">
        <f t="shared" si="1529"/>
        <v>0</v>
      </c>
      <c r="BV60" s="131">
        <f t="shared" ref="BV60:EG60" si="1530">IFERROR(BV33/BV5,0)</f>
        <v>0</v>
      </c>
      <c r="BW60" s="131">
        <f t="shared" si="1530"/>
        <v>0</v>
      </c>
      <c r="BX60" s="131">
        <f t="shared" si="1530"/>
        <v>0</v>
      </c>
      <c r="BY60" s="131">
        <f t="shared" si="1530"/>
        <v>0</v>
      </c>
      <c r="BZ60" s="132">
        <f t="shared" si="1530"/>
        <v>0</v>
      </c>
      <c r="CA60" s="130">
        <f t="shared" si="1530"/>
        <v>0</v>
      </c>
      <c r="CB60" s="131">
        <f t="shared" si="1530"/>
        <v>0</v>
      </c>
      <c r="CC60" s="131">
        <f t="shared" si="1530"/>
        <v>0</v>
      </c>
      <c r="CD60" s="131">
        <f t="shared" si="1530"/>
        <v>0</v>
      </c>
      <c r="CE60" s="131">
        <f t="shared" si="1530"/>
        <v>0</v>
      </c>
      <c r="CF60" s="131">
        <f t="shared" si="1530"/>
        <v>0</v>
      </c>
      <c r="CG60" s="132">
        <f t="shared" si="1530"/>
        <v>0</v>
      </c>
      <c r="CH60" s="130">
        <f t="shared" si="1530"/>
        <v>0</v>
      </c>
      <c r="CI60" s="131">
        <f t="shared" si="1530"/>
        <v>0</v>
      </c>
      <c r="CJ60" s="131">
        <f t="shared" si="1530"/>
        <v>0</v>
      </c>
      <c r="CK60" s="131">
        <f t="shared" si="1530"/>
        <v>0</v>
      </c>
      <c r="CL60" s="131">
        <f t="shared" si="1530"/>
        <v>0</v>
      </c>
      <c r="CM60" s="131">
        <f t="shared" si="1530"/>
        <v>0</v>
      </c>
      <c r="CN60" s="132">
        <f t="shared" si="1530"/>
        <v>0</v>
      </c>
      <c r="CO60" s="130">
        <f t="shared" si="1530"/>
        <v>0</v>
      </c>
      <c r="CP60" s="131">
        <f t="shared" si="1530"/>
        <v>0</v>
      </c>
      <c r="CQ60" s="131">
        <f t="shared" si="1530"/>
        <v>0</v>
      </c>
      <c r="CR60" s="131">
        <f t="shared" si="1530"/>
        <v>0</v>
      </c>
      <c r="CS60" s="131">
        <f t="shared" si="1530"/>
        <v>0</v>
      </c>
      <c r="CT60" s="131">
        <f t="shared" si="1530"/>
        <v>0</v>
      </c>
      <c r="CU60" s="132">
        <f t="shared" si="1530"/>
        <v>0</v>
      </c>
      <c r="CV60" s="130">
        <f t="shared" si="1530"/>
        <v>0</v>
      </c>
      <c r="CW60" s="131">
        <f t="shared" si="1530"/>
        <v>0</v>
      </c>
      <c r="CX60" s="131">
        <f t="shared" si="1530"/>
        <v>0</v>
      </c>
      <c r="CY60" s="131">
        <f t="shared" si="1530"/>
        <v>0</v>
      </c>
      <c r="CZ60" s="131">
        <f t="shared" si="1530"/>
        <v>0</v>
      </c>
      <c r="DA60" s="131">
        <f t="shared" si="1530"/>
        <v>0</v>
      </c>
      <c r="DB60" s="132">
        <f t="shared" si="1530"/>
        <v>0</v>
      </c>
      <c r="DC60" s="130">
        <f t="shared" si="1530"/>
        <v>0</v>
      </c>
      <c r="DD60" s="131">
        <f t="shared" si="1530"/>
        <v>0</v>
      </c>
      <c r="DE60" s="131">
        <f t="shared" si="1530"/>
        <v>0</v>
      </c>
      <c r="DF60" s="131">
        <f t="shared" si="1530"/>
        <v>0</v>
      </c>
      <c r="DG60" s="131">
        <f t="shared" si="1530"/>
        <v>0</v>
      </c>
      <c r="DH60" s="131">
        <f t="shared" si="1530"/>
        <v>0</v>
      </c>
      <c r="DI60" s="132">
        <f t="shared" si="1530"/>
        <v>0</v>
      </c>
      <c r="DJ60" s="130">
        <f t="shared" si="1530"/>
        <v>0</v>
      </c>
      <c r="DK60" s="131">
        <f t="shared" si="1530"/>
        <v>0</v>
      </c>
      <c r="DL60" s="131">
        <f t="shared" si="1530"/>
        <v>0</v>
      </c>
      <c r="DM60" s="131">
        <f t="shared" si="1530"/>
        <v>0</v>
      </c>
      <c r="DN60" s="131">
        <f t="shared" si="1530"/>
        <v>0</v>
      </c>
      <c r="DO60" s="131">
        <f t="shared" si="1530"/>
        <v>0</v>
      </c>
      <c r="DP60" s="132">
        <f t="shared" si="1530"/>
        <v>0</v>
      </c>
      <c r="DQ60" s="130">
        <f t="shared" si="1530"/>
        <v>0</v>
      </c>
      <c r="DR60" s="131">
        <f t="shared" si="1530"/>
        <v>0</v>
      </c>
      <c r="DS60" s="131">
        <f t="shared" si="1530"/>
        <v>0</v>
      </c>
      <c r="DT60" s="131">
        <f t="shared" si="1530"/>
        <v>0</v>
      </c>
      <c r="DU60" s="131">
        <f t="shared" si="1530"/>
        <v>0</v>
      </c>
      <c r="DV60" s="131">
        <f t="shared" si="1530"/>
        <v>0</v>
      </c>
      <c r="DW60" s="132">
        <f t="shared" si="1530"/>
        <v>0</v>
      </c>
      <c r="DX60" s="130">
        <f t="shared" si="1530"/>
        <v>0</v>
      </c>
      <c r="DY60" s="131">
        <f t="shared" si="1530"/>
        <v>0</v>
      </c>
      <c r="DZ60" s="131">
        <f t="shared" si="1530"/>
        <v>0</v>
      </c>
      <c r="EA60" s="131">
        <f t="shared" si="1530"/>
        <v>4.1092489137181873E-2</v>
      </c>
      <c r="EB60" s="131">
        <f t="shared" si="1530"/>
        <v>4.3221393034825868E-2</v>
      </c>
      <c r="EC60" s="131">
        <f t="shared" si="1530"/>
        <v>4.8196517412935326E-2</v>
      </c>
      <c r="ED60" s="132">
        <f t="shared" si="1530"/>
        <v>4.1480099502487565E-2</v>
      </c>
      <c r="EE60" s="130">
        <f t="shared" si="1530"/>
        <v>4.1666666666666664E-2</v>
      </c>
      <c r="EF60" s="131">
        <f t="shared" si="1530"/>
        <v>4.2848258706467662E-2</v>
      </c>
      <c r="EG60" s="131">
        <f t="shared" si="1530"/>
        <v>3.6940298507462686E-2</v>
      </c>
      <c r="EH60" s="131">
        <f t="shared" ref="EH60:GS60" si="1531">IFERROR(EH33/EH5,0)</f>
        <v>3.9614427860696515E-2</v>
      </c>
      <c r="EI60" s="131">
        <f t="shared" si="1531"/>
        <v>3.8303181534622581E-2</v>
      </c>
      <c r="EJ60" s="131">
        <f t="shared" si="1531"/>
        <v>4.0875000000000002E-2</v>
      </c>
      <c r="EK60" s="132">
        <f t="shared" si="1531"/>
        <v>4.1687500000000002E-2</v>
      </c>
      <c r="EL60" s="130">
        <f t="shared" si="1531"/>
        <v>4.4542032622333749E-2</v>
      </c>
      <c r="EM60" s="131">
        <f t="shared" si="1531"/>
        <v>4.3500317057704505E-2</v>
      </c>
      <c r="EN60" s="131">
        <f t="shared" si="1531"/>
        <v>2.9930247305009511E-2</v>
      </c>
      <c r="EO60" s="131">
        <f t="shared" si="1531"/>
        <v>4.0773620798985416E-2</v>
      </c>
      <c r="EP60" s="131">
        <f t="shared" si="1531"/>
        <v>4.8857868020304569E-2</v>
      </c>
      <c r="EQ60" s="131">
        <f t="shared" si="1531"/>
        <v>3.4460753031269942E-2</v>
      </c>
      <c r="ER60" s="132">
        <f t="shared" si="1531"/>
        <v>3.2546266751754947E-2</v>
      </c>
      <c r="ES60" s="130">
        <f t="shared" si="1531"/>
        <v>3.318442884492661E-2</v>
      </c>
      <c r="ET60" s="131">
        <f t="shared" si="1531"/>
        <v>3.3612903225806449E-2</v>
      </c>
      <c r="EU60" s="131">
        <f t="shared" si="1531"/>
        <v>4.1161290322580646E-2</v>
      </c>
      <c r="EV60" s="131">
        <f t="shared" si="1531"/>
        <v>3.5465116279069765E-2</v>
      </c>
      <c r="EW60" s="131">
        <f t="shared" si="1531"/>
        <v>4.011627906976744E-2</v>
      </c>
      <c r="EX60" s="131">
        <f t="shared" si="1531"/>
        <v>3.9082687338501294E-2</v>
      </c>
      <c r="EY60" s="132">
        <f t="shared" si="1531"/>
        <v>3.9341085271317827E-2</v>
      </c>
      <c r="EZ60" s="130">
        <f t="shared" si="1531"/>
        <v>4.5307443365695796E-2</v>
      </c>
      <c r="FA60" s="131">
        <f t="shared" si="1531"/>
        <v>4.7566515249837765E-2</v>
      </c>
      <c r="FB60" s="131">
        <f t="shared" si="1531"/>
        <v>5.3017521090201171E-2</v>
      </c>
      <c r="FC60" s="131">
        <f t="shared" si="1531"/>
        <v>4.2467532467532466E-2</v>
      </c>
      <c r="FD60" s="131">
        <f t="shared" si="1531"/>
        <v>4.3376623376623374E-2</v>
      </c>
      <c r="FE60" s="131">
        <f t="shared" si="1531"/>
        <v>4.7857142857142855E-2</v>
      </c>
      <c r="FF60" s="132">
        <f t="shared" si="1531"/>
        <v>3.9870129870129868E-2</v>
      </c>
      <c r="FG60" s="130">
        <f t="shared" si="1531"/>
        <v>0</v>
      </c>
      <c r="FH60" s="131">
        <f t="shared" si="1531"/>
        <v>0</v>
      </c>
      <c r="FI60" s="131">
        <f t="shared" si="1531"/>
        <v>0</v>
      </c>
      <c r="FJ60" s="131">
        <f t="shared" si="1531"/>
        <v>0</v>
      </c>
      <c r="FK60" s="131">
        <f t="shared" si="1531"/>
        <v>0</v>
      </c>
      <c r="FL60" s="131">
        <f t="shared" si="1531"/>
        <v>0</v>
      </c>
      <c r="FM60" s="132">
        <f t="shared" si="1531"/>
        <v>0</v>
      </c>
      <c r="FN60" s="130">
        <f t="shared" si="1531"/>
        <v>0</v>
      </c>
      <c r="FO60" s="131">
        <f t="shared" si="1531"/>
        <v>0</v>
      </c>
      <c r="FP60" s="131">
        <f t="shared" si="1531"/>
        <v>0</v>
      </c>
      <c r="FQ60" s="131">
        <f t="shared" si="1531"/>
        <v>0</v>
      </c>
      <c r="FR60" s="131">
        <f t="shared" si="1531"/>
        <v>0</v>
      </c>
      <c r="FS60" s="131">
        <f t="shared" si="1531"/>
        <v>0</v>
      </c>
      <c r="FT60" s="132">
        <f t="shared" si="1531"/>
        <v>0</v>
      </c>
      <c r="FU60" s="130">
        <f t="shared" si="1531"/>
        <v>0</v>
      </c>
      <c r="FV60" s="131">
        <f t="shared" si="1531"/>
        <v>0</v>
      </c>
      <c r="FW60" s="131">
        <f t="shared" si="1531"/>
        <v>0</v>
      </c>
      <c r="FX60" s="131">
        <f t="shared" si="1531"/>
        <v>0</v>
      </c>
      <c r="FY60" s="131">
        <f t="shared" si="1531"/>
        <v>0</v>
      </c>
      <c r="FZ60" s="131">
        <f t="shared" si="1531"/>
        <v>0</v>
      </c>
      <c r="GA60" s="132">
        <f t="shared" si="1531"/>
        <v>0</v>
      </c>
      <c r="GB60" s="130">
        <f t="shared" si="1531"/>
        <v>0</v>
      </c>
      <c r="GC60" s="131">
        <f t="shared" si="1531"/>
        <v>0</v>
      </c>
      <c r="GD60" s="131">
        <f t="shared" si="1531"/>
        <v>0</v>
      </c>
      <c r="GE60" s="131">
        <f t="shared" si="1531"/>
        <v>0</v>
      </c>
      <c r="GF60" s="131">
        <f t="shared" si="1531"/>
        <v>0</v>
      </c>
      <c r="GG60" s="131">
        <f t="shared" si="1531"/>
        <v>0</v>
      </c>
      <c r="GH60" s="132">
        <f t="shared" si="1531"/>
        <v>0</v>
      </c>
      <c r="GI60" s="130">
        <f t="shared" si="1531"/>
        <v>0</v>
      </c>
      <c r="GJ60" s="131">
        <f t="shared" si="1531"/>
        <v>0</v>
      </c>
      <c r="GK60" s="131">
        <f t="shared" si="1531"/>
        <v>0</v>
      </c>
      <c r="GL60" s="131">
        <f t="shared" si="1531"/>
        <v>0</v>
      </c>
      <c r="GM60" s="131">
        <f t="shared" si="1531"/>
        <v>0</v>
      </c>
      <c r="GN60" s="131">
        <f t="shared" si="1531"/>
        <v>0</v>
      </c>
      <c r="GO60" s="132">
        <f t="shared" si="1531"/>
        <v>0</v>
      </c>
      <c r="GP60" s="130">
        <f t="shared" si="1531"/>
        <v>0</v>
      </c>
      <c r="GQ60" s="131">
        <f t="shared" si="1531"/>
        <v>0</v>
      </c>
      <c r="GR60" s="131">
        <f t="shared" si="1531"/>
        <v>0</v>
      </c>
      <c r="GS60" s="131">
        <f t="shared" si="1531"/>
        <v>0</v>
      </c>
      <c r="GT60" s="131">
        <f t="shared" ref="GT60:JE60" si="1532">IFERROR(GT33/GT5,0)</f>
        <v>0</v>
      </c>
      <c r="GU60" s="131">
        <f t="shared" si="1532"/>
        <v>0</v>
      </c>
      <c r="GV60" s="132">
        <f t="shared" si="1532"/>
        <v>0</v>
      </c>
      <c r="GW60" s="130">
        <f t="shared" si="1532"/>
        <v>0</v>
      </c>
      <c r="GX60" s="131">
        <f t="shared" si="1532"/>
        <v>0</v>
      </c>
      <c r="GY60" s="131">
        <f t="shared" si="1532"/>
        <v>0</v>
      </c>
      <c r="GZ60" s="131">
        <f t="shared" si="1532"/>
        <v>0</v>
      </c>
      <c r="HA60" s="131">
        <f t="shared" si="1532"/>
        <v>0</v>
      </c>
      <c r="HB60" s="131">
        <f t="shared" si="1532"/>
        <v>0</v>
      </c>
      <c r="HC60" s="132">
        <f t="shared" si="1532"/>
        <v>0</v>
      </c>
      <c r="HD60" s="130">
        <f t="shared" si="1532"/>
        <v>0</v>
      </c>
      <c r="HE60" s="131">
        <f t="shared" si="1532"/>
        <v>0</v>
      </c>
      <c r="HF60" s="131">
        <f t="shared" si="1532"/>
        <v>0</v>
      </c>
      <c r="HG60" s="131">
        <f t="shared" si="1532"/>
        <v>0</v>
      </c>
      <c r="HH60" s="131">
        <f t="shared" si="1532"/>
        <v>0</v>
      </c>
      <c r="HI60" s="131">
        <f t="shared" si="1532"/>
        <v>0</v>
      </c>
      <c r="HJ60" s="132">
        <f t="shared" si="1532"/>
        <v>0</v>
      </c>
      <c r="HK60" s="130">
        <f t="shared" si="1532"/>
        <v>0</v>
      </c>
      <c r="HL60" s="131">
        <f t="shared" si="1532"/>
        <v>0</v>
      </c>
      <c r="HM60" s="131">
        <f t="shared" si="1532"/>
        <v>0</v>
      </c>
      <c r="HN60" s="131">
        <f t="shared" si="1532"/>
        <v>0</v>
      </c>
      <c r="HO60" s="131">
        <f t="shared" si="1532"/>
        <v>0</v>
      </c>
      <c r="HP60" s="131">
        <f t="shared" si="1532"/>
        <v>0</v>
      </c>
      <c r="HQ60" s="132">
        <f t="shared" si="1532"/>
        <v>0</v>
      </c>
      <c r="HR60" s="130">
        <f t="shared" si="1532"/>
        <v>0</v>
      </c>
      <c r="HS60" s="131">
        <f t="shared" si="1532"/>
        <v>0</v>
      </c>
      <c r="HT60" s="131">
        <f t="shared" si="1532"/>
        <v>0</v>
      </c>
      <c r="HU60" s="131">
        <f t="shared" si="1532"/>
        <v>0</v>
      </c>
      <c r="HV60" s="131">
        <f t="shared" si="1532"/>
        <v>0</v>
      </c>
      <c r="HW60" s="131">
        <f t="shared" si="1532"/>
        <v>0</v>
      </c>
      <c r="HX60" s="132">
        <f t="shared" si="1532"/>
        <v>0</v>
      </c>
      <c r="HY60" s="130">
        <f t="shared" si="1532"/>
        <v>0</v>
      </c>
      <c r="HZ60" s="131">
        <f t="shared" si="1532"/>
        <v>0</v>
      </c>
      <c r="IA60" s="131">
        <f t="shared" si="1532"/>
        <v>0</v>
      </c>
      <c r="IB60" s="131">
        <f t="shared" si="1532"/>
        <v>0</v>
      </c>
      <c r="IC60" s="131">
        <f t="shared" si="1532"/>
        <v>0</v>
      </c>
      <c r="ID60" s="131">
        <f t="shared" si="1532"/>
        <v>0</v>
      </c>
      <c r="IE60" s="132">
        <f t="shared" si="1532"/>
        <v>0</v>
      </c>
      <c r="IF60" s="130">
        <f t="shared" si="1532"/>
        <v>0</v>
      </c>
      <c r="IG60" s="131">
        <f t="shared" si="1532"/>
        <v>0</v>
      </c>
      <c r="IH60" s="131">
        <f t="shared" si="1532"/>
        <v>0</v>
      </c>
      <c r="II60" s="131">
        <f t="shared" si="1532"/>
        <v>0</v>
      </c>
      <c r="IJ60" s="131">
        <f t="shared" si="1532"/>
        <v>0</v>
      </c>
      <c r="IK60" s="131">
        <f t="shared" si="1532"/>
        <v>0</v>
      </c>
      <c r="IL60" s="132">
        <f t="shared" si="1532"/>
        <v>0</v>
      </c>
      <c r="IM60" s="130">
        <f t="shared" si="1532"/>
        <v>0</v>
      </c>
      <c r="IN60" s="131">
        <f t="shared" si="1532"/>
        <v>0</v>
      </c>
      <c r="IO60" s="131">
        <f t="shared" si="1532"/>
        <v>0</v>
      </c>
      <c r="IP60" s="131">
        <f t="shared" si="1532"/>
        <v>0</v>
      </c>
      <c r="IQ60" s="131">
        <f t="shared" si="1532"/>
        <v>0</v>
      </c>
      <c r="IR60" s="131">
        <f t="shared" si="1532"/>
        <v>0</v>
      </c>
      <c r="IS60" s="132">
        <f t="shared" si="1532"/>
        <v>0</v>
      </c>
      <c r="IT60" s="130">
        <f t="shared" si="1532"/>
        <v>0</v>
      </c>
      <c r="IU60" s="131">
        <f t="shared" si="1532"/>
        <v>0</v>
      </c>
      <c r="IV60" s="131">
        <f t="shared" si="1532"/>
        <v>0</v>
      </c>
      <c r="IW60" s="131">
        <f t="shared" si="1532"/>
        <v>0</v>
      </c>
      <c r="IX60" s="131">
        <f t="shared" si="1532"/>
        <v>0</v>
      </c>
      <c r="IY60" s="131">
        <f t="shared" si="1532"/>
        <v>0</v>
      </c>
      <c r="IZ60" s="132">
        <f t="shared" si="1532"/>
        <v>0</v>
      </c>
      <c r="JA60" s="130">
        <f t="shared" si="1532"/>
        <v>0</v>
      </c>
      <c r="JB60" s="131">
        <f t="shared" si="1532"/>
        <v>0</v>
      </c>
      <c r="JC60" s="131">
        <f t="shared" si="1532"/>
        <v>0</v>
      </c>
      <c r="JD60" s="131">
        <f t="shared" si="1532"/>
        <v>0</v>
      </c>
      <c r="JE60" s="131">
        <f t="shared" si="1532"/>
        <v>0</v>
      </c>
      <c r="JF60" s="131">
        <f t="shared" ref="JF60:JN60" si="1533">IFERROR(JF33/JF5,0)</f>
        <v>0</v>
      </c>
      <c r="JG60" s="132">
        <f t="shared" si="1533"/>
        <v>0</v>
      </c>
      <c r="JH60" s="130">
        <f t="shared" si="1533"/>
        <v>0</v>
      </c>
      <c r="JI60" s="131">
        <f t="shared" si="1533"/>
        <v>0</v>
      </c>
      <c r="JJ60" s="131">
        <f t="shared" si="1533"/>
        <v>0</v>
      </c>
      <c r="JK60" s="131">
        <f t="shared" si="1533"/>
        <v>0</v>
      </c>
      <c r="JL60" s="131">
        <f t="shared" si="1533"/>
        <v>0</v>
      </c>
      <c r="JM60" s="131">
        <f t="shared" si="1533"/>
        <v>0</v>
      </c>
      <c r="JN60" s="132">
        <f t="shared" si="1533"/>
        <v>0</v>
      </c>
    </row>
    <row r="61" spans="1:274" x14ac:dyDescent="0.2">
      <c r="A61" s="94" t="s">
        <v>125</v>
      </c>
      <c r="B61" s="133">
        <f>IFERROR(B47/B5,0)</f>
        <v>0</v>
      </c>
      <c r="C61" s="134">
        <f t="shared" ref="C61:I61" si="1534">IFERROR(C47/C5,0)</f>
        <v>0</v>
      </c>
      <c r="D61" s="134">
        <f t="shared" si="1534"/>
        <v>0</v>
      </c>
      <c r="E61" s="134">
        <f t="shared" si="1534"/>
        <v>0</v>
      </c>
      <c r="F61" s="134">
        <f t="shared" si="1534"/>
        <v>0</v>
      </c>
      <c r="G61" s="134">
        <f t="shared" si="1534"/>
        <v>0</v>
      </c>
      <c r="H61" s="135">
        <f t="shared" si="1534"/>
        <v>0</v>
      </c>
      <c r="I61" s="133">
        <f t="shared" si="1534"/>
        <v>0</v>
      </c>
      <c r="J61" s="134">
        <f t="shared" ref="J61:BU61" si="1535">IFERROR(J47/J5,0)</f>
        <v>0</v>
      </c>
      <c r="K61" s="134">
        <f t="shared" si="1535"/>
        <v>0</v>
      </c>
      <c r="L61" s="134">
        <f t="shared" si="1535"/>
        <v>0</v>
      </c>
      <c r="M61" s="134">
        <f t="shared" si="1535"/>
        <v>0</v>
      </c>
      <c r="N61" s="134">
        <f t="shared" si="1535"/>
        <v>0</v>
      </c>
      <c r="O61" s="135">
        <f t="shared" si="1535"/>
        <v>0</v>
      </c>
      <c r="P61" s="133">
        <f t="shared" si="1535"/>
        <v>0</v>
      </c>
      <c r="Q61" s="134">
        <f t="shared" si="1535"/>
        <v>0</v>
      </c>
      <c r="R61" s="134">
        <f t="shared" si="1535"/>
        <v>0</v>
      </c>
      <c r="S61" s="134">
        <f t="shared" si="1535"/>
        <v>0</v>
      </c>
      <c r="T61" s="134">
        <f t="shared" si="1535"/>
        <v>0</v>
      </c>
      <c r="U61" s="134">
        <f t="shared" si="1535"/>
        <v>0</v>
      </c>
      <c r="V61" s="135">
        <f t="shared" si="1535"/>
        <v>0</v>
      </c>
      <c r="W61" s="133">
        <f t="shared" si="1535"/>
        <v>0</v>
      </c>
      <c r="X61" s="134">
        <f t="shared" si="1535"/>
        <v>0</v>
      </c>
      <c r="Y61" s="134">
        <f t="shared" si="1535"/>
        <v>0</v>
      </c>
      <c r="Z61" s="134">
        <f t="shared" si="1535"/>
        <v>0</v>
      </c>
      <c r="AA61" s="134">
        <f t="shared" si="1535"/>
        <v>0</v>
      </c>
      <c r="AB61" s="134">
        <f t="shared" si="1535"/>
        <v>0</v>
      </c>
      <c r="AC61" s="135">
        <f t="shared" si="1535"/>
        <v>0</v>
      </c>
      <c r="AD61" s="133">
        <f t="shared" si="1535"/>
        <v>0</v>
      </c>
      <c r="AE61" s="134">
        <f t="shared" si="1535"/>
        <v>0</v>
      </c>
      <c r="AF61" s="134">
        <f t="shared" si="1535"/>
        <v>0</v>
      </c>
      <c r="AG61" s="134">
        <f t="shared" si="1535"/>
        <v>0</v>
      </c>
      <c r="AH61" s="134">
        <f t="shared" si="1535"/>
        <v>0</v>
      </c>
      <c r="AI61" s="134">
        <f t="shared" si="1535"/>
        <v>0</v>
      </c>
      <c r="AJ61" s="135">
        <f t="shared" si="1535"/>
        <v>0</v>
      </c>
      <c r="AK61" s="133">
        <f t="shared" si="1535"/>
        <v>0</v>
      </c>
      <c r="AL61" s="134">
        <f t="shared" si="1535"/>
        <v>0</v>
      </c>
      <c r="AM61" s="134">
        <f t="shared" si="1535"/>
        <v>0</v>
      </c>
      <c r="AN61" s="134">
        <f t="shared" si="1535"/>
        <v>0</v>
      </c>
      <c r="AO61" s="134">
        <f t="shared" si="1535"/>
        <v>0</v>
      </c>
      <c r="AP61" s="134">
        <f t="shared" si="1535"/>
        <v>0</v>
      </c>
      <c r="AQ61" s="135">
        <f t="shared" si="1535"/>
        <v>0</v>
      </c>
      <c r="AR61" s="133">
        <f t="shared" si="1535"/>
        <v>0</v>
      </c>
      <c r="AS61" s="134">
        <f t="shared" si="1535"/>
        <v>0</v>
      </c>
      <c r="AT61" s="134">
        <f t="shared" si="1535"/>
        <v>0</v>
      </c>
      <c r="AU61" s="134">
        <f t="shared" si="1535"/>
        <v>0</v>
      </c>
      <c r="AV61" s="134">
        <f t="shared" si="1535"/>
        <v>0</v>
      </c>
      <c r="AW61" s="134">
        <f t="shared" si="1535"/>
        <v>0</v>
      </c>
      <c r="AX61" s="135">
        <f t="shared" si="1535"/>
        <v>0</v>
      </c>
      <c r="AY61" s="133">
        <f t="shared" si="1535"/>
        <v>0</v>
      </c>
      <c r="AZ61" s="134">
        <f t="shared" si="1535"/>
        <v>0</v>
      </c>
      <c r="BA61" s="134">
        <f t="shared" si="1535"/>
        <v>0</v>
      </c>
      <c r="BB61" s="134">
        <f t="shared" si="1535"/>
        <v>0</v>
      </c>
      <c r="BC61" s="134">
        <f t="shared" si="1535"/>
        <v>0</v>
      </c>
      <c r="BD61" s="134">
        <f t="shared" si="1535"/>
        <v>0</v>
      </c>
      <c r="BE61" s="135">
        <f t="shared" si="1535"/>
        <v>0</v>
      </c>
      <c r="BF61" s="133">
        <f t="shared" si="1535"/>
        <v>0</v>
      </c>
      <c r="BG61" s="134">
        <f t="shared" si="1535"/>
        <v>0</v>
      </c>
      <c r="BH61" s="134">
        <f t="shared" si="1535"/>
        <v>0</v>
      </c>
      <c r="BI61" s="134">
        <f t="shared" si="1535"/>
        <v>0</v>
      </c>
      <c r="BJ61" s="134">
        <f t="shared" si="1535"/>
        <v>0</v>
      </c>
      <c r="BK61" s="134">
        <f t="shared" si="1535"/>
        <v>0</v>
      </c>
      <c r="BL61" s="135">
        <f t="shared" si="1535"/>
        <v>0</v>
      </c>
      <c r="BM61" s="133">
        <f t="shared" si="1535"/>
        <v>0</v>
      </c>
      <c r="BN61" s="134">
        <f t="shared" si="1535"/>
        <v>0</v>
      </c>
      <c r="BO61" s="134">
        <f t="shared" si="1535"/>
        <v>0</v>
      </c>
      <c r="BP61" s="134">
        <f t="shared" si="1535"/>
        <v>0</v>
      </c>
      <c r="BQ61" s="134">
        <f t="shared" si="1535"/>
        <v>0</v>
      </c>
      <c r="BR61" s="134">
        <f t="shared" si="1535"/>
        <v>0</v>
      </c>
      <c r="BS61" s="135">
        <f t="shared" si="1535"/>
        <v>0</v>
      </c>
      <c r="BT61" s="133">
        <f t="shared" si="1535"/>
        <v>0</v>
      </c>
      <c r="BU61" s="134">
        <f t="shared" si="1535"/>
        <v>0</v>
      </c>
      <c r="BV61" s="134">
        <f t="shared" ref="BV61:EG61" si="1536">IFERROR(BV47/BV5,0)</f>
        <v>0</v>
      </c>
      <c r="BW61" s="134">
        <f t="shared" si="1536"/>
        <v>0</v>
      </c>
      <c r="BX61" s="134">
        <f t="shared" si="1536"/>
        <v>0</v>
      </c>
      <c r="BY61" s="134">
        <f t="shared" si="1536"/>
        <v>0</v>
      </c>
      <c r="BZ61" s="135">
        <f t="shared" si="1536"/>
        <v>0</v>
      </c>
      <c r="CA61" s="133">
        <f t="shared" si="1536"/>
        <v>0</v>
      </c>
      <c r="CB61" s="134">
        <f t="shared" si="1536"/>
        <v>0</v>
      </c>
      <c r="CC61" s="134">
        <f t="shared" si="1536"/>
        <v>0</v>
      </c>
      <c r="CD61" s="134">
        <f t="shared" si="1536"/>
        <v>0</v>
      </c>
      <c r="CE61" s="134">
        <f t="shared" si="1536"/>
        <v>0</v>
      </c>
      <c r="CF61" s="134">
        <f t="shared" si="1536"/>
        <v>0</v>
      </c>
      <c r="CG61" s="135">
        <f t="shared" si="1536"/>
        <v>0</v>
      </c>
      <c r="CH61" s="133">
        <f t="shared" si="1536"/>
        <v>0</v>
      </c>
      <c r="CI61" s="134">
        <f t="shared" si="1536"/>
        <v>0</v>
      </c>
      <c r="CJ61" s="134">
        <f t="shared" si="1536"/>
        <v>0</v>
      </c>
      <c r="CK61" s="134">
        <f t="shared" si="1536"/>
        <v>0</v>
      </c>
      <c r="CL61" s="134">
        <f t="shared" si="1536"/>
        <v>0</v>
      </c>
      <c r="CM61" s="134">
        <f t="shared" si="1536"/>
        <v>0</v>
      </c>
      <c r="CN61" s="135">
        <f t="shared" si="1536"/>
        <v>0</v>
      </c>
      <c r="CO61" s="133">
        <f t="shared" si="1536"/>
        <v>0</v>
      </c>
      <c r="CP61" s="134">
        <f t="shared" si="1536"/>
        <v>0</v>
      </c>
      <c r="CQ61" s="134">
        <f t="shared" si="1536"/>
        <v>0</v>
      </c>
      <c r="CR61" s="134">
        <f t="shared" si="1536"/>
        <v>0</v>
      </c>
      <c r="CS61" s="134">
        <f t="shared" si="1536"/>
        <v>0</v>
      </c>
      <c r="CT61" s="134">
        <f t="shared" si="1536"/>
        <v>0</v>
      </c>
      <c r="CU61" s="135">
        <f t="shared" si="1536"/>
        <v>0</v>
      </c>
      <c r="CV61" s="133">
        <f t="shared" si="1536"/>
        <v>0</v>
      </c>
      <c r="CW61" s="134">
        <f t="shared" si="1536"/>
        <v>0</v>
      </c>
      <c r="CX61" s="134">
        <f t="shared" si="1536"/>
        <v>0</v>
      </c>
      <c r="CY61" s="134">
        <f t="shared" si="1536"/>
        <v>0</v>
      </c>
      <c r="CZ61" s="134">
        <f t="shared" si="1536"/>
        <v>0</v>
      </c>
      <c r="DA61" s="134">
        <f t="shared" si="1536"/>
        <v>0</v>
      </c>
      <c r="DB61" s="135">
        <f t="shared" si="1536"/>
        <v>0</v>
      </c>
      <c r="DC61" s="133">
        <f t="shared" si="1536"/>
        <v>0</v>
      </c>
      <c r="DD61" s="134">
        <f t="shared" si="1536"/>
        <v>0</v>
      </c>
      <c r="DE61" s="134">
        <f t="shared" si="1536"/>
        <v>0</v>
      </c>
      <c r="DF61" s="134">
        <f t="shared" si="1536"/>
        <v>0</v>
      </c>
      <c r="DG61" s="134">
        <f t="shared" si="1536"/>
        <v>0</v>
      </c>
      <c r="DH61" s="134">
        <f t="shared" si="1536"/>
        <v>0</v>
      </c>
      <c r="DI61" s="135">
        <f t="shared" si="1536"/>
        <v>0</v>
      </c>
      <c r="DJ61" s="133">
        <f t="shared" si="1536"/>
        <v>0</v>
      </c>
      <c r="DK61" s="134">
        <f t="shared" si="1536"/>
        <v>0</v>
      </c>
      <c r="DL61" s="134">
        <f t="shared" si="1536"/>
        <v>0</v>
      </c>
      <c r="DM61" s="134">
        <f t="shared" si="1536"/>
        <v>0</v>
      </c>
      <c r="DN61" s="134">
        <f t="shared" si="1536"/>
        <v>0</v>
      </c>
      <c r="DO61" s="134">
        <f t="shared" si="1536"/>
        <v>0</v>
      </c>
      <c r="DP61" s="135">
        <f t="shared" si="1536"/>
        <v>0</v>
      </c>
      <c r="DQ61" s="133">
        <f t="shared" si="1536"/>
        <v>0</v>
      </c>
      <c r="DR61" s="134">
        <f t="shared" si="1536"/>
        <v>0</v>
      </c>
      <c r="DS61" s="134">
        <f t="shared" si="1536"/>
        <v>0</v>
      </c>
      <c r="DT61" s="134">
        <f t="shared" si="1536"/>
        <v>0</v>
      </c>
      <c r="DU61" s="134">
        <f t="shared" si="1536"/>
        <v>0</v>
      </c>
      <c r="DV61" s="134">
        <f t="shared" si="1536"/>
        <v>0</v>
      </c>
      <c r="DW61" s="135">
        <f t="shared" si="1536"/>
        <v>0</v>
      </c>
      <c r="DX61" s="133">
        <f t="shared" si="1536"/>
        <v>0</v>
      </c>
      <c r="DY61" s="134">
        <f t="shared" si="1536"/>
        <v>0</v>
      </c>
      <c r="DZ61" s="134">
        <f t="shared" si="1536"/>
        <v>0</v>
      </c>
      <c r="EA61" s="134">
        <f t="shared" si="1536"/>
        <v>2.973308504034761E-2</v>
      </c>
      <c r="EB61" s="134">
        <f t="shared" si="1536"/>
        <v>3.4639303482587064E-2</v>
      </c>
      <c r="EC61" s="134">
        <f t="shared" si="1536"/>
        <v>2.7922885572139303E-2</v>
      </c>
      <c r="ED61" s="135">
        <f t="shared" si="1536"/>
        <v>3.134328358208955E-2</v>
      </c>
      <c r="EE61" s="133">
        <f t="shared" si="1536"/>
        <v>2.7985074626865673E-2</v>
      </c>
      <c r="EF61" s="134">
        <f t="shared" si="1536"/>
        <v>2.5248756218905474E-2</v>
      </c>
      <c r="EG61" s="134">
        <f t="shared" si="1536"/>
        <v>2.8296019900497512E-2</v>
      </c>
      <c r="EH61" s="134">
        <f t="shared" ref="EH61:GS61" si="1537">IFERROR(EH47/EH5,0)</f>
        <v>2.8482587064676618E-2</v>
      </c>
      <c r="EI61" s="134">
        <f t="shared" si="1537"/>
        <v>3.044291952588896E-2</v>
      </c>
      <c r="EJ61" s="134">
        <f t="shared" si="1537"/>
        <v>2.69375E-2</v>
      </c>
      <c r="EK61" s="135">
        <f t="shared" si="1537"/>
        <v>2.3625E-2</v>
      </c>
      <c r="EL61" s="133">
        <f t="shared" si="1537"/>
        <v>2.0702634880803011E-2</v>
      </c>
      <c r="EM61" s="134">
        <f t="shared" si="1537"/>
        <v>1.9086873811033609E-2</v>
      </c>
      <c r="EN61" s="134">
        <f t="shared" si="1537"/>
        <v>2.4540266328471783E-2</v>
      </c>
      <c r="EO61" s="134">
        <f t="shared" si="1537"/>
        <v>1.978440076093849E-2</v>
      </c>
      <c r="EP61" s="134">
        <f t="shared" si="1537"/>
        <v>2.0431472081218274E-2</v>
      </c>
      <c r="EQ61" s="134">
        <f t="shared" si="1537"/>
        <v>2.4250159540523293E-2</v>
      </c>
      <c r="ER61" s="135">
        <f t="shared" si="1537"/>
        <v>2.4441608168474793E-2</v>
      </c>
      <c r="ES61" s="133">
        <f t="shared" si="1537"/>
        <v>2.3675813656668793E-2</v>
      </c>
      <c r="ET61" s="134">
        <f t="shared" si="1537"/>
        <v>2.4516129032258065E-2</v>
      </c>
      <c r="EU61" s="134">
        <f t="shared" si="1537"/>
        <v>2.5290322580645161E-2</v>
      </c>
      <c r="EV61" s="134">
        <f t="shared" si="1537"/>
        <v>2.4870801033591731E-2</v>
      </c>
      <c r="EW61" s="134">
        <f t="shared" si="1537"/>
        <v>2.2028423772609818E-2</v>
      </c>
      <c r="EX61" s="134">
        <f t="shared" si="1537"/>
        <v>2.4612403100775195E-2</v>
      </c>
      <c r="EY61" s="135">
        <f t="shared" si="1537"/>
        <v>2.6679586563307493E-2</v>
      </c>
      <c r="EZ61" s="133">
        <f t="shared" si="1537"/>
        <v>2.524271844660194E-2</v>
      </c>
      <c r="FA61" s="134">
        <f t="shared" si="1537"/>
        <v>2.4983776768332251E-2</v>
      </c>
      <c r="FB61" s="134">
        <f t="shared" si="1537"/>
        <v>2.7709279688513951E-2</v>
      </c>
      <c r="FC61" s="134">
        <f t="shared" si="1537"/>
        <v>2.4350649350649352E-2</v>
      </c>
      <c r="FD61" s="134">
        <f t="shared" si="1537"/>
        <v>2.5649350649350651E-2</v>
      </c>
      <c r="FE61" s="134">
        <f t="shared" si="1537"/>
        <v>2.4155844155844156E-2</v>
      </c>
      <c r="FF61" s="135">
        <f t="shared" si="1537"/>
        <v>2.5454545454545455E-2</v>
      </c>
      <c r="FG61" s="133">
        <f t="shared" si="1537"/>
        <v>0</v>
      </c>
      <c r="FH61" s="134">
        <f t="shared" si="1537"/>
        <v>0</v>
      </c>
      <c r="FI61" s="134">
        <f t="shared" si="1537"/>
        <v>0</v>
      </c>
      <c r="FJ61" s="134">
        <f t="shared" si="1537"/>
        <v>0</v>
      </c>
      <c r="FK61" s="134">
        <f t="shared" si="1537"/>
        <v>0</v>
      </c>
      <c r="FL61" s="134">
        <f t="shared" si="1537"/>
        <v>0</v>
      </c>
      <c r="FM61" s="135">
        <f t="shared" si="1537"/>
        <v>0</v>
      </c>
      <c r="FN61" s="133">
        <f t="shared" si="1537"/>
        <v>0</v>
      </c>
      <c r="FO61" s="134">
        <f t="shared" si="1537"/>
        <v>0</v>
      </c>
      <c r="FP61" s="134">
        <f t="shared" si="1537"/>
        <v>0</v>
      </c>
      <c r="FQ61" s="134">
        <f t="shared" si="1537"/>
        <v>0</v>
      </c>
      <c r="FR61" s="134">
        <f t="shared" si="1537"/>
        <v>0</v>
      </c>
      <c r="FS61" s="134">
        <f t="shared" si="1537"/>
        <v>0</v>
      </c>
      <c r="FT61" s="135">
        <f t="shared" si="1537"/>
        <v>0</v>
      </c>
      <c r="FU61" s="133">
        <f t="shared" si="1537"/>
        <v>0</v>
      </c>
      <c r="FV61" s="134">
        <f t="shared" si="1537"/>
        <v>0</v>
      </c>
      <c r="FW61" s="134">
        <f t="shared" si="1537"/>
        <v>0</v>
      </c>
      <c r="FX61" s="134">
        <f t="shared" si="1537"/>
        <v>0</v>
      </c>
      <c r="FY61" s="134">
        <f t="shared" si="1537"/>
        <v>0</v>
      </c>
      <c r="FZ61" s="134">
        <f t="shared" si="1537"/>
        <v>0</v>
      </c>
      <c r="GA61" s="135">
        <f t="shared" si="1537"/>
        <v>0</v>
      </c>
      <c r="GB61" s="133">
        <f t="shared" si="1537"/>
        <v>0</v>
      </c>
      <c r="GC61" s="134">
        <f t="shared" si="1537"/>
        <v>0</v>
      </c>
      <c r="GD61" s="134">
        <f t="shared" si="1537"/>
        <v>0</v>
      </c>
      <c r="GE61" s="134">
        <f t="shared" si="1537"/>
        <v>0</v>
      </c>
      <c r="GF61" s="134">
        <f t="shared" si="1537"/>
        <v>0</v>
      </c>
      <c r="GG61" s="134">
        <f t="shared" si="1537"/>
        <v>0</v>
      </c>
      <c r="GH61" s="135">
        <f t="shared" si="1537"/>
        <v>0</v>
      </c>
      <c r="GI61" s="133">
        <f t="shared" si="1537"/>
        <v>0</v>
      </c>
      <c r="GJ61" s="134">
        <f t="shared" si="1537"/>
        <v>0</v>
      </c>
      <c r="GK61" s="134">
        <f t="shared" si="1537"/>
        <v>0</v>
      </c>
      <c r="GL61" s="134">
        <f t="shared" si="1537"/>
        <v>0</v>
      </c>
      <c r="GM61" s="134">
        <f t="shared" si="1537"/>
        <v>0</v>
      </c>
      <c r="GN61" s="134">
        <f t="shared" si="1537"/>
        <v>0</v>
      </c>
      <c r="GO61" s="135">
        <f t="shared" si="1537"/>
        <v>0</v>
      </c>
      <c r="GP61" s="133">
        <f t="shared" si="1537"/>
        <v>0</v>
      </c>
      <c r="GQ61" s="134">
        <f t="shared" si="1537"/>
        <v>0</v>
      </c>
      <c r="GR61" s="134">
        <f t="shared" si="1537"/>
        <v>0</v>
      </c>
      <c r="GS61" s="134">
        <f t="shared" si="1537"/>
        <v>0</v>
      </c>
      <c r="GT61" s="134">
        <f t="shared" ref="GT61:JE61" si="1538">IFERROR(GT47/GT5,0)</f>
        <v>0</v>
      </c>
      <c r="GU61" s="134">
        <f t="shared" si="1538"/>
        <v>0</v>
      </c>
      <c r="GV61" s="135">
        <f t="shared" si="1538"/>
        <v>0</v>
      </c>
      <c r="GW61" s="133">
        <f t="shared" si="1538"/>
        <v>0</v>
      </c>
      <c r="GX61" s="134">
        <f t="shared" si="1538"/>
        <v>0</v>
      </c>
      <c r="GY61" s="134">
        <f t="shared" si="1538"/>
        <v>0</v>
      </c>
      <c r="GZ61" s="134">
        <f t="shared" si="1538"/>
        <v>0</v>
      </c>
      <c r="HA61" s="134">
        <f t="shared" si="1538"/>
        <v>0</v>
      </c>
      <c r="HB61" s="134">
        <f t="shared" si="1538"/>
        <v>0</v>
      </c>
      <c r="HC61" s="135">
        <f t="shared" si="1538"/>
        <v>0</v>
      </c>
      <c r="HD61" s="133">
        <f t="shared" si="1538"/>
        <v>0</v>
      </c>
      <c r="HE61" s="134">
        <f t="shared" si="1538"/>
        <v>0</v>
      </c>
      <c r="HF61" s="134">
        <f t="shared" si="1538"/>
        <v>0</v>
      </c>
      <c r="HG61" s="134">
        <f t="shared" si="1538"/>
        <v>0</v>
      </c>
      <c r="HH61" s="134">
        <f t="shared" si="1538"/>
        <v>0</v>
      </c>
      <c r="HI61" s="134">
        <f t="shared" si="1538"/>
        <v>0</v>
      </c>
      <c r="HJ61" s="135">
        <f t="shared" si="1538"/>
        <v>0</v>
      </c>
      <c r="HK61" s="133">
        <f t="shared" si="1538"/>
        <v>0</v>
      </c>
      <c r="HL61" s="134">
        <f t="shared" si="1538"/>
        <v>0</v>
      </c>
      <c r="HM61" s="134">
        <f t="shared" si="1538"/>
        <v>0</v>
      </c>
      <c r="HN61" s="134">
        <f t="shared" si="1538"/>
        <v>0</v>
      </c>
      <c r="HO61" s="134">
        <f t="shared" si="1538"/>
        <v>0</v>
      </c>
      <c r="HP61" s="134">
        <f t="shared" si="1538"/>
        <v>0</v>
      </c>
      <c r="HQ61" s="135">
        <f t="shared" si="1538"/>
        <v>0</v>
      </c>
      <c r="HR61" s="133">
        <f t="shared" si="1538"/>
        <v>0</v>
      </c>
      <c r="HS61" s="134">
        <f t="shared" si="1538"/>
        <v>0</v>
      </c>
      <c r="HT61" s="134">
        <f t="shared" si="1538"/>
        <v>0</v>
      </c>
      <c r="HU61" s="134">
        <f t="shared" si="1538"/>
        <v>0</v>
      </c>
      <c r="HV61" s="134">
        <f t="shared" si="1538"/>
        <v>0</v>
      </c>
      <c r="HW61" s="134">
        <f t="shared" si="1538"/>
        <v>0</v>
      </c>
      <c r="HX61" s="135">
        <f t="shared" si="1538"/>
        <v>0</v>
      </c>
      <c r="HY61" s="133">
        <f t="shared" si="1538"/>
        <v>0</v>
      </c>
      <c r="HZ61" s="134">
        <f t="shared" si="1538"/>
        <v>0</v>
      </c>
      <c r="IA61" s="134">
        <f t="shared" si="1538"/>
        <v>0</v>
      </c>
      <c r="IB61" s="134">
        <f t="shared" si="1538"/>
        <v>0</v>
      </c>
      <c r="IC61" s="134">
        <f t="shared" si="1538"/>
        <v>0</v>
      </c>
      <c r="ID61" s="134">
        <f t="shared" si="1538"/>
        <v>0</v>
      </c>
      <c r="IE61" s="135">
        <f t="shared" si="1538"/>
        <v>0</v>
      </c>
      <c r="IF61" s="133">
        <f t="shared" si="1538"/>
        <v>0</v>
      </c>
      <c r="IG61" s="134">
        <f t="shared" si="1538"/>
        <v>0</v>
      </c>
      <c r="IH61" s="134">
        <f t="shared" si="1538"/>
        <v>0</v>
      </c>
      <c r="II61" s="134">
        <f t="shared" si="1538"/>
        <v>0</v>
      </c>
      <c r="IJ61" s="134">
        <f t="shared" si="1538"/>
        <v>0</v>
      </c>
      <c r="IK61" s="134">
        <f t="shared" si="1538"/>
        <v>0</v>
      </c>
      <c r="IL61" s="135">
        <f t="shared" si="1538"/>
        <v>0</v>
      </c>
      <c r="IM61" s="133">
        <f t="shared" si="1538"/>
        <v>0</v>
      </c>
      <c r="IN61" s="134">
        <f t="shared" si="1538"/>
        <v>0</v>
      </c>
      <c r="IO61" s="134">
        <f t="shared" si="1538"/>
        <v>0</v>
      </c>
      <c r="IP61" s="134">
        <f t="shared" si="1538"/>
        <v>0</v>
      </c>
      <c r="IQ61" s="134">
        <f t="shared" si="1538"/>
        <v>0</v>
      </c>
      <c r="IR61" s="134">
        <f t="shared" si="1538"/>
        <v>0</v>
      </c>
      <c r="IS61" s="135">
        <f t="shared" si="1538"/>
        <v>0</v>
      </c>
      <c r="IT61" s="133">
        <f t="shared" si="1538"/>
        <v>0</v>
      </c>
      <c r="IU61" s="134">
        <f t="shared" si="1538"/>
        <v>0</v>
      </c>
      <c r="IV61" s="134">
        <f t="shared" si="1538"/>
        <v>0</v>
      </c>
      <c r="IW61" s="134">
        <f t="shared" si="1538"/>
        <v>0</v>
      </c>
      <c r="IX61" s="134">
        <f t="shared" si="1538"/>
        <v>0</v>
      </c>
      <c r="IY61" s="134">
        <f t="shared" si="1538"/>
        <v>0</v>
      </c>
      <c r="IZ61" s="135">
        <f t="shared" si="1538"/>
        <v>0</v>
      </c>
      <c r="JA61" s="133">
        <f t="shared" si="1538"/>
        <v>0</v>
      </c>
      <c r="JB61" s="134">
        <f t="shared" si="1538"/>
        <v>0</v>
      </c>
      <c r="JC61" s="134">
        <f t="shared" si="1538"/>
        <v>0</v>
      </c>
      <c r="JD61" s="134">
        <f t="shared" si="1538"/>
        <v>0</v>
      </c>
      <c r="JE61" s="134">
        <f t="shared" si="1538"/>
        <v>0</v>
      </c>
      <c r="JF61" s="134">
        <f t="shared" ref="JF61:JN61" si="1539">IFERROR(JF47/JF5,0)</f>
        <v>0</v>
      </c>
      <c r="JG61" s="135">
        <f t="shared" si="1539"/>
        <v>0</v>
      </c>
      <c r="JH61" s="133">
        <f t="shared" si="1539"/>
        <v>0</v>
      </c>
      <c r="JI61" s="134">
        <f t="shared" si="1539"/>
        <v>0</v>
      </c>
      <c r="JJ61" s="134">
        <f t="shared" si="1539"/>
        <v>0</v>
      </c>
      <c r="JK61" s="134">
        <f t="shared" si="1539"/>
        <v>0</v>
      </c>
      <c r="JL61" s="134">
        <f t="shared" si="1539"/>
        <v>0</v>
      </c>
      <c r="JM61" s="134">
        <f t="shared" si="1539"/>
        <v>0</v>
      </c>
      <c r="JN61" s="135">
        <f t="shared" si="1539"/>
        <v>0</v>
      </c>
    </row>
    <row r="62" spans="1:274" x14ac:dyDescent="0.2">
      <c r="A62" s="63" t="s">
        <v>126</v>
      </c>
      <c r="B62" s="130">
        <f>IFERROR(B52/B5,0)</f>
        <v>0</v>
      </c>
      <c r="C62" s="131">
        <f t="shared" ref="C62:I62" si="1540">IFERROR(C52/C5,0)</f>
        <v>0</v>
      </c>
      <c r="D62" s="131">
        <f t="shared" si="1540"/>
        <v>0</v>
      </c>
      <c r="E62" s="131">
        <f t="shared" si="1540"/>
        <v>0</v>
      </c>
      <c r="F62" s="131">
        <f t="shared" si="1540"/>
        <v>0</v>
      </c>
      <c r="G62" s="131">
        <f t="shared" si="1540"/>
        <v>0</v>
      </c>
      <c r="H62" s="132">
        <f t="shared" si="1540"/>
        <v>0</v>
      </c>
      <c r="I62" s="130">
        <f t="shared" si="1540"/>
        <v>0</v>
      </c>
      <c r="J62" s="131">
        <f t="shared" ref="J62:BU62" si="1541">IFERROR(J52/J5,0)</f>
        <v>0</v>
      </c>
      <c r="K62" s="131">
        <f t="shared" si="1541"/>
        <v>0</v>
      </c>
      <c r="L62" s="131">
        <f t="shared" si="1541"/>
        <v>0</v>
      </c>
      <c r="M62" s="131">
        <f t="shared" si="1541"/>
        <v>0</v>
      </c>
      <c r="N62" s="131">
        <f t="shared" si="1541"/>
        <v>0</v>
      </c>
      <c r="O62" s="132">
        <f t="shared" si="1541"/>
        <v>0</v>
      </c>
      <c r="P62" s="130">
        <f t="shared" si="1541"/>
        <v>0</v>
      </c>
      <c r="Q62" s="131">
        <f t="shared" si="1541"/>
        <v>0</v>
      </c>
      <c r="R62" s="131">
        <f t="shared" si="1541"/>
        <v>0</v>
      </c>
      <c r="S62" s="131">
        <f t="shared" si="1541"/>
        <v>0</v>
      </c>
      <c r="T62" s="131">
        <f t="shared" si="1541"/>
        <v>0</v>
      </c>
      <c r="U62" s="131">
        <f t="shared" si="1541"/>
        <v>0</v>
      </c>
      <c r="V62" s="132">
        <f t="shared" si="1541"/>
        <v>0</v>
      </c>
      <c r="W62" s="130">
        <f t="shared" si="1541"/>
        <v>0</v>
      </c>
      <c r="X62" s="131">
        <f t="shared" si="1541"/>
        <v>0</v>
      </c>
      <c r="Y62" s="131">
        <f t="shared" si="1541"/>
        <v>0</v>
      </c>
      <c r="Z62" s="131">
        <f t="shared" si="1541"/>
        <v>0</v>
      </c>
      <c r="AA62" s="131">
        <f t="shared" si="1541"/>
        <v>0</v>
      </c>
      <c r="AB62" s="131">
        <f t="shared" si="1541"/>
        <v>0</v>
      </c>
      <c r="AC62" s="132">
        <f t="shared" si="1541"/>
        <v>0</v>
      </c>
      <c r="AD62" s="130">
        <f t="shared" si="1541"/>
        <v>0</v>
      </c>
      <c r="AE62" s="131">
        <f t="shared" si="1541"/>
        <v>0</v>
      </c>
      <c r="AF62" s="131">
        <f t="shared" si="1541"/>
        <v>0</v>
      </c>
      <c r="AG62" s="131">
        <f t="shared" si="1541"/>
        <v>0</v>
      </c>
      <c r="AH62" s="131">
        <f t="shared" si="1541"/>
        <v>0</v>
      </c>
      <c r="AI62" s="131">
        <f t="shared" si="1541"/>
        <v>0</v>
      </c>
      <c r="AJ62" s="132">
        <f t="shared" si="1541"/>
        <v>0</v>
      </c>
      <c r="AK62" s="130">
        <f t="shared" si="1541"/>
        <v>0</v>
      </c>
      <c r="AL62" s="131">
        <f t="shared" si="1541"/>
        <v>0</v>
      </c>
      <c r="AM62" s="131">
        <f t="shared" si="1541"/>
        <v>0</v>
      </c>
      <c r="AN62" s="131">
        <f t="shared" si="1541"/>
        <v>0</v>
      </c>
      <c r="AO62" s="131">
        <f t="shared" si="1541"/>
        <v>0</v>
      </c>
      <c r="AP62" s="131">
        <f t="shared" si="1541"/>
        <v>0</v>
      </c>
      <c r="AQ62" s="132">
        <f t="shared" si="1541"/>
        <v>0</v>
      </c>
      <c r="AR62" s="130">
        <f t="shared" si="1541"/>
        <v>0</v>
      </c>
      <c r="AS62" s="131">
        <f t="shared" si="1541"/>
        <v>0</v>
      </c>
      <c r="AT62" s="131">
        <f t="shared" si="1541"/>
        <v>0</v>
      </c>
      <c r="AU62" s="131">
        <f t="shared" si="1541"/>
        <v>0</v>
      </c>
      <c r="AV62" s="131">
        <f t="shared" si="1541"/>
        <v>0</v>
      </c>
      <c r="AW62" s="131">
        <f t="shared" si="1541"/>
        <v>0</v>
      </c>
      <c r="AX62" s="132">
        <f t="shared" si="1541"/>
        <v>0</v>
      </c>
      <c r="AY62" s="130">
        <f t="shared" si="1541"/>
        <v>0</v>
      </c>
      <c r="AZ62" s="131">
        <f t="shared" si="1541"/>
        <v>0</v>
      </c>
      <c r="BA62" s="131">
        <f t="shared" si="1541"/>
        <v>0</v>
      </c>
      <c r="BB62" s="131">
        <f t="shared" si="1541"/>
        <v>0</v>
      </c>
      <c r="BC62" s="131">
        <f t="shared" si="1541"/>
        <v>0</v>
      </c>
      <c r="BD62" s="131">
        <f t="shared" si="1541"/>
        <v>0</v>
      </c>
      <c r="BE62" s="132">
        <f t="shared" si="1541"/>
        <v>0</v>
      </c>
      <c r="BF62" s="130">
        <f t="shared" si="1541"/>
        <v>0</v>
      </c>
      <c r="BG62" s="131">
        <f t="shared" si="1541"/>
        <v>0</v>
      </c>
      <c r="BH62" s="131">
        <f t="shared" si="1541"/>
        <v>0</v>
      </c>
      <c r="BI62" s="131">
        <f t="shared" si="1541"/>
        <v>0</v>
      </c>
      <c r="BJ62" s="131">
        <f t="shared" si="1541"/>
        <v>0</v>
      </c>
      <c r="BK62" s="131">
        <f t="shared" si="1541"/>
        <v>0</v>
      </c>
      <c r="BL62" s="132">
        <f t="shared" si="1541"/>
        <v>0</v>
      </c>
      <c r="BM62" s="130">
        <f t="shared" si="1541"/>
        <v>0</v>
      </c>
      <c r="BN62" s="131">
        <f t="shared" si="1541"/>
        <v>0</v>
      </c>
      <c r="BO62" s="131">
        <f t="shared" si="1541"/>
        <v>0</v>
      </c>
      <c r="BP62" s="131">
        <f t="shared" si="1541"/>
        <v>0</v>
      </c>
      <c r="BQ62" s="131">
        <f t="shared" si="1541"/>
        <v>0</v>
      </c>
      <c r="BR62" s="131">
        <f t="shared" si="1541"/>
        <v>0</v>
      </c>
      <c r="BS62" s="132">
        <f t="shared" si="1541"/>
        <v>0</v>
      </c>
      <c r="BT62" s="130">
        <f t="shared" si="1541"/>
        <v>0</v>
      </c>
      <c r="BU62" s="131">
        <f t="shared" si="1541"/>
        <v>0</v>
      </c>
      <c r="BV62" s="131">
        <f t="shared" ref="BV62:EG62" si="1542">IFERROR(BV52/BV5,0)</f>
        <v>0</v>
      </c>
      <c r="BW62" s="131">
        <f t="shared" si="1542"/>
        <v>0</v>
      </c>
      <c r="BX62" s="131">
        <f t="shared" si="1542"/>
        <v>0</v>
      </c>
      <c r="BY62" s="131">
        <f t="shared" si="1542"/>
        <v>0</v>
      </c>
      <c r="BZ62" s="132">
        <f t="shared" si="1542"/>
        <v>0</v>
      </c>
      <c r="CA62" s="130">
        <f t="shared" si="1542"/>
        <v>0</v>
      </c>
      <c r="CB62" s="131">
        <f t="shared" si="1542"/>
        <v>0</v>
      </c>
      <c r="CC62" s="131">
        <f t="shared" si="1542"/>
        <v>0</v>
      </c>
      <c r="CD62" s="131">
        <f t="shared" si="1542"/>
        <v>0</v>
      </c>
      <c r="CE62" s="131">
        <f t="shared" si="1542"/>
        <v>0</v>
      </c>
      <c r="CF62" s="131">
        <f t="shared" si="1542"/>
        <v>0</v>
      </c>
      <c r="CG62" s="132">
        <f t="shared" si="1542"/>
        <v>0</v>
      </c>
      <c r="CH62" s="130">
        <f t="shared" si="1542"/>
        <v>0</v>
      </c>
      <c r="CI62" s="131">
        <f t="shared" si="1542"/>
        <v>0</v>
      </c>
      <c r="CJ62" s="131">
        <f t="shared" si="1542"/>
        <v>0</v>
      </c>
      <c r="CK62" s="131">
        <f t="shared" si="1542"/>
        <v>0</v>
      </c>
      <c r="CL62" s="131">
        <f t="shared" si="1542"/>
        <v>0</v>
      </c>
      <c r="CM62" s="131">
        <f t="shared" si="1542"/>
        <v>0</v>
      </c>
      <c r="CN62" s="132">
        <f t="shared" si="1542"/>
        <v>0</v>
      </c>
      <c r="CO62" s="130">
        <f t="shared" si="1542"/>
        <v>0</v>
      </c>
      <c r="CP62" s="131">
        <f t="shared" si="1542"/>
        <v>0</v>
      </c>
      <c r="CQ62" s="131">
        <f t="shared" si="1542"/>
        <v>0</v>
      </c>
      <c r="CR62" s="131">
        <f t="shared" si="1542"/>
        <v>0</v>
      </c>
      <c r="CS62" s="131">
        <f t="shared" si="1542"/>
        <v>0</v>
      </c>
      <c r="CT62" s="131">
        <f t="shared" si="1542"/>
        <v>0</v>
      </c>
      <c r="CU62" s="132">
        <f t="shared" si="1542"/>
        <v>0</v>
      </c>
      <c r="CV62" s="130">
        <f t="shared" si="1542"/>
        <v>0</v>
      </c>
      <c r="CW62" s="131">
        <f t="shared" si="1542"/>
        <v>0</v>
      </c>
      <c r="CX62" s="131">
        <f t="shared" si="1542"/>
        <v>0</v>
      </c>
      <c r="CY62" s="131">
        <f t="shared" si="1542"/>
        <v>0</v>
      </c>
      <c r="CZ62" s="131">
        <f t="shared" si="1542"/>
        <v>0</v>
      </c>
      <c r="DA62" s="131">
        <f t="shared" si="1542"/>
        <v>0</v>
      </c>
      <c r="DB62" s="132">
        <f t="shared" si="1542"/>
        <v>0</v>
      </c>
      <c r="DC62" s="130">
        <f t="shared" si="1542"/>
        <v>0</v>
      </c>
      <c r="DD62" s="131">
        <f t="shared" si="1542"/>
        <v>0</v>
      </c>
      <c r="DE62" s="131">
        <f t="shared" si="1542"/>
        <v>0</v>
      </c>
      <c r="DF62" s="131">
        <f t="shared" si="1542"/>
        <v>0</v>
      </c>
      <c r="DG62" s="131">
        <f t="shared" si="1542"/>
        <v>0</v>
      </c>
      <c r="DH62" s="131">
        <f t="shared" si="1542"/>
        <v>0</v>
      </c>
      <c r="DI62" s="132">
        <f t="shared" si="1542"/>
        <v>0</v>
      </c>
      <c r="DJ62" s="130">
        <f t="shared" si="1542"/>
        <v>0</v>
      </c>
      <c r="DK62" s="131">
        <f t="shared" si="1542"/>
        <v>0</v>
      </c>
      <c r="DL62" s="131">
        <f t="shared" si="1542"/>
        <v>0</v>
      </c>
      <c r="DM62" s="131">
        <f t="shared" si="1542"/>
        <v>0</v>
      </c>
      <c r="DN62" s="131">
        <f t="shared" si="1542"/>
        <v>0</v>
      </c>
      <c r="DO62" s="131">
        <f t="shared" si="1542"/>
        <v>0</v>
      </c>
      <c r="DP62" s="132">
        <f t="shared" si="1542"/>
        <v>0</v>
      </c>
      <c r="DQ62" s="130">
        <f t="shared" si="1542"/>
        <v>0</v>
      </c>
      <c r="DR62" s="131">
        <f t="shared" si="1542"/>
        <v>0</v>
      </c>
      <c r="DS62" s="131">
        <f t="shared" si="1542"/>
        <v>0</v>
      </c>
      <c r="DT62" s="131">
        <f t="shared" si="1542"/>
        <v>0</v>
      </c>
      <c r="DU62" s="131">
        <f t="shared" si="1542"/>
        <v>0</v>
      </c>
      <c r="DV62" s="131">
        <f t="shared" si="1542"/>
        <v>0</v>
      </c>
      <c r="DW62" s="132">
        <f t="shared" si="1542"/>
        <v>0</v>
      </c>
      <c r="DX62" s="130">
        <f t="shared" si="1542"/>
        <v>0</v>
      </c>
      <c r="DY62" s="131">
        <f t="shared" si="1542"/>
        <v>0</v>
      </c>
      <c r="DZ62" s="131">
        <f t="shared" si="1542"/>
        <v>0</v>
      </c>
      <c r="EA62" s="131">
        <f t="shared" si="1542"/>
        <v>3.7243947858472997E-4</v>
      </c>
      <c r="EB62" s="131">
        <f t="shared" si="1542"/>
        <v>3.1094527363184079E-4</v>
      </c>
      <c r="EC62" s="131">
        <f t="shared" si="1542"/>
        <v>3.1094527363184079E-4</v>
      </c>
      <c r="ED62" s="132">
        <f t="shared" si="1542"/>
        <v>3.1094527363184079E-4</v>
      </c>
      <c r="EE62" s="130">
        <f t="shared" si="1542"/>
        <v>4.9751243781094524E-4</v>
      </c>
      <c r="EF62" s="131">
        <f t="shared" si="1542"/>
        <v>4.9751243781094524E-4</v>
      </c>
      <c r="EG62" s="131">
        <f t="shared" si="1542"/>
        <v>4.9751243781094524E-4</v>
      </c>
      <c r="EH62" s="131">
        <f t="shared" ref="EH62:GS62" si="1543">IFERROR(EH52/EH5,0)</f>
        <v>6.2189054726368158E-4</v>
      </c>
      <c r="EI62" s="131">
        <f t="shared" si="1543"/>
        <v>6.2383031815346226E-4</v>
      </c>
      <c r="EJ62" s="131">
        <f t="shared" si="1543"/>
        <v>6.2500000000000001E-4</v>
      </c>
      <c r="EK62" s="132">
        <f t="shared" si="1543"/>
        <v>6.2500000000000001E-4</v>
      </c>
      <c r="EL62" s="130">
        <f t="shared" si="1543"/>
        <v>6.2735257214554575E-4</v>
      </c>
      <c r="EM62" s="131">
        <f t="shared" si="1543"/>
        <v>6.3411540900443881E-4</v>
      </c>
      <c r="EN62" s="131">
        <f t="shared" si="1543"/>
        <v>6.3411540900443881E-4</v>
      </c>
      <c r="EO62" s="131">
        <f t="shared" si="1543"/>
        <v>6.3411540900443881E-4</v>
      </c>
      <c r="EP62" s="131">
        <f t="shared" si="1543"/>
        <v>6.3451776649746188E-4</v>
      </c>
      <c r="EQ62" s="131">
        <f t="shared" si="1543"/>
        <v>5.1052967453733247E-4</v>
      </c>
      <c r="ER62" s="132">
        <f t="shared" si="1543"/>
        <v>6.3816209317166565E-4</v>
      </c>
      <c r="ES62" s="130">
        <f t="shared" si="1543"/>
        <v>5.1052967453733247E-4</v>
      </c>
      <c r="ET62" s="131">
        <f t="shared" si="1543"/>
        <v>6.4516129032258064E-4</v>
      </c>
      <c r="EU62" s="131">
        <f t="shared" si="1543"/>
        <v>5.1612903225806454E-4</v>
      </c>
      <c r="EV62" s="131">
        <f t="shared" si="1543"/>
        <v>6.459948320413437E-4</v>
      </c>
      <c r="EW62" s="131">
        <f t="shared" si="1543"/>
        <v>4.5219638242894054E-4</v>
      </c>
      <c r="EX62" s="131">
        <f t="shared" si="1543"/>
        <v>2.5839793281653745E-4</v>
      </c>
      <c r="EY62" s="132">
        <f t="shared" si="1543"/>
        <v>4.5219638242894054E-4</v>
      </c>
      <c r="EZ62" s="130">
        <f t="shared" si="1543"/>
        <v>3.8834951456310682E-4</v>
      </c>
      <c r="FA62" s="131">
        <f t="shared" si="1543"/>
        <v>4.5425048669695006E-4</v>
      </c>
      <c r="FB62" s="131">
        <f t="shared" si="1543"/>
        <v>3.8935756002595715E-4</v>
      </c>
      <c r="FC62" s="131">
        <f t="shared" si="1543"/>
        <v>3.2467532467532468E-4</v>
      </c>
      <c r="FD62" s="131">
        <f t="shared" si="1543"/>
        <v>3.8961038961038961E-4</v>
      </c>
      <c r="FE62" s="131">
        <f t="shared" si="1543"/>
        <v>3.2467532467532468E-4</v>
      </c>
      <c r="FF62" s="132">
        <f t="shared" si="1543"/>
        <v>3.2467532467532468E-4</v>
      </c>
      <c r="FG62" s="130">
        <f t="shared" si="1543"/>
        <v>0</v>
      </c>
      <c r="FH62" s="131">
        <f t="shared" si="1543"/>
        <v>0</v>
      </c>
      <c r="FI62" s="131">
        <f t="shared" si="1543"/>
        <v>0</v>
      </c>
      <c r="FJ62" s="131">
        <f t="shared" si="1543"/>
        <v>0</v>
      </c>
      <c r="FK62" s="131">
        <f t="shared" si="1543"/>
        <v>0</v>
      </c>
      <c r="FL62" s="131">
        <f t="shared" si="1543"/>
        <v>0</v>
      </c>
      <c r="FM62" s="132">
        <f t="shared" si="1543"/>
        <v>0</v>
      </c>
      <c r="FN62" s="130">
        <f t="shared" si="1543"/>
        <v>0</v>
      </c>
      <c r="FO62" s="131">
        <f t="shared" si="1543"/>
        <v>0</v>
      </c>
      <c r="FP62" s="131">
        <f t="shared" si="1543"/>
        <v>0</v>
      </c>
      <c r="FQ62" s="131">
        <f t="shared" si="1543"/>
        <v>0</v>
      </c>
      <c r="FR62" s="131">
        <f t="shared" si="1543"/>
        <v>0</v>
      </c>
      <c r="FS62" s="131">
        <f t="shared" si="1543"/>
        <v>0</v>
      </c>
      <c r="FT62" s="132">
        <f t="shared" si="1543"/>
        <v>0</v>
      </c>
      <c r="FU62" s="130">
        <f t="shared" si="1543"/>
        <v>0</v>
      </c>
      <c r="FV62" s="131">
        <f t="shared" si="1543"/>
        <v>0</v>
      </c>
      <c r="FW62" s="131">
        <f t="shared" si="1543"/>
        <v>0</v>
      </c>
      <c r="FX62" s="131">
        <f t="shared" si="1543"/>
        <v>0</v>
      </c>
      <c r="FY62" s="131">
        <f t="shared" si="1543"/>
        <v>0</v>
      </c>
      <c r="FZ62" s="131">
        <f t="shared" si="1543"/>
        <v>0</v>
      </c>
      <c r="GA62" s="132">
        <f t="shared" si="1543"/>
        <v>0</v>
      </c>
      <c r="GB62" s="130">
        <f t="shared" si="1543"/>
        <v>0</v>
      </c>
      <c r="GC62" s="131">
        <f t="shared" si="1543"/>
        <v>0</v>
      </c>
      <c r="GD62" s="131">
        <f t="shared" si="1543"/>
        <v>0</v>
      </c>
      <c r="GE62" s="131">
        <f t="shared" si="1543"/>
        <v>0</v>
      </c>
      <c r="GF62" s="131">
        <f t="shared" si="1543"/>
        <v>0</v>
      </c>
      <c r="GG62" s="131">
        <f t="shared" si="1543"/>
        <v>0</v>
      </c>
      <c r="GH62" s="132">
        <f t="shared" si="1543"/>
        <v>0</v>
      </c>
      <c r="GI62" s="130">
        <f t="shared" si="1543"/>
        <v>0</v>
      </c>
      <c r="GJ62" s="131">
        <f t="shared" si="1543"/>
        <v>0</v>
      </c>
      <c r="GK62" s="131">
        <f t="shared" si="1543"/>
        <v>0</v>
      </c>
      <c r="GL62" s="131">
        <f t="shared" si="1543"/>
        <v>0</v>
      </c>
      <c r="GM62" s="131">
        <f t="shared" si="1543"/>
        <v>0</v>
      </c>
      <c r="GN62" s="131">
        <f t="shared" si="1543"/>
        <v>0</v>
      </c>
      <c r="GO62" s="132">
        <f t="shared" si="1543"/>
        <v>0</v>
      </c>
      <c r="GP62" s="130">
        <f t="shared" si="1543"/>
        <v>0</v>
      </c>
      <c r="GQ62" s="131">
        <f t="shared" si="1543"/>
        <v>0</v>
      </c>
      <c r="GR62" s="131">
        <f t="shared" si="1543"/>
        <v>0</v>
      </c>
      <c r="GS62" s="131">
        <f t="shared" si="1543"/>
        <v>0</v>
      </c>
      <c r="GT62" s="131">
        <f t="shared" ref="GT62:JE62" si="1544">IFERROR(GT52/GT5,0)</f>
        <v>0</v>
      </c>
      <c r="GU62" s="131">
        <f t="shared" si="1544"/>
        <v>0</v>
      </c>
      <c r="GV62" s="132">
        <f t="shared" si="1544"/>
        <v>0</v>
      </c>
      <c r="GW62" s="130">
        <f t="shared" si="1544"/>
        <v>0</v>
      </c>
      <c r="GX62" s="131">
        <f t="shared" si="1544"/>
        <v>0</v>
      </c>
      <c r="GY62" s="131">
        <f t="shared" si="1544"/>
        <v>0</v>
      </c>
      <c r="GZ62" s="131">
        <f t="shared" si="1544"/>
        <v>0</v>
      </c>
      <c r="HA62" s="131">
        <f t="shared" si="1544"/>
        <v>0</v>
      </c>
      <c r="HB62" s="131">
        <f t="shared" si="1544"/>
        <v>0</v>
      </c>
      <c r="HC62" s="132">
        <f t="shared" si="1544"/>
        <v>0</v>
      </c>
      <c r="HD62" s="130">
        <f t="shared" si="1544"/>
        <v>0</v>
      </c>
      <c r="HE62" s="131">
        <f t="shared" si="1544"/>
        <v>0</v>
      </c>
      <c r="HF62" s="131">
        <f t="shared" si="1544"/>
        <v>0</v>
      </c>
      <c r="HG62" s="131">
        <f t="shared" si="1544"/>
        <v>0</v>
      </c>
      <c r="HH62" s="131">
        <f t="shared" si="1544"/>
        <v>0</v>
      </c>
      <c r="HI62" s="131">
        <f t="shared" si="1544"/>
        <v>0</v>
      </c>
      <c r="HJ62" s="132">
        <f t="shared" si="1544"/>
        <v>0</v>
      </c>
      <c r="HK62" s="130">
        <f t="shared" si="1544"/>
        <v>0</v>
      </c>
      <c r="HL62" s="131">
        <f t="shared" si="1544"/>
        <v>0</v>
      </c>
      <c r="HM62" s="131">
        <f t="shared" si="1544"/>
        <v>0</v>
      </c>
      <c r="HN62" s="131">
        <f t="shared" si="1544"/>
        <v>0</v>
      </c>
      <c r="HO62" s="131">
        <f t="shared" si="1544"/>
        <v>0</v>
      </c>
      <c r="HP62" s="131">
        <f t="shared" si="1544"/>
        <v>0</v>
      </c>
      <c r="HQ62" s="132">
        <f t="shared" si="1544"/>
        <v>0</v>
      </c>
      <c r="HR62" s="130">
        <f t="shared" si="1544"/>
        <v>0</v>
      </c>
      <c r="HS62" s="131">
        <f t="shared" si="1544"/>
        <v>0</v>
      </c>
      <c r="HT62" s="131">
        <f t="shared" si="1544"/>
        <v>0</v>
      </c>
      <c r="HU62" s="131">
        <f t="shared" si="1544"/>
        <v>0</v>
      </c>
      <c r="HV62" s="131">
        <f t="shared" si="1544"/>
        <v>0</v>
      </c>
      <c r="HW62" s="131">
        <f t="shared" si="1544"/>
        <v>0</v>
      </c>
      <c r="HX62" s="132">
        <f t="shared" si="1544"/>
        <v>0</v>
      </c>
      <c r="HY62" s="130">
        <f t="shared" si="1544"/>
        <v>0</v>
      </c>
      <c r="HZ62" s="131">
        <f t="shared" si="1544"/>
        <v>0</v>
      </c>
      <c r="IA62" s="131">
        <f t="shared" si="1544"/>
        <v>0</v>
      </c>
      <c r="IB62" s="131">
        <f t="shared" si="1544"/>
        <v>0</v>
      </c>
      <c r="IC62" s="131">
        <f t="shared" si="1544"/>
        <v>0</v>
      </c>
      <c r="ID62" s="131">
        <f t="shared" si="1544"/>
        <v>0</v>
      </c>
      <c r="IE62" s="132">
        <f t="shared" si="1544"/>
        <v>0</v>
      </c>
      <c r="IF62" s="130">
        <f t="shared" si="1544"/>
        <v>0</v>
      </c>
      <c r="IG62" s="131">
        <f t="shared" si="1544"/>
        <v>0</v>
      </c>
      <c r="IH62" s="131">
        <f t="shared" si="1544"/>
        <v>0</v>
      </c>
      <c r="II62" s="131">
        <f t="shared" si="1544"/>
        <v>0</v>
      </c>
      <c r="IJ62" s="131">
        <f t="shared" si="1544"/>
        <v>0</v>
      </c>
      <c r="IK62" s="131">
        <f t="shared" si="1544"/>
        <v>0</v>
      </c>
      <c r="IL62" s="132">
        <f t="shared" si="1544"/>
        <v>0</v>
      </c>
      <c r="IM62" s="130">
        <f t="shared" si="1544"/>
        <v>0</v>
      </c>
      <c r="IN62" s="131">
        <f t="shared" si="1544"/>
        <v>0</v>
      </c>
      <c r="IO62" s="131">
        <f t="shared" si="1544"/>
        <v>0</v>
      </c>
      <c r="IP62" s="131">
        <f t="shared" si="1544"/>
        <v>0</v>
      </c>
      <c r="IQ62" s="131">
        <f t="shared" si="1544"/>
        <v>0</v>
      </c>
      <c r="IR62" s="131">
        <f t="shared" si="1544"/>
        <v>0</v>
      </c>
      <c r="IS62" s="132">
        <f t="shared" si="1544"/>
        <v>0</v>
      </c>
      <c r="IT62" s="130">
        <f t="shared" si="1544"/>
        <v>0</v>
      </c>
      <c r="IU62" s="131">
        <f t="shared" si="1544"/>
        <v>0</v>
      </c>
      <c r="IV62" s="131">
        <f t="shared" si="1544"/>
        <v>0</v>
      </c>
      <c r="IW62" s="131">
        <f t="shared" si="1544"/>
        <v>0</v>
      </c>
      <c r="IX62" s="131">
        <f t="shared" si="1544"/>
        <v>0</v>
      </c>
      <c r="IY62" s="131">
        <f t="shared" si="1544"/>
        <v>0</v>
      </c>
      <c r="IZ62" s="132">
        <f t="shared" si="1544"/>
        <v>0</v>
      </c>
      <c r="JA62" s="130">
        <f t="shared" si="1544"/>
        <v>0</v>
      </c>
      <c r="JB62" s="131">
        <f t="shared" si="1544"/>
        <v>0</v>
      </c>
      <c r="JC62" s="131">
        <f t="shared" si="1544"/>
        <v>0</v>
      </c>
      <c r="JD62" s="131">
        <f t="shared" si="1544"/>
        <v>0</v>
      </c>
      <c r="JE62" s="131">
        <f t="shared" si="1544"/>
        <v>0</v>
      </c>
      <c r="JF62" s="131">
        <f t="shared" ref="JF62:JN62" si="1545">IFERROR(JF52/JF5,0)</f>
        <v>0</v>
      </c>
      <c r="JG62" s="132">
        <f t="shared" si="1545"/>
        <v>0</v>
      </c>
      <c r="JH62" s="130">
        <f t="shared" si="1545"/>
        <v>0</v>
      </c>
      <c r="JI62" s="131">
        <f t="shared" si="1545"/>
        <v>0</v>
      </c>
      <c r="JJ62" s="131">
        <f t="shared" si="1545"/>
        <v>0</v>
      </c>
      <c r="JK62" s="131">
        <f t="shared" si="1545"/>
        <v>0</v>
      </c>
      <c r="JL62" s="131">
        <f t="shared" si="1545"/>
        <v>0</v>
      </c>
      <c r="JM62" s="131">
        <f t="shared" si="1545"/>
        <v>0</v>
      </c>
      <c r="JN62" s="132">
        <f t="shared" si="1545"/>
        <v>0</v>
      </c>
    </row>
    <row r="65" spans="1:274" ht="12.75" x14ac:dyDescent="0.2">
      <c r="A65" s="182" t="s">
        <v>128</v>
      </c>
      <c r="B65" s="87"/>
      <c r="I65" s="87"/>
      <c r="P65" s="87"/>
      <c r="W65" s="87"/>
      <c r="AD65" s="87"/>
      <c r="AK65" s="87"/>
      <c r="AR65" s="87"/>
      <c r="AY65" s="87"/>
      <c r="BF65" s="87"/>
      <c r="BM65" s="87"/>
      <c r="BT65" s="87"/>
      <c r="CA65" s="87"/>
      <c r="CH65" s="87"/>
      <c r="CO65" s="87"/>
      <c r="CV65" s="87"/>
      <c r="DC65" s="87"/>
      <c r="DJ65" s="87"/>
      <c r="DQ65" s="87"/>
      <c r="DX65" s="87"/>
      <c r="EE65" s="87"/>
      <c r="EL65" s="87"/>
      <c r="ES65" s="87"/>
      <c r="EZ65" s="87"/>
      <c r="FG65" s="87"/>
      <c r="FN65" s="87"/>
      <c r="FU65" s="87"/>
      <c r="GB65" s="87"/>
      <c r="GI65" s="87"/>
      <c r="GP65" s="87"/>
      <c r="GW65" s="87"/>
      <c r="HD65" s="87"/>
      <c r="HK65" s="87"/>
      <c r="HR65" s="87"/>
      <c r="HY65" s="87"/>
      <c r="IF65" s="87"/>
      <c r="IM65" s="87"/>
      <c r="IT65" s="87"/>
      <c r="JA65" s="87"/>
      <c r="JH65" s="87"/>
    </row>
    <row r="66" spans="1:274" x14ac:dyDescent="0.2">
      <c r="A66" s="68" t="s">
        <v>107</v>
      </c>
      <c r="B66" s="69">
        <f>HLOOKUP(B$2,'Suivi journalier'!$3:$31,29,FALSE)</f>
        <v>0</v>
      </c>
      <c r="C66" s="70">
        <f>HLOOKUP(C$2,'Suivi journalier'!$3:$31,29,FALSE)</f>
        <v>0</v>
      </c>
      <c r="D66" s="70">
        <f>HLOOKUP(D$2,'Suivi journalier'!$3:$31,29,FALSE)</f>
        <v>0</v>
      </c>
      <c r="E66" s="70">
        <f>HLOOKUP(E$2,'Suivi journalier'!$3:$31,29,FALSE)</f>
        <v>0</v>
      </c>
      <c r="F66" s="70">
        <f>HLOOKUP(F$2,'Suivi journalier'!$3:$31,29,FALSE)</f>
        <v>0</v>
      </c>
      <c r="G66" s="70">
        <f>HLOOKUP(G$2,'Suivi journalier'!$3:$31,29,FALSE)</f>
        <v>0</v>
      </c>
      <c r="H66" s="71">
        <f>HLOOKUP(H$2,'Suivi journalier'!$3:$31,29,FALSE)</f>
        <v>0</v>
      </c>
      <c r="I66" s="69">
        <f>HLOOKUP(I$2,'Suivi journalier'!$3:$31,29,FALSE)</f>
        <v>1690</v>
      </c>
      <c r="J66" s="70">
        <f>HLOOKUP(J$2,'Suivi journalier'!$3:$31,29,FALSE)</f>
        <v>2540</v>
      </c>
      <c r="K66" s="70">
        <f>HLOOKUP(K$2,'Suivi journalier'!$3:$31,29,FALSE)</f>
        <v>3910</v>
      </c>
      <c r="L66" s="70">
        <f>HLOOKUP(L$2,'Suivi journalier'!$3:$31,29,FALSE)</f>
        <v>5360</v>
      </c>
      <c r="M66" s="70">
        <f>HLOOKUP(M$2,'Suivi journalier'!$3:$31,29,FALSE)</f>
        <v>6390</v>
      </c>
      <c r="N66" s="70">
        <f>HLOOKUP(N$2,'Suivi journalier'!$3:$31,29,FALSE)</f>
        <v>8080</v>
      </c>
      <c r="O66" s="71">
        <f>HLOOKUP(O$2,'Suivi journalier'!$3:$31,29,FALSE)</f>
        <v>9330</v>
      </c>
      <c r="P66" s="69">
        <f>HLOOKUP(P$2,'Suivi journalier'!$3:$31,29,FALSE)</f>
        <v>10570</v>
      </c>
      <c r="Q66" s="70">
        <f>HLOOKUP(Q$2,'Suivi journalier'!$3:$31,29,FALSE)</f>
        <v>12370</v>
      </c>
      <c r="R66" s="70">
        <f>HLOOKUP(R$2,'Suivi journalier'!$3:$31,29,FALSE)</f>
        <v>13540</v>
      </c>
      <c r="S66" s="70">
        <f>HLOOKUP(S$2,'Suivi journalier'!$3:$31,29,FALSE)</f>
        <v>14220</v>
      </c>
      <c r="T66" s="70">
        <f>HLOOKUP(T$2,'Suivi journalier'!$3:$31,29,FALSE)</f>
        <v>15120</v>
      </c>
      <c r="U66" s="70">
        <f>HLOOKUP(U$2,'Suivi journalier'!$3:$31,29,FALSE)</f>
        <v>15670</v>
      </c>
      <c r="V66" s="71">
        <f>HLOOKUP(V$2,'Suivi journalier'!$3:$31,29,FALSE)</f>
        <v>16680</v>
      </c>
      <c r="W66" s="69">
        <f>HLOOKUP(W$2,'Suivi journalier'!$3:$31,29,FALSE)</f>
        <v>17150</v>
      </c>
      <c r="X66" s="70">
        <f>HLOOKUP(X$2,'Suivi journalier'!$3:$31,29,FALSE)</f>
        <v>17590</v>
      </c>
      <c r="Y66" s="70">
        <f>HLOOKUP(Y$2,'Suivi journalier'!$3:$31,29,FALSE)</f>
        <v>18060</v>
      </c>
      <c r="Z66" s="70">
        <f>HLOOKUP(Z$2,'Suivi journalier'!$3:$31,29,FALSE)</f>
        <v>18360</v>
      </c>
      <c r="AA66" s="70">
        <f>HLOOKUP(AA$2,'Suivi journalier'!$3:$31,29,FALSE)</f>
        <v>18540</v>
      </c>
      <c r="AB66" s="70">
        <f>HLOOKUP(AB$2,'Suivi journalier'!$3:$31,29,FALSE)</f>
        <v>18750</v>
      </c>
      <c r="AC66" s="71">
        <f>HLOOKUP(AC$2,'Suivi journalier'!$3:$31,29,FALSE)</f>
        <v>18850</v>
      </c>
      <c r="AD66" s="69">
        <f>HLOOKUP(AD$2,'Suivi journalier'!$3:$31,29,FALSE)</f>
        <v>19040</v>
      </c>
      <c r="AE66" s="70">
        <f>HLOOKUP(AE$2,'Suivi journalier'!$3:$31,29,FALSE)</f>
        <v>19100</v>
      </c>
      <c r="AF66" s="70">
        <f>HLOOKUP(AF$2,'Suivi journalier'!$3:$31,29,FALSE)</f>
        <v>19200</v>
      </c>
      <c r="AG66" s="70">
        <f>HLOOKUP(AG$2,'Suivi journalier'!$3:$31,29,FALSE)</f>
        <v>19320</v>
      </c>
      <c r="AH66" s="70">
        <f>HLOOKUP(AH$2,'Suivi journalier'!$3:$31,29,FALSE)</f>
        <v>19370</v>
      </c>
      <c r="AI66" s="70">
        <f>HLOOKUP(AI$2,'Suivi journalier'!$3:$31,29,FALSE)</f>
        <v>19360</v>
      </c>
      <c r="AJ66" s="71">
        <f>HLOOKUP(AJ$2,'Suivi journalier'!$3:$31,29,FALSE)</f>
        <v>19310</v>
      </c>
      <c r="AK66" s="69">
        <f>HLOOKUP(AK$2,'Suivi journalier'!$3:$31,29,FALSE)</f>
        <v>19320</v>
      </c>
      <c r="AL66" s="70">
        <f>HLOOKUP(AL$2,'Suivi journalier'!$3:$31,29,FALSE)</f>
        <v>19320</v>
      </c>
      <c r="AM66" s="70">
        <f>HLOOKUP(AM$2,'Suivi journalier'!$3:$31,29,FALSE)</f>
        <v>19290</v>
      </c>
      <c r="AN66" s="70">
        <f>HLOOKUP(AN$2,'Suivi journalier'!$3:$31,29,FALSE)</f>
        <v>19290</v>
      </c>
      <c r="AO66" s="70">
        <f>HLOOKUP(AO$2,'Suivi journalier'!$3:$31,29,FALSE)</f>
        <v>19290</v>
      </c>
      <c r="AP66" s="70">
        <f>HLOOKUP(AP$2,'Suivi journalier'!$3:$31,29,FALSE)</f>
        <v>19290</v>
      </c>
      <c r="AQ66" s="71">
        <f>HLOOKUP(AQ$2,'Suivi journalier'!$3:$31,29,FALSE)</f>
        <v>19270</v>
      </c>
      <c r="AR66" s="69">
        <f>HLOOKUP(AR$2,'Suivi journalier'!$3:$31,29,FALSE)</f>
        <v>19190</v>
      </c>
      <c r="AS66" s="70">
        <f>HLOOKUP(AS$2,'Suivi journalier'!$3:$31,29,FALSE)</f>
        <v>19040</v>
      </c>
      <c r="AT66" s="70">
        <f>HLOOKUP(AT$2,'Suivi journalier'!$3:$31,29,FALSE)</f>
        <v>19040</v>
      </c>
      <c r="AU66" s="70">
        <f>HLOOKUP(AU$2,'Suivi journalier'!$3:$31,29,FALSE)</f>
        <v>18960</v>
      </c>
      <c r="AV66" s="70">
        <f>HLOOKUP(AV$2,'Suivi journalier'!$3:$31,29,FALSE)</f>
        <v>18700</v>
      </c>
      <c r="AW66" s="70">
        <f>HLOOKUP(AW$2,'Suivi journalier'!$3:$31,29,FALSE)</f>
        <v>18700</v>
      </c>
      <c r="AX66" s="71">
        <f>HLOOKUP(AX$2,'Suivi journalier'!$3:$31,29,FALSE)</f>
        <v>18750</v>
      </c>
      <c r="AY66" s="69">
        <f>HLOOKUP(AY$2,'Suivi journalier'!$3:$31,29,FALSE)</f>
        <v>18840</v>
      </c>
      <c r="AZ66" s="70">
        <f>HLOOKUP(AZ$2,'Suivi journalier'!$3:$31,29,FALSE)</f>
        <v>18870</v>
      </c>
      <c r="BA66" s="70">
        <f>HLOOKUP(BA$2,'Suivi journalier'!$3:$31,29,FALSE)</f>
        <v>18610</v>
      </c>
      <c r="BB66" s="70">
        <f>HLOOKUP(BB$2,'Suivi journalier'!$3:$31,29,FALSE)</f>
        <v>18600</v>
      </c>
      <c r="BC66" s="70">
        <f>HLOOKUP(BC$2,'Suivi journalier'!$3:$31,29,FALSE)</f>
        <v>18510</v>
      </c>
      <c r="BD66" s="70">
        <f>HLOOKUP(BD$2,'Suivi journalier'!$3:$31,29,FALSE)</f>
        <v>18570</v>
      </c>
      <c r="BE66" s="71">
        <f>HLOOKUP(BE$2,'Suivi journalier'!$3:$31,29,FALSE)</f>
        <v>18620</v>
      </c>
      <c r="BF66" s="69">
        <f>HLOOKUP(BF$2,'Suivi journalier'!$3:$31,29,FALSE)</f>
        <v>18670</v>
      </c>
      <c r="BG66" s="70">
        <f>HLOOKUP(BG$2,'Suivi journalier'!$3:$31,29,FALSE)</f>
        <v>18630</v>
      </c>
      <c r="BH66" s="70">
        <f>HLOOKUP(BH$2,'Suivi journalier'!$3:$31,29,FALSE)</f>
        <v>18600</v>
      </c>
      <c r="BI66" s="70">
        <f>HLOOKUP(BI$2,'Suivi journalier'!$3:$31,29,FALSE)</f>
        <v>18420</v>
      </c>
      <c r="BJ66" s="70">
        <f>HLOOKUP(BJ$2,'Suivi journalier'!$3:$31,29,FALSE)</f>
        <v>18460</v>
      </c>
      <c r="BK66" s="70">
        <f>HLOOKUP(BK$2,'Suivi journalier'!$3:$31,29,FALSE)</f>
        <v>18460</v>
      </c>
      <c r="BL66" s="71">
        <f>HLOOKUP(BL$2,'Suivi journalier'!$3:$31,29,FALSE)</f>
        <v>18480</v>
      </c>
      <c r="BM66" s="69">
        <f>HLOOKUP(BM$2,'Suivi journalier'!$3:$31,29,FALSE)</f>
        <v>18510</v>
      </c>
      <c r="BN66" s="69">
        <f>HLOOKUP(BN$2,'Suivi journalier'!$3:$31,29,FALSE)</f>
        <v>18510</v>
      </c>
      <c r="BO66" s="69">
        <f>HLOOKUP(BO$2,'Suivi journalier'!$3:$31,29,FALSE)</f>
        <v>18510</v>
      </c>
      <c r="BP66" s="69">
        <f>HLOOKUP(BP$2,'Suivi journalier'!$3:$31,29,FALSE)</f>
        <v>18510</v>
      </c>
      <c r="BQ66" s="69">
        <f>HLOOKUP(BQ$2,'Suivi journalier'!$3:$31,29,FALSE)</f>
        <v>18510</v>
      </c>
      <c r="BR66" s="69">
        <f>HLOOKUP(BR$2,'Suivi journalier'!$3:$31,29,FALSE)</f>
        <v>18510</v>
      </c>
      <c r="BS66" s="69">
        <f>HLOOKUP(BS$2,'Suivi journalier'!$3:$31,29,FALSE)</f>
        <v>18490</v>
      </c>
      <c r="BT66" s="69">
        <f>HLOOKUP(BT$2,'Suivi journalier'!$3:$31,29,FALSE)</f>
        <v>18330</v>
      </c>
      <c r="BU66" s="70">
        <f>HLOOKUP(BU$2,'Suivi journalier'!$3:$31,29,FALSE)</f>
        <v>18200</v>
      </c>
      <c r="BV66" s="70">
        <f>HLOOKUP(BV$2,'Suivi journalier'!$3:$31,29,FALSE)</f>
        <v>17990</v>
      </c>
      <c r="BW66" s="70">
        <f>HLOOKUP(BW$2,'Suivi journalier'!$3:$31,29,FALSE)</f>
        <v>17890</v>
      </c>
      <c r="BX66" s="70">
        <f>HLOOKUP(BX$2,'Suivi journalier'!$3:$31,29,FALSE)</f>
        <v>17930</v>
      </c>
      <c r="BY66" s="70">
        <f>HLOOKUP(BY$2,'Suivi journalier'!$3:$31,29,FALSE)</f>
        <v>17870</v>
      </c>
      <c r="BZ66" s="71">
        <f>HLOOKUP(BZ$2,'Suivi journalier'!$3:$31,29,FALSE)</f>
        <v>17880</v>
      </c>
      <c r="CA66" s="69">
        <f>HLOOKUP(CA$2,'Suivi journalier'!$3:$31,29,FALSE)</f>
        <v>17850</v>
      </c>
      <c r="CB66" s="70">
        <f>HLOOKUP(CB$2,'Suivi journalier'!$3:$31,29,FALSE)</f>
        <v>17870</v>
      </c>
      <c r="CC66" s="70">
        <f>HLOOKUP(CC$2,'Suivi journalier'!$3:$31,29,FALSE)</f>
        <v>17870</v>
      </c>
      <c r="CD66" s="70">
        <f>HLOOKUP(CD$2,'Suivi journalier'!$3:$31,29,FALSE)</f>
        <v>17990</v>
      </c>
      <c r="CE66" s="70">
        <f>HLOOKUP(CE$2,'Suivi journalier'!$3:$31,29,FALSE)</f>
        <v>17870</v>
      </c>
      <c r="CF66" s="70">
        <f>HLOOKUP(CF$2,'Suivi journalier'!$3:$31,29,FALSE)</f>
        <v>17880</v>
      </c>
      <c r="CG66" s="71">
        <f>HLOOKUP(CG$2,'Suivi journalier'!$3:$31,29,FALSE)</f>
        <v>17850</v>
      </c>
      <c r="CH66" s="69">
        <f>HLOOKUP(CH$2,'Suivi journalier'!$3:$31,29,FALSE)</f>
        <v>17540</v>
      </c>
      <c r="CI66" s="70">
        <f>HLOOKUP(CI$2,'Suivi journalier'!$3:$31,29,FALSE)</f>
        <v>17490</v>
      </c>
      <c r="CJ66" s="70">
        <f>HLOOKUP(CJ$2,'Suivi journalier'!$3:$31,29,FALSE)</f>
        <v>17520</v>
      </c>
      <c r="CK66" s="70">
        <f>HLOOKUP(CK$2,'Suivi journalier'!$3:$31,29,FALSE)</f>
        <v>17520</v>
      </c>
      <c r="CL66" s="70">
        <f>HLOOKUP(CL$2,'Suivi journalier'!$3:$31,29,FALSE)</f>
        <v>17450</v>
      </c>
      <c r="CM66" s="70">
        <f>HLOOKUP(CM$2,'Suivi journalier'!$3:$31,29,FALSE)</f>
        <v>17460</v>
      </c>
      <c r="CN66" s="71">
        <f>HLOOKUP(CN$2,'Suivi journalier'!$3:$31,29,FALSE)</f>
        <v>17460</v>
      </c>
      <c r="CO66" s="69">
        <f>HLOOKUP(CO$2,'Suivi journalier'!$3:$31,29,FALSE)</f>
        <v>17020</v>
      </c>
      <c r="CP66" s="70">
        <f>HLOOKUP(CP$2,'Suivi journalier'!$3:$31,29,FALSE)</f>
        <v>17070</v>
      </c>
      <c r="CQ66" s="70">
        <f>HLOOKUP(CQ$2,'Suivi journalier'!$3:$31,29,FALSE)</f>
        <v>17070</v>
      </c>
      <c r="CR66" s="70">
        <f>HLOOKUP(CR$2,'Suivi journalier'!$3:$31,29,FALSE)</f>
        <v>17040</v>
      </c>
      <c r="CS66" s="70">
        <f>HLOOKUP(CS$2,'Suivi journalier'!$3:$31,29,FALSE)</f>
        <v>17040</v>
      </c>
      <c r="CT66" s="70">
        <f>HLOOKUP(CT$2,'Suivi journalier'!$3:$31,29,FALSE)</f>
        <v>17040</v>
      </c>
      <c r="CU66" s="71">
        <f>HLOOKUP(CU$2,'Suivi journalier'!$3:$31,29,FALSE)</f>
        <v>17040</v>
      </c>
      <c r="CV66" s="69">
        <f>HLOOKUP(CV$2,'Suivi journalier'!$3:$31,29,FALSE)</f>
        <v>17040</v>
      </c>
      <c r="CW66" s="70">
        <f>HLOOKUP(CW$2,'Suivi journalier'!$3:$31,29,FALSE)</f>
        <v>17040</v>
      </c>
      <c r="CX66" s="70">
        <f>HLOOKUP(CX$2,'Suivi journalier'!$3:$31,29,FALSE)</f>
        <v>17040</v>
      </c>
      <c r="CY66" s="70">
        <f>HLOOKUP(CY$2,'Suivi journalier'!$3:$31,29,FALSE)</f>
        <v>16950</v>
      </c>
      <c r="CZ66" s="70">
        <f>HLOOKUP(CZ$2,'Suivi journalier'!$3:$31,29,FALSE)</f>
        <v>16930</v>
      </c>
      <c r="DA66" s="70">
        <f>HLOOKUP(DA$2,'Suivi journalier'!$3:$31,29,FALSE)</f>
        <v>16830</v>
      </c>
      <c r="DB66" s="71">
        <f>HLOOKUP(DB$2,'Suivi journalier'!$3:$31,29,FALSE)</f>
        <v>16830</v>
      </c>
      <c r="DC66" s="69">
        <f>HLOOKUP(DC$2,'Suivi journalier'!$3:$31,29,FALSE)</f>
        <v>16800</v>
      </c>
      <c r="DD66" s="70">
        <f>HLOOKUP(DD$2,'Suivi journalier'!$3:$31,29,FALSE)</f>
        <v>16740</v>
      </c>
      <c r="DE66" s="70">
        <f>HLOOKUP(DE$2,'Suivi journalier'!$3:$31,29,FALSE)</f>
        <v>16740</v>
      </c>
      <c r="DF66" s="70">
        <f>HLOOKUP(DF$2,'Suivi journalier'!$3:$31,29,FALSE)</f>
        <v>16740</v>
      </c>
      <c r="DG66" s="70">
        <f>HLOOKUP(DG$2,'Suivi journalier'!$3:$31,29,FALSE)</f>
        <v>16740</v>
      </c>
      <c r="DH66" s="70">
        <f>HLOOKUP(DH$2,'Suivi journalier'!$3:$31,29,FALSE)</f>
        <v>16740</v>
      </c>
      <c r="DI66" s="71">
        <f>HLOOKUP(DI$2,'Suivi journalier'!$3:$31,29,FALSE)</f>
        <v>16740</v>
      </c>
      <c r="DJ66" s="69">
        <f>HLOOKUP(DJ$2,'Suivi journalier'!$3:$31,29,FALSE)</f>
        <v>16740</v>
      </c>
      <c r="DK66" s="70">
        <f>HLOOKUP(DK$2,'Suivi journalier'!$3:$31,29,FALSE)</f>
        <v>16740</v>
      </c>
      <c r="DL66" s="70">
        <f>HLOOKUP(DL$2,'Suivi journalier'!$3:$31,29,FALSE)</f>
        <v>16740</v>
      </c>
      <c r="DM66" s="70">
        <f>HLOOKUP(DM$2,'Suivi journalier'!$3:$31,29,FALSE)</f>
        <v>16740</v>
      </c>
      <c r="DN66" s="70">
        <f>HLOOKUP(DN$2,'Suivi journalier'!$3:$31,29,FALSE)</f>
        <v>16710</v>
      </c>
      <c r="DO66" s="70">
        <f>HLOOKUP(DO$2,'Suivi journalier'!$3:$31,29,FALSE)</f>
        <v>16710</v>
      </c>
      <c r="DP66" s="71">
        <f>HLOOKUP(DP$2,'Suivi journalier'!$3:$31,29,FALSE)</f>
        <v>16710</v>
      </c>
      <c r="DQ66" s="69">
        <f>HLOOKUP(DQ$2,'Suivi journalier'!$3:$31,29,FALSE)</f>
        <v>16680</v>
      </c>
      <c r="DR66" s="70">
        <f>HLOOKUP(DR$2,'Suivi journalier'!$3:$31,29,FALSE)</f>
        <v>16620</v>
      </c>
      <c r="DS66" s="70">
        <f>HLOOKUP(DS$2,'Suivi journalier'!$3:$31,29,FALSE)</f>
        <v>16470</v>
      </c>
      <c r="DT66" s="70">
        <f>HLOOKUP(DT$2,'Suivi journalier'!$3:$31,29,FALSE)</f>
        <v>16410</v>
      </c>
      <c r="DU66" s="70">
        <f>HLOOKUP(DU$2,'Suivi journalier'!$3:$31,29,FALSE)</f>
        <v>16410</v>
      </c>
      <c r="DV66" s="70">
        <f>HLOOKUP(DV$2,'Suivi journalier'!$3:$31,29,FALSE)</f>
        <v>16410</v>
      </c>
      <c r="DW66" s="71">
        <f>HLOOKUP(DW$2,'Suivi journalier'!$3:$31,29,FALSE)</f>
        <v>16370</v>
      </c>
      <c r="DX66" s="69">
        <f>HLOOKUP(DX$2,'Suivi journalier'!$3:$31,29,FALSE)</f>
        <v>16370</v>
      </c>
      <c r="DY66" s="70">
        <f>HLOOKUP(DY$2,'Suivi journalier'!$3:$31,29,FALSE)</f>
        <v>16370</v>
      </c>
      <c r="DZ66" s="70">
        <f>HLOOKUP(DZ$2,'Suivi journalier'!$3:$31,29,FALSE)</f>
        <v>16230</v>
      </c>
      <c r="EA66" s="70">
        <f>HLOOKUP(EA$2,'Suivi journalier'!$3:$31,29,FALSE)</f>
        <v>0</v>
      </c>
      <c r="EB66" s="70">
        <f>HLOOKUP(EB$2,'Suivi journalier'!$3:$31,29,FALSE)</f>
        <v>0</v>
      </c>
      <c r="EC66" s="70">
        <f>HLOOKUP(EC$2,'Suivi journalier'!$3:$31,29,FALSE)</f>
        <v>0</v>
      </c>
      <c r="ED66" s="71">
        <f>HLOOKUP(ED$2,'Suivi journalier'!$3:$31,29,FALSE)</f>
        <v>0</v>
      </c>
      <c r="EE66" s="69">
        <f>HLOOKUP(EE$2,'Suivi journalier'!$3:$31,29,FALSE)</f>
        <v>0</v>
      </c>
      <c r="EF66" s="70">
        <f>HLOOKUP(EF$2,'Suivi journalier'!$3:$31,29,FALSE)</f>
        <v>0</v>
      </c>
      <c r="EG66" s="70">
        <f>HLOOKUP(EG$2,'Suivi journalier'!$3:$31,29,FALSE)</f>
        <v>0</v>
      </c>
      <c r="EH66" s="70">
        <f>HLOOKUP(EH$2,'Suivi journalier'!$3:$31,29,FALSE)</f>
        <v>0</v>
      </c>
      <c r="EI66" s="70">
        <f>HLOOKUP(EI$2,'Suivi journalier'!$3:$31,29,FALSE)</f>
        <v>0</v>
      </c>
      <c r="EJ66" s="70">
        <f>HLOOKUP(EJ$2,'Suivi journalier'!$3:$31,29,FALSE)</f>
        <v>0</v>
      </c>
      <c r="EK66" s="71">
        <f>HLOOKUP(EK$2,'Suivi journalier'!$3:$31,29,FALSE)</f>
        <v>0</v>
      </c>
      <c r="EL66" s="69">
        <f>HLOOKUP(EL$2,'Suivi journalier'!$3:$31,29,FALSE)</f>
        <v>0</v>
      </c>
      <c r="EM66" s="70">
        <f>HLOOKUP(EM$2,'Suivi journalier'!$3:$31,29,FALSE)</f>
        <v>0</v>
      </c>
      <c r="EN66" s="70">
        <f>HLOOKUP(EN$2,'Suivi journalier'!$3:$31,29,FALSE)</f>
        <v>0</v>
      </c>
      <c r="EO66" s="70">
        <f>HLOOKUP(EO$2,'Suivi journalier'!$3:$31,29,FALSE)</f>
        <v>0</v>
      </c>
      <c r="EP66" s="70">
        <f>HLOOKUP(EP$2,'Suivi journalier'!$3:$31,29,FALSE)</f>
        <v>0</v>
      </c>
      <c r="EQ66" s="70">
        <f>HLOOKUP(EQ$2,'Suivi journalier'!$3:$31,29,FALSE)</f>
        <v>0</v>
      </c>
      <c r="ER66" s="71">
        <f>HLOOKUP(ER$2,'Suivi journalier'!$3:$31,29,FALSE)</f>
        <v>0</v>
      </c>
      <c r="ES66" s="69">
        <f>HLOOKUP(ES$2,'Suivi journalier'!$3:$31,29,FALSE)</f>
        <v>0</v>
      </c>
      <c r="ET66" s="70">
        <f>HLOOKUP(ET$2,'Suivi journalier'!$3:$31,29,FALSE)</f>
        <v>0</v>
      </c>
      <c r="EU66" s="70">
        <f>HLOOKUP(EU$2,'Suivi journalier'!$3:$31,29,FALSE)</f>
        <v>0</v>
      </c>
      <c r="EV66" s="70">
        <f>HLOOKUP(EV$2,'Suivi journalier'!$3:$31,29,FALSE)</f>
        <v>0</v>
      </c>
      <c r="EW66" s="70">
        <f>HLOOKUP(EW$2,'Suivi journalier'!$3:$31,29,FALSE)</f>
        <v>0</v>
      </c>
      <c r="EX66" s="70">
        <f>HLOOKUP(EX$2,'Suivi journalier'!$3:$31,29,FALSE)</f>
        <v>0</v>
      </c>
      <c r="EY66" s="71">
        <f>HLOOKUP(EY$2,'Suivi journalier'!$3:$31,29,FALSE)</f>
        <v>0</v>
      </c>
      <c r="EZ66" s="69">
        <f>HLOOKUP(EZ$2,'Suivi journalier'!$3:$31,29,FALSE)</f>
        <v>0</v>
      </c>
      <c r="FA66" s="70">
        <f>HLOOKUP(FA$2,'Suivi journalier'!$3:$31,29,FALSE)</f>
        <v>0</v>
      </c>
      <c r="FB66" s="70">
        <f>HLOOKUP(FB$2,'Suivi journalier'!$3:$31,29,FALSE)</f>
        <v>0</v>
      </c>
      <c r="FC66" s="70">
        <f>HLOOKUP(FC$2,'Suivi journalier'!$3:$31,29,FALSE)</f>
        <v>0</v>
      </c>
      <c r="FD66" s="70">
        <f>HLOOKUP(FD$2,'Suivi journalier'!$3:$31,29,FALSE)</f>
        <v>0</v>
      </c>
      <c r="FE66" s="70">
        <f>HLOOKUP(FE$2,'Suivi journalier'!$3:$31,29,FALSE)</f>
        <v>0</v>
      </c>
      <c r="FF66" s="71">
        <f>HLOOKUP(FF$2,'Suivi journalier'!$3:$31,29,FALSE)</f>
        <v>0</v>
      </c>
      <c r="FG66" s="69">
        <f>HLOOKUP(FG$2,'Suivi journalier'!$3:$31,29,FALSE)</f>
        <v>0</v>
      </c>
      <c r="FH66" s="70">
        <f>HLOOKUP(FH$2,'Suivi journalier'!$3:$31,29,FALSE)</f>
        <v>0</v>
      </c>
      <c r="FI66" s="70">
        <f>HLOOKUP(FI$2,'Suivi journalier'!$3:$31,29,FALSE)</f>
        <v>0</v>
      </c>
      <c r="FJ66" s="70">
        <f>HLOOKUP(FJ$2,'Suivi journalier'!$3:$31,29,FALSE)</f>
        <v>0</v>
      </c>
      <c r="FK66" s="70">
        <f>HLOOKUP(FK$2,'Suivi journalier'!$3:$31,29,FALSE)</f>
        <v>0</v>
      </c>
      <c r="FL66" s="70">
        <f>HLOOKUP(FL$2,'Suivi journalier'!$3:$31,29,FALSE)</f>
        <v>0</v>
      </c>
      <c r="FM66" s="71">
        <f>HLOOKUP(FM$2,'Suivi journalier'!$3:$31,29,FALSE)</f>
        <v>0</v>
      </c>
      <c r="FN66" s="69">
        <f>HLOOKUP(FN$2,'Suivi journalier'!$3:$31,29,FALSE)</f>
        <v>0</v>
      </c>
      <c r="FO66" s="70">
        <f>HLOOKUP(FO$2,'Suivi journalier'!$3:$31,29,FALSE)</f>
        <v>0</v>
      </c>
      <c r="FP66" s="70">
        <f>HLOOKUP(FP$2,'Suivi journalier'!$3:$31,29,FALSE)</f>
        <v>0</v>
      </c>
      <c r="FQ66" s="70">
        <f>HLOOKUP(FQ$2,'Suivi journalier'!$3:$31,29,FALSE)</f>
        <v>0</v>
      </c>
      <c r="FR66" s="70">
        <f>HLOOKUP(FR$2,'Suivi journalier'!$3:$31,29,FALSE)</f>
        <v>0</v>
      </c>
      <c r="FS66" s="70">
        <f>HLOOKUP(FS$2,'Suivi journalier'!$3:$31,29,FALSE)</f>
        <v>0</v>
      </c>
      <c r="FT66" s="71">
        <f>HLOOKUP(FT$2,'Suivi journalier'!$3:$31,29,FALSE)</f>
        <v>0</v>
      </c>
      <c r="FU66" s="69">
        <f>HLOOKUP(FU$2,'Suivi journalier'!$3:$31,29,FALSE)</f>
        <v>0</v>
      </c>
      <c r="FV66" s="70">
        <f>HLOOKUP(FV$2,'Suivi journalier'!$3:$31,29,FALSE)</f>
        <v>0</v>
      </c>
      <c r="FW66" s="70">
        <f>HLOOKUP(FW$2,'Suivi journalier'!$3:$31,29,FALSE)</f>
        <v>0</v>
      </c>
      <c r="FX66" s="70">
        <f>HLOOKUP(FX$2,'Suivi journalier'!$3:$31,29,FALSE)</f>
        <v>0</v>
      </c>
      <c r="FY66" s="70">
        <f>HLOOKUP(FY$2,'Suivi journalier'!$3:$31,29,FALSE)</f>
        <v>0</v>
      </c>
      <c r="FZ66" s="70">
        <f>HLOOKUP(FZ$2,'Suivi journalier'!$3:$31,29,FALSE)</f>
        <v>0</v>
      </c>
      <c r="GA66" s="71">
        <f>HLOOKUP(GA$2,'Suivi journalier'!$3:$31,29,FALSE)</f>
        <v>0</v>
      </c>
      <c r="GB66" s="69">
        <f>HLOOKUP(GB$2,'Suivi journalier'!$3:$31,29,FALSE)</f>
        <v>0</v>
      </c>
      <c r="GC66" s="70">
        <f>HLOOKUP(GC$2,'Suivi journalier'!$3:$31,29,FALSE)</f>
        <v>0</v>
      </c>
      <c r="GD66" s="70">
        <f>HLOOKUP(GD$2,'Suivi journalier'!$3:$31,29,FALSE)</f>
        <v>0</v>
      </c>
      <c r="GE66" s="70">
        <f>HLOOKUP(GE$2,'Suivi journalier'!$3:$31,29,FALSE)</f>
        <v>0</v>
      </c>
      <c r="GF66" s="70">
        <f>HLOOKUP(GF$2,'Suivi journalier'!$3:$31,29,FALSE)</f>
        <v>0</v>
      </c>
      <c r="GG66" s="70">
        <f>HLOOKUP(GG$2,'Suivi journalier'!$3:$31,29,FALSE)</f>
        <v>0</v>
      </c>
      <c r="GH66" s="71">
        <f>HLOOKUP(GH$2,'Suivi journalier'!$3:$31,29,FALSE)</f>
        <v>0</v>
      </c>
      <c r="GI66" s="69">
        <f>HLOOKUP(GI$2,'Suivi journalier'!$3:$31,29,FALSE)</f>
        <v>0</v>
      </c>
      <c r="GJ66" s="70">
        <f>HLOOKUP(GJ$2,'Suivi journalier'!$3:$31,29,FALSE)</f>
        <v>0</v>
      </c>
      <c r="GK66" s="70">
        <f>HLOOKUP(GK$2,'Suivi journalier'!$3:$31,29,FALSE)</f>
        <v>0</v>
      </c>
      <c r="GL66" s="70">
        <f>HLOOKUP(GL$2,'Suivi journalier'!$3:$31,29,FALSE)</f>
        <v>0</v>
      </c>
      <c r="GM66" s="70">
        <f>HLOOKUP(GM$2,'Suivi journalier'!$3:$31,29,FALSE)</f>
        <v>0</v>
      </c>
      <c r="GN66" s="70">
        <f>HLOOKUP(GN$2,'Suivi journalier'!$3:$31,29,FALSE)</f>
        <v>0</v>
      </c>
      <c r="GO66" s="71">
        <f>HLOOKUP(GO$2,'Suivi journalier'!$3:$31,29,FALSE)</f>
        <v>0</v>
      </c>
      <c r="GP66" s="69">
        <f>HLOOKUP(GP$2,'Suivi journalier'!$3:$31,29,FALSE)</f>
        <v>0</v>
      </c>
      <c r="GQ66" s="70">
        <f>HLOOKUP(GQ$2,'Suivi journalier'!$3:$31,29,FALSE)</f>
        <v>0</v>
      </c>
      <c r="GR66" s="70">
        <f>HLOOKUP(GR$2,'Suivi journalier'!$3:$31,29,FALSE)</f>
        <v>0</v>
      </c>
      <c r="GS66" s="70">
        <f>HLOOKUP(GS$2,'Suivi journalier'!$3:$31,29,FALSE)</f>
        <v>0</v>
      </c>
      <c r="GT66" s="70">
        <f>HLOOKUP(GT$2,'Suivi journalier'!$3:$31,29,FALSE)</f>
        <v>0</v>
      </c>
      <c r="GU66" s="70">
        <f>HLOOKUP(GU$2,'Suivi journalier'!$3:$31,29,FALSE)</f>
        <v>0</v>
      </c>
      <c r="GV66" s="71">
        <f>HLOOKUP(GV$2,'Suivi journalier'!$3:$31,29,FALSE)</f>
        <v>0</v>
      </c>
      <c r="GW66" s="69">
        <f>HLOOKUP(GW$2,'Suivi journalier'!$3:$31,29,FALSE)</f>
        <v>0</v>
      </c>
      <c r="GX66" s="70">
        <f>HLOOKUP(GX$2,'Suivi journalier'!$3:$31,29,FALSE)</f>
        <v>0</v>
      </c>
      <c r="GY66" s="70">
        <f>HLOOKUP(GY$2,'Suivi journalier'!$3:$31,29,FALSE)</f>
        <v>0</v>
      </c>
      <c r="GZ66" s="70">
        <f>HLOOKUP(GZ$2,'Suivi journalier'!$3:$31,29,FALSE)</f>
        <v>0</v>
      </c>
      <c r="HA66" s="70">
        <f>HLOOKUP(HA$2,'Suivi journalier'!$3:$31,29,FALSE)</f>
        <v>0</v>
      </c>
      <c r="HB66" s="70">
        <f>HLOOKUP(HB$2,'Suivi journalier'!$3:$31,29,FALSE)</f>
        <v>0</v>
      </c>
      <c r="HC66" s="71">
        <f>HLOOKUP(HC$2,'Suivi journalier'!$3:$31,29,FALSE)</f>
        <v>0</v>
      </c>
      <c r="HD66" s="69">
        <f>HLOOKUP(HD$2,'Suivi journalier'!$3:$31,29,FALSE)</f>
        <v>0</v>
      </c>
      <c r="HE66" s="70">
        <f>HLOOKUP(HE$2,'Suivi journalier'!$3:$31,29,FALSE)</f>
        <v>0</v>
      </c>
      <c r="HF66" s="70">
        <f>HLOOKUP(HF$2,'Suivi journalier'!$3:$31,29,FALSE)</f>
        <v>0</v>
      </c>
      <c r="HG66" s="70">
        <f>HLOOKUP(HG$2,'Suivi journalier'!$3:$31,29,FALSE)</f>
        <v>0</v>
      </c>
      <c r="HH66" s="70">
        <f>HLOOKUP(HH$2,'Suivi journalier'!$3:$31,29,FALSE)</f>
        <v>0</v>
      </c>
      <c r="HI66" s="70">
        <f>HLOOKUP(HI$2,'Suivi journalier'!$3:$31,29,FALSE)</f>
        <v>0</v>
      </c>
      <c r="HJ66" s="71">
        <f>HLOOKUP(HJ$2,'Suivi journalier'!$3:$31,29,FALSE)</f>
        <v>0</v>
      </c>
      <c r="HK66" s="69">
        <f>HLOOKUP(HK$2,'Suivi journalier'!$3:$31,29,FALSE)</f>
        <v>0</v>
      </c>
      <c r="HL66" s="70">
        <f>HLOOKUP(HL$2,'Suivi journalier'!$3:$31,29,FALSE)</f>
        <v>0</v>
      </c>
      <c r="HM66" s="70">
        <f>HLOOKUP(HM$2,'Suivi journalier'!$3:$31,29,FALSE)</f>
        <v>0</v>
      </c>
      <c r="HN66" s="70">
        <f>HLOOKUP(HN$2,'Suivi journalier'!$3:$31,29,FALSE)</f>
        <v>0</v>
      </c>
      <c r="HO66" s="70">
        <f>HLOOKUP(HO$2,'Suivi journalier'!$3:$31,29,FALSE)</f>
        <v>0</v>
      </c>
      <c r="HP66" s="70">
        <f>HLOOKUP(HP$2,'Suivi journalier'!$3:$31,29,FALSE)</f>
        <v>0</v>
      </c>
      <c r="HQ66" s="71">
        <f>HLOOKUP(HQ$2,'Suivi journalier'!$3:$31,29,FALSE)</f>
        <v>0</v>
      </c>
      <c r="HR66" s="69">
        <f>HLOOKUP(HR$2,'Suivi journalier'!$3:$31,29,FALSE)</f>
        <v>0</v>
      </c>
      <c r="HS66" s="70">
        <f>HLOOKUP(HS$2,'Suivi journalier'!$3:$31,29,FALSE)</f>
        <v>0</v>
      </c>
      <c r="HT66" s="70">
        <f>HLOOKUP(HT$2,'Suivi journalier'!$3:$31,29,FALSE)</f>
        <v>0</v>
      </c>
      <c r="HU66" s="70">
        <f>HLOOKUP(HU$2,'Suivi journalier'!$3:$31,29,FALSE)</f>
        <v>0</v>
      </c>
      <c r="HV66" s="70">
        <f>HLOOKUP(HV$2,'Suivi journalier'!$3:$31,29,FALSE)</f>
        <v>0</v>
      </c>
      <c r="HW66" s="70">
        <f>HLOOKUP(HW$2,'Suivi journalier'!$3:$31,29,FALSE)</f>
        <v>0</v>
      </c>
      <c r="HX66" s="71">
        <f>HLOOKUP(HX$2,'Suivi journalier'!$3:$31,29,FALSE)</f>
        <v>0</v>
      </c>
      <c r="HY66" s="69">
        <f>HLOOKUP(HY$2,'Suivi journalier'!$3:$31,29,FALSE)</f>
        <v>0</v>
      </c>
      <c r="HZ66" s="70">
        <f>HLOOKUP(HZ$2,'Suivi journalier'!$3:$31,29,FALSE)</f>
        <v>0</v>
      </c>
      <c r="IA66" s="70">
        <f>HLOOKUP(IA$2,'Suivi journalier'!$3:$31,29,FALSE)</f>
        <v>0</v>
      </c>
      <c r="IB66" s="70">
        <f>HLOOKUP(IB$2,'Suivi journalier'!$3:$31,29,FALSE)</f>
        <v>0</v>
      </c>
      <c r="IC66" s="70">
        <f>HLOOKUP(IC$2,'Suivi journalier'!$3:$31,29,FALSE)</f>
        <v>0</v>
      </c>
      <c r="ID66" s="70">
        <f>HLOOKUP(ID$2,'Suivi journalier'!$3:$31,29,FALSE)</f>
        <v>0</v>
      </c>
      <c r="IE66" s="71">
        <f>HLOOKUP(IE$2,'Suivi journalier'!$3:$31,29,FALSE)</f>
        <v>0</v>
      </c>
      <c r="IF66" s="69">
        <f>HLOOKUP(IF$2,'Suivi journalier'!$3:$31,29,FALSE)</f>
        <v>0</v>
      </c>
      <c r="IG66" s="70">
        <f>HLOOKUP(IG$2,'Suivi journalier'!$3:$31,29,FALSE)</f>
        <v>0</v>
      </c>
      <c r="IH66" s="70">
        <f>HLOOKUP(IH$2,'Suivi journalier'!$3:$31,29,FALSE)</f>
        <v>0</v>
      </c>
      <c r="II66" s="70">
        <f>HLOOKUP(II$2,'Suivi journalier'!$3:$31,29,FALSE)</f>
        <v>0</v>
      </c>
      <c r="IJ66" s="70">
        <f>HLOOKUP(IJ$2,'Suivi journalier'!$3:$31,29,FALSE)</f>
        <v>0</v>
      </c>
      <c r="IK66" s="70">
        <f>HLOOKUP(IK$2,'Suivi journalier'!$3:$31,29,FALSE)</f>
        <v>0</v>
      </c>
      <c r="IL66" s="71">
        <f>HLOOKUP(IL$2,'Suivi journalier'!$3:$31,29,FALSE)</f>
        <v>0</v>
      </c>
      <c r="IM66" s="69">
        <f>HLOOKUP(IM$2,'Suivi journalier'!$3:$31,29,FALSE)</f>
        <v>0</v>
      </c>
      <c r="IN66" s="70">
        <f>HLOOKUP(IN$2,'Suivi journalier'!$3:$31,29,FALSE)</f>
        <v>0</v>
      </c>
      <c r="IO66" s="70">
        <f>HLOOKUP(IO$2,'Suivi journalier'!$3:$31,29,FALSE)</f>
        <v>0</v>
      </c>
      <c r="IP66" s="70">
        <f>HLOOKUP(IP$2,'Suivi journalier'!$3:$31,29,FALSE)</f>
        <v>0</v>
      </c>
      <c r="IQ66" s="70">
        <f>HLOOKUP(IQ$2,'Suivi journalier'!$3:$31,29,FALSE)</f>
        <v>0</v>
      </c>
      <c r="IR66" s="70">
        <f>HLOOKUP(IR$2,'Suivi journalier'!$3:$31,29,FALSE)</f>
        <v>0</v>
      </c>
      <c r="IS66" s="71">
        <f>HLOOKUP(IS$2,'Suivi journalier'!$3:$31,29,FALSE)</f>
        <v>0</v>
      </c>
      <c r="IT66" s="69">
        <f>HLOOKUP(IT$2,'Suivi journalier'!$3:$31,29,FALSE)</f>
        <v>0</v>
      </c>
      <c r="IU66" s="70">
        <f>HLOOKUP(IU$2,'Suivi journalier'!$3:$31,29,FALSE)</f>
        <v>0</v>
      </c>
      <c r="IV66" s="70">
        <f>HLOOKUP(IV$2,'Suivi journalier'!$3:$31,29,FALSE)</f>
        <v>0</v>
      </c>
      <c r="IW66" s="70">
        <f>HLOOKUP(IW$2,'Suivi journalier'!$3:$31,29,FALSE)</f>
        <v>0</v>
      </c>
      <c r="IX66" s="70">
        <f>HLOOKUP(IX$2,'Suivi journalier'!$3:$31,29,FALSE)</f>
        <v>0</v>
      </c>
      <c r="IY66" s="70">
        <f>HLOOKUP(IY$2,'Suivi journalier'!$3:$31,29,FALSE)</f>
        <v>0</v>
      </c>
      <c r="IZ66" s="71">
        <f>HLOOKUP(IZ$2,'Suivi journalier'!$3:$31,29,FALSE)</f>
        <v>0</v>
      </c>
      <c r="JA66" s="69">
        <f>HLOOKUP(JA$2,'Suivi journalier'!$3:$31,29,FALSE)</f>
        <v>0</v>
      </c>
      <c r="JB66" s="70">
        <f>HLOOKUP(JB$2,'Suivi journalier'!$3:$31,29,FALSE)</f>
        <v>0</v>
      </c>
      <c r="JC66" s="70">
        <f>HLOOKUP(JC$2,'Suivi journalier'!$3:$31,29,FALSE)</f>
        <v>0</v>
      </c>
      <c r="JD66" s="70">
        <f>HLOOKUP(JD$2,'Suivi journalier'!$3:$31,29,FALSE)</f>
        <v>0</v>
      </c>
      <c r="JE66" s="70">
        <f>HLOOKUP(JE$2,'Suivi journalier'!$3:$31,29,FALSE)</f>
        <v>0</v>
      </c>
      <c r="JF66" s="70">
        <f>HLOOKUP(JF$2,'Suivi journalier'!$3:$31,29,FALSE)</f>
        <v>0</v>
      </c>
      <c r="JG66" s="71">
        <f>HLOOKUP(JG$2,'Suivi journalier'!$3:$31,29,FALSE)</f>
        <v>0</v>
      </c>
      <c r="JH66" s="69">
        <f>HLOOKUP(JH$2,'Suivi journalier'!$3:$31,29,FALSE)</f>
        <v>0</v>
      </c>
      <c r="JI66" s="70">
        <f>HLOOKUP(JI$2,'Suivi journalier'!$3:$31,29,FALSE)</f>
        <v>0</v>
      </c>
      <c r="JJ66" s="70">
        <f>HLOOKUP(JJ$2,'Suivi journalier'!$3:$31,29,FALSE)</f>
        <v>0</v>
      </c>
      <c r="JK66" s="70">
        <f>HLOOKUP(JK$2,'Suivi journalier'!$3:$31,29,FALSE)</f>
        <v>0</v>
      </c>
      <c r="JL66" s="70">
        <f>HLOOKUP(JL$2,'Suivi journalier'!$3:$31,29,FALSE)</f>
        <v>0</v>
      </c>
      <c r="JM66" s="70">
        <f>HLOOKUP(JM$2,'Suivi journalier'!$3:$31,29,FALSE)</f>
        <v>0</v>
      </c>
      <c r="JN66" s="71">
        <f>HLOOKUP(JN$2,'Suivi journalier'!$3:$31,29,FALSE)</f>
        <v>0</v>
      </c>
    </row>
    <row r="67" spans="1:274" x14ac:dyDescent="0.2">
      <c r="I67" s="253">
        <f t="shared" ref="I67:J67" si="1546">I72+I80+I87+I94+I101+I108</f>
        <v>1690</v>
      </c>
      <c r="J67" s="253">
        <f t="shared" si="1546"/>
        <v>2540</v>
      </c>
      <c r="K67" s="253">
        <f>K72+K80+K87+K94+K101+K108</f>
        <v>3910</v>
      </c>
      <c r="L67" s="253">
        <f>L72+L80+L87+L94+L101+L108</f>
        <v>5360</v>
      </c>
      <c r="M67" s="253">
        <f t="shared" ref="M67:BX67" si="1547">M72+M80+M87+M94+M101+M108</f>
        <v>6390</v>
      </c>
      <c r="N67" s="253">
        <f t="shared" si="1547"/>
        <v>8080</v>
      </c>
      <c r="O67" s="253">
        <f t="shared" si="1547"/>
        <v>9330</v>
      </c>
      <c r="P67" s="253">
        <f t="shared" si="1547"/>
        <v>10570</v>
      </c>
      <c r="Q67" s="253">
        <f t="shared" si="1547"/>
        <v>12370</v>
      </c>
      <c r="R67" s="253">
        <f t="shared" si="1547"/>
        <v>13540</v>
      </c>
      <c r="S67" s="253">
        <f t="shared" si="1547"/>
        <v>14220</v>
      </c>
      <c r="T67" s="253">
        <f t="shared" si="1547"/>
        <v>15120</v>
      </c>
      <c r="U67" s="253">
        <f t="shared" si="1547"/>
        <v>15670</v>
      </c>
      <c r="V67" s="253">
        <f t="shared" si="1547"/>
        <v>16680</v>
      </c>
      <c r="W67" s="253">
        <f t="shared" si="1547"/>
        <v>17150</v>
      </c>
      <c r="X67" s="253">
        <f t="shared" si="1547"/>
        <v>17590</v>
      </c>
      <c r="Y67" s="253">
        <f t="shared" si="1547"/>
        <v>18060</v>
      </c>
      <c r="Z67" s="253">
        <f t="shared" si="1547"/>
        <v>18360</v>
      </c>
      <c r="AA67" s="253">
        <f t="shared" si="1547"/>
        <v>18540</v>
      </c>
      <c r="AB67" s="253">
        <f t="shared" si="1547"/>
        <v>18750</v>
      </c>
      <c r="AC67" s="253">
        <f t="shared" si="1547"/>
        <v>18850</v>
      </c>
      <c r="AD67" s="253">
        <f t="shared" si="1547"/>
        <v>19040</v>
      </c>
      <c r="AE67" s="253">
        <f t="shared" si="1547"/>
        <v>19100</v>
      </c>
      <c r="AF67" s="253">
        <f t="shared" si="1547"/>
        <v>19200</v>
      </c>
      <c r="AG67" s="253">
        <f t="shared" si="1547"/>
        <v>19320</v>
      </c>
      <c r="AH67" s="253">
        <f t="shared" si="1547"/>
        <v>19370</v>
      </c>
      <c r="AI67" s="253">
        <f t="shared" si="1547"/>
        <v>19360</v>
      </c>
      <c r="AJ67" s="253">
        <f t="shared" si="1547"/>
        <v>19310</v>
      </c>
      <c r="AK67" s="253">
        <f t="shared" si="1547"/>
        <v>19320</v>
      </c>
      <c r="AL67" s="253">
        <f t="shared" si="1547"/>
        <v>19320</v>
      </c>
      <c r="AM67" s="253">
        <f t="shared" si="1547"/>
        <v>19290</v>
      </c>
      <c r="AN67" s="253">
        <f t="shared" si="1547"/>
        <v>19290</v>
      </c>
      <c r="AO67" s="253">
        <f t="shared" si="1547"/>
        <v>19290</v>
      </c>
      <c r="AP67" s="253">
        <f t="shared" si="1547"/>
        <v>19290</v>
      </c>
      <c r="AQ67" s="253">
        <f t="shared" si="1547"/>
        <v>19270</v>
      </c>
      <c r="AR67" s="253">
        <f t="shared" si="1547"/>
        <v>19190</v>
      </c>
      <c r="AS67" s="253">
        <f t="shared" si="1547"/>
        <v>19040</v>
      </c>
      <c r="AT67" s="253">
        <f t="shared" si="1547"/>
        <v>19040</v>
      </c>
      <c r="AU67" s="253">
        <f t="shared" si="1547"/>
        <v>18960</v>
      </c>
      <c r="AV67" s="253">
        <f t="shared" si="1547"/>
        <v>18700</v>
      </c>
      <c r="AW67" s="253">
        <f t="shared" si="1547"/>
        <v>18700</v>
      </c>
      <c r="AX67" s="253">
        <f t="shared" si="1547"/>
        <v>18750</v>
      </c>
      <c r="AY67" s="253">
        <f t="shared" si="1547"/>
        <v>18840</v>
      </c>
      <c r="AZ67" s="253">
        <f t="shared" si="1547"/>
        <v>18870</v>
      </c>
      <c r="BA67" s="253">
        <f t="shared" si="1547"/>
        <v>18610</v>
      </c>
      <c r="BB67" s="253">
        <f t="shared" si="1547"/>
        <v>18600</v>
      </c>
      <c r="BC67" s="253">
        <f t="shared" si="1547"/>
        <v>18510</v>
      </c>
      <c r="BD67" s="253">
        <f t="shared" si="1547"/>
        <v>18570</v>
      </c>
      <c r="BE67" s="253">
        <f t="shared" si="1547"/>
        <v>18620</v>
      </c>
      <c r="BF67" s="253">
        <f t="shared" si="1547"/>
        <v>18670</v>
      </c>
      <c r="BG67" s="253">
        <f t="shared" si="1547"/>
        <v>18630</v>
      </c>
      <c r="BH67" s="253">
        <f t="shared" si="1547"/>
        <v>18600</v>
      </c>
      <c r="BI67" s="253">
        <f t="shared" si="1547"/>
        <v>18420</v>
      </c>
      <c r="BJ67" s="253">
        <f t="shared" si="1547"/>
        <v>18460</v>
      </c>
      <c r="BK67" s="253">
        <f t="shared" si="1547"/>
        <v>18460</v>
      </c>
      <c r="BL67" s="253">
        <f t="shared" si="1547"/>
        <v>18480</v>
      </c>
      <c r="BM67" s="253">
        <f t="shared" si="1547"/>
        <v>18510</v>
      </c>
      <c r="BN67" s="253">
        <f t="shared" si="1547"/>
        <v>18510</v>
      </c>
      <c r="BO67" s="253">
        <f t="shared" si="1547"/>
        <v>18510</v>
      </c>
      <c r="BP67" s="253">
        <f t="shared" si="1547"/>
        <v>18510</v>
      </c>
      <c r="BQ67" s="253">
        <f t="shared" si="1547"/>
        <v>18510</v>
      </c>
      <c r="BR67" s="253">
        <f t="shared" si="1547"/>
        <v>18510</v>
      </c>
      <c r="BS67" s="253">
        <f t="shared" si="1547"/>
        <v>18490</v>
      </c>
      <c r="BT67" s="253">
        <f t="shared" si="1547"/>
        <v>18330</v>
      </c>
      <c r="BU67" s="253">
        <f t="shared" si="1547"/>
        <v>18200</v>
      </c>
      <c r="BV67" s="253">
        <f t="shared" si="1547"/>
        <v>17990</v>
      </c>
      <c r="BW67" s="253">
        <f t="shared" si="1547"/>
        <v>17890</v>
      </c>
      <c r="BX67" s="253">
        <f t="shared" si="1547"/>
        <v>17930</v>
      </c>
      <c r="BY67" s="253">
        <f t="shared" ref="BY67:EJ67" si="1548">BY72+BY80+BY87+BY94+BY101+BY108</f>
        <v>17870</v>
      </c>
      <c r="BZ67" s="253">
        <f t="shared" si="1548"/>
        <v>17880</v>
      </c>
      <c r="CA67" s="253">
        <f t="shared" si="1548"/>
        <v>17850</v>
      </c>
      <c r="CB67" s="253">
        <f t="shared" si="1548"/>
        <v>17870</v>
      </c>
      <c r="CC67" s="253">
        <f t="shared" si="1548"/>
        <v>17870</v>
      </c>
      <c r="CD67" s="253">
        <f t="shared" si="1548"/>
        <v>17990</v>
      </c>
      <c r="CE67" s="253">
        <f t="shared" si="1548"/>
        <v>17870</v>
      </c>
      <c r="CF67" s="253">
        <f t="shared" si="1548"/>
        <v>17880</v>
      </c>
      <c r="CG67" s="253">
        <f t="shared" si="1548"/>
        <v>17850</v>
      </c>
      <c r="CH67" s="253">
        <f t="shared" si="1548"/>
        <v>17540</v>
      </c>
      <c r="CI67" s="253">
        <f t="shared" si="1548"/>
        <v>17490</v>
      </c>
      <c r="CJ67" s="253">
        <f t="shared" si="1548"/>
        <v>17520</v>
      </c>
      <c r="CK67" s="253">
        <f t="shared" si="1548"/>
        <v>17520</v>
      </c>
      <c r="CL67" s="253">
        <f t="shared" si="1548"/>
        <v>17450</v>
      </c>
      <c r="CM67" s="253">
        <f t="shared" si="1548"/>
        <v>17460</v>
      </c>
      <c r="CN67" s="253">
        <f t="shared" si="1548"/>
        <v>17460</v>
      </c>
      <c r="CO67" s="253">
        <f t="shared" si="1548"/>
        <v>17020</v>
      </c>
      <c r="CP67" s="253">
        <f t="shared" si="1548"/>
        <v>17070</v>
      </c>
      <c r="CQ67" s="253">
        <f t="shared" si="1548"/>
        <v>17070</v>
      </c>
      <c r="CR67" s="253">
        <f t="shared" si="1548"/>
        <v>17040</v>
      </c>
      <c r="CS67" s="253">
        <f t="shared" si="1548"/>
        <v>17040</v>
      </c>
      <c r="CT67" s="253">
        <f t="shared" si="1548"/>
        <v>17040</v>
      </c>
      <c r="CU67" s="253">
        <f t="shared" si="1548"/>
        <v>17040</v>
      </c>
      <c r="CV67" s="253">
        <f t="shared" si="1548"/>
        <v>17040</v>
      </c>
      <c r="CW67" s="253">
        <f t="shared" si="1548"/>
        <v>17040</v>
      </c>
      <c r="CX67" s="253">
        <f t="shared" si="1548"/>
        <v>17040</v>
      </c>
      <c r="CY67" s="253">
        <f t="shared" si="1548"/>
        <v>16950</v>
      </c>
      <c r="CZ67" s="253">
        <f t="shared" si="1548"/>
        <v>16930</v>
      </c>
      <c r="DA67" s="253">
        <f t="shared" si="1548"/>
        <v>16830</v>
      </c>
      <c r="DB67" s="253">
        <f t="shared" si="1548"/>
        <v>16830</v>
      </c>
      <c r="DC67" s="253">
        <f t="shared" si="1548"/>
        <v>16800</v>
      </c>
      <c r="DD67" s="253">
        <f t="shared" si="1548"/>
        <v>16740</v>
      </c>
      <c r="DE67" s="253">
        <f t="shared" si="1548"/>
        <v>16740</v>
      </c>
      <c r="DF67" s="253">
        <f t="shared" si="1548"/>
        <v>16740</v>
      </c>
      <c r="DG67" s="253">
        <f t="shared" si="1548"/>
        <v>16740</v>
      </c>
      <c r="DH67" s="253">
        <f t="shared" si="1548"/>
        <v>16740</v>
      </c>
      <c r="DI67" s="253">
        <f t="shared" si="1548"/>
        <v>16740</v>
      </c>
      <c r="DJ67" s="253">
        <f t="shared" si="1548"/>
        <v>16740</v>
      </c>
      <c r="DK67" s="253">
        <f t="shared" si="1548"/>
        <v>16740</v>
      </c>
      <c r="DL67" s="253">
        <f t="shared" si="1548"/>
        <v>16740</v>
      </c>
      <c r="DM67" s="253">
        <f t="shared" si="1548"/>
        <v>16740</v>
      </c>
      <c r="DN67" s="253">
        <f t="shared" si="1548"/>
        <v>16710</v>
      </c>
      <c r="DO67" s="253">
        <f t="shared" si="1548"/>
        <v>16710</v>
      </c>
      <c r="DP67" s="253">
        <f t="shared" si="1548"/>
        <v>16710</v>
      </c>
      <c r="DQ67" s="253">
        <f t="shared" si="1548"/>
        <v>16680</v>
      </c>
      <c r="DR67" s="253">
        <f t="shared" si="1548"/>
        <v>16620</v>
      </c>
      <c r="DS67" s="253">
        <f t="shared" si="1548"/>
        <v>16470</v>
      </c>
      <c r="DT67" s="253">
        <f t="shared" si="1548"/>
        <v>16410</v>
      </c>
      <c r="DU67" s="253">
        <f t="shared" si="1548"/>
        <v>16410</v>
      </c>
      <c r="DV67" s="253">
        <f t="shared" si="1548"/>
        <v>16410</v>
      </c>
      <c r="DW67" s="253">
        <f t="shared" si="1548"/>
        <v>16370</v>
      </c>
      <c r="DX67" s="253">
        <f t="shared" si="1548"/>
        <v>16370</v>
      </c>
      <c r="DY67" s="253">
        <f t="shared" si="1548"/>
        <v>16370</v>
      </c>
      <c r="DZ67" s="253">
        <f t="shared" si="1548"/>
        <v>16230</v>
      </c>
      <c r="EA67" s="253">
        <f t="shared" si="1548"/>
        <v>0</v>
      </c>
      <c r="EB67" s="253">
        <f t="shared" si="1548"/>
        <v>0</v>
      </c>
      <c r="EC67" s="253">
        <f t="shared" si="1548"/>
        <v>0</v>
      </c>
      <c r="ED67" s="253">
        <f t="shared" si="1548"/>
        <v>0</v>
      </c>
      <c r="EE67" s="253">
        <f t="shared" si="1548"/>
        <v>0</v>
      </c>
      <c r="EF67" s="253">
        <f t="shared" si="1548"/>
        <v>0</v>
      </c>
      <c r="EG67" s="253">
        <f t="shared" si="1548"/>
        <v>0</v>
      </c>
      <c r="EH67" s="253">
        <f t="shared" si="1548"/>
        <v>0</v>
      </c>
      <c r="EI67" s="253">
        <f t="shared" si="1548"/>
        <v>0</v>
      </c>
      <c r="EJ67" s="253">
        <f t="shared" si="1548"/>
        <v>0</v>
      </c>
      <c r="EK67" s="253">
        <f t="shared" ref="EK67:GV67" si="1549">EK72+EK80+EK87+EK94+EK101+EK108</f>
        <v>0</v>
      </c>
      <c r="EL67" s="253">
        <f t="shared" si="1549"/>
        <v>0</v>
      </c>
      <c r="EM67" s="253">
        <f t="shared" si="1549"/>
        <v>0</v>
      </c>
      <c r="EN67" s="253">
        <f t="shared" si="1549"/>
        <v>0</v>
      </c>
      <c r="EO67" s="253">
        <f t="shared" si="1549"/>
        <v>0</v>
      </c>
      <c r="EP67" s="253">
        <f t="shared" si="1549"/>
        <v>0</v>
      </c>
      <c r="EQ67" s="253">
        <f t="shared" si="1549"/>
        <v>0</v>
      </c>
      <c r="ER67" s="253">
        <f t="shared" si="1549"/>
        <v>0</v>
      </c>
      <c r="ES67" s="253">
        <f t="shared" si="1549"/>
        <v>0</v>
      </c>
      <c r="ET67" s="253">
        <f t="shared" si="1549"/>
        <v>0</v>
      </c>
      <c r="EU67" s="253">
        <f t="shared" si="1549"/>
        <v>0</v>
      </c>
      <c r="EV67" s="253">
        <f t="shared" si="1549"/>
        <v>0</v>
      </c>
      <c r="EW67" s="253">
        <f t="shared" si="1549"/>
        <v>0</v>
      </c>
      <c r="EX67" s="253">
        <f t="shared" si="1549"/>
        <v>0</v>
      </c>
      <c r="EY67" s="253">
        <f t="shared" si="1549"/>
        <v>0</v>
      </c>
      <c r="EZ67" s="253">
        <f t="shared" si="1549"/>
        <v>0</v>
      </c>
      <c r="FA67" s="253">
        <f t="shared" si="1549"/>
        <v>0</v>
      </c>
      <c r="FB67" s="253">
        <f t="shared" si="1549"/>
        <v>0</v>
      </c>
      <c r="FC67" s="253">
        <f t="shared" si="1549"/>
        <v>0</v>
      </c>
      <c r="FD67" s="253">
        <f t="shared" si="1549"/>
        <v>0</v>
      </c>
      <c r="FE67" s="253">
        <f t="shared" si="1549"/>
        <v>0</v>
      </c>
      <c r="FF67" s="253">
        <f t="shared" si="1549"/>
        <v>0</v>
      </c>
      <c r="FG67" s="253">
        <f t="shared" si="1549"/>
        <v>0</v>
      </c>
      <c r="FH67" s="253">
        <f t="shared" si="1549"/>
        <v>0</v>
      </c>
      <c r="FI67" s="253">
        <f t="shared" si="1549"/>
        <v>0</v>
      </c>
      <c r="FJ67" s="253">
        <f t="shared" si="1549"/>
        <v>0</v>
      </c>
      <c r="FK67" s="253">
        <f t="shared" si="1549"/>
        <v>0</v>
      </c>
      <c r="FL67" s="253">
        <f t="shared" si="1549"/>
        <v>0</v>
      </c>
      <c r="FM67" s="253">
        <f t="shared" si="1549"/>
        <v>0</v>
      </c>
      <c r="FN67" s="253">
        <f t="shared" si="1549"/>
        <v>0</v>
      </c>
      <c r="FO67" s="253">
        <f t="shared" si="1549"/>
        <v>0</v>
      </c>
      <c r="FP67" s="253">
        <f t="shared" si="1549"/>
        <v>0</v>
      </c>
      <c r="FQ67" s="253">
        <f t="shared" si="1549"/>
        <v>0</v>
      </c>
      <c r="FR67" s="253">
        <f t="shared" si="1549"/>
        <v>0</v>
      </c>
      <c r="FS67" s="253">
        <f t="shared" si="1549"/>
        <v>0</v>
      </c>
      <c r="FT67" s="253">
        <f t="shared" si="1549"/>
        <v>0</v>
      </c>
      <c r="FU67" s="253">
        <f t="shared" si="1549"/>
        <v>0</v>
      </c>
      <c r="FV67" s="253">
        <f t="shared" si="1549"/>
        <v>0</v>
      </c>
      <c r="FW67" s="253">
        <f t="shared" si="1549"/>
        <v>0</v>
      </c>
      <c r="FX67" s="253">
        <f t="shared" si="1549"/>
        <v>0</v>
      </c>
      <c r="FY67" s="253">
        <f t="shared" si="1549"/>
        <v>0</v>
      </c>
      <c r="FZ67" s="253">
        <f t="shared" si="1549"/>
        <v>0</v>
      </c>
      <c r="GA67" s="253">
        <f t="shared" si="1549"/>
        <v>0</v>
      </c>
      <c r="GB67" s="253">
        <f t="shared" si="1549"/>
        <v>0</v>
      </c>
      <c r="GC67" s="253">
        <f t="shared" si="1549"/>
        <v>0</v>
      </c>
      <c r="GD67" s="253">
        <f t="shared" si="1549"/>
        <v>0</v>
      </c>
      <c r="GE67" s="253">
        <f t="shared" si="1549"/>
        <v>0</v>
      </c>
      <c r="GF67" s="253">
        <f t="shared" si="1549"/>
        <v>0</v>
      </c>
      <c r="GG67" s="253">
        <f t="shared" si="1549"/>
        <v>0</v>
      </c>
      <c r="GH67" s="253">
        <f t="shared" si="1549"/>
        <v>0</v>
      </c>
      <c r="GI67" s="253">
        <f t="shared" si="1549"/>
        <v>0</v>
      </c>
      <c r="GJ67" s="253">
        <f t="shared" si="1549"/>
        <v>0</v>
      </c>
      <c r="GK67" s="253">
        <f t="shared" si="1549"/>
        <v>0</v>
      </c>
      <c r="GL67" s="253">
        <f t="shared" si="1549"/>
        <v>0</v>
      </c>
      <c r="GM67" s="253">
        <f t="shared" si="1549"/>
        <v>0</v>
      </c>
      <c r="GN67" s="253">
        <f t="shared" si="1549"/>
        <v>0</v>
      </c>
      <c r="GO67" s="253">
        <f t="shared" si="1549"/>
        <v>0</v>
      </c>
      <c r="GP67" s="253">
        <f t="shared" si="1549"/>
        <v>0</v>
      </c>
      <c r="GQ67" s="253">
        <f t="shared" si="1549"/>
        <v>0</v>
      </c>
      <c r="GR67" s="253">
        <f t="shared" si="1549"/>
        <v>0</v>
      </c>
      <c r="GS67" s="253">
        <f t="shared" si="1549"/>
        <v>0</v>
      </c>
      <c r="GT67" s="253">
        <f t="shared" si="1549"/>
        <v>0</v>
      </c>
      <c r="GU67" s="253">
        <f t="shared" si="1549"/>
        <v>0</v>
      </c>
      <c r="GV67" s="253">
        <f t="shared" si="1549"/>
        <v>0</v>
      </c>
      <c r="GW67" s="253">
        <f t="shared" ref="GW67:JH67" si="1550">GW72+GW80+GW87+GW94+GW101+GW108</f>
        <v>0</v>
      </c>
      <c r="GX67" s="253">
        <f t="shared" si="1550"/>
        <v>0</v>
      </c>
      <c r="GY67" s="253">
        <f t="shared" si="1550"/>
        <v>0</v>
      </c>
      <c r="GZ67" s="253">
        <f t="shared" si="1550"/>
        <v>0</v>
      </c>
      <c r="HA67" s="253">
        <f t="shared" si="1550"/>
        <v>0</v>
      </c>
      <c r="HB67" s="253">
        <f t="shared" si="1550"/>
        <v>0</v>
      </c>
      <c r="HC67" s="253">
        <f t="shared" si="1550"/>
        <v>0</v>
      </c>
      <c r="HD67" s="253">
        <f t="shared" si="1550"/>
        <v>0</v>
      </c>
      <c r="HE67" s="253">
        <f t="shared" si="1550"/>
        <v>0</v>
      </c>
      <c r="HF67" s="253">
        <f t="shared" si="1550"/>
        <v>0</v>
      </c>
      <c r="HG67" s="253">
        <f t="shared" si="1550"/>
        <v>0</v>
      </c>
      <c r="HH67" s="253">
        <f t="shared" si="1550"/>
        <v>0</v>
      </c>
      <c r="HI67" s="253">
        <f t="shared" si="1550"/>
        <v>0</v>
      </c>
      <c r="HJ67" s="253">
        <f t="shared" si="1550"/>
        <v>0</v>
      </c>
      <c r="HK67" s="253">
        <f t="shared" si="1550"/>
        <v>0</v>
      </c>
      <c r="HL67" s="253">
        <f t="shared" si="1550"/>
        <v>0</v>
      </c>
      <c r="HM67" s="253">
        <f t="shared" si="1550"/>
        <v>0</v>
      </c>
      <c r="HN67" s="253">
        <f t="shared" si="1550"/>
        <v>0</v>
      </c>
      <c r="HO67" s="253">
        <f t="shared" si="1550"/>
        <v>0</v>
      </c>
      <c r="HP67" s="253">
        <f t="shared" si="1550"/>
        <v>0</v>
      </c>
      <c r="HQ67" s="253">
        <f t="shared" si="1550"/>
        <v>0</v>
      </c>
      <c r="HR67" s="253">
        <f t="shared" si="1550"/>
        <v>0</v>
      </c>
      <c r="HS67" s="253">
        <f t="shared" si="1550"/>
        <v>0</v>
      </c>
      <c r="HT67" s="253">
        <f t="shared" si="1550"/>
        <v>0</v>
      </c>
      <c r="HU67" s="253">
        <f t="shared" si="1550"/>
        <v>0</v>
      </c>
      <c r="HV67" s="253">
        <f t="shared" si="1550"/>
        <v>0</v>
      </c>
      <c r="HW67" s="253">
        <f t="shared" si="1550"/>
        <v>0</v>
      </c>
      <c r="HX67" s="253">
        <f t="shared" si="1550"/>
        <v>0</v>
      </c>
      <c r="HY67" s="253">
        <f t="shared" si="1550"/>
        <v>0</v>
      </c>
      <c r="HZ67" s="253">
        <f t="shared" si="1550"/>
        <v>0</v>
      </c>
      <c r="IA67" s="253">
        <f t="shared" si="1550"/>
        <v>0</v>
      </c>
      <c r="IB67" s="253">
        <f t="shared" si="1550"/>
        <v>0</v>
      </c>
      <c r="IC67" s="253">
        <f t="shared" si="1550"/>
        <v>0</v>
      </c>
      <c r="ID67" s="253">
        <f t="shared" si="1550"/>
        <v>0</v>
      </c>
      <c r="IE67" s="253">
        <f t="shared" si="1550"/>
        <v>0</v>
      </c>
      <c r="IF67" s="253">
        <f t="shared" si="1550"/>
        <v>0</v>
      </c>
      <c r="IG67" s="253">
        <f t="shared" si="1550"/>
        <v>0</v>
      </c>
      <c r="IH67" s="253">
        <f t="shared" si="1550"/>
        <v>0</v>
      </c>
      <c r="II67" s="253">
        <f t="shared" si="1550"/>
        <v>0</v>
      </c>
      <c r="IJ67" s="253">
        <f t="shared" si="1550"/>
        <v>0</v>
      </c>
      <c r="IK67" s="253">
        <f t="shared" si="1550"/>
        <v>0</v>
      </c>
      <c r="IL67" s="253">
        <f t="shared" si="1550"/>
        <v>0</v>
      </c>
      <c r="IM67" s="253">
        <f t="shared" si="1550"/>
        <v>0</v>
      </c>
      <c r="IN67" s="253">
        <f t="shared" si="1550"/>
        <v>0</v>
      </c>
      <c r="IO67" s="253">
        <f t="shared" si="1550"/>
        <v>0</v>
      </c>
      <c r="IP67" s="253">
        <f t="shared" si="1550"/>
        <v>0</v>
      </c>
      <c r="IQ67" s="253">
        <f t="shared" si="1550"/>
        <v>0</v>
      </c>
      <c r="IR67" s="253">
        <f t="shared" si="1550"/>
        <v>0</v>
      </c>
      <c r="IS67" s="253">
        <f t="shared" si="1550"/>
        <v>0</v>
      </c>
      <c r="IT67" s="253">
        <f t="shared" si="1550"/>
        <v>0</v>
      </c>
      <c r="IU67" s="253">
        <f t="shared" si="1550"/>
        <v>0</v>
      </c>
      <c r="IV67" s="253">
        <f t="shared" si="1550"/>
        <v>0</v>
      </c>
      <c r="IW67" s="253">
        <f t="shared" si="1550"/>
        <v>0</v>
      </c>
      <c r="IX67" s="253">
        <f t="shared" si="1550"/>
        <v>0</v>
      </c>
      <c r="IY67" s="253">
        <f t="shared" si="1550"/>
        <v>0</v>
      </c>
      <c r="IZ67" s="253">
        <f t="shared" si="1550"/>
        <v>0</v>
      </c>
      <c r="JA67" s="253">
        <f t="shared" si="1550"/>
        <v>0</v>
      </c>
      <c r="JB67" s="253">
        <f t="shared" si="1550"/>
        <v>0</v>
      </c>
      <c r="JC67" s="253">
        <f t="shared" si="1550"/>
        <v>0</v>
      </c>
      <c r="JD67" s="253">
        <f t="shared" si="1550"/>
        <v>0</v>
      </c>
      <c r="JE67" s="253">
        <f t="shared" si="1550"/>
        <v>0</v>
      </c>
      <c r="JF67" s="253">
        <f t="shared" si="1550"/>
        <v>0</v>
      </c>
      <c r="JG67" s="253">
        <f t="shared" si="1550"/>
        <v>0</v>
      </c>
      <c r="JH67" s="253">
        <f t="shared" si="1550"/>
        <v>0</v>
      </c>
      <c r="JI67" s="253">
        <f t="shared" ref="JI67:JN67" si="1551">JI72+JI80+JI87+JI94+JI101+JI108</f>
        <v>0</v>
      </c>
      <c r="JJ67" s="253">
        <f t="shared" si="1551"/>
        <v>0</v>
      </c>
      <c r="JK67" s="253">
        <f t="shared" si="1551"/>
        <v>0</v>
      </c>
      <c r="JL67" s="253">
        <f t="shared" si="1551"/>
        <v>0</v>
      </c>
      <c r="JM67" s="253">
        <f t="shared" si="1551"/>
        <v>0</v>
      </c>
      <c r="JN67" s="253">
        <f t="shared" si="1551"/>
        <v>0</v>
      </c>
    </row>
    <row r="68" spans="1:274" x14ac:dyDescent="0.2">
      <c r="A68" s="88" t="s">
        <v>108</v>
      </c>
      <c r="B68" s="88"/>
      <c r="I68" s="88">
        <f>I66-I67</f>
        <v>0</v>
      </c>
      <c r="J68" s="88">
        <f t="shared" ref="J68:BU68" si="1552">J66-J67</f>
        <v>0</v>
      </c>
      <c r="K68" s="88">
        <f t="shared" si="1552"/>
        <v>0</v>
      </c>
      <c r="L68" s="88">
        <f t="shared" si="1552"/>
        <v>0</v>
      </c>
      <c r="M68" s="88">
        <f t="shared" si="1552"/>
        <v>0</v>
      </c>
      <c r="N68" s="88">
        <f t="shared" si="1552"/>
        <v>0</v>
      </c>
      <c r="O68" s="88">
        <f t="shared" si="1552"/>
        <v>0</v>
      </c>
      <c r="P68" s="88">
        <f t="shared" si="1552"/>
        <v>0</v>
      </c>
      <c r="Q68" s="88">
        <f t="shared" si="1552"/>
        <v>0</v>
      </c>
      <c r="R68" s="88">
        <f t="shared" si="1552"/>
        <v>0</v>
      </c>
      <c r="S68" s="88">
        <f t="shared" si="1552"/>
        <v>0</v>
      </c>
      <c r="T68" s="88">
        <f t="shared" si="1552"/>
        <v>0</v>
      </c>
      <c r="U68" s="88">
        <f t="shared" si="1552"/>
        <v>0</v>
      </c>
      <c r="V68" s="88">
        <f t="shared" si="1552"/>
        <v>0</v>
      </c>
      <c r="W68" s="88">
        <f t="shared" si="1552"/>
        <v>0</v>
      </c>
      <c r="X68" s="88">
        <f t="shared" si="1552"/>
        <v>0</v>
      </c>
      <c r="Y68" s="88">
        <f t="shared" si="1552"/>
        <v>0</v>
      </c>
      <c r="Z68" s="88">
        <f t="shared" si="1552"/>
        <v>0</v>
      </c>
      <c r="AA68" s="88">
        <f t="shared" si="1552"/>
        <v>0</v>
      </c>
      <c r="AB68" s="88">
        <f t="shared" si="1552"/>
        <v>0</v>
      </c>
      <c r="AC68" s="88">
        <f t="shared" si="1552"/>
        <v>0</v>
      </c>
      <c r="AD68" s="88">
        <f t="shared" si="1552"/>
        <v>0</v>
      </c>
      <c r="AE68" s="88">
        <f t="shared" si="1552"/>
        <v>0</v>
      </c>
      <c r="AF68" s="88">
        <f t="shared" si="1552"/>
        <v>0</v>
      </c>
      <c r="AG68" s="88">
        <f t="shared" si="1552"/>
        <v>0</v>
      </c>
      <c r="AH68" s="88">
        <f t="shared" si="1552"/>
        <v>0</v>
      </c>
      <c r="AI68" s="88">
        <f t="shared" si="1552"/>
        <v>0</v>
      </c>
      <c r="AJ68" s="88">
        <f t="shared" si="1552"/>
        <v>0</v>
      </c>
      <c r="AK68" s="88">
        <f t="shared" si="1552"/>
        <v>0</v>
      </c>
      <c r="AL68" s="88">
        <f t="shared" si="1552"/>
        <v>0</v>
      </c>
      <c r="AM68" s="88">
        <f t="shared" si="1552"/>
        <v>0</v>
      </c>
      <c r="AN68" s="88">
        <f t="shared" si="1552"/>
        <v>0</v>
      </c>
      <c r="AO68" s="88">
        <f t="shared" si="1552"/>
        <v>0</v>
      </c>
      <c r="AP68" s="88">
        <f t="shared" si="1552"/>
        <v>0</v>
      </c>
      <c r="AQ68" s="88">
        <f t="shared" si="1552"/>
        <v>0</v>
      </c>
      <c r="AR68" s="88">
        <f t="shared" si="1552"/>
        <v>0</v>
      </c>
      <c r="AS68" s="88">
        <f t="shared" si="1552"/>
        <v>0</v>
      </c>
      <c r="AT68" s="88">
        <f t="shared" si="1552"/>
        <v>0</v>
      </c>
      <c r="AU68" s="88">
        <f t="shared" si="1552"/>
        <v>0</v>
      </c>
      <c r="AV68" s="88">
        <f t="shared" si="1552"/>
        <v>0</v>
      </c>
      <c r="AW68" s="88">
        <f t="shared" si="1552"/>
        <v>0</v>
      </c>
      <c r="AX68" s="88">
        <f t="shared" si="1552"/>
        <v>0</v>
      </c>
      <c r="AY68" s="88">
        <f t="shared" si="1552"/>
        <v>0</v>
      </c>
      <c r="AZ68" s="88">
        <f t="shared" si="1552"/>
        <v>0</v>
      </c>
      <c r="BA68" s="88">
        <f t="shared" si="1552"/>
        <v>0</v>
      </c>
      <c r="BB68" s="88">
        <f t="shared" si="1552"/>
        <v>0</v>
      </c>
      <c r="BC68" s="88">
        <f t="shared" si="1552"/>
        <v>0</v>
      </c>
      <c r="BD68" s="88">
        <f t="shared" si="1552"/>
        <v>0</v>
      </c>
      <c r="BE68" s="88">
        <f t="shared" si="1552"/>
        <v>0</v>
      </c>
      <c r="BF68" s="88">
        <f t="shared" si="1552"/>
        <v>0</v>
      </c>
      <c r="BG68" s="88">
        <f t="shared" si="1552"/>
        <v>0</v>
      </c>
      <c r="BH68" s="88">
        <f t="shared" si="1552"/>
        <v>0</v>
      </c>
      <c r="BI68" s="88">
        <f t="shared" si="1552"/>
        <v>0</v>
      </c>
      <c r="BJ68" s="88">
        <f t="shared" si="1552"/>
        <v>0</v>
      </c>
      <c r="BK68" s="88">
        <f t="shared" si="1552"/>
        <v>0</v>
      </c>
      <c r="BL68" s="88">
        <f t="shared" si="1552"/>
        <v>0</v>
      </c>
      <c r="BM68" s="88">
        <f t="shared" si="1552"/>
        <v>0</v>
      </c>
      <c r="BN68" s="88">
        <f t="shared" si="1552"/>
        <v>0</v>
      </c>
      <c r="BO68" s="88">
        <f t="shared" si="1552"/>
        <v>0</v>
      </c>
      <c r="BP68" s="88">
        <f t="shared" si="1552"/>
        <v>0</v>
      </c>
      <c r="BQ68" s="88">
        <f t="shared" si="1552"/>
        <v>0</v>
      </c>
      <c r="BR68" s="88">
        <f t="shared" si="1552"/>
        <v>0</v>
      </c>
      <c r="BS68" s="88">
        <f t="shared" si="1552"/>
        <v>0</v>
      </c>
      <c r="BT68" s="88">
        <f t="shared" si="1552"/>
        <v>0</v>
      </c>
      <c r="BU68" s="88">
        <f t="shared" si="1552"/>
        <v>0</v>
      </c>
      <c r="BV68" s="88">
        <f t="shared" ref="BV68:EG68" si="1553">BV66-BV67</f>
        <v>0</v>
      </c>
      <c r="BW68" s="88">
        <f t="shared" si="1553"/>
        <v>0</v>
      </c>
      <c r="BX68" s="88">
        <f t="shared" si="1553"/>
        <v>0</v>
      </c>
      <c r="BY68" s="88">
        <f t="shared" si="1553"/>
        <v>0</v>
      </c>
      <c r="BZ68" s="88">
        <f t="shared" si="1553"/>
        <v>0</v>
      </c>
      <c r="CA68" s="88">
        <f t="shared" si="1553"/>
        <v>0</v>
      </c>
      <c r="CB68" s="88">
        <f t="shared" si="1553"/>
        <v>0</v>
      </c>
      <c r="CC68" s="88">
        <f t="shared" si="1553"/>
        <v>0</v>
      </c>
      <c r="CD68" s="88">
        <f t="shared" si="1553"/>
        <v>0</v>
      </c>
      <c r="CE68" s="88">
        <f t="shared" si="1553"/>
        <v>0</v>
      </c>
      <c r="CF68" s="88">
        <f t="shared" si="1553"/>
        <v>0</v>
      </c>
      <c r="CG68" s="88">
        <f t="shared" si="1553"/>
        <v>0</v>
      </c>
      <c r="CH68" s="88">
        <f t="shared" si="1553"/>
        <v>0</v>
      </c>
      <c r="CI68" s="88">
        <f t="shared" si="1553"/>
        <v>0</v>
      </c>
      <c r="CJ68" s="88">
        <f t="shared" si="1553"/>
        <v>0</v>
      </c>
      <c r="CK68" s="88">
        <f t="shared" si="1553"/>
        <v>0</v>
      </c>
      <c r="CL68" s="88">
        <f t="shared" si="1553"/>
        <v>0</v>
      </c>
      <c r="CM68" s="88">
        <f t="shared" si="1553"/>
        <v>0</v>
      </c>
      <c r="CN68" s="88">
        <f t="shared" si="1553"/>
        <v>0</v>
      </c>
      <c r="CO68" s="88">
        <f t="shared" si="1553"/>
        <v>0</v>
      </c>
      <c r="CP68" s="88">
        <f t="shared" si="1553"/>
        <v>0</v>
      </c>
      <c r="CQ68" s="88">
        <f t="shared" si="1553"/>
        <v>0</v>
      </c>
      <c r="CR68" s="88">
        <f t="shared" si="1553"/>
        <v>0</v>
      </c>
      <c r="CS68" s="88">
        <f t="shared" si="1553"/>
        <v>0</v>
      </c>
      <c r="CT68" s="88">
        <f t="shared" si="1553"/>
        <v>0</v>
      </c>
      <c r="CU68" s="88">
        <f t="shared" si="1553"/>
        <v>0</v>
      </c>
      <c r="CV68" s="88">
        <f t="shared" si="1553"/>
        <v>0</v>
      </c>
      <c r="CW68" s="88">
        <f t="shared" si="1553"/>
        <v>0</v>
      </c>
      <c r="CX68" s="88">
        <f t="shared" si="1553"/>
        <v>0</v>
      </c>
      <c r="CY68" s="88">
        <f t="shared" si="1553"/>
        <v>0</v>
      </c>
      <c r="CZ68" s="88">
        <f t="shared" si="1553"/>
        <v>0</v>
      </c>
      <c r="DA68" s="88">
        <f t="shared" si="1553"/>
        <v>0</v>
      </c>
      <c r="DB68" s="88">
        <f t="shared" si="1553"/>
        <v>0</v>
      </c>
      <c r="DC68" s="88">
        <f t="shared" si="1553"/>
        <v>0</v>
      </c>
      <c r="DD68" s="88">
        <f t="shared" si="1553"/>
        <v>0</v>
      </c>
      <c r="DE68" s="88">
        <f t="shared" si="1553"/>
        <v>0</v>
      </c>
      <c r="DF68" s="88">
        <f t="shared" si="1553"/>
        <v>0</v>
      </c>
      <c r="DG68" s="88">
        <f t="shared" si="1553"/>
        <v>0</v>
      </c>
      <c r="DH68" s="88">
        <f t="shared" si="1553"/>
        <v>0</v>
      </c>
      <c r="DI68" s="88">
        <f t="shared" si="1553"/>
        <v>0</v>
      </c>
      <c r="DJ68" s="88">
        <f t="shared" si="1553"/>
        <v>0</v>
      </c>
      <c r="DK68" s="88">
        <f t="shared" si="1553"/>
        <v>0</v>
      </c>
      <c r="DL68" s="88">
        <f t="shared" si="1553"/>
        <v>0</v>
      </c>
      <c r="DM68" s="88">
        <f t="shared" si="1553"/>
        <v>0</v>
      </c>
      <c r="DN68" s="88">
        <f t="shared" si="1553"/>
        <v>0</v>
      </c>
      <c r="DO68" s="88">
        <f t="shared" si="1553"/>
        <v>0</v>
      </c>
      <c r="DP68" s="88">
        <f t="shared" si="1553"/>
        <v>0</v>
      </c>
      <c r="DQ68" s="88">
        <f t="shared" si="1553"/>
        <v>0</v>
      </c>
      <c r="DR68" s="88">
        <f t="shared" si="1553"/>
        <v>0</v>
      </c>
      <c r="DS68" s="88">
        <f t="shared" si="1553"/>
        <v>0</v>
      </c>
      <c r="DT68" s="88">
        <f t="shared" si="1553"/>
        <v>0</v>
      </c>
      <c r="DU68" s="88">
        <f t="shared" si="1553"/>
        <v>0</v>
      </c>
      <c r="DV68" s="88">
        <f t="shared" si="1553"/>
        <v>0</v>
      </c>
      <c r="DW68" s="88">
        <f t="shared" si="1553"/>
        <v>0</v>
      </c>
      <c r="DX68" s="88">
        <f t="shared" si="1553"/>
        <v>0</v>
      </c>
      <c r="DY68" s="88">
        <f t="shared" si="1553"/>
        <v>0</v>
      </c>
      <c r="DZ68" s="88">
        <f t="shared" si="1553"/>
        <v>0</v>
      </c>
      <c r="EA68" s="88">
        <f t="shared" si="1553"/>
        <v>0</v>
      </c>
      <c r="EB68" s="88">
        <f t="shared" si="1553"/>
        <v>0</v>
      </c>
      <c r="EC68" s="88">
        <f t="shared" si="1553"/>
        <v>0</v>
      </c>
      <c r="ED68" s="88">
        <f t="shared" si="1553"/>
        <v>0</v>
      </c>
      <c r="EE68" s="88">
        <f t="shared" si="1553"/>
        <v>0</v>
      </c>
      <c r="EF68" s="88">
        <f t="shared" si="1553"/>
        <v>0</v>
      </c>
      <c r="EG68" s="88">
        <f t="shared" si="1553"/>
        <v>0</v>
      </c>
      <c r="EH68" s="88">
        <f t="shared" ref="EH68:GS68" si="1554">EH66-EH67</f>
        <v>0</v>
      </c>
      <c r="EI68" s="88">
        <f t="shared" si="1554"/>
        <v>0</v>
      </c>
      <c r="EJ68" s="88">
        <f t="shared" si="1554"/>
        <v>0</v>
      </c>
      <c r="EK68" s="88">
        <f t="shared" si="1554"/>
        <v>0</v>
      </c>
      <c r="EL68" s="88">
        <f t="shared" si="1554"/>
        <v>0</v>
      </c>
      <c r="EM68" s="88">
        <f t="shared" si="1554"/>
        <v>0</v>
      </c>
      <c r="EN68" s="88">
        <f t="shared" si="1554"/>
        <v>0</v>
      </c>
      <c r="EO68" s="88">
        <f t="shared" si="1554"/>
        <v>0</v>
      </c>
      <c r="EP68" s="88">
        <f t="shared" si="1554"/>
        <v>0</v>
      </c>
      <c r="EQ68" s="88">
        <f t="shared" si="1554"/>
        <v>0</v>
      </c>
      <c r="ER68" s="88">
        <f t="shared" si="1554"/>
        <v>0</v>
      </c>
      <c r="ES68" s="88">
        <f t="shared" si="1554"/>
        <v>0</v>
      </c>
      <c r="ET68" s="88">
        <f t="shared" si="1554"/>
        <v>0</v>
      </c>
      <c r="EU68" s="88">
        <f t="shared" si="1554"/>
        <v>0</v>
      </c>
      <c r="EV68" s="88">
        <f t="shared" si="1554"/>
        <v>0</v>
      </c>
      <c r="EW68" s="88">
        <f t="shared" si="1554"/>
        <v>0</v>
      </c>
      <c r="EX68" s="88">
        <f t="shared" si="1554"/>
        <v>0</v>
      </c>
      <c r="EY68" s="88">
        <f t="shared" si="1554"/>
        <v>0</v>
      </c>
      <c r="EZ68" s="88">
        <f t="shared" si="1554"/>
        <v>0</v>
      </c>
      <c r="FA68" s="88">
        <f t="shared" si="1554"/>
        <v>0</v>
      </c>
      <c r="FB68" s="88">
        <f t="shared" si="1554"/>
        <v>0</v>
      </c>
      <c r="FC68" s="88">
        <f t="shared" si="1554"/>
        <v>0</v>
      </c>
      <c r="FD68" s="88">
        <f t="shared" si="1554"/>
        <v>0</v>
      </c>
      <c r="FE68" s="88">
        <f t="shared" si="1554"/>
        <v>0</v>
      </c>
      <c r="FF68" s="88">
        <f t="shared" si="1554"/>
        <v>0</v>
      </c>
      <c r="FG68" s="88">
        <f t="shared" si="1554"/>
        <v>0</v>
      </c>
      <c r="FH68" s="88">
        <f t="shared" si="1554"/>
        <v>0</v>
      </c>
      <c r="FI68" s="88">
        <f t="shared" si="1554"/>
        <v>0</v>
      </c>
      <c r="FJ68" s="88">
        <f t="shared" si="1554"/>
        <v>0</v>
      </c>
      <c r="FK68" s="88">
        <f t="shared" si="1554"/>
        <v>0</v>
      </c>
      <c r="FL68" s="88">
        <f t="shared" si="1554"/>
        <v>0</v>
      </c>
      <c r="FM68" s="88">
        <f t="shared" si="1554"/>
        <v>0</v>
      </c>
      <c r="FN68" s="88">
        <f t="shared" si="1554"/>
        <v>0</v>
      </c>
      <c r="FO68" s="88">
        <f t="shared" si="1554"/>
        <v>0</v>
      </c>
      <c r="FP68" s="88">
        <f t="shared" si="1554"/>
        <v>0</v>
      </c>
      <c r="FQ68" s="88">
        <f t="shared" si="1554"/>
        <v>0</v>
      </c>
      <c r="FR68" s="88">
        <f t="shared" si="1554"/>
        <v>0</v>
      </c>
      <c r="FS68" s="88">
        <f t="shared" si="1554"/>
        <v>0</v>
      </c>
      <c r="FT68" s="88">
        <f t="shared" si="1554"/>
        <v>0</v>
      </c>
      <c r="FU68" s="88">
        <f t="shared" si="1554"/>
        <v>0</v>
      </c>
      <c r="FV68" s="88">
        <f t="shared" si="1554"/>
        <v>0</v>
      </c>
      <c r="FW68" s="88">
        <f t="shared" si="1554"/>
        <v>0</v>
      </c>
      <c r="FX68" s="88">
        <f t="shared" si="1554"/>
        <v>0</v>
      </c>
      <c r="FY68" s="88">
        <f t="shared" si="1554"/>
        <v>0</v>
      </c>
      <c r="FZ68" s="88">
        <f t="shared" si="1554"/>
        <v>0</v>
      </c>
      <c r="GA68" s="88">
        <f t="shared" si="1554"/>
        <v>0</v>
      </c>
      <c r="GB68" s="88">
        <f t="shared" si="1554"/>
        <v>0</v>
      </c>
      <c r="GC68" s="88">
        <f t="shared" si="1554"/>
        <v>0</v>
      </c>
      <c r="GD68" s="88">
        <f t="shared" si="1554"/>
        <v>0</v>
      </c>
      <c r="GE68" s="88">
        <f t="shared" si="1554"/>
        <v>0</v>
      </c>
      <c r="GF68" s="88">
        <f t="shared" si="1554"/>
        <v>0</v>
      </c>
      <c r="GG68" s="88">
        <f t="shared" si="1554"/>
        <v>0</v>
      </c>
      <c r="GH68" s="88">
        <f t="shared" si="1554"/>
        <v>0</v>
      </c>
      <c r="GI68" s="88">
        <f t="shared" si="1554"/>
        <v>0</v>
      </c>
      <c r="GJ68" s="88">
        <f t="shared" si="1554"/>
        <v>0</v>
      </c>
      <c r="GK68" s="88">
        <f t="shared" si="1554"/>
        <v>0</v>
      </c>
      <c r="GL68" s="88">
        <f t="shared" si="1554"/>
        <v>0</v>
      </c>
      <c r="GM68" s="88">
        <f t="shared" si="1554"/>
        <v>0</v>
      </c>
      <c r="GN68" s="88">
        <f t="shared" si="1554"/>
        <v>0</v>
      </c>
      <c r="GO68" s="88">
        <f t="shared" si="1554"/>
        <v>0</v>
      </c>
      <c r="GP68" s="88">
        <f t="shared" si="1554"/>
        <v>0</v>
      </c>
      <c r="GQ68" s="88">
        <f t="shared" si="1554"/>
        <v>0</v>
      </c>
      <c r="GR68" s="88">
        <f t="shared" si="1554"/>
        <v>0</v>
      </c>
      <c r="GS68" s="88">
        <f t="shared" si="1554"/>
        <v>0</v>
      </c>
      <c r="GT68" s="88">
        <f t="shared" ref="GT68:JE68" si="1555">GT66-GT67</f>
        <v>0</v>
      </c>
      <c r="GU68" s="88">
        <f t="shared" si="1555"/>
        <v>0</v>
      </c>
      <c r="GV68" s="88">
        <f t="shared" si="1555"/>
        <v>0</v>
      </c>
      <c r="GW68" s="88">
        <f t="shared" si="1555"/>
        <v>0</v>
      </c>
      <c r="GX68" s="88">
        <f t="shared" si="1555"/>
        <v>0</v>
      </c>
      <c r="GY68" s="88">
        <f t="shared" si="1555"/>
        <v>0</v>
      </c>
      <c r="GZ68" s="88">
        <f t="shared" si="1555"/>
        <v>0</v>
      </c>
      <c r="HA68" s="88">
        <f t="shared" si="1555"/>
        <v>0</v>
      </c>
      <c r="HB68" s="88">
        <f t="shared" si="1555"/>
        <v>0</v>
      </c>
      <c r="HC68" s="88">
        <f t="shared" si="1555"/>
        <v>0</v>
      </c>
      <c r="HD68" s="88">
        <f t="shared" si="1555"/>
        <v>0</v>
      </c>
      <c r="HE68" s="88">
        <f t="shared" si="1555"/>
        <v>0</v>
      </c>
      <c r="HF68" s="88">
        <f t="shared" si="1555"/>
        <v>0</v>
      </c>
      <c r="HG68" s="88">
        <f t="shared" si="1555"/>
        <v>0</v>
      </c>
      <c r="HH68" s="88">
        <f t="shared" si="1555"/>
        <v>0</v>
      </c>
      <c r="HI68" s="88">
        <f t="shared" si="1555"/>
        <v>0</v>
      </c>
      <c r="HJ68" s="88">
        <f t="shared" si="1555"/>
        <v>0</v>
      </c>
      <c r="HK68" s="88">
        <f t="shared" si="1555"/>
        <v>0</v>
      </c>
      <c r="HL68" s="88">
        <f t="shared" si="1555"/>
        <v>0</v>
      </c>
      <c r="HM68" s="88">
        <f t="shared" si="1555"/>
        <v>0</v>
      </c>
      <c r="HN68" s="88">
        <f t="shared" si="1555"/>
        <v>0</v>
      </c>
      <c r="HO68" s="88">
        <f t="shared" si="1555"/>
        <v>0</v>
      </c>
      <c r="HP68" s="88">
        <f t="shared" si="1555"/>
        <v>0</v>
      </c>
      <c r="HQ68" s="88">
        <f t="shared" si="1555"/>
        <v>0</v>
      </c>
      <c r="HR68" s="88">
        <f t="shared" si="1555"/>
        <v>0</v>
      </c>
      <c r="HS68" s="88">
        <f t="shared" si="1555"/>
        <v>0</v>
      </c>
      <c r="HT68" s="88">
        <f t="shared" si="1555"/>
        <v>0</v>
      </c>
      <c r="HU68" s="88">
        <f t="shared" si="1555"/>
        <v>0</v>
      </c>
      <c r="HV68" s="88">
        <f t="shared" si="1555"/>
        <v>0</v>
      </c>
      <c r="HW68" s="88">
        <f t="shared" si="1555"/>
        <v>0</v>
      </c>
      <c r="HX68" s="88">
        <f t="shared" si="1555"/>
        <v>0</v>
      </c>
      <c r="HY68" s="88">
        <f t="shared" si="1555"/>
        <v>0</v>
      </c>
      <c r="HZ68" s="88">
        <f t="shared" si="1555"/>
        <v>0</v>
      </c>
      <c r="IA68" s="88">
        <f t="shared" si="1555"/>
        <v>0</v>
      </c>
      <c r="IB68" s="88">
        <f t="shared" si="1555"/>
        <v>0</v>
      </c>
      <c r="IC68" s="88">
        <f t="shared" si="1555"/>
        <v>0</v>
      </c>
      <c r="ID68" s="88">
        <f t="shared" si="1555"/>
        <v>0</v>
      </c>
      <c r="IE68" s="88">
        <f t="shared" si="1555"/>
        <v>0</v>
      </c>
      <c r="IF68" s="88">
        <f t="shared" si="1555"/>
        <v>0</v>
      </c>
      <c r="IG68" s="88">
        <f t="shared" si="1555"/>
        <v>0</v>
      </c>
      <c r="IH68" s="88">
        <f t="shared" si="1555"/>
        <v>0</v>
      </c>
      <c r="II68" s="88">
        <f t="shared" si="1555"/>
        <v>0</v>
      </c>
      <c r="IJ68" s="88">
        <f t="shared" si="1555"/>
        <v>0</v>
      </c>
      <c r="IK68" s="88">
        <f t="shared" si="1555"/>
        <v>0</v>
      </c>
      <c r="IL68" s="88">
        <f t="shared" si="1555"/>
        <v>0</v>
      </c>
      <c r="IM68" s="88">
        <f t="shared" si="1555"/>
        <v>0</v>
      </c>
      <c r="IN68" s="88">
        <f t="shared" si="1555"/>
        <v>0</v>
      </c>
      <c r="IO68" s="88">
        <f t="shared" si="1555"/>
        <v>0</v>
      </c>
      <c r="IP68" s="88">
        <f t="shared" si="1555"/>
        <v>0</v>
      </c>
      <c r="IQ68" s="88">
        <f t="shared" si="1555"/>
        <v>0</v>
      </c>
      <c r="IR68" s="88">
        <f t="shared" si="1555"/>
        <v>0</v>
      </c>
      <c r="IS68" s="88">
        <f t="shared" si="1555"/>
        <v>0</v>
      </c>
      <c r="IT68" s="88">
        <f t="shared" si="1555"/>
        <v>0</v>
      </c>
      <c r="IU68" s="88">
        <f t="shared" si="1555"/>
        <v>0</v>
      </c>
      <c r="IV68" s="88">
        <f t="shared" si="1555"/>
        <v>0</v>
      </c>
      <c r="IW68" s="88">
        <f t="shared" si="1555"/>
        <v>0</v>
      </c>
      <c r="IX68" s="88">
        <f t="shared" si="1555"/>
        <v>0</v>
      </c>
      <c r="IY68" s="88">
        <f t="shared" si="1555"/>
        <v>0</v>
      </c>
      <c r="IZ68" s="88">
        <f t="shared" si="1555"/>
        <v>0</v>
      </c>
      <c r="JA68" s="88">
        <f t="shared" si="1555"/>
        <v>0</v>
      </c>
      <c r="JB68" s="88">
        <f t="shared" si="1555"/>
        <v>0</v>
      </c>
      <c r="JC68" s="88">
        <f t="shared" si="1555"/>
        <v>0</v>
      </c>
      <c r="JD68" s="88">
        <f t="shared" si="1555"/>
        <v>0</v>
      </c>
      <c r="JE68" s="88">
        <f t="shared" si="1555"/>
        <v>0</v>
      </c>
      <c r="JF68" s="88">
        <f t="shared" ref="JF68:JN68" si="1556">JF66-JF67</f>
        <v>0</v>
      </c>
      <c r="JG68" s="88">
        <f t="shared" si="1556"/>
        <v>0</v>
      </c>
      <c r="JH68" s="88">
        <f t="shared" si="1556"/>
        <v>0</v>
      </c>
      <c r="JI68" s="88">
        <f t="shared" si="1556"/>
        <v>0</v>
      </c>
      <c r="JJ68" s="88">
        <f t="shared" si="1556"/>
        <v>0</v>
      </c>
      <c r="JK68" s="88">
        <f t="shared" si="1556"/>
        <v>0</v>
      </c>
      <c r="JL68" s="88">
        <f t="shared" si="1556"/>
        <v>0</v>
      </c>
      <c r="JM68" s="88">
        <f t="shared" si="1556"/>
        <v>0</v>
      </c>
      <c r="JN68" s="88">
        <f t="shared" si="1556"/>
        <v>0</v>
      </c>
    </row>
    <row r="69" spans="1:274" ht="6" customHeight="1" x14ac:dyDescent="0.2">
      <c r="A69" s="88"/>
      <c r="B69" s="88"/>
      <c r="I69" s="88"/>
      <c r="P69" s="88"/>
      <c r="W69" s="88"/>
      <c r="AD69" s="88"/>
      <c r="AK69" s="88"/>
      <c r="AR69" s="88"/>
      <c r="AY69" s="88"/>
      <c r="BF69" s="88"/>
      <c r="BM69" s="88"/>
      <c r="BT69" s="88"/>
      <c r="CA69" s="88"/>
      <c r="CH69" s="88"/>
      <c r="CO69" s="88"/>
      <c r="CV69" s="88"/>
      <c r="DC69" s="88"/>
      <c r="DJ69" s="88"/>
      <c r="DQ69" s="88"/>
      <c r="DX69" s="88"/>
      <c r="EE69" s="88"/>
      <c r="EL69" s="88"/>
      <c r="ES69" s="88"/>
      <c r="EZ69" s="88"/>
      <c r="FG69" s="88"/>
      <c r="FN69" s="88"/>
      <c r="FU69" s="88"/>
      <c r="GB69" s="88"/>
      <c r="GI69" s="88"/>
      <c r="GP69" s="88"/>
      <c r="GW69" s="88"/>
      <c r="HD69" s="88"/>
      <c r="HK69" s="88"/>
      <c r="HR69" s="88"/>
      <c r="HY69" s="88"/>
      <c r="IF69" s="88"/>
      <c r="IM69" s="88"/>
      <c r="IT69" s="88"/>
      <c r="JA69" s="88"/>
      <c r="JH69" s="88"/>
    </row>
    <row r="70" spans="1:274" x14ac:dyDescent="0.2">
      <c r="A70" s="73" t="s">
        <v>109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N70" s="72"/>
      <c r="EO70" s="72"/>
      <c r="EP70" s="72"/>
      <c r="EQ70" s="72"/>
      <c r="ER70" s="72"/>
      <c r="ES70" s="72"/>
      <c r="ET70" s="72"/>
      <c r="EU70" s="72"/>
      <c r="EV70" s="72"/>
      <c r="EW70" s="72"/>
      <c r="EX70" s="72"/>
      <c r="EY70" s="72"/>
      <c r="EZ70" s="72"/>
      <c r="FA70" s="72"/>
      <c r="FB70" s="72"/>
      <c r="FC70" s="72"/>
      <c r="FD70" s="72"/>
      <c r="FE70" s="72"/>
      <c r="FF70" s="72"/>
      <c r="FG70" s="72"/>
      <c r="FH70" s="72"/>
      <c r="FI70" s="72"/>
      <c r="FJ70" s="72"/>
      <c r="FK70" s="72"/>
      <c r="FL70" s="72"/>
      <c r="FM70" s="72"/>
      <c r="FN70" s="72"/>
      <c r="FO70" s="72"/>
      <c r="FP70" s="72"/>
      <c r="FQ70" s="72"/>
      <c r="FR70" s="72"/>
      <c r="FS70" s="72"/>
      <c r="FT70" s="72"/>
      <c r="FU70" s="72"/>
      <c r="FV70" s="72"/>
      <c r="FW70" s="72"/>
      <c r="FX70" s="72"/>
      <c r="FY70" s="72"/>
      <c r="FZ70" s="72"/>
      <c r="GA70" s="72"/>
      <c r="GB70" s="72"/>
      <c r="GC70" s="72"/>
      <c r="GD70" s="72"/>
      <c r="GE70" s="72"/>
      <c r="GF70" s="72"/>
      <c r="GG70" s="72"/>
      <c r="GH70" s="72"/>
      <c r="GI70" s="72"/>
      <c r="GJ70" s="72"/>
      <c r="GK70" s="72"/>
      <c r="GL70" s="72"/>
      <c r="GM70" s="72"/>
      <c r="GN70" s="72"/>
      <c r="GO70" s="72"/>
      <c r="GP70" s="72"/>
      <c r="GQ70" s="72"/>
      <c r="GR70" s="72"/>
      <c r="GS70" s="72"/>
      <c r="GT70" s="72"/>
      <c r="GU70" s="72"/>
      <c r="GV70" s="72"/>
      <c r="GW70" s="72"/>
      <c r="GX70" s="72"/>
      <c r="GY70" s="72"/>
      <c r="GZ70" s="72"/>
      <c r="HA70" s="72"/>
      <c r="HB70" s="72"/>
      <c r="HC70" s="72"/>
      <c r="HD70" s="72"/>
      <c r="HE70" s="72"/>
      <c r="HF70" s="72"/>
      <c r="HG70" s="72"/>
      <c r="HH70" s="72"/>
      <c r="HI70" s="72"/>
      <c r="HJ70" s="72"/>
      <c r="HK70" s="72"/>
      <c r="HL70" s="72"/>
      <c r="HM70" s="72"/>
      <c r="HN70" s="72"/>
      <c r="HO70" s="72"/>
      <c r="HP70" s="72"/>
      <c r="HQ70" s="72"/>
      <c r="HR70" s="72"/>
      <c r="HS70" s="72"/>
      <c r="HT70" s="72"/>
      <c r="HU70" s="72"/>
      <c r="HV70" s="72"/>
      <c r="HW70" s="72"/>
      <c r="HX70" s="72"/>
      <c r="HY70" s="72"/>
      <c r="HZ70" s="72"/>
      <c r="IA70" s="72"/>
      <c r="IB70" s="72"/>
      <c r="IC70" s="72"/>
      <c r="ID70" s="72"/>
      <c r="IE70" s="72"/>
      <c r="IF70" s="72"/>
      <c r="IG70" s="72"/>
      <c r="IH70" s="72"/>
      <c r="II70" s="72"/>
      <c r="IJ70" s="72"/>
      <c r="IK70" s="72"/>
      <c r="IL70" s="72"/>
      <c r="IM70" s="72"/>
      <c r="IN70" s="72"/>
      <c r="IO70" s="72"/>
      <c r="IP70" s="72"/>
      <c r="IQ70" s="72"/>
      <c r="IR70" s="72"/>
      <c r="IS70" s="72"/>
      <c r="IT70" s="72"/>
      <c r="IU70" s="72"/>
      <c r="IV70" s="72"/>
      <c r="IW70" s="72"/>
      <c r="IX70" s="72"/>
      <c r="IY70" s="72"/>
      <c r="IZ70" s="72"/>
      <c r="JA70" s="72"/>
      <c r="JB70" s="72"/>
      <c r="JC70" s="72"/>
      <c r="JD70" s="72"/>
      <c r="JE70" s="72"/>
      <c r="JF70" s="72"/>
      <c r="JG70" s="72"/>
      <c r="JH70" s="72"/>
      <c r="JI70" s="72"/>
      <c r="JJ70" s="72"/>
      <c r="JK70" s="72"/>
      <c r="JL70" s="72"/>
      <c r="JM70" s="72"/>
      <c r="JN70" s="72"/>
    </row>
    <row r="71" spans="1:274" x14ac:dyDescent="0.2">
      <c r="A71" s="76" t="s">
        <v>31</v>
      </c>
      <c r="B71" s="77">
        <v>0</v>
      </c>
      <c r="C71" s="78">
        <f>B77</f>
        <v>0</v>
      </c>
      <c r="D71" s="78">
        <f t="shared" ref="D71:BO71" si="1557">C77</f>
        <v>0</v>
      </c>
      <c r="E71" s="78">
        <f t="shared" si="1557"/>
        <v>0</v>
      </c>
      <c r="F71" s="78">
        <f t="shared" si="1557"/>
        <v>0</v>
      </c>
      <c r="G71" s="78">
        <f t="shared" si="1557"/>
        <v>0</v>
      </c>
      <c r="H71" s="78">
        <f t="shared" si="1557"/>
        <v>0</v>
      </c>
      <c r="I71" s="78">
        <f t="shared" si="1557"/>
        <v>0</v>
      </c>
      <c r="J71" s="78">
        <f t="shared" si="1557"/>
        <v>0</v>
      </c>
      <c r="K71" s="78">
        <f t="shared" si="1557"/>
        <v>0</v>
      </c>
      <c r="L71" s="78">
        <f t="shared" si="1557"/>
        <v>0</v>
      </c>
      <c r="M71" s="78">
        <f t="shared" si="1557"/>
        <v>1840</v>
      </c>
      <c r="N71" s="78">
        <f t="shared" si="1557"/>
        <v>3770</v>
      </c>
      <c r="O71" s="78">
        <f t="shared" si="1557"/>
        <v>7800</v>
      </c>
      <c r="P71" s="78">
        <f t="shared" si="1557"/>
        <v>12600</v>
      </c>
      <c r="Q71" s="78">
        <f t="shared" si="1557"/>
        <v>19120</v>
      </c>
      <c r="R71" s="78">
        <f t="shared" si="1557"/>
        <v>26770</v>
      </c>
      <c r="S71" s="78">
        <f t="shared" si="1557"/>
        <v>36300</v>
      </c>
      <c r="T71" s="78">
        <f t="shared" si="1557"/>
        <v>46130</v>
      </c>
      <c r="U71" s="78">
        <f t="shared" si="1557"/>
        <v>57150</v>
      </c>
      <c r="V71" s="78">
        <f t="shared" si="1557"/>
        <v>50400</v>
      </c>
      <c r="W71" s="78">
        <f t="shared" si="1557"/>
        <v>63600</v>
      </c>
      <c r="X71" s="78">
        <f t="shared" si="1557"/>
        <v>77630</v>
      </c>
      <c r="Y71" s="78">
        <f t="shared" si="1557"/>
        <v>92330</v>
      </c>
      <c r="Z71" s="78">
        <f t="shared" si="1557"/>
        <v>59510</v>
      </c>
      <c r="AA71" s="78">
        <f t="shared" si="1557"/>
        <v>75230</v>
      </c>
      <c r="AB71" s="78">
        <f t="shared" si="1557"/>
        <v>90900</v>
      </c>
      <c r="AC71" s="78">
        <f t="shared" si="1557"/>
        <v>58950</v>
      </c>
      <c r="AD71" s="78">
        <f t="shared" si="1557"/>
        <v>75150</v>
      </c>
      <c r="AE71" s="78">
        <f t="shared" si="1557"/>
        <v>92070</v>
      </c>
      <c r="AF71" s="78">
        <f t="shared" si="1557"/>
        <v>108970</v>
      </c>
      <c r="AG71" s="78">
        <f t="shared" si="1557"/>
        <v>78020</v>
      </c>
      <c r="AH71" s="78">
        <f t="shared" si="1557"/>
        <v>95040</v>
      </c>
      <c r="AI71" s="78">
        <f t="shared" si="1557"/>
        <v>112050</v>
      </c>
      <c r="AJ71" s="78">
        <f t="shared" si="1557"/>
        <v>81680</v>
      </c>
      <c r="AK71" s="78">
        <f t="shared" si="1557"/>
        <v>98700</v>
      </c>
      <c r="AL71" s="78">
        <f t="shared" si="1557"/>
        <v>116170</v>
      </c>
      <c r="AM71" s="78">
        <f t="shared" si="1557"/>
        <v>133570</v>
      </c>
      <c r="AN71" s="78">
        <f t="shared" si="1557"/>
        <v>103170</v>
      </c>
      <c r="AO71" s="78">
        <f t="shared" si="1557"/>
        <v>120810</v>
      </c>
      <c r="AP71" s="78">
        <f t="shared" si="1557"/>
        <v>138460</v>
      </c>
      <c r="AQ71" s="78">
        <f t="shared" si="1557"/>
        <v>105510</v>
      </c>
      <c r="AR71" s="78">
        <f t="shared" si="1557"/>
        <v>123070</v>
      </c>
      <c r="AS71" s="78">
        <f t="shared" si="1557"/>
        <v>140640</v>
      </c>
      <c r="AT71" s="78">
        <f t="shared" si="1557"/>
        <v>158290</v>
      </c>
      <c r="AU71" s="78">
        <f t="shared" si="1557"/>
        <v>118450</v>
      </c>
      <c r="AV71" s="78">
        <f t="shared" si="1557"/>
        <v>135960</v>
      </c>
      <c r="AW71" s="78">
        <f t="shared" si="1557"/>
        <v>153390</v>
      </c>
      <c r="AX71" s="78">
        <f t="shared" si="1557"/>
        <v>113010</v>
      </c>
      <c r="AY71" s="78">
        <f t="shared" si="1557"/>
        <v>130350</v>
      </c>
      <c r="AZ71" s="78">
        <f t="shared" si="1557"/>
        <v>147900</v>
      </c>
      <c r="BA71" s="78">
        <f t="shared" si="1557"/>
        <v>165640</v>
      </c>
      <c r="BB71" s="78">
        <f t="shared" si="1557"/>
        <v>125610</v>
      </c>
      <c r="BC71" s="78">
        <f t="shared" si="1557"/>
        <v>142970</v>
      </c>
      <c r="BD71" s="78">
        <f t="shared" si="1557"/>
        <v>160200</v>
      </c>
      <c r="BE71" s="78">
        <f t="shared" si="1557"/>
        <v>120100</v>
      </c>
      <c r="BF71" s="78">
        <f t="shared" si="1557"/>
        <v>137550</v>
      </c>
      <c r="BG71" s="78">
        <f t="shared" si="1557"/>
        <v>155150</v>
      </c>
      <c r="BH71" s="78">
        <f t="shared" si="1557"/>
        <v>172850</v>
      </c>
      <c r="BI71" s="78">
        <f t="shared" si="1557"/>
        <v>132800</v>
      </c>
      <c r="BJ71" s="78">
        <f t="shared" si="1557"/>
        <v>150210</v>
      </c>
      <c r="BK71" s="78">
        <f t="shared" si="1557"/>
        <v>167450</v>
      </c>
      <c r="BL71" s="78">
        <f t="shared" si="1557"/>
        <v>108000</v>
      </c>
      <c r="BM71" s="78">
        <f t="shared" si="1557"/>
        <v>125330</v>
      </c>
      <c r="BN71" s="78">
        <f t="shared" si="1557"/>
        <v>142650</v>
      </c>
      <c r="BO71" s="78">
        <f t="shared" si="1557"/>
        <v>160130</v>
      </c>
      <c r="BP71" s="78">
        <f t="shared" ref="BP71:EA71" si="1558">BO77</f>
        <v>91110</v>
      </c>
      <c r="BQ71" s="78">
        <f t="shared" si="1558"/>
        <v>108550</v>
      </c>
      <c r="BR71" s="78">
        <f t="shared" si="1558"/>
        <v>125950</v>
      </c>
      <c r="BS71" s="78">
        <f t="shared" si="1558"/>
        <v>57150</v>
      </c>
      <c r="BT71" s="78">
        <f t="shared" si="1558"/>
        <v>74740</v>
      </c>
      <c r="BU71" s="78">
        <f t="shared" si="1558"/>
        <v>92060</v>
      </c>
      <c r="BV71" s="78">
        <f t="shared" si="1558"/>
        <v>109200</v>
      </c>
      <c r="BW71" s="78">
        <f t="shared" si="1558"/>
        <v>54170</v>
      </c>
      <c r="BX71" s="78">
        <f t="shared" si="1558"/>
        <v>70840</v>
      </c>
      <c r="BY71" s="78">
        <f t="shared" si="1558"/>
        <v>87660</v>
      </c>
      <c r="BZ71" s="78">
        <f t="shared" si="1558"/>
        <v>56630</v>
      </c>
      <c r="CA71" s="78">
        <f t="shared" si="1558"/>
        <v>73420</v>
      </c>
      <c r="CB71" s="78">
        <f t="shared" si="1558"/>
        <v>90300</v>
      </c>
      <c r="CC71" s="78">
        <f t="shared" si="1558"/>
        <v>107140</v>
      </c>
      <c r="CD71" s="78">
        <f t="shared" si="1558"/>
        <v>75920</v>
      </c>
      <c r="CE71" s="78">
        <f t="shared" si="1558"/>
        <v>92850</v>
      </c>
      <c r="CF71" s="78">
        <f t="shared" si="1558"/>
        <v>109670</v>
      </c>
      <c r="CG71" s="78">
        <f t="shared" si="1558"/>
        <v>78600</v>
      </c>
      <c r="CH71" s="78">
        <f t="shared" si="1558"/>
        <v>95290</v>
      </c>
      <c r="CI71" s="78">
        <f t="shared" si="1558"/>
        <v>111840</v>
      </c>
      <c r="CJ71" s="78">
        <f t="shared" si="1558"/>
        <v>128430</v>
      </c>
      <c r="CK71" s="78">
        <f t="shared" si="1558"/>
        <v>87350</v>
      </c>
      <c r="CL71" s="78">
        <f t="shared" si="1558"/>
        <v>103870</v>
      </c>
      <c r="CM71" s="78">
        <f t="shared" si="1558"/>
        <v>120340</v>
      </c>
      <c r="CN71" s="78">
        <f t="shared" si="1558"/>
        <v>88670</v>
      </c>
      <c r="CO71" s="78">
        <f t="shared" si="1558"/>
        <v>105010</v>
      </c>
      <c r="CP71" s="78">
        <f t="shared" si="1558"/>
        <v>121000</v>
      </c>
      <c r="CQ71" s="78">
        <f t="shared" si="1558"/>
        <v>137070</v>
      </c>
      <c r="CR71" s="78">
        <f t="shared" si="1558"/>
        <v>100350</v>
      </c>
      <c r="CS71" s="78">
        <f t="shared" si="1558"/>
        <v>116300</v>
      </c>
      <c r="CT71" s="78">
        <f t="shared" si="1558"/>
        <v>132300</v>
      </c>
      <c r="CU71" s="78">
        <f t="shared" si="1558"/>
        <v>114530</v>
      </c>
      <c r="CV71" s="78">
        <f t="shared" si="1558"/>
        <v>130430</v>
      </c>
      <c r="CW71" s="78">
        <f t="shared" si="1558"/>
        <v>146470</v>
      </c>
      <c r="CX71" s="78">
        <f t="shared" si="1558"/>
        <v>162550</v>
      </c>
      <c r="CY71" s="78">
        <f t="shared" si="1558"/>
        <v>144980</v>
      </c>
      <c r="CZ71" s="78">
        <f t="shared" si="1558"/>
        <v>160620</v>
      </c>
      <c r="DA71" s="78">
        <f t="shared" si="1558"/>
        <v>176280</v>
      </c>
      <c r="DB71" s="78">
        <f t="shared" si="1558"/>
        <v>144150</v>
      </c>
      <c r="DC71" s="78">
        <f t="shared" si="1558"/>
        <v>159840</v>
      </c>
      <c r="DD71" s="78">
        <f t="shared" si="1558"/>
        <v>175560</v>
      </c>
      <c r="DE71" s="78">
        <f t="shared" si="1558"/>
        <v>191300</v>
      </c>
      <c r="DF71" s="78">
        <f t="shared" si="1558"/>
        <v>134870</v>
      </c>
      <c r="DG71" s="78">
        <f t="shared" si="1558"/>
        <v>150540</v>
      </c>
      <c r="DH71" s="78">
        <f t="shared" si="1558"/>
        <v>166240</v>
      </c>
      <c r="DI71" s="78">
        <f t="shared" si="1558"/>
        <v>124300</v>
      </c>
      <c r="DJ71" s="78">
        <f t="shared" si="1558"/>
        <v>140030</v>
      </c>
      <c r="DK71" s="78">
        <f t="shared" si="1558"/>
        <v>155810</v>
      </c>
      <c r="DL71" s="78">
        <f t="shared" si="1558"/>
        <v>171560</v>
      </c>
      <c r="DM71" s="78">
        <f t="shared" si="1558"/>
        <v>115280</v>
      </c>
      <c r="DN71" s="78">
        <f t="shared" si="1558"/>
        <v>130990</v>
      </c>
      <c r="DO71" s="78">
        <f t="shared" si="1558"/>
        <v>146440</v>
      </c>
      <c r="DP71" s="78">
        <f t="shared" si="1558"/>
        <v>89930</v>
      </c>
      <c r="DQ71" s="78">
        <f t="shared" si="1558"/>
        <v>105320</v>
      </c>
      <c r="DR71" s="78">
        <f t="shared" si="1558"/>
        <v>120750</v>
      </c>
      <c r="DS71" s="78">
        <f t="shared" si="1558"/>
        <v>136300</v>
      </c>
      <c r="DT71" s="78">
        <f t="shared" si="1558"/>
        <v>77830</v>
      </c>
      <c r="DU71" s="78">
        <f t="shared" si="1558"/>
        <v>92920</v>
      </c>
      <c r="DV71" s="78">
        <f t="shared" si="1558"/>
        <v>108130</v>
      </c>
      <c r="DW71" s="78">
        <f t="shared" si="1558"/>
        <v>27300</v>
      </c>
      <c r="DX71" s="78">
        <f t="shared" si="1558"/>
        <v>42460</v>
      </c>
      <c r="DY71" s="78">
        <f t="shared" si="1558"/>
        <v>57560</v>
      </c>
      <c r="DZ71" s="78">
        <f t="shared" si="1558"/>
        <v>72750</v>
      </c>
      <c r="EA71" s="78">
        <f t="shared" si="1558"/>
        <v>39840</v>
      </c>
      <c r="EB71" s="78">
        <f t="shared" ref="EB71:EW71" si="1559">EA77</f>
        <v>39840</v>
      </c>
      <c r="EC71" s="78">
        <f t="shared" si="1559"/>
        <v>39840</v>
      </c>
      <c r="ED71" s="78">
        <f t="shared" si="1559"/>
        <v>0</v>
      </c>
      <c r="EE71" s="78">
        <f t="shared" si="1559"/>
        <v>0</v>
      </c>
      <c r="EF71" s="78">
        <f t="shared" si="1559"/>
        <v>0</v>
      </c>
      <c r="EG71" s="78">
        <f t="shared" si="1559"/>
        <v>0</v>
      </c>
      <c r="EH71" s="78">
        <f t="shared" si="1559"/>
        <v>0</v>
      </c>
      <c r="EI71" s="78">
        <f t="shared" si="1559"/>
        <v>0</v>
      </c>
      <c r="EJ71" s="78">
        <f t="shared" si="1559"/>
        <v>0</v>
      </c>
      <c r="EK71" s="78">
        <f t="shared" si="1559"/>
        <v>0</v>
      </c>
      <c r="EL71" s="78">
        <f t="shared" si="1559"/>
        <v>0</v>
      </c>
      <c r="EM71" s="78">
        <f t="shared" si="1559"/>
        <v>0</v>
      </c>
      <c r="EN71" s="78">
        <f t="shared" si="1559"/>
        <v>0</v>
      </c>
      <c r="EO71" s="78">
        <f t="shared" si="1559"/>
        <v>0</v>
      </c>
      <c r="EP71" s="78">
        <f t="shared" si="1559"/>
        <v>0</v>
      </c>
      <c r="EQ71" s="78">
        <f t="shared" si="1559"/>
        <v>0</v>
      </c>
      <c r="ER71" s="78">
        <f t="shared" si="1559"/>
        <v>0</v>
      </c>
      <c r="ES71" s="78">
        <f t="shared" si="1559"/>
        <v>0</v>
      </c>
      <c r="ET71" s="78">
        <f t="shared" si="1559"/>
        <v>0</v>
      </c>
      <c r="EU71" s="78">
        <f t="shared" si="1559"/>
        <v>0</v>
      </c>
      <c r="EV71" s="78">
        <f t="shared" si="1559"/>
        <v>0</v>
      </c>
      <c r="EW71" s="78">
        <f t="shared" si="1559"/>
        <v>0</v>
      </c>
      <c r="EX71" s="78">
        <f>EW77</f>
        <v>0</v>
      </c>
      <c r="EY71" s="78">
        <f t="shared" ref="EY71:GV71" si="1560">EX77</f>
        <v>0</v>
      </c>
      <c r="EZ71" s="78">
        <f t="shared" si="1560"/>
        <v>0</v>
      </c>
      <c r="FA71" s="78">
        <f t="shared" si="1560"/>
        <v>0</v>
      </c>
      <c r="FB71" s="78">
        <f t="shared" si="1560"/>
        <v>0</v>
      </c>
      <c r="FC71" s="78">
        <f t="shared" si="1560"/>
        <v>0</v>
      </c>
      <c r="FD71" s="78">
        <f t="shared" si="1560"/>
        <v>0</v>
      </c>
      <c r="FE71" s="78">
        <f t="shared" si="1560"/>
        <v>0</v>
      </c>
      <c r="FF71" s="78">
        <f t="shared" si="1560"/>
        <v>0</v>
      </c>
      <c r="FG71" s="78">
        <f t="shared" si="1560"/>
        <v>0</v>
      </c>
      <c r="FH71" s="78">
        <f t="shared" si="1560"/>
        <v>0</v>
      </c>
      <c r="FI71" s="78">
        <f t="shared" si="1560"/>
        <v>0</v>
      </c>
      <c r="FJ71" s="78">
        <f t="shared" si="1560"/>
        <v>0</v>
      </c>
      <c r="FK71" s="78">
        <f t="shared" si="1560"/>
        <v>0</v>
      </c>
      <c r="FL71" s="78">
        <f t="shared" si="1560"/>
        <v>0</v>
      </c>
      <c r="FM71" s="78">
        <f t="shared" si="1560"/>
        <v>0</v>
      </c>
      <c r="FN71" s="78">
        <f t="shared" si="1560"/>
        <v>0</v>
      </c>
      <c r="FO71" s="78">
        <f t="shared" si="1560"/>
        <v>0</v>
      </c>
      <c r="FP71" s="78">
        <f t="shared" si="1560"/>
        <v>0</v>
      </c>
      <c r="FQ71" s="78">
        <f t="shared" si="1560"/>
        <v>0</v>
      </c>
      <c r="FR71" s="78">
        <f t="shared" si="1560"/>
        <v>0</v>
      </c>
      <c r="FS71" s="78">
        <f t="shared" si="1560"/>
        <v>0</v>
      </c>
      <c r="FT71" s="78">
        <f t="shared" si="1560"/>
        <v>0</v>
      </c>
      <c r="FU71" s="78">
        <f t="shared" si="1560"/>
        <v>0</v>
      </c>
      <c r="FV71" s="78">
        <f t="shared" si="1560"/>
        <v>0</v>
      </c>
      <c r="FW71" s="78">
        <f t="shared" si="1560"/>
        <v>0</v>
      </c>
      <c r="FX71" s="78">
        <f t="shared" si="1560"/>
        <v>0</v>
      </c>
      <c r="FY71" s="78">
        <f t="shared" si="1560"/>
        <v>0</v>
      </c>
      <c r="FZ71" s="78">
        <f t="shared" si="1560"/>
        <v>0</v>
      </c>
      <c r="GA71" s="78">
        <f t="shared" si="1560"/>
        <v>0</v>
      </c>
      <c r="GB71" s="78">
        <f t="shared" si="1560"/>
        <v>0</v>
      </c>
      <c r="GC71" s="78">
        <f t="shared" si="1560"/>
        <v>0</v>
      </c>
      <c r="GD71" s="78">
        <f t="shared" si="1560"/>
        <v>0</v>
      </c>
      <c r="GE71" s="78">
        <f t="shared" si="1560"/>
        <v>0</v>
      </c>
      <c r="GF71" s="78">
        <f t="shared" si="1560"/>
        <v>0</v>
      </c>
      <c r="GG71" s="78">
        <f t="shared" si="1560"/>
        <v>0</v>
      </c>
      <c r="GH71" s="78">
        <f t="shared" si="1560"/>
        <v>0</v>
      </c>
      <c r="GI71" s="78">
        <f t="shared" si="1560"/>
        <v>0</v>
      </c>
      <c r="GJ71" s="78">
        <f t="shared" si="1560"/>
        <v>0</v>
      </c>
      <c r="GK71" s="78">
        <f t="shared" si="1560"/>
        <v>0</v>
      </c>
      <c r="GL71" s="78">
        <f t="shared" si="1560"/>
        <v>0</v>
      </c>
      <c r="GM71" s="78">
        <f t="shared" si="1560"/>
        <v>0</v>
      </c>
      <c r="GN71" s="78">
        <f t="shared" si="1560"/>
        <v>0</v>
      </c>
      <c r="GO71" s="78">
        <f t="shared" si="1560"/>
        <v>0</v>
      </c>
      <c r="GP71" s="78">
        <f t="shared" si="1560"/>
        <v>0</v>
      </c>
      <c r="GQ71" s="78">
        <f t="shared" si="1560"/>
        <v>0</v>
      </c>
      <c r="GR71" s="78">
        <f t="shared" si="1560"/>
        <v>0</v>
      </c>
      <c r="GS71" s="78">
        <f t="shared" si="1560"/>
        <v>0</v>
      </c>
      <c r="GT71" s="78">
        <f t="shared" si="1560"/>
        <v>0</v>
      </c>
      <c r="GU71" s="78">
        <f t="shared" si="1560"/>
        <v>0</v>
      </c>
      <c r="GV71" s="78">
        <f t="shared" si="1560"/>
        <v>0</v>
      </c>
      <c r="GW71" s="77">
        <v>0</v>
      </c>
      <c r="GX71" s="78">
        <f t="shared" ref="GX71:HC71" si="1561">GW77</f>
        <v>0</v>
      </c>
      <c r="GY71" s="78">
        <f t="shared" si="1561"/>
        <v>0</v>
      </c>
      <c r="GZ71" s="78">
        <f t="shared" si="1561"/>
        <v>0</v>
      </c>
      <c r="HA71" s="78">
        <f t="shared" si="1561"/>
        <v>0</v>
      </c>
      <c r="HB71" s="78">
        <f t="shared" si="1561"/>
        <v>0</v>
      </c>
      <c r="HC71" s="79">
        <f t="shared" si="1561"/>
        <v>0</v>
      </c>
      <c r="HD71" s="77">
        <v>0</v>
      </c>
      <c r="HE71" s="78">
        <f t="shared" ref="HE71:HJ71" si="1562">HD77</f>
        <v>0</v>
      </c>
      <c r="HF71" s="78">
        <f t="shared" si="1562"/>
        <v>0</v>
      </c>
      <c r="HG71" s="78">
        <f t="shared" si="1562"/>
        <v>0</v>
      </c>
      <c r="HH71" s="78">
        <f t="shared" si="1562"/>
        <v>0</v>
      </c>
      <c r="HI71" s="78">
        <f t="shared" si="1562"/>
        <v>0</v>
      </c>
      <c r="HJ71" s="79">
        <f t="shared" si="1562"/>
        <v>0</v>
      </c>
      <c r="HK71" s="77">
        <v>0</v>
      </c>
      <c r="HL71" s="78">
        <f t="shared" ref="HL71:HQ71" si="1563">HK77</f>
        <v>0</v>
      </c>
      <c r="HM71" s="78">
        <f t="shared" si="1563"/>
        <v>0</v>
      </c>
      <c r="HN71" s="78">
        <f t="shared" si="1563"/>
        <v>0</v>
      </c>
      <c r="HO71" s="78">
        <f t="shared" si="1563"/>
        <v>0</v>
      </c>
      <c r="HP71" s="78">
        <f t="shared" si="1563"/>
        <v>0</v>
      </c>
      <c r="HQ71" s="79">
        <f t="shared" si="1563"/>
        <v>0</v>
      </c>
      <c r="HR71" s="77">
        <v>0</v>
      </c>
      <c r="HS71" s="78">
        <f t="shared" ref="HS71:HX71" si="1564">HR77</f>
        <v>0</v>
      </c>
      <c r="HT71" s="78">
        <f t="shared" si="1564"/>
        <v>0</v>
      </c>
      <c r="HU71" s="78">
        <f t="shared" si="1564"/>
        <v>0</v>
      </c>
      <c r="HV71" s="78">
        <f t="shared" si="1564"/>
        <v>0</v>
      </c>
      <c r="HW71" s="78">
        <f t="shared" si="1564"/>
        <v>0</v>
      </c>
      <c r="HX71" s="79">
        <f t="shared" si="1564"/>
        <v>0</v>
      </c>
      <c r="HY71" s="77">
        <v>0</v>
      </c>
      <c r="HZ71" s="78">
        <f t="shared" ref="HZ71:IE71" si="1565">HY77</f>
        <v>0</v>
      </c>
      <c r="IA71" s="78">
        <f t="shared" si="1565"/>
        <v>0</v>
      </c>
      <c r="IB71" s="78">
        <f t="shared" si="1565"/>
        <v>0</v>
      </c>
      <c r="IC71" s="78">
        <f t="shared" si="1565"/>
        <v>0</v>
      </c>
      <c r="ID71" s="78">
        <f t="shared" si="1565"/>
        <v>0</v>
      </c>
      <c r="IE71" s="79">
        <f t="shared" si="1565"/>
        <v>0</v>
      </c>
      <c r="IF71" s="77">
        <v>0</v>
      </c>
      <c r="IG71" s="78">
        <f t="shared" ref="IG71:IL71" si="1566">IF77</f>
        <v>0</v>
      </c>
      <c r="IH71" s="78">
        <f t="shared" si="1566"/>
        <v>0</v>
      </c>
      <c r="II71" s="78">
        <f t="shared" si="1566"/>
        <v>0</v>
      </c>
      <c r="IJ71" s="78">
        <f t="shared" si="1566"/>
        <v>0</v>
      </c>
      <c r="IK71" s="78">
        <f t="shared" si="1566"/>
        <v>0</v>
      </c>
      <c r="IL71" s="79">
        <f t="shared" si="1566"/>
        <v>0</v>
      </c>
      <c r="IM71" s="77">
        <v>0</v>
      </c>
      <c r="IN71" s="78">
        <f t="shared" ref="IN71:IS71" si="1567">IM77</f>
        <v>0</v>
      </c>
      <c r="IO71" s="78">
        <f t="shared" si="1567"/>
        <v>0</v>
      </c>
      <c r="IP71" s="78">
        <f t="shared" si="1567"/>
        <v>0</v>
      </c>
      <c r="IQ71" s="78">
        <f t="shared" si="1567"/>
        <v>0</v>
      </c>
      <c r="IR71" s="78">
        <f t="shared" si="1567"/>
        <v>0</v>
      </c>
      <c r="IS71" s="79">
        <f t="shared" si="1567"/>
        <v>0</v>
      </c>
      <c r="IT71" s="77">
        <v>0</v>
      </c>
      <c r="IU71" s="78">
        <f t="shared" ref="IU71:IZ71" si="1568">IT77</f>
        <v>0</v>
      </c>
      <c r="IV71" s="78">
        <f t="shared" si="1568"/>
        <v>0</v>
      </c>
      <c r="IW71" s="78">
        <f t="shared" si="1568"/>
        <v>0</v>
      </c>
      <c r="IX71" s="78">
        <f t="shared" si="1568"/>
        <v>0</v>
      </c>
      <c r="IY71" s="78">
        <f t="shared" si="1568"/>
        <v>0</v>
      </c>
      <c r="IZ71" s="79">
        <f t="shared" si="1568"/>
        <v>0</v>
      </c>
      <c r="JA71" s="77">
        <v>0</v>
      </c>
      <c r="JB71" s="78">
        <f t="shared" ref="JB71:JG71" si="1569">JA77</f>
        <v>0</v>
      </c>
      <c r="JC71" s="78">
        <f t="shared" si="1569"/>
        <v>0</v>
      </c>
      <c r="JD71" s="78">
        <f t="shared" si="1569"/>
        <v>0</v>
      </c>
      <c r="JE71" s="78">
        <f t="shared" si="1569"/>
        <v>0</v>
      </c>
      <c r="JF71" s="78">
        <f t="shared" si="1569"/>
        <v>0</v>
      </c>
      <c r="JG71" s="79">
        <f t="shared" si="1569"/>
        <v>0</v>
      </c>
      <c r="JH71" s="77">
        <v>0</v>
      </c>
      <c r="JI71" s="78">
        <f t="shared" ref="JI71:JN71" si="1570">JH77</f>
        <v>0</v>
      </c>
      <c r="JJ71" s="78">
        <f t="shared" si="1570"/>
        <v>0</v>
      </c>
      <c r="JK71" s="78">
        <f t="shared" si="1570"/>
        <v>0</v>
      </c>
      <c r="JL71" s="78">
        <f t="shared" si="1570"/>
        <v>0</v>
      </c>
      <c r="JM71" s="78">
        <f t="shared" si="1570"/>
        <v>0</v>
      </c>
      <c r="JN71" s="79">
        <f t="shared" si="1570"/>
        <v>0</v>
      </c>
    </row>
    <row r="72" spans="1:274" x14ac:dyDescent="0.2">
      <c r="A72" s="39" t="s">
        <v>32</v>
      </c>
      <c r="B72" s="40"/>
      <c r="C72" s="41"/>
      <c r="D72" s="41"/>
      <c r="E72" s="41"/>
      <c r="F72" s="41"/>
      <c r="G72" s="41"/>
      <c r="H72" s="42"/>
      <c r="I72" s="40"/>
      <c r="J72" s="41"/>
      <c r="K72" s="41"/>
      <c r="L72" s="41">
        <v>1840</v>
      </c>
      <c r="M72" s="41">
        <v>1930</v>
      </c>
      <c r="N72" s="41">
        <v>4030</v>
      </c>
      <c r="O72" s="42">
        <v>4800</v>
      </c>
      <c r="P72" s="40">
        <v>6520</v>
      </c>
      <c r="Q72" s="41">
        <v>7650</v>
      </c>
      <c r="R72" s="41">
        <v>9530</v>
      </c>
      <c r="S72" s="41">
        <v>9830</v>
      </c>
      <c r="T72" s="41">
        <v>11020</v>
      </c>
      <c r="U72" s="41">
        <v>12450</v>
      </c>
      <c r="V72" s="42">
        <v>13200</v>
      </c>
      <c r="W72" s="40">
        <v>14030</v>
      </c>
      <c r="X72" s="41">
        <v>14700</v>
      </c>
      <c r="Y72" s="41">
        <v>15180</v>
      </c>
      <c r="Z72" s="41">
        <v>15720</v>
      </c>
      <c r="AA72" s="41">
        <v>15670</v>
      </c>
      <c r="AB72" s="41">
        <v>16050</v>
      </c>
      <c r="AC72" s="42">
        <v>16200</v>
      </c>
      <c r="AD72" s="40">
        <v>16920</v>
      </c>
      <c r="AE72" s="41">
        <v>16900</v>
      </c>
      <c r="AF72" s="41">
        <v>17050</v>
      </c>
      <c r="AG72" s="41">
        <v>17020</v>
      </c>
      <c r="AH72" s="41">
        <v>17010</v>
      </c>
      <c r="AI72" s="41">
        <v>17630</v>
      </c>
      <c r="AJ72" s="42">
        <v>17020</v>
      </c>
      <c r="AK72" s="40">
        <v>17470</v>
      </c>
      <c r="AL72" s="41">
        <v>17400</v>
      </c>
      <c r="AM72" s="41">
        <v>17600</v>
      </c>
      <c r="AN72" s="41">
        <v>17640</v>
      </c>
      <c r="AO72" s="41">
        <v>17650</v>
      </c>
      <c r="AP72" s="41">
        <v>17740</v>
      </c>
      <c r="AQ72" s="42">
        <v>17560</v>
      </c>
      <c r="AR72" s="40">
        <v>17570</v>
      </c>
      <c r="AS72" s="41">
        <v>17650</v>
      </c>
      <c r="AT72" s="41">
        <v>17760</v>
      </c>
      <c r="AU72" s="41">
        <v>17510</v>
      </c>
      <c r="AV72" s="41">
        <v>17430</v>
      </c>
      <c r="AW72" s="41">
        <v>17220</v>
      </c>
      <c r="AX72" s="42">
        <v>17340</v>
      </c>
      <c r="AY72" s="40">
        <v>17550</v>
      </c>
      <c r="AZ72" s="41">
        <v>17740</v>
      </c>
      <c r="BA72" s="41">
        <v>17570</v>
      </c>
      <c r="BB72" s="41">
        <v>17360</v>
      </c>
      <c r="BC72" s="41">
        <v>17230</v>
      </c>
      <c r="BD72" s="41">
        <v>17500</v>
      </c>
      <c r="BE72" s="42">
        <v>17450</v>
      </c>
      <c r="BF72" s="40">
        <v>17600</v>
      </c>
      <c r="BG72" s="41">
        <v>17700</v>
      </c>
      <c r="BH72" s="41">
        <v>17550</v>
      </c>
      <c r="BI72" s="41">
        <v>17410</v>
      </c>
      <c r="BJ72" s="41">
        <v>17240</v>
      </c>
      <c r="BK72" s="41">
        <v>17350</v>
      </c>
      <c r="BL72" s="42">
        <v>17330</v>
      </c>
      <c r="BM72" s="40">
        <v>17320</v>
      </c>
      <c r="BN72" s="41">
        <v>17480</v>
      </c>
      <c r="BO72" s="41">
        <v>17380</v>
      </c>
      <c r="BP72" s="41">
        <v>17440</v>
      </c>
      <c r="BQ72" s="41">
        <v>17400</v>
      </c>
      <c r="BR72" s="41">
        <v>17600</v>
      </c>
      <c r="BS72" s="42">
        <v>17590</v>
      </c>
      <c r="BT72" s="40">
        <v>17320</v>
      </c>
      <c r="BU72" s="41">
        <v>17140</v>
      </c>
      <c r="BV72" s="41">
        <v>16970</v>
      </c>
      <c r="BW72" s="41">
        <v>16670</v>
      </c>
      <c r="BX72" s="41">
        <v>16820</v>
      </c>
      <c r="BY72" s="41">
        <v>16970</v>
      </c>
      <c r="BZ72" s="42">
        <v>16790</v>
      </c>
      <c r="CA72" s="40">
        <v>16880</v>
      </c>
      <c r="CB72" s="41">
        <v>16840</v>
      </c>
      <c r="CC72" s="41">
        <v>16780</v>
      </c>
      <c r="CD72" s="41">
        <v>16930</v>
      </c>
      <c r="CE72" s="41">
        <v>16820</v>
      </c>
      <c r="CF72" s="41">
        <v>16930</v>
      </c>
      <c r="CG72" s="42">
        <v>16690</v>
      </c>
      <c r="CH72" s="40">
        <v>16550</v>
      </c>
      <c r="CI72" s="41">
        <v>16590</v>
      </c>
      <c r="CJ72" s="41">
        <v>16520</v>
      </c>
      <c r="CK72" s="41">
        <v>16520</v>
      </c>
      <c r="CL72" s="41">
        <v>16470</v>
      </c>
      <c r="CM72" s="41">
        <v>16330</v>
      </c>
      <c r="CN72" s="42">
        <v>16340</v>
      </c>
      <c r="CO72" s="40">
        <v>15990</v>
      </c>
      <c r="CP72" s="41">
        <v>16070</v>
      </c>
      <c r="CQ72" s="41">
        <v>16080</v>
      </c>
      <c r="CR72" s="41">
        <v>15950</v>
      </c>
      <c r="CS72" s="41">
        <v>16000</v>
      </c>
      <c r="CT72" s="254">
        <v>15830</v>
      </c>
      <c r="CU72" s="42">
        <v>15900</v>
      </c>
      <c r="CV72" s="40">
        <v>16040</v>
      </c>
      <c r="CW72" s="41">
        <v>16080</v>
      </c>
      <c r="CX72" s="41">
        <v>16030</v>
      </c>
      <c r="CY72" s="41">
        <v>15640</v>
      </c>
      <c r="CZ72" s="41">
        <v>15660</v>
      </c>
      <c r="DA72" s="41">
        <v>15870</v>
      </c>
      <c r="DB72" s="42">
        <v>15690</v>
      </c>
      <c r="DC72" s="40">
        <v>15720</v>
      </c>
      <c r="DD72" s="41">
        <v>15740</v>
      </c>
      <c r="DE72" s="41">
        <v>15570</v>
      </c>
      <c r="DF72" s="41">
        <v>15670</v>
      </c>
      <c r="DG72" s="41">
        <v>15700</v>
      </c>
      <c r="DH72" s="41">
        <v>15660</v>
      </c>
      <c r="DI72" s="42">
        <v>15730</v>
      </c>
      <c r="DJ72" s="40">
        <v>15780</v>
      </c>
      <c r="DK72" s="41">
        <v>15750</v>
      </c>
      <c r="DL72" s="41">
        <v>15720</v>
      </c>
      <c r="DM72" s="41">
        <v>15710</v>
      </c>
      <c r="DN72" s="41">
        <v>15450</v>
      </c>
      <c r="DO72" s="41">
        <v>15490</v>
      </c>
      <c r="DP72" s="42">
        <v>15390</v>
      </c>
      <c r="DQ72" s="40">
        <v>15430</v>
      </c>
      <c r="DR72" s="41">
        <v>15550</v>
      </c>
      <c r="DS72" s="41">
        <v>15330</v>
      </c>
      <c r="DT72" s="41">
        <v>15090</v>
      </c>
      <c r="DU72" s="41">
        <v>15210</v>
      </c>
      <c r="DV72" s="41">
        <v>15170</v>
      </c>
      <c r="DW72" s="42">
        <v>15160</v>
      </c>
      <c r="DX72" s="40">
        <v>15100</v>
      </c>
      <c r="DY72" s="41">
        <v>15190</v>
      </c>
      <c r="DZ72" s="41">
        <v>15090</v>
      </c>
      <c r="EA72" s="41"/>
      <c r="EB72" s="41"/>
      <c r="EC72" s="41"/>
      <c r="ED72" s="42"/>
      <c r="EE72" s="40"/>
      <c r="EF72" s="41"/>
      <c r="EG72" s="41"/>
      <c r="EH72" s="41"/>
      <c r="EI72" s="41"/>
      <c r="EJ72" s="41"/>
      <c r="EK72" s="42"/>
      <c r="EL72" s="40"/>
      <c r="EM72" s="41"/>
      <c r="EN72" s="41"/>
      <c r="EO72" s="41"/>
      <c r="EP72" s="41"/>
      <c r="EQ72" s="41"/>
      <c r="ER72" s="42"/>
      <c r="ES72" s="40"/>
      <c r="ET72" s="41"/>
      <c r="EU72" s="41"/>
      <c r="EV72" s="41"/>
      <c r="EW72" s="41"/>
      <c r="EX72" s="41"/>
      <c r="EY72" s="42"/>
      <c r="EZ72" s="40"/>
      <c r="FA72" s="41"/>
      <c r="FB72" s="41"/>
      <c r="FC72" s="41"/>
      <c r="FD72" s="41"/>
      <c r="FE72" s="41"/>
      <c r="FF72" s="42"/>
      <c r="FG72" s="40"/>
      <c r="FH72" s="41"/>
      <c r="FI72" s="41"/>
      <c r="FJ72" s="41"/>
      <c r="FK72" s="41"/>
      <c r="FL72" s="41"/>
      <c r="FM72" s="42"/>
      <c r="FN72" s="40"/>
      <c r="FO72" s="41"/>
      <c r="FP72" s="41"/>
      <c r="FQ72" s="41"/>
      <c r="FR72" s="41"/>
      <c r="FS72" s="41"/>
      <c r="FT72" s="42"/>
      <c r="FU72" s="40"/>
      <c r="FV72" s="41"/>
      <c r="FW72" s="41"/>
      <c r="FX72" s="41"/>
      <c r="FY72" s="41"/>
      <c r="FZ72" s="41"/>
      <c r="GA72" s="42"/>
      <c r="GB72" s="40"/>
      <c r="GC72" s="41"/>
      <c r="GD72" s="41"/>
      <c r="GE72" s="41"/>
      <c r="GF72" s="41"/>
      <c r="GG72" s="41"/>
      <c r="GH72" s="42"/>
      <c r="GI72" s="40"/>
      <c r="GJ72" s="41"/>
      <c r="GK72" s="41"/>
      <c r="GL72" s="41"/>
      <c r="GM72" s="41"/>
      <c r="GN72" s="41"/>
      <c r="GO72" s="42"/>
      <c r="GP72" s="40"/>
      <c r="GQ72" s="41"/>
      <c r="GR72" s="41"/>
      <c r="GS72" s="41"/>
      <c r="GT72" s="41"/>
      <c r="GU72" s="41"/>
      <c r="GV72" s="42"/>
      <c r="GW72" s="40"/>
      <c r="GX72" s="41"/>
      <c r="GY72" s="41"/>
      <c r="GZ72" s="41"/>
      <c r="HA72" s="41"/>
      <c r="HB72" s="41"/>
      <c r="HC72" s="42"/>
      <c r="HD72" s="40"/>
      <c r="HE72" s="41"/>
      <c r="HF72" s="41"/>
      <c r="HG72" s="41"/>
      <c r="HH72" s="41"/>
      <c r="HI72" s="41"/>
      <c r="HJ72" s="42"/>
      <c r="HK72" s="40"/>
      <c r="HL72" s="41"/>
      <c r="HM72" s="41"/>
      <c r="HN72" s="41"/>
      <c r="HO72" s="41"/>
      <c r="HP72" s="41"/>
      <c r="HQ72" s="42"/>
      <c r="HR72" s="40"/>
      <c r="HS72" s="41"/>
      <c r="HT72" s="41"/>
      <c r="HU72" s="41"/>
      <c r="HV72" s="41"/>
      <c r="HW72" s="41"/>
      <c r="HX72" s="42"/>
      <c r="HY72" s="40"/>
      <c r="HZ72" s="41"/>
      <c r="IA72" s="41"/>
      <c r="IB72" s="41"/>
      <c r="IC72" s="41"/>
      <c r="ID72" s="41"/>
      <c r="IE72" s="42"/>
      <c r="IF72" s="40"/>
      <c r="IG72" s="41"/>
      <c r="IH72" s="41"/>
      <c r="II72" s="41"/>
      <c r="IJ72" s="41"/>
      <c r="IK72" s="41"/>
      <c r="IL72" s="42"/>
      <c r="IM72" s="40"/>
      <c r="IN72" s="41"/>
      <c r="IO72" s="41"/>
      <c r="IP72" s="41"/>
      <c r="IQ72" s="41"/>
      <c r="IR72" s="41"/>
      <c r="IS72" s="42"/>
      <c r="IT72" s="40"/>
      <c r="IU72" s="41"/>
      <c r="IV72" s="41"/>
      <c r="IW72" s="41"/>
      <c r="IX72" s="41"/>
      <c r="IY72" s="41"/>
      <c r="IZ72" s="42"/>
      <c r="JA72" s="40"/>
      <c r="JB72" s="41"/>
      <c r="JC72" s="41"/>
      <c r="JD72" s="41"/>
      <c r="JE72" s="41"/>
      <c r="JF72" s="41"/>
      <c r="JG72" s="42"/>
      <c r="JH72" s="40"/>
      <c r="JI72" s="41"/>
      <c r="JJ72" s="41"/>
      <c r="JK72" s="41"/>
      <c r="JL72" s="41"/>
      <c r="JM72" s="41"/>
      <c r="JN72" s="42"/>
    </row>
    <row r="73" spans="1:274" x14ac:dyDescent="0.2">
      <c r="A73" s="39" t="s">
        <v>110</v>
      </c>
      <c r="B73" s="40"/>
      <c r="C73" s="41"/>
      <c r="D73" s="41"/>
      <c r="E73" s="41"/>
      <c r="F73" s="41"/>
      <c r="G73" s="41"/>
      <c r="H73" s="42"/>
      <c r="I73" s="40"/>
      <c r="J73" s="41"/>
      <c r="K73" s="41"/>
      <c r="L73" s="41"/>
      <c r="M73" s="41"/>
      <c r="N73" s="41"/>
      <c r="O73" s="42"/>
      <c r="P73" s="40"/>
      <c r="Q73" s="41"/>
      <c r="R73" s="41"/>
      <c r="S73" s="41"/>
      <c r="T73" s="41"/>
      <c r="U73" s="41">
        <v>19200</v>
      </c>
      <c r="V73" s="42"/>
      <c r="W73" s="40"/>
      <c r="X73" s="41"/>
      <c r="Y73" s="41">
        <v>48000</v>
      </c>
      <c r="Z73" s="41"/>
      <c r="AA73" s="41"/>
      <c r="AB73" s="41">
        <v>48000</v>
      </c>
      <c r="AC73" s="42"/>
      <c r="AD73" s="40"/>
      <c r="AE73" s="41"/>
      <c r="AF73" s="41">
        <v>48000</v>
      </c>
      <c r="AG73" s="41"/>
      <c r="AH73" s="41"/>
      <c r="AI73" s="41">
        <v>48000</v>
      </c>
      <c r="AJ73" s="42"/>
      <c r="AK73" s="40"/>
      <c r="AL73" s="41"/>
      <c r="AM73" s="41">
        <v>48000</v>
      </c>
      <c r="AN73" s="41"/>
      <c r="AO73" s="41"/>
      <c r="AP73" s="41">
        <v>50690</v>
      </c>
      <c r="AQ73" s="42"/>
      <c r="AR73" s="40"/>
      <c r="AS73" s="41"/>
      <c r="AT73" s="41">
        <v>57600</v>
      </c>
      <c r="AU73" s="41"/>
      <c r="AV73" s="41"/>
      <c r="AW73" s="41">
        <v>57600</v>
      </c>
      <c r="AX73" s="42"/>
      <c r="AY73" s="40"/>
      <c r="AZ73" s="41"/>
      <c r="BA73" s="41">
        <v>57600</v>
      </c>
      <c r="BB73" s="41"/>
      <c r="BC73" s="41"/>
      <c r="BD73" s="41">
        <v>57600</v>
      </c>
      <c r="BE73" s="42"/>
      <c r="BF73" s="40"/>
      <c r="BG73" s="41"/>
      <c r="BH73" s="41">
        <v>57600</v>
      </c>
      <c r="BI73" s="41"/>
      <c r="BJ73" s="41"/>
      <c r="BK73" s="41">
        <v>76800</v>
      </c>
      <c r="BL73" s="42"/>
      <c r="BM73" s="40"/>
      <c r="BN73" s="41"/>
      <c r="BO73" s="41">
        <v>86400</v>
      </c>
      <c r="BP73" s="41"/>
      <c r="BQ73" s="41"/>
      <c r="BR73" s="41">
        <v>86400</v>
      </c>
      <c r="BS73" s="42"/>
      <c r="BT73" s="40"/>
      <c r="BU73" s="41"/>
      <c r="BV73" s="41">
        <v>72000</v>
      </c>
      <c r="BW73" s="41"/>
      <c r="BX73" s="41"/>
      <c r="BY73" s="41">
        <v>48000</v>
      </c>
      <c r="BZ73" s="42"/>
      <c r="CA73" s="40"/>
      <c r="CB73" s="41"/>
      <c r="CC73" s="41">
        <v>48000</v>
      </c>
      <c r="CD73" s="41"/>
      <c r="CE73" s="41"/>
      <c r="CF73" s="41">
        <v>48000</v>
      </c>
      <c r="CG73" s="42"/>
      <c r="CH73" s="40"/>
      <c r="CI73" s="41"/>
      <c r="CJ73" s="41">
        <v>57600</v>
      </c>
      <c r="CK73" s="41"/>
      <c r="CL73" s="41"/>
      <c r="CM73" s="41">
        <v>48000</v>
      </c>
      <c r="CN73" s="42"/>
      <c r="CO73" s="40"/>
      <c r="CP73" s="41"/>
      <c r="CQ73" s="41">
        <v>52800</v>
      </c>
      <c r="CR73" s="41"/>
      <c r="CS73" s="41"/>
      <c r="CT73" s="41">
        <v>33600</v>
      </c>
      <c r="CU73" s="42"/>
      <c r="CV73" s="40"/>
      <c r="CW73" s="41"/>
      <c r="CX73" s="41">
        <v>33600</v>
      </c>
      <c r="CY73" s="41"/>
      <c r="CZ73" s="41"/>
      <c r="DA73" s="41">
        <v>48000</v>
      </c>
      <c r="DB73" s="42"/>
      <c r="DC73" s="40"/>
      <c r="DD73" s="41"/>
      <c r="DE73" s="41">
        <v>72000</v>
      </c>
      <c r="DF73" s="41"/>
      <c r="DG73" s="41"/>
      <c r="DH73" s="41">
        <v>57600</v>
      </c>
      <c r="DI73" s="42"/>
      <c r="DJ73" s="40"/>
      <c r="DK73" s="41"/>
      <c r="DL73" s="41">
        <v>72000</v>
      </c>
      <c r="DM73" s="41"/>
      <c r="DN73" s="41"/>
      <c r="DO73" s="41">
        <v>72000</v>
      </c>
      <c r="DP73" s="42"/>
      <c r="DQ73" s="40"/>
      <c r="DR73" s="41"/>
      <c r="DS73" s="41">
        <v>73800</v>
      </c>
      <c r="DT73" s="41"/>
      <c r="DU73" s="41"/>
      <c r="DV73" s="41">
        <v>96000</v>
      </c>
      <c r="DW73" s="42"/>
      <c r="DX73" s="40"/>
      <c r="DY73" s="41"/>
      <c r="DZ73" s="41">
        <v>48000</v>
      </c>
      <c r="EA73" s="41"/>
      <c r="EB73" s="41"/>
      <c r="EC73" s="41">
        <v>39840</v>
      </c>
      <c r="ED73" s="42"/>
      <c r="EE73" s="40"/>
      <c r="EF73" s="41"/>
      <c r="EG73" s="41"/>
      <c r="EH73" s="41"/>
      <c r="EI73" s="41"/>
      <c r="EJ73" s="41"/>
      <c r="EK73" s="42"/>
      <c r="EL73" s="40"/>
      <c r="EM73" s="41"/>
      <c r="EN73" s="41"/>
      <c r="EO73" s="41"/>
      <c r="EP73" s="41"/>
      <c r="EQ73" s="41"/>
      <c r="ER73" s="42"/>
      <c r="ES73" s="40"/>
      <c r="ET73" s="41"/>
      <c r="EU73" s="41"/>
      <c r="EV73" s="41"/>
      <c r="EW73" s="41"/>
      <c r="EX73" s="41"/>
      <c r="EY73" s="42"/>
      <c r="EZ73" s="40"/>
      <c r="FA73" s="41"/>
      <c r="FB73" s="41"/>
      <c r="FC73" s="41"/>
      <c r="FD73" s="41"/>
      <c r="FE73" s="41"/>
      <c r="FF73" s="42"/>
      <c r="FG73" s="40"/>
      <c r="FH73" s="41"/>
      <c r="FI73" s="41"/>
      <c r="FJ73" s="41"/>
      <c r="FK73" s="41"/>
      <c r="FL73" s="41"/>
      <c r="FM73" s="42"/>
      <c r="FN73" s="40"/>
      <c r="FO73" s="41"/>
      <c r="FP73" s="41"/>
      <c r="FQ73" s="41"/>
      <c r="FR73" s="41"/>
      <c r="FS73" s="41"/>
      <c r="FT73" s="42"/>
      <c r="FU73" s="40"/>
      <c r="FV73" s="41"/>
      <c r="FW73" s="41"/>
      <c r="FX73" s="41"/>
      <c r="FY73" s="41"/>
      <c r="FZ73" s="41"/>
      <c r="GA73" s="42"/>
      <c r="GB73" s="40"/>
      <c r="GC73" s="41"/>
      <c r="GD73" s="41"/>
      <c r="GE73" s="41"/>
      <c r="GF73" s="41"/>
      <c r="GG73" s="41"/>
      <c r="GH73" s="42"/>
      <c r="GI73" s="40"/>
      <c r="GJ73" s="41"/>
      <c r="GK73" s="41"/>
      <c r="GL73" s="41"/>
      <c r="GM73" s="41"/>
      <c r="GN73" s="41"/>
      <c r="GO73" s="42"/>
      <c r="GP73" s="40"/>
      <c r="GQ73" s="41"/>
      <c r="GR73" s="41"/>
      <c r="GS73" s="41"/>
      <c r="GT73" s="41"/>
      <c r="GU73" s="41"/>
      <c r="GV73" s="42"/>
      <c r="GW73" s="40"/>
      <c r="GX73" s="41"/>
      <c r="GY73" s="41"/>
      <c r="GZ73" s="41"/>
      <c r="HA73" s="41"/>
      <c r="HB73" s="41"/>
      <c r="HC73" s="42"/>
      <c r="HD73" s="40"/>
      <c r="HE73" s="41"/>
      <c r="HF73" s="41"/>
      <c r="HG73" s="41"/>
      <c r="HH73" s="41"/>
      <c r="HI73" s="41"/>
      <c r="HJ73" s="42"/>
      <c r="HK73" s="40"/>
      <c r="HL73" s="41"/>
      <c r="HM73" s="41"/>
      <c r="HN73" s="41"/>
      <c r="HO73" s="41"/>
      <c r="HP73" s="41"/>
      <c r="HQ73" s="42"/>
      <c r="HR73" s="40"/>
      <c r="HS73" s="41"/>
      <c r="HT73" s="41"/>
      <c r="HU73" s="41"/>
      <c r="HV73" s="41"/>
      <c r="HW73" s="41"/>
      <c r="HX73" s="42"/>
      <c r="HY73" s="40"/>
      <c r="HZ73" s="41"/>
      <c r="IA73" s="41"/>
      <c r="IB73" s="41"/>
      <c r="IC73" s="41"/>
      <c r="ID73" s="41"/>
      <c r="IE73" s="42"/>
      <c r="IF73" s="40"/>
      <c r="IG73" s="41"/>
      <c r="IH73" s="41"/>
      <c r="II73" s="41"/>
      <c r="IJ73" s="41"/>
      <c r="IK73" s="41"/>
      <c r="IL73" s="42"/>
      <c r="IM73" s="40"/>
      <c r="IN73" s="41"/>
      <c r="IO73" s="41"/>
      <c r="IP73" s="41"/>
      <c r="IQ73" s="41"/>
      <c r="IR73" s="41"/>
      <c r="IS73" s="42"/>
      <c r="IT73" s="40"/>
      <c r="IU73" s="41"/>
      <c r="IV73" s="41"/>
      <c r="IW73" s="41"/>
      <c r="IX73" s="41"/>
      <c r="IY73" s="41"/>
      <c r="IZ73" s="42"/>
      <c r="JA73" s="40"/>
      <c r="JB73" s="41"/>
      <c r="JC73" s="41"/>
      <c r="JD73" s="41"/>
      <c r="JE73" s="41"/>
      <c r="JF73" s="41"/>
      <c r="JG73" s="42"/>
      <c r="JH73" s="40"/>
      <c r="JI73" s="41"/>
      <c r="JJ73" s="41"/>
      <c r="JK73" s="41"/>
      <c r="JL73" s="41"/>
      <c r="JM73" s="41"/>
      <c r="JN73" s="42"/>
    </row>
    <row r="74" spans="1:274" x14ac:dyDescent="0.2">
      <c r="A74" s="39" t="s">
        <v>111</v>
      </c>
      <c r="B74" s="40"/>
      <c r="C74" s="41"/>
      <c r="D74" s="41"/>
      <c r="E74" s="41"/>
      <c r="F74" s="41"/>
      <c r="G74" s="41"/>
      <c r="H74" s="42"/>
      <c r="I74" s="40"/>
      <c r="J74" s="41"/>
      <c r="K74" s="41"/>
      <c r="L74" s="41"/>
      <c r="M74" s="41"/>
      <c r="N74" s="41"/>
      <c r="O74" s="42"/>
      <c r="P74" s="40"/>
      <c r="Q74" s="41"/>
      <c r="R74" s="41"/>
      <c r="S74" s="41"/>
      <c r="T74" s="41"/>
      <c r="U74" s="41"/>
      <c r="V74" s="42"/>
      <c r="W74" s="40"/>
      <c r="X74" s="41"/>
      <c r="Y74" s="41"/>
      <c r="Z74" s="41"/>
      <c r="AA74" s="41"/>
      <c r="AB74" s="41"/>
      <c r="AC74" s="42"/>
      <c r="AD74" s="40"/>
      <c r="AE74" s="41"/>
      <c r="AF74" s="41"/>
      <c r="AG74" s="41"/>
      <c r="AH74" s="41"/>
      <c r="AI74" s="41"/>
      <c r="AJ74" s="42"/>
      <c r="AK74" s="40"/>
      <c r="AL74" s="41"/>
      <c r="AM74" s="41"/>
      <c r="AN74" s="41"/>
      <c r="AO74" s="41"/>
      <c r="AP74" s="41"/>
      <c r="AQ74" s="42"/>
      <c r="AR74" s="40"/>
      <c r="AS74" s="41"/>
      <c r="AT74" s="41"/>
      <c r="AU74" s="41"/>
      <c r="AV74" s="41"/>
      <c r="AW74" s="41"/>
      <c r="AX74" s="42"/>
      <c r="AY74" s="40"/>
      <c r="AZ74" s="41"/>
      <c r="BA74" s="41"/>
      <c r="BB74" s="41"/>
      <c r="BC74" s="41"/>
      <c r="BD74" s="41"/>
      <c r="BE74" s="42"/>
      <c r="BF74" s="40"/>
      <c r="BG74" s="41"/>
      <c r="BH74" s="41"/>
      <c r="BI74" s="41"/>
      <c r="BJ74" s="41"/>
      <c r="BK74" s="41"/>
      <c r="BL74" s="42"/>
      <c r="BM74" s="40"/>
      <c r="BN74" s="41"/>
      <c r="BO74" s="41"/>
      <c r="BP74" s="41"/>
      <c r="BQ74" s="41"/>
      <c r="BR74" s="41"/>
      <c r="BS74" s="42"/>
      <c r="BT74" s="40"/>
      <c r="BU74" s="41"/>
      <c r="BV74" s="41"/>
      <c r="BW74" s="41"/>
      <c r="BX74" s="41"/>
      <c r="BY74" s="41"/>
      <c r="BZ74" s="42"/>
      <c r="CA74" s="40"/>
      <c r="CB74" s="41"/>
      <c r="CC74" s="41"/>
      <c r="CD74" s="41"/>
      <c r="CE74" s="41"/>
      <c r="CF74" s="41"/>
      <c r="CG74" s="42"/>
      <c r="CH74" s="40"/>
      <c r="CI74" s="41"/>
      <c r="CJ74" s="41"/>
      <c r="CK74" s="41"/>
      <c r="CL74" s="41"/>
      <c r="CM74" s="41"/>
      <c r="CN74" s="42"/>
      <c r="CO74" s="40"/>
      <c r="CP74" s="41"/>
      <c r="CQ74" s="41"/>
      <c r="CR74" s="41"/>
      <c r="CS74" s="41"/>
      <c r="CT74" s="41"/>
      <c r="CU74" s="42"/>
      <c r="CV74" s="40"/>
      <c r="CW74" s="41"/>
      <c r="CX74" s="41"/>
      <c r="CY74" s="41"/>
      <c r="CZ74" s="41"/>
      <c r="DA74" s="41"/>
      <c r="DB74" s="42"/>
      <c r="DC74" s="40"/>
      <c r="DD74" s="41"/>
      <c r="DE74" s="41"/>
      <c r="DF74" s="41"/>
      <c r="DG74" s="41"/>
      <c r="DH74" s="41"/>
      <c r="DI74" s="42"/>
      <c r="DJ74" s="40"/>
      <c r="DK74" s="41"/>
      <c r="DL74" s="41"/>
      <c r="DM74" s="41"/>
      <c r="DN74" s="41"/>
      <c r="DO74" s="41"/>
      <c r="DP74" s="42"/>
      <c r="DQ74" s="40"/>
      <c r="DR74" s="41"/>
      <c r="DS74" s="41"/>
      <c r="DT74" s="41"/>
      <c r="DU74" s="41"/>
      <c r="DV74" s="41"/>
      <c r="DW74" s="42"/>
      <c r="DX74" s="40"/>
      <c r="DY74" s="41"/>
      <c r="DZ74" s="41"/>
      <c r="EA74" s="41"/>
      <c r="EB74" s="41"/>
      <c r="EC74" s="41"/>
      <c r="ED74" s="42"/>
      <c r="EE74" s="40"/>
      <c r="EF74" s="41"/>
      <c r="EG74" s="41"/>
      <c r="EH74" s="41"/>
      <c r="EI74" s="41"/>
      <c r="EJ74" s="41"/>
      <c r="EK74" s="42"/>
      <c r="EL74" s="40"/>
      <c r="EM74" s="41"/>
      <c r="EN74" s="41"/>
      <c r="EO74" s="41"/>
      <c r="EP74" s="41"/>
      <c r="EQ74" s="41"/>
      <c r="ER74" s="42"/>
      <c r="ES74" s="40"/>
      <c r="ET74" s="41"/>
      <c r="EU74" s="41"/>
      <c r="EV74" s="41"/>
      <c r="EW74" s="41"/>
      <c r="EX74" s="41"/>
      <c r="EY74" s="42"/>
      <c r="EZ74" s="40"/>
      <c r="FA74" s="41"/>
      <c r="FB74" s="41"/>
      <c r="FC74" s="41"/>
      <c r="FD74" s="41"/>
      <c r="FE74" s="41"/>
      <c r="FF74" s="42"/>
      <c r="FG74" s="40"/>
      <c r="FH74" s="41"/>
      <c r="FI74" s="41"/>
      <c r="FJ74" s="41"/>
      <c r="FK74" s="41"/>
      <c r="FL74" s="41"/>
      <c r="FM74" s="42"/>
      <c r="FN74" s="40"/>
      <c r="FO74" s="41"/>
      <c r="FP74" s="41"/>
      <c r="FQ74" s="41"/>
      <c r="FR74" s="41"/>
      <c r="FS74" s="41"/>
      <c r="FT74" s="42"/>
      <c r="FU74" s="40"/>
      <c r="FV74" s="41"/>
      <c r="FW74" s="41"/>
      <c r="FX74" s="41"/>
      <c r="FY74" s="41"/>
      <c r="FZ74" s="41"/>
      <c r="GA74" s="42"/>
      <c r="GB74" s="40"/>
      <c r="GC74" s="41"/>
      <c r="GD74" s="41"/>
      <c r="GE74" s="41"/>
      <c r="GF74" s="41"/>
      <c r="GG74" s="41"/>
      <c r="GH74" s="42"/>
      <c r="GI74" s="40"/>
      <c r="GJ74" s="41"/>
      <c r="GK74" s="41"/>
      <c r="GL74" s="41"/>
      <c r="GM74" s="41"/>
      <c r="GN74" s="41"/>
      <c r="GO74" s="42"/>
      <c r="GP74" s="40"/>
      <c r="GQ74" s="41"/>
      <c r="GR74" s="41"/>
      <c r="GS74" s="41"/>
      <c r="GT74" s="41"/>
      <c r="GU74" s="41"/>
      <c r="GV74" s="42"/>
      <c r="GW74" s="40"/>
      <c r="GX74" s="41"/>
      <c r="GY74" s="41"/>
      <c r="GZ74" s="41"/>
      <c r="HA74" s="41"/>
      <c r="HB74" s="41"/>
      <c r="HC74" s="42"/>
      <c r="HD74" s="40"/>
      <c r="HE74" s="41"/>
      <c r="HF74" s="41"/>
      <c r="HG74" s="41"/>
      <c r="HH74" s="41"/>
      <c r="HI74" s="41"/>
      <c r="HJ74" s="42"/>
      <c r="HK74" s="40"/>
      <c r="HL74" s="41"/>
      <c r="HM74" s="41"/>
      <c r="HN74" s="41"/>
      <c r="HO74" s="41"/>
      <c r="HP74" s="41"/>
      <c r="HQ74" s="42"/>
      <c r="HR74" s="40"/>
      <c r="HS74" s="41"/>
      <c r="HT74" s="41"/>
      <c r="HU74" s="41"/>
      <c r="HV74" s="41"/>
      <c r="HW74" s="41"/>
      <c r="HX74" s="42"/>
      <c r="HY74" s="40"/>
      <c r="HZ74" s="41"/>
      <c r="IA74" s="41"/>
      <c r="IB74" s="41"/>
      <c r="IC74" s="41"/>
      <c r="ID74" s="41"/>
      <c r="IE74" s="42"/>
      <c r="IF74" s="40"/>
      <c r="IG74" s="41"/>
      <c r="IH74" s="41"/>
      <c r="II74" s="41"/>
      <c r="IJ74" s="41"/>
      <c r="IK74" s="41"/>
      <c r="IL74" s="42"/>
      <c r="IM74" s="40"/>
      <c r="IN74" s="41"/>
      <c r="IO74" s="41"/>
      <c r="IP74" s="41"/>
      <c r="IQ74" s="41"/>
      <c r="IR74" s="41"/>
      <c r="IS74" s="42"/>
      <c r="IT74" s="40"/>
      <c r="IU74" s="41"/>
      <c r="IV74" s="41"/>
      <c r="IW74" s="41"/>
      <c r="IX74" s="41"/>
      <c r="IY74" s="41"/>
      <c r="IZ74" s="42"/>
      <c r="JA74" s="40"/>
      <c r="JB74" s="41"/>
      <c r="JC74" s="41"/>
      <c r="JD74" s="41"/>
      <c r="JE74" s="41"/>
      <c r="JF74" s="41"/>
      <c r="JG74" s="42"/>
      <c r="JH74" s="40"/>
      <c r="JI74" s="41"/>
      <c r="JJ74" s="41"/>
      <c r="JK74" s="41"/>
      <c r="JL74" s="41"/>
      <c r="JM74" s="41"/>
      <c r="JN74" s="42"/>
    </row>
    <row r="75" spans="1:274" x14ac:dyDescent="0.2">
      <c r="A75" s="39" t="s">
        <v>112</v>
      </c>
      <c r="B75" s="40"/>
      <c r="C75" s="41"/>
      <c r="D75" s="41"/>
      <c r="E75" s="41"/>
      <c r="F75" s="41"/>
      <c r="G75" s="41"/>
      <c r="H75" s="42"/>
      <c r="I75" s="40"/>
      <c r="J75" s="41"/>
      <c r="K75" s="41"/>
      <c r="L75" s="41"/>
      <c r="M75" s="41"/>
      <c r="N75" s="41"/>
      <c r="O75" s="42"/>
      <c r="P75" s="40"/>
      <c r="Q75" s="41"/>
      <c r="R75" s="41"/>
      <c r="S75" s="41"/>
      <c r="T75" s="41"/>
      <c r="U75" s="41"/>
      <c r="V75" s="42"/>
      <c r="W75" s="40"/>
      <c r="X75" s="41"/>
      <c r="Y75" s="41"/>
      <c r="Z75" s="41"/>
      <c r="AA75" s="41"/>
      <c r="AB75" s="41"/>
      <c r="AC75" s="42"/>
      <c r="AD75" s="40"/>
      <c r="AE75" s="41"/>
      <c r="AF75" s="41"/>
      <c r="AG75" s="41"/>
      <c r="AH75" s="41"/>
      <c r="AI75" s="41"/>
      <c r="AJ75" s="42"/>
      <c r="AK75" s="40"/>
      <c r="AL75" s="41"/>
      <c r="AM75" s="41"/>
      <c r="AN75" s="41"/>
      <c r="AO75" s="41"/>
      <c r="AP75" s="41"/>
      <c r="AQ75" s="42"/>
      <c r="AR75" s="40"/>
      <c r="AS75" s="41"/>
      <c r="AT75" s="41"/>
      <c r="AU75" s="41"/>
      <c r="AV75" s="41"/>
      <c r="AW75" s="41"/>
      <c r="AX75" s="42"/>
      <c r="AY75" s="40"/>
      <c r="AZ75" s="41"/>
      <c r="BA75" s="41"/>
      <c r="BB75" s="41"/>
      <c r="BC75" s="41"/>
      <c r="BD75" s="41"/>
      <c r="BE75" s="42"/>
      <c r="BF75" s="40"/>
      <c r="BG75" s="41"/>
      <c r="BH75" s="41"/>
      <c r="BI75" s="41"/>
      <c r="BJ75" s="41"/>
      <c r="BK75" s="41"/>
      <c r="BL75" s="42"/>
      <c r="BM75" s="40"/>
      <c r="BN75" s="41"/>
      <c r="BO75" s="41"/>
      <c r="BP75" s="41"/>
      <c r="BQ75" s="41"/>
      <c r="BR75" s="41"/>
      <c r="BS75" s="42"/>
      <c r="BT75" s="40"/>
      <c r="BU75" s="41"/>
      <c r="BV75" s="41"/>
      <c r="BW75" s="41"/>
      <c r="BX75" s="41"/>
      <c r="BY75" s="41"/>
      <c r="BZ75" s="42"/>
      <c r="CA75" s="40"/>
      <c r="CB75" s="41"/>
      <c r="CC75" s="41"/>
      <c r="CD75" s="41"/>
      <c r="CE75" s="41"/>
      <c r="CF75" s="41"/>
      <c r="CG75" s="42"/>
      <c r="CH75" s="40"/>
      <c r="CI75" s="41"/>
      <c r="CJ75" s="41"/>
      <c r="CK75" s="41"/>
      <c r="CL75" s="41"/>
      <c r="CM75" s="41"/>
      <c r="CN75" s="42"/>
      <c r="CO75" s="40"/>
      <c r="CP75" s="41"/>
      <c r="CQ75" s="41"/>
      <c r="CR75" s="41"/>
      <c r="CS75" s="41"/>
      <c r="CT75" s="41"/>
      <c r="CU75" s="42"/>
      <c r="CV75" s="40"/>
      <c r="CW75" s="41"/>
      <c r="CX75" s="41"/>
      <c r="CY75" s="41"/>
      <c r="CZ75" s="41"/>
      <c r="DA75" s="41"/>
      <c r="DB75" s="42"/>
      <c r="DC75" s="40"/>
      <c r="DD75" s="41"/>
      <c r="DE75" s="41"/>
      <c r="DF75" s="41"/>
      <c r="DG75" s="41"/>
      <c r="DH75" s="41"/>
      <c r="DI75" s="42"/>
      <c r="DJ75" s="40"/>
      <c r="DK75" s="41"/>
      <c r="DL75" s="41"/>
      <c r="DM75" s="41"/>
      <c r="DN75" s="41"/>
      <c r="DO75" s="41"/>
      <c r="DP75" s="42"/>
      <c r="DQ75" s="40"/>
      <c r="DR75" s="41"/>
      <c r="DS75" s="41"/>
      <c r="DT75" s="41"/>
      <c r="DU75" s="41"/>
      <c r="DV75" s="41"/>
      <c r="DW75" s="42"/>
      <c r="DX75" s="40"/>
      <c r="DY75" s="41"/>
      <c r="DZ75" s="41"/>
      <c r="EA75" s="41"/>
      <c r="EB75" s="41"/>
      <c r="EC75" s="41"/>
      <c r="ED75" s="42"/>
      <c r="EE75" s="40"/>
      <c r="EF75" s="41"/>
      <c r="EG75" s="41"/>
      <c r="EH75" s="41"/>
      <c r="EI75" s="41"/>
      <c r="EJ75" s="41"/>
      <c r="EK75" s="42"/>
      <c r="EL75" s="40"/>
      <c r="EM75" s="41"/>
      <c r="EN75" s="41"/>
      <c r="EO75" s="41"/>
      <c r="EP75" s="41"/>
      <c r="EQ75" s="41"/>
      <c r="ER75" s="42"/>
      <c r="ES75" s="40"/>
      <c r="ET75" s="41"/>
      <c r="EU75" s="41"/>
      <c r="EV75" s="41"/>
      <c r="EW75" s="41"/>
      <c r="EX75" s="41"/>
      <c r="EY75" s="42"/>
      <c r="EZ75" s="40"/>
      <c r="FA75" s="41"/>
      <c r="FB75" s="41"/>
      <c r="FC75" s="41"/>
      <c r="FD75" s="41"/>
      <c r="FE75" s="41"/>
      <c r="FF75" s="42"/>
      <c r="FG75" s="40"/>
      <c r="FH75" s="41"/>
      <c r="FI75" s="41"/>
      <c r="FJ75" s="41"/>
      <c r="FK75" s="41"/>
      <c r="FL75" s="41"/>
      <c r="FM75" s="42"/>
      <c r="FN75" s="40"/>
      <c r="FO75" s="41"/>
      <c r="FP75" s="41"/>
      <c r="FQ75" s="41"/>
      <c r="FR75" s="41"/>
      <c r="FS75" s="41"/>
      <c r="FT75" s="42"/>
      <c r="FU75" s="40"/>
      <c r="FV75" s="41"/>
      <c r="FW75" s="41"/>
      <c r="FX75" s="41"/>
      <c r="FY75" s="41"/>
      <c r="FZ75" s="41"/>
      <c r="GA75" s="42"/>
      <c r="GB75" s="40"/>
      <c r="GC75" s="41"/>
      <c r="GD75" s="41"/>
      <c r="GE75" s="41"/>
      <c r="GF75" s="41"/>
      <c r="GG75" s="41"/>
      <c r="GH75" s="42"/>
      <c r="GI75" s="40"/>
      <c r="GJ75" s="41"/>
      <c r="GK75" s="41"/>
      <c r="GL75" s="41"/>
      <c r="GM75" s="41"/>
      <c r="GN75" s="41"/>
      <c r="GO75" s="42"/>
      <c r="GP75" s="40"/>
      <c r="GQ75" s="41"/>
      <c r="GR75" s="41"/>
      <c r="GS75" s="41"/>
      <c r="GT75" s="41"/>
      <c r="GU75" s="41"/>
      <c r="GV75" s="42"/>
      <c r="GW75" s="40"/>
      <c r="GX75" s="41"/>
      <c r="GY75" s="41"/>
      <c r="GZ75" s="41"/>
      <c r="HA75" s="41"/>
      <c r="HB75" s="41"/>
      <c r="HC75" s="42"/>
      <c r="HD75" s="40"/>
      <c r="HE75" s="41"/>
      <c r="HF75" s="41"/>
      <c r="HG75" s="41"/>
      <c r="HH75" s="41"/>
      <c r="HI75" s="41"/>
      <c r="HJ75" s="42"/>
      <c r="HK75" s="40"/>
      <c r="HL75" s="41"/>
      <c r="HM75" s="41"/>
      <c r="HN75" s="41"/>
      <c r="HO75" s="41"/>
      <c r="HP75" s="41"/>
      <c r="HQ75" s="42"/>
      <c r="HR75" s="40"/>
      <c r="HS75" s="41"/>
      <c r="HT75" s="41"/>
      <c r="HU75" s="41"/>
      <c r="HV75" s="41"/>
      <c r="HW75" s="41"/>
      <c r="HX75" s="42"/>
      <c r="HY75" s="40"/>
      <c r="HZ75" s="41"/>
      <c r="IA75" s="41"/>
      <c r="IB75" s="41"/>
      <c r="IC75" s="41"/>
      <c r="ID75" s="41"/>
      <c r="IE75" s="42"/>
      <c r="IF75" s="40"/>
      <c r="IG75" s="41"/>
      <c r="IH75" s="41"/>
      <c r="II75" s="41"/>
      <c r="IJ75" s="41"/>
      <c r="IK75" s="41"/>
      <c r="IL75" s="42"/>
      <c r="IM75" s="40"/>
      <c r="IN75" s="41"/>
      <c r="IO75" s="41"/>
      <c r="IP75" s="41"/>
      <c r="IQ75" s="41"/>
      <c r="IR75" s="41"/>
      <c r="IS75" s="42"/>
      <c r="IT75" s="40"/>
      <c r="IU75" s="41"/>
      <c r="IV75" s="41"/>
      <c r="IW75" s="41"/>
      <c r="IX75" s="41"/>
      <c r="IY75" s="41"/>
      <c r="IZ75" s="42"/>
      <c r="JA75" s="40"/>
      <c r="JB75" s="41"/>
      <c r="JC75" s="41"/>
      <c r="JD75" s="41"/>
      <c r="JE75" s="41"/>
      <c r="JF75" s="41"/>
      <c r="JG75" s="42"/>
      <c r="JH75" s="40"/>
      <c r="JI75" s="41"/>
      <c r="JJ75" s="41"/>
      <c r="JK75" s="41"/>
      <c r="JL75" s="41"/>
      <c r="JM75" s="41"/>
      <c r="JN75" s="42"/>
    </row>
    <row r="76" spans="1:274" x14ac:dyDescent="0.2">
      <c r="A76" s="26" t="s">
        <v>113</v>
      </c>
      <c r="B76" s="27"/>
      <c r="C76" s="28"/>
      <c r="D76" s="28"/>
      <c r="E76" s="28"/>
      <c r="F76" s="28"/>
      <c r="G76" s="28"/>
      <c r="H76" s="29"/>
      <c r="I76" s="27"/>
      <c r="J76" s="28"/>
      <c r="K76" s="28"/>
      <c r="L76" s="28"/>
      <c r="M76" s="28"/>
      <c r="N76" s="28"/>
      <c r="O76" s="29"/>
      <c r="P76" s="27"/>
      <c r="Q76" s="28"/>
      <c r="R76" s="28"/>
      <c r="S76" s="28"/>
      <c r="T76" s="28"/>
      <c r="U76" s="28"/>
      <c r="V76" s="29"/>
      <c r="W76" s="27"/>
      <c r="X76" s="28"/>
      <c r="Y76" s="28"/>
      <c r="Z76" s="28"/>
      <c r="AA76" s="28"/>
      <c r="AB76" s="28"/>
      <c r="AC76" s="29"/>
      <c r="AD76" s="27"/>
      <c r="AE76" s="28"/>
      <c r="AF76" s="28"/>
      <c r="AG76" s="28"/>
      <c r="AH76" s="28"/>
      <c r="AI76" s="28"/>
      <c r="AJ76" s="29"/>
      <c r="AK76" s="27"/>
      <c r="AL76" s="28"/>
      <c r="AM76" s="28"/>
      <c r="AN76" s="28"/>
      <c r="AO76" s="28"/>
      <c r="AP76" s="28"/>
      <c r="AQ76" s="29"/>
      <c r="AR76" s="27"/>
      <c r="AS76" s="28"/>
      <c r="AT76" s="28"/>
      <c r="AU76" s="28"/>
      <c r="AV76" s="28"/>
      <c r="AW76" s="28"/>
      <c r="AX76" s="29"/>
      <c r="AY76" s="27"/>
      <c r="AZ76" s="28"/>
      <c r="BA76" s="28"/>
      <c r="BB76" s="28"/>
      <c r="BC76" s="28"/>
      <c r="BD76" s="28"/>
      <c r="BE76" s="29"/>
      <c r="BF76" s="27"/>
      <c r="BG76" s="28"/>
      <c r="BH76" s="28"/>
      <c r="BI76" s="28"/>
      <c r="BJ76" s="28"/>
      <c r="BK76" s="28"/>
      <c r="BL76" s="29"/>
      <c r="BM76" s="27"/>
      <c r="BN76" s="28"/>
      <c r="BO76" s="28"/>
      <c r="BP76" s="28"/>
      <c r="BQ76" s="28"/>
      <c r="BR76" s="28"/>
      <c r="BS76" s="29"/>
      <c r="BT76" s="27"/>
      <c r="BU76" s="28"/>
      <c r="BV76" s="28"/>
      <c r="BW76" s="28"/>
      <c r="BX76" s="28"/>
      <c r="BY76" s="28"/>
      <c r="BZ76" s="29"/>
      <c r="CA76" s="27"/>
      <c r="CB76" s="28"/>
      <c r="CC76" s="28"/>
      <c r="CD76" s="28"/>
      <c r="CE76" s="28"/>
      <c r="CF76" s="28"/>
      <c r="CG76" s="29"/>
      <c r="CH76" s="27"/>
      <c r="CI76" s="28"/>
      <c r="CJ76" s="28"/>
      <c r="CK76" s="28"/>
      <c r="CL76" s="28"/>
      <c r="CM76" s="28"/>
      <c r="CN76" s="29"/>
      <c r="CO76" s="27"/>
      <c r="CP76" s="28"/>
      <c r="CQ76" s="28"/>
      <c r="CR76" s="28"/>
      <c r="CS76" s="28"/>
      <c r="CT76" s="28"/>
      <c r="CU76" s="29"/>
      <c r="CV76" s="27"/>
      <c r="CW76" s="28"/>
      <c r="CX76" s="28"/>
      <c r="CY76" s="28"/>
      <c r="CZ76" s="28"/>
      <c r="DA76" s="28"/>
      <c r="DB76" s="29"/>
      <c r="DC76" s="27"/>
      <c r="DD76" s="28"/>
      <c r="DE76" s="28"/>
      <c r="DF76" s="28"/>
      <c r="DG76" s="28"/>
      <c r="DH76" s="28"/>
      <c r="DI76" s="29"/>
      <c r="DJ76" s="27"/>
      <c r="DK76" s="28"/>
      <c r="DL76" s="28"/>
      <c r="DM76" s="28"/>
      <c r="DN76" s="28"/>
      <c r="DO76" s="28"/>
      <c r="DP76" s="29"/>
      <c r="DQ76" s="27"/>
      <c r="DR76" s="28"/>
      <c r="DS76" s="28"/>
      <c r="DT76" s="28"/>
      <c r="DU76" s="28"/>
      <c r="DV76" s="28"/>
      <c r="DW76" s="29"/>
      <c r="DX76" s="27"/>
      <c r="DY76" s="28"/>
      <c r="DZ76" s="28"/>
      <c r="EA76" s="28"/>
      <c r="EB76" s="28"/>
      <c r="EC76" s="28"/>
      <c r="ED76" s="29"/>
      <c r="EE76" s="27"/>
      <c r="EF76" s="28"/>
      <c r="EG76" s="28"/>
      <c r="EH76" s="28"/>
      <c r="EI76" s="28"/>
      <c r="EJ76" s="28"/>
      <c r="EK76" s="29"/>
      <c r="EL76" s="27"/>
      <c r="EM76" s="28"/>
      <c r="EN76" s="28"/>
      <c r="EO76" s="28"/>
      <c r="EP76" s="28"/>
      <c r="EQ76" s="28"/>
      <c r="ER76" s="29"/>
      <c r="ES76" s="27"/>
      <c r="ET76" s="28"/>
      <c r="EU76" s="28"/>
      <c r="EV76" s="28"/>
      <c r="EW76" s="28"/>
      <c r="EX76" s="28"/>
      <c r="EY76" s="29"/>
      <c r="EZ76" s="27"/>
      <c r="FA76" s="28"/>
      <c r="FB76" s="28"/>
      <c r="FC76" s="28"/>
      <c r="FD76" s="28"/>
      <c r="FE76" s="28"/>
      <c r="FF76" s="29"/>
      <c r="FG76" s="27"/>
      <c r="FH76" s="28"/>
      <c r="FI76" s="28"/>
      <c r="FJ76" s="28"/>
      <c r="FK76" s="28"/>
      <c r="FL76" s="28"/>
      <c r="FM76" s="29"/>
      <c r="FN76" s="27"/>
      <c r="FO76" s="28"/>
      <c r="FP76" s="28"/>
      <c r="FQ76" s="28"/>
      <c r="FR76" s="28"/>
      <c r="FS76" s="28"/>
      <c r="FT76" s="29"/>
      <c r="FU76" s="27"/>
      <c r="FV76" s="28"/>
      <c r="FW76" s="28"/>
      <c r="FX76" s="28"/>
      <c r="FY76" s="28"/>
      <c r="FZ76" s="28"/>
      <c r="GA76" s="29"/>
      <c r="GB76" s="27"/>
      <c r="GC76" s="28"/>
      <c r="GD76" s="28"/>
      <c r="GE76" s="28"/>
      <c r="GF76" s="28"/>
      <c r="GG76" s="28"/>
      <c r="GH76" s="29"/>
      <c r="GI76" s="27"/>
      <c r="GJ76" s="28"/>
      <c r="GK76" s="28"/>
      <c r="GL76" s="28"/>
      <c r="GM76" s="28"/>
      <c r="GN76" s="28"/>
      <c r="GO76" s="29"/>
      <c r="GP76" s="27"/>
      <c r="GQ76" s="28"/>
      <c r="GR76" s="28"/>
      <c r="GS76" s="28"/>
      <c r="GT76" s="28"/>
      <c r="GU76" s="28"/>
      <c r="GV76" s="29"/>
      <c r="GW76" s="27"/>
      <c r="GX76" s="28"/>
      <c r="GY76" s="28"/>
      <c r="GZ76" s="28"/>
      <c r="HA76" s="28"/>
      <c r="HB76" s="28"/>
      <c r="HC76" s="29"/>
      <c r="HD76" s="27"/>
      <c r="HE76" s="28"/>
      <c r="HF76" s="28"/>
      <c r="HG76" s="28"/>
      <c r="HH76" s="28"/>
      <c r="HI76" s="28"/>
      <c r="HJ76" s="29"/>
      <c r="HK76" s="27"/>
      <c r="HL76" s="28"/>
      <c r="HM76" s="28"/>
      <c r="HN76" s="28"/>
      <c r="HO76" s="28"/>
      <c r="HP76" s="28"/>
      <c r="HQ76" s="29"/>
      <c r="HR76" s="27"/>
      <c r="HS76" s="28"/>
      <c r="HT76" s="28"/>
      <c r="HU76" s="28"/>
      <c r="HV76" s="28"/>
      <c r="HW76" s="28"/>
      <c r="HX76" s="29"/>
      <c r="HY76" s="27"/>
      <c r="HZ76" s="28"/>
      <c r="IA76" s="28"/>
      <c r="IB76" s="28"/>
      <c r="IC76" s="28"/>
      <c r="ID76" s="28"/>
      <c r="IE76" s="29"/>
      <c r="IF76" s="27"/>
      <c r="IG76" s="28"/>
      <c r="IH76" s="28"/>
      <c r="II76" s="28"/>
      <c r="IJ76" s="28"/>
      <c r="IK76" s="28"/>
      <c r="IL76" s="29"/>
      <c r="IM76" s="27"/>
      <c r="IN76" s="28"/>
      <c r="IO76" s="28"/>
      <c r="IP76" s="28"/>
      <c r="IQ76" s="28"/>
      <c r="IR76" s="28"/>
      <c r="IS76" s="29"/>
      <c r="IT76" s="27"/>
      <c r="IU76" s="28"/>
      <c r="IV76" s="28"/>
      <c r="IW76" s="28"/>
      <c r="IX76" s="28"/>
      <c r="IY76" s="28"/>
      <c r="IZ76" s="29"/>
      <c r="JA76" s="27"/>
      <c r="JB76" s="28"/>
      <c r="JC76" s="28"/>
      <c r="JD76" s="28"/>
      <c r="JE76" s="28"/>
      <c r="JF76" s="28"/>
      <c r="JG76" s="29"/>
      <c r="JH76" s="27"/>
      <c r="JI76" s="28"/>
      <c r="JJ76" s="28"/>
      <c r="JK76" s="28"/>
      <c r="JL76" s="28"/>
      <c r="JM76" s="28"/>
      <c r="JN76" s="29"/>
    </row>
    <row r="77" spans="1:274" x14ac:dyDescent="0.2">
      <c r="A77" s="80" t="s">
        <v>35</v>
      </c>
      <c r="B77" s="81">
        <f>B71+B72-B73-B74-B75-B76</f>
        <v>0</v>
      </c>
      <c r="C77" s="81">
        <f t="shared" ref="C77:BN77" si="1571">C71+C72-C73-C74-C75-C76</f>
        <v>0</v>
      </c>
      <c r="D77" s="81">
        <f t="shared" si="1571"/>
        <v>0</v>
      </c>
      <c r="E77" s="81">
        <f t="shared" si="1571"/>
        <v>0</v>
      </c>
      <c r="F77" s="81">
        <f t="shared" si="1571"/>
        <v>0</v>
      </c>
      <c r="G77" s="81">
        <f t="shared" si="1571"/>
        <v>0</v>
      </c>
      <c r="H77" s="81">
        <f t="shared" si="1571"/>
        <v>0</v>
      </c>
      <c r="I77" s="81">
        <f t="shared" si="1571"/>
        <v>0</v>
      </c>
      <c r="J77" s="81">
        <f t="shared" si="1571"/>
        <v>0</v>
      </c>
      <c r="K77" s="81">
        <f t="shared" si="1571"/>
        <v>0</v>
      </c>
      <c r="L77" s="81">
        <f t="shared" si="1571"/>
        <v>1840</v>
      </c>
      <c r="M77" s="81">
        <f t="shared" si="1571"/>
        <v>3770</v>
      </c>
      <c r="N77" s="81">
        <f t="shared" si="1571"/>
        <v>7800</v>
      </c>
      <c r="O77" s="81">
        <f t="shared" si="1571"/>
        <v>12600</v>
      </c>
      <c r="P77" s="81">
        <f t="shared" si="1571"/>
        <v>19120</v>
      </c>
      <c r="Q77" s="81">
        <f t="shared" si="1571"/>
        <v>26770</v>
      </c>
      <c r="R77" s="81">
        <f t="shared" si="1571"/>
        <v>36300</v>
      </c>
      <c r="S77" s="81">
        <f t="shared" si="1571"/>
        <v>46130</v>
      </c>
      <c r="T77" s="81">
        <f t="shared" si="1571"/>
        <v>57150</v>
      </c>
      <c r="U77" s="81">
        <f t="shared" si="1571"/>
        <v>50400</v>
      </c>
      <c r="V77" s="81">
        <f t="shared" si="1571"/>
        <v>63600</v>
      </c>
      <c r="W77" s="81">
        <f t="shared" si="1571"/>
        <v>77630</v>
      </c>
      <c r="X77" s="81">
        <f t="shared" si="1571"/>
        <v>92330</v>
      </c>
      <c r="Y77" s="81">
        <f t="shared" si="1571"/>
        <v>59510</v>
      </c>
      <c r="Z77" s="81">
        <f t="shared" si="1571"/>
        <v>75230</v>
      </c>
      <c r="AA77" s="81">
        <f t="shared" si="1571"/>
        <v>90900</v>
      </c>
      <c r="AB77" s="81">
        <f t="shared" si="1571"/>
        <v>58950</v>
      </c>
      <c r="AC77" s="81">
        <f t="shared" si="1571"/>
        <v>75150</v>
      </c>
      <c r="AD77" s="81">
        <f t="shared" si="1571"/>
        <v>92070</v>
      </c>
      <c r="AE77" s="81">
        <f t="shared" si="1571"/>
        <v>108970</v>
      </c>
      <c r="AF77" s="81">
        <f t="shared" si="1571"/>
        <v>78020</v>
      </c>
      <c r="AG77" s="81">
        <f t="shared" si="1571"/>
        <v>95040</v>
      </c>
      <c r="AH77" s="81">
        <f t="shared" si="1571"/>
        <v>112050</v>
      </c>
      <c r="AI77" s="81">
        <f t="shared" si="1571"/>
        <v>81680</v>
      </c>
      <c r="AJ77" s="81">
        <f t="shared" si="1571"/>
        <v>98700</v>
      </c>
      <c r="AK77" s="81">
        <f t="shared" si="1571"/>
        <v>116170</v>
      </c>
      <c r="AL77" s="81">
        <f t="shared" si="1571"/>
        <v>133570</v>
      </c>
      <c r="AM77" s="81">
        <f t="shared" si="1571"/>
        <v>103170</v>
      </c>
      <c r="AN77" s="81">
        <f t="shared" si="1571"/>
        <v>120810</v>
      </c>
      <c r="AO77" s="81">
        <f t="shared" si="1571"/>
        <v>138460</v>
      </c>
      <c r="AP77" s="81">
        <f t="shared" si="1571"/>
        <v>105510</v>
      </c>
      <c r="AQ77" s="81">
        <f t="shared" si="1571"/>
        <v>123070</v>
      </c>
      <c r="AR77" s="81">
        <f t="shared" si="1571"/>
        <v>140640</v>
      </c>
      <c r="AS77" s="81">
        <f t="shared" si="1571"/>
        <v>158290</v>
      </c>
      <c r="AT77" s="81">
        <f t="shared" si="1571"/>
        <v>118450</v>
      </c>
      <c r="AU77" s="81">
        <f t="shared" si="1571"/>
        <v>135960</v>
      </c>
      <c r="AV77" s="81">
        <f t="shared" si="1571"/>
        <v>153390</v>
      </c>
      <c r="AW77" s="81">
        <f t="shared" si="1571"/>
        <v>113010</v>
      </c>
      <c r="AX77" s="81">
        <f t="shared" si="1571"/>
        <v>130350</v>
      </c>
      <c r="AY77" s="81">
        <f t="shared" si="1571"/>
        <v>147900</v>
      </c>
      <c r="AZ77" s="81">
        <f t="shared" si="1571"/>
        <v>165640</v>
      </c>
      <c r="BA77" s="81">
        <f t="shared" si="1571"/>
        <v>125610</v>
      </c>
      <c r="BB77" s="81">
        <f t="shared" si="1571"/>
        <v>142970</v>
      </c>
      <c r="BC77" s="81">
        <f t="shared" si="1571"/>
        <v>160200</v>
      </c>
      <c r="BD77" s="81">
        <f t="shared" si="1571"/>
        <v>120100</v>
      </c>
      <c r="BE77" s="81">
        <f t="shared" si="1571"/>
        <v>137550</v>
      </c>
      <c r="BF77" s="81">
        <f t="shared" si="1571"/>
        <v>155150</v>
      </c>
      <c r="BG77" s="81">
        <f t="shared" si="1571"/>
        <v>172850</v>
      </c>
      <c r="BH77" s="81">
        <f t="shared" si="1571"/>
        <v>132800</v>
      </c>
      <c r="BI77" s="81">
        <f t="shared" si="1571"/>
        <v>150210</v>
      </c>
      <c r="BJ77" s="81">
        <f t="shared" si="1571"/>
        <v>167450</v>
      </c>
      <c r="BK77" s="81">
        <f t="shared" si="1571"/>
        <v>108000</v>
      </c>
      <c r="BL77" s="81">
        <f t="shared" si="1571"/>
        <v>125330</v>
      </c>
      <c r="BM77" s="81">
        <f t="shared" si="1571"/>
        <v>142650</v>
      </c>
      <c r="BN77" s="81">
        <f t="shared" si="1571"/>
        <v>160130</v>
      </c>
      <c r="BO77" s="81">
        <f t="shared" ref="BO77:DZ77" si="1572">BO71+BO72-BO73-BO74-BO75-BO76</f>
        <v>91110</v>
      </c>
      <c r="BP77" s="81">
        <f t="shared" si="1572"/>
        <v>108550</v>
      </c>
      <c r="BQ77" s="81">
        <f t="shared" si="1572"/>
        <v>125950</v>
      </c>
      <c r="BR77" s="81">
        <f t="shared" si="1572"/>
        <v>57150</v>
      </c>
      <c r="BS77" s="81">
        <f t="shared" si="1572"/>
        <v>74740</v>
      </c>
      <c r="BT77" s="81">
        <f t="shared" si="1572"/>
        <v>92060</v>
      </c>
      <c r="BU77" s="81">
        <f t="shared" si="1572"/>
        <v>109200</v>
      </c>
      <c r="BV77" s="81">
        <f t="shared" si="1572"/>
        <v>54170</v>
      </c>
      <c r="BW77" s="81">
        <f t="shared" si="1572"/>
        <v>70840</v>
      </c>
      <c r="BX77" s="81">
        <f t="shared" si="1572"/>
        <v>87660</v>
      </c>
      <c r="BY77" s="81">
        <f t="shared" si="1572"/>
        <v>56630</v>
      </c>
      <c r="BZ77" s="81">
        <f t="shared" si="1572"/>
        <v>73420</v>
      </c>
      <c r="CA77" s="81">
        <f t="shared" si="1572"/>
        <v>90300</v>
      </c>
      <c r="CB77" s="81">
        <f t="shared" si="1572"/>
        <v>107140</v>
      </c>
      <c r="CC77" s="81">
        <f t="shared" si="1572"/>
        <v>75920</v>
      </c>
      <c r="CD77" s="81">
        <f t="shared" si="1572"/>
        <v>92850</v>
      </c>
      <c r="CE77" s="81">
        <f t="shared" si="1572"/>
        <v>109670</v>
      </c>
      <c r="CF77" s="81">
        <f t="shared" si="1572"/>
        <v>78600</v>
      </c>
      <c r="CG77" s="81">
        <f t="shared" si="1572"/>
        <v>95290</v>
      </c>
      <c r="CH77" s="81">
        <f t="shared" si="1572"/>
        <v>111840</v>
      </c>
      <c r="CI77" s="81">
        <f t="shared" si="1572"/>
        <v>128430</v>
      </c>
      <c r="CJ77" s="81">
        <f t="shared" si="1572"/>
        <v>87350</v>
      </c>
      <c r="CK77" s="81">
        <f t="shared" si="1572"/>
        <v>103870</v>
      </c>
      <c r="CL77" s="81">
        <f t="shared" si="1572"/>
        <v>120340</v>
      </c>
      <c r="CM77" s="81">
        <f t="shared" si="1572"/>
        <v>88670</v>
      </c>
      <c r="CN77" s="81">
        <f t="shared" si="1572"/>
        <v>105010</v>
      </c>
      <c r="CO77" s="81">
        <f t="shared" si="1572"/>
        <v>121000</v>
      </c>
      <c r="CP77" s="81">
        <f t="shared" si="1572"/>
        <v>137070</v>
      </c>
      <c r="CQ77" s="81">
        <f t="shared" si="1572"/>
        <v>100350</v>
      </c>
      <c r="CR77" s="81">
        <f t="shared" si="1572"/>
        <v>116300</v>
      </c>
      <c r="CS77" s="81">
        <f t="shared" si="1572"/>
        <v>132300</v>
      </c>
      <c r="CT77" s="81">
        <f t="shared" si="1572"/>
        <v>114530</v>
      </c>
      <c r="CU77" s="81">
        <f t="shared" si="1572"/>
        <v>130430</v>
      </c>
      <c r="CV77" s="81">
        <f t="shared" si="1572"/>
        <v>146470</v>
      </c>
      <c r="CW77" s="81">
        <f t="shared" si="1572"/>
        <v>162550</v>
      </c>
      <c r="CX77" s="81">
        <f t="shared" si="1572"/>
        <v>144980</v>
      </c>
      <c r="CY77" s="81">
        <f t="shared" si="1572"/>
        <v>160620</v>
      </c>
      <c r="CZ77" s="81">
        <f t="shared" si="1572"/>
        <v>176280</v>
      </c>
      <c r="DA77" s="81">
        <f t="shared" si="1572"/>
        <v>144150</v>
      </c>
      <c r="DB77" s="81">
        <f t="shared" si="1572"/>
        <v>159840</v>
      </c>
      <c r="DC77" s="81">
        <f t="shared" si="1572"/>
        <v>175560</v>
      </c>
      <c r="DD77" s="81">
        <f t="shared" si="1572"/>
        <v>191300</v>
      </c>
      <c r="DE77" s="81">
        <f t="shared" si="1572"/>
        <v>134870</v>
      </c>
      <c r="DF77" s="81">
        <f t="shared" si="1572"/>
        <v>150540</v>
      </c>
      <c r="DG77" s="81">
        <f t="shared" si="1572"/>
        <v>166240</v>
      </c>
      <c r="DH77" s="81">
        <f t="shared" si="1572"/>
        <v>124300</v>
      </c>
      <c r="DI77" s="81">
        <f t="shared" si="1572"/>
        <v>140030</v>
      </c>
      <c r="DJ77" s="81">
        <f t="shared" si="1572"/>
        <v>155810</v>
      </c>
      <c r="DK77" s="81">
        <f t="shared" si="1572"/>
        <v>171560</v>
      </c>
      <c r="DL77" s="81">
        <f t="shared" si="1572"/>
        <v>115280</v>
      </c>
      <c r="DM77" s="81">
        <f t="shared" si="1572"/>
        <v>130990</v>
      </c>
      <c r="DN77" s="81">
        <f t="shared" si="1572"/>
        <v>146440</v>
      </c>
      <c r="DO77" s="81">
        <f t="shared" si="1572"/>
        <v>89930</v>
      </c>
      <c r="DP77" s="81">
        <f t="shared" si="1572"/>
        <v>105320</v>
      </c>
      <c r="DQ77" s="81">
        <f t="shared" si="1572"/>
        <v>120750</v>
      </c>
      <c r="DR77" s="81">
        <f t="shared" si="1572"/>
        <v>136300</v>
      </c>
      <c r="DS77" s="81">
        <f t="shared" si="1572"/>
        <v>77830</v>
      </c>
      <c r="DT77" s="81">
        <f t="shared" si="1572"/>
        <v>92920</v>
      </c>
      <c r="DU77" s="81">
        <f t="shared" si="1572"/>
        <v>108130</v>
      </c>
      <c r="DV77" s="81">
        <f t="shared" si="1572"/>
        <v>27300</v>
      </c>
      <c r="DW77" s="81">
        <f t="shared" si="1572"/>
        <v>42460</v>
      </c>
      <c r="DX77" s="81">
        <f t="shared" si="1572"/>
        <v>57560</v>
      </c>
      <c r="DY77" s="81">
        <f t="shared" si="1572"/>
        <v>72750</v>
      </c>
      <c r="DZ77" s="81">
        <f t="shared" si="1572"/>
        <v>39840</v>
      </c>
      <c r="EA77" s="81">
        <f t="shared" ref="EA77:GL77" si="1573">EA71+EA72-EA73-EA74-EA75-EA76</f>
        <v>39840</v>
      </c>
      <c r="EB77" s="81">
        <f t="shared" si="1573"/>
        <v>39840</v>
      </c>
      <c r="EC77" s="81">
        <f t="shared" si="1573"/>
        <v>0</v>
      </c>
      <c r="ED77" s="81">
        <f t="shared" si="1573"/>
        <v>0</v>
      </c>
      <c r="EE77" s="81">
        <f t="shared" si="1573"/>
        <v>0</v>
      </c>
      <c r="EF77" s="81">
        <f t="shared" si="1573"/>
        <v>0</v>
      </c>
      <c r="EG77" s="81">
        <f t="shared" si="1573"/>
        <v>0</v>
      </c>
      <c r="EH77" s="81">
        <f t="shared" si="1573"/>
        <v>0</v>
      </c>
      <c r="EI77" s="81">
        <f t="shared" si="1573"/>
        <v>0</v>
      </c>
      <c r="EJ77" s="81">
        <f t="shared" si="1573"/>
        <v>0</v>
      </c>
      <c r="EK77" s="81">
        <f t="shared" si="1573"/>
        <v>0</v>
      </c>
      <c r="EL77" s="81">
        <f t="shared" si="1573"/>
        <v>0</v>
      </c>
      <c r="EM77" s="81">
        <f t="shared" si="1573"/>
        <v>0</v>
      </c>
      <c r="EN77" s="81">
        <f t="shared" si="1573"/>
        <v>0</v>
      </c>
      <c r="EO77" s="81">
        <f t="shared" si="1573"/>
        <v>0</v>
      </c>
      <c r="EP77" s="81">
        <f t="shared" si="1573"/>
        <v>0</v>
      </c>
      <c r="EQ77" s="81">
        <f t="shared" si="1573"/>
        <v>0</v>
      </c>
      <c r="ER77" s="81">
        <f t="shared" si="1573"/>
        <v>0</v>
      </c>
      <c r="ES77" s="81">
        <f t="shared" si="1573"/>
        <v>0</v>
      </c>
      <c r="ET77" s="81">
        <f t="shared" si="1573"/>
        <v>0</v>
      </c>
      <c r="EU77" s="81">
        <f t="shared" si="1573"/>
        <v>0</v>
      </c>
      <c r="EV77" s="81">
        <f t="shared" si="1573"/>
        <v>0</v>
      </c>
      <c r="EW77" s="81">
        <f t="shared" si="1573"/>
        <v>0</v>
      </c>
      <c r="EX77" s="81">
        <f t="shared" si="1573"/>
        <v>0</v>
      </c>
      <c r="EY77" s="81">
        <f t="shared" si="1573"/>
        <v>0</v>
      </c>
      <c r="EZ77" s="81">
        <f t="shared" si="1573"/>
        <v>0</v>
      </c>
      <c r="FA77" s="81">
        <f t="shared" si="1573"/>
        <v>0</v>
      </c>
      <c r="FB77" s="81">
        <f t="shared" si="1573"/>
        <v>0</v>
      </c>
      <c r="FC77" s="81">
        <f t="shared" si="1573"/>
        <v>0</v>
      </c>
      <c r="FD77" s="81">
        <f t="shared" si="1573"/>
        <v>0</v>
      </c>
      <c r="FE77" s="81">
        <f t="shared" si="1573"/>
        <v>0</v>
      </c>
      <c r="FF77" s="81">
        <f t="shared" si="1573"/>
        <v>0</v>
      </c>
      <c r="FG77" s="81">
        <f t="shared" si="1573"/>
        <v>0</v>
      </c>
      <c r="FH77" s="81">
        <f t="shared" si="1573"/>
        <v>0</v>
      </c>
      <c r="FI77" s="81">
        <f t="shared" si="1573"/>
        <v>0</v>
      </c>
      <c r="FJ77" s="81">
        <f t="shared" si="1573"/>
        <v>0</v>
      </c>
      <c r="FK77" s="81">
        <f t="shared" si="1573"/>
        <v>0</v>
      </c>
      <c r="FL77" s="81">
        <f t="shared" si="1573"/>
        <v>0</v>
      </c>
      <c r="FM77" s="81">
        <f t="shared" si="1573"/>
        <v>0</v>
      </c>
      <c r="FN77" s="81">
        <f t="shared" si="1573"/>
        <v>0</v>
      </c>
      <c r="FO77" s="81">
        <f t="shared" si="1573"/>
        <v>0</v>
      </c>
      <c r="FP77" s="81">
        <f t="shared" si="1573"/>
        <v>0</v>
      </c>
      <c r="FQ77" s="81">
        <f t="shared" si="1573"/>
        <v>0</v>
      </c>
      <c r="FR77" s="81">
        <f t="shared" si="1573"/>
        <v>0</v>
      </c>
      <c r="FS77" s="81">
        <f t="shared" si="1573"/>
        <v>0</v>
      </c>
      <c r="FT77" s="81">
        <f t="shared" si="1573"/>
        <v>0</v>
      </c>
      <c r="FU77" s="81">
        <f t="shared" si="1573"/>
        <v>0</v>
      </c>
      <c r="FV77" s="81">
        <f t="shared" si="1573"/>
        <v>0</v>
      </c>
      <c r="FW77" s="81">
        <f t="shared" si="1573"/>
        <v>0</v>
      </c>
      <c r="FX77" s="81">
        <f t="shared" si="1573"/>
        <v>0</v>
      </c>
      <c r="FY77" s="81">
        <f t="shared" si="1573"/>
        <v>0</v>
      </c>
      <c r="FZ77" s="81">
        <f t="shared" si="1573"/>
        <v>0</v>
      </c>
      <c r="GA77" s="81">
        <f t="shared" si="1573"/>
        <v>0</v>
      </c>
      <c r="GB77" s="81">
        <f t="shared" si="1573"/>
        <v>0</v>
      </c>
      <c r="GC77" s="81">
        <f t="shared" si="1573"/>
        <v>0</v>
      </c>
      <c r="GD77" s="81">
        <f t="shared" si="1573"/>
        <v>0</v>
      </c>
      <c r="GE77" s="81">
        <f t="shared" si="1573"/>
        <v>0</v>
      </c>
      <c r="GF77" s="81">
        <f t="shared" si="1573"/>
        <v>0</v>
      </c>
      <c r="GG77" s="81">
        <f t="shared" si="1573"/>
        <v>0</v>
      </c>
      <c r="GH77" s="81">
        <f t="shared" si="1573"/>
        <v>0</v>
      </c>
      <c r="GI77" s="81">
        <f t="shared" si="1573"/>
        <v>0</v>
      </c>
      <c r="GJ77" s="81">
        <f t="shared" si="1573"/>
        <v>0</v>
      </c>
      <c r="GK77" s="81">
        <f t="shared" si="1573"/>
        <v>0</v>
      </c>
      <c r="GL77" s="81">
        <f t="shared" si="1573"/>
        <v>0</v>
      </c>
      <c r="GM77" s="81">
        <f t="shared" ref="GM77:IX77" si="1574">GM71+GM72-GM73-GM74-GM75-GM76</f>
        <v>0</v>
      </c>
      <c r="GN77" s="81">
        <f t="shared" si="1574"/>
        <v>0</v>
      </c>
      <c r="GO77" s="81">
        <f t="shared" si="1574"/>
        <v>0</v>
      </c>
      <c r="GP77" s="81">
        <f t="shared" si="1574"/>
        <v>0</v>
      </c>
      <c r="GQ77" s="81">
        <f t="shared" si="1574"/>
        <v>0</v>
      </c>
      <c r="GR77" s="81">
        <f t="shared" si="1574"/>
        <v>0</v>
      </c>
      <c r="GS77" s="81">
        <f t="shared" si="1574"/>
        <v>0</v>
      </c>
      <c r="GT77" s="81">
        <f t="shared" si="1574"/>
        <v>0</v>
      </c>
      <c r="GU77" s="81">
        <f t="shared" si="1574"/>
        <v>0</v>
      </c>
      <c r="GV77" s="81">
        <f t="shared" si="1574"/>
        <v>0</v>
      </c>
      <c r="GW77" s="81">
        <f t="shared" si="1574"/>
        <v>0</v>
      </c>
      <c r="GX77" s="81">
        <f t="shared" si="1574"/>
        <v>0</v>
      </c>
      <c r="GY77" s="81">
        <f t="shared" si="1574"/>
        <v>0</v>
      </c>
      <c r="GZ77" s="81">
        <f t="shared" si="1574"/>
        <v>0</v>
      </c>
      <c r="HA77" s="81">
        <f t="shared" si="1574"/>
        <v>0</v>
      </c>
      <c r="HB77" s="81">
        <f t="shared" si="1574"/>
        <v>0</v>
      </c>
      <c r="HC77" s="81">
        <f t="shared" si="1574"/>
        <v>0</v>
      </c>
      <c r="HD77" s="81">
        <f t="shared" si="1574"/>
        <v>0</v>
      </c>
      <c r="HE77" s="81">
        <f t="shared" si="1574"/>
        <v>0</v>
      </c>
      <c r="HF77" s="81">
        <f t="shared" si="1574"/>
        <v>0</v>
      </c>
      <c r="HG77" s="81">
        <f t="shared" si="1574"/>
        <v>0</v>
      </c>
      <c r="HH77" s="81">
        <f t="shared" si="1574"/>
        <v>0</v>
      </c>
      <c r="HI77" s="81">
        <f t="shared" si="1574"/>
        <v>0</v>
      </c>
      <c r="HJ77" s="81">
        <f t="shared" si="1574"/>
        <v>0</v>
      </c>
      <c r="HK77" s="81">
        <f t="shared" si="1574"/>
        <v>0</v>
      </c>
      <c r="HL77" s="81">
        <f t="shared" si="1574"/>
        <v>0</v>
      </c>
      <c r="HM77" s="81">
        <f t="shared" si="1574"/>
        <v>0</v>
      </c>
      <c r="HN77" s="81">
        <f t="shared" si="1574"/>
        <v>0</v>
      </c>
      <c r="HO77" s="81">
        <f t="shared" si="1574"/>
        <v>0</v>
      </c>
      <c r="HP77" s="81">
        <f t="shared" si="1574"/>
        <v>0</v>
      </c>
      <c r="HQ77" s="81">
        <f t="shared" si="1574"/>
        <v>0</v>
      </c>
      <c r="HR77" s="81">
        <f t="shared" si="1574"/>
        <v>0</v>
      </c>
      <c r="HS77" s="81">
        <f t="shared" si="1574"/>
        <v>0</v>
      </c>
      <c r="HT77" s="81">
        <f t="shared" si="1574"/>
        <v>0</v>
      </c>
      <c r="HU77" s="81">
        <f t="shared" si="1574"/>
        <v>0</v>
      </c>
      <c r="HV77" s="81">
        <f t="shared" si="1574"/>
        <v>0</v>
      </c>
      <c r="HW77" s="81">
        <f t="shared" si="1574"/>
        <v>0</v>
      </c>
      <c r="HX77" s="81">
        <f t="shared" si="1574"/>
        <v>0</v>
      </c>
      <c r="HY77" s="81">
        <f t="shared" si="1574"/>
        <v>0</v>
      </c>
      <c r="HZ77" s="81">
        <f t="shared" si="1574"/>
        <v>0</v>
      </c>
      <c r="IA77" s="81">
        <f t="shared" si="1574"/>
        <v>0</v>
      </c>
      <c r="IB77" s="81">
        <f t="shared" si="1574"/>
        <v>0</v>
      </c>
      <c r="IC77" s="81">
        <f t="shared" si="1574"/>
        <v>0</v>
      </c>
      <c r="ID77" s="81">
        <f t="shared" si="1574"/>
        <v>0</v>
      </c>
      <c r="IE77" s="81">
        <f t="shared" si="1574"/>
        <v>0</v>
      </c>
      <c r="IF77" s="81">
        <f t="shared" si="1574"/>
        <v>0</v>
      </c>
      <c r="IG77" s="81">
        <f t="shared" si="1574"/>
        <v>0</v>
      </c>
      <c r="IH77" s="81">
        <f t="shared" si="1574"/>
        <v>0</v>
      </c>
      <c r="II77" s="81">
        <f t="shared" si="1574"/>
        <v>0</v>
      </c>
      <c r="IJ77" s="81">
        <f t="shared" si="1574"/>
        <v>0</v>
      </c>
      <c r="IK77" s="81">
        <f t="shared" si="1574"/>
        <v>0</v>
      </c>
      <c r="IL77" s="81">
        <f t="shared" si="1574"/>
        <v>0</v>
      </c>
      <c r="IM77" s="81">
        <f t="shared" si="1574"/>
        <v>0</v>
      </c>
      <c r="IN77" s="81">
        <f t="shared" si="1574"/>
        <v>0</v>
      </c>
      <c r="IO77" s="81">
        <f t="shared" si="1574"/>
        <v>0</v>
      </c>
      <c r="IP77" s="81">
        <f t="shared" si="1574"/>
        <v>0</v>
      </c>
      <c r="IQ77" s="81">
        <f t="shared" si="1574"/>
        <v>0</v>
      </c>
      <c r="IR77" s="81">
        <f t="shared" si="1574"/>
        <v>0</v>
      </c>
      <c r="IS77" s="81">
        <f t="shared" si="1574"/>
        <v>0</v>
      </c>
      <c r="IT77" s="81">
        <f t="shared" si="1574"/>
        <v>0</v>
      </c>
      <c r="IU77" s="81">
        <f t="shared" si="1574"/>
        <v>0</v>
      </c>
      <c r="IV77" s="81">
        <f t="shared" si="1574"/>
        <v>0</v>
      </c>
      <c r="IW77" s="81">
        <f t="shared" si="1574"/>
        <v>0</v>
      </c>
      <c r="IX77" s="81">
        <f t="shared" si="1574"/>
        <v>0</v>
      </c>
      <c r="IY77" s="81">
        <f t="shared" ref="IY77:JN77" si="1575">IY71+IY72-IY73-IY74-IY75-IY76</f>
        <v>0</v>
      </c>
      <c r="IZ77" s="81">
        <f t="shared" si="1575"/>
        <v>0</v>
      </c>
      <c r="JA77" s="81">
        <f t="shared" si="1575"/>
        <v>0</v>
      </c>
      <c r="JB77" s="81">
        <f t="shared" si="1575"/>
        <v>0</v>
      </c>
      <c r="JC77" s="81">
        <f t="shared" si="1575"/>
        <v>0</v>
      </c>
      <c r="JD77" s="81">
        <f t="shared" si="1575"/>
        <v>0</v>
      </c>
      <c r="JE77" s="81">
        <f t="shared" si="1575"/>
        <v>0</v>
      </c>
      <c r="JF77" s="81">
        <f t="shared" si="1575"/>
        <v>0</v>
      </c>
      <c r="JG77" s="81">
        <f t="shared" si="1575"/>
        <v>0</v>
      </c>
      <c r="JH77" s="81">
        <f t="shared" si="1575"/>
        <v>0</v>
      </c>
      <c r="JI77" s="81">
        <f t="shared" si="1575"/>
        <v>0</v>
      </c>
      <c r="JJ77" s="81">
        <f t="shared" si="1575"/>
        <v>0</v>
      </c>
      <c r="JK77" s="81">
        <f t="shared" si="1575"/>
        <v>0</v>
      </c>
      <c r="JL77" s="81">
        <f t="shared" si="1575"/>
        <v>0</v>
      </c>
      <c r="JM77" s="81">
        <f t="shared" si="1575"/>
        <v>0</v>
      </c>
      <c r="JN77" s="81">
        <f t="shared" si="1575"/>
        <v>0</v>
      </c>
    </row>
    <row r="78" spans="1:274" x14ac:dyDescent="0.2">
      <c r="A78" s="73" t="s">
        <v>114</v>
      </c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2"/>
      <c r="DX78" s="72"/>
      <c r="DY78" s="72"/>
      <c r="DZ78" s="72"/>
      <c r="EA78" s="72"/>
      <c r="EB78" s="72"/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N78" s="72"/>
      <c r="EO78" s="72"/>
      <c r="EP78" s="72"/>
      <c r="EQ78" s="72"/>
      <c r="ER78" s="72"/>
      <c r="ES78" s="72"/>
      <c r="ET78" s="72"/>
      <c r="EU78" s="72"/>
      <c r="EV78" s="72"/>
      <c r="EW78" s="72"/>
      <c r="EX78" s="72"/>
      <c r="EY78" s="72"/>
      <c r="EZ78" s="72"/>
      <c r="FA78" s="72"/>
      <c r="FB78" s="72"/>
      <c r="FC78" s="72"/>
      <c r="FD78" s="72"/>
      <c r="FE78" s="72"/>
      <c r="FF78" s="72"/>
      <c r="FG78" s="72"/>
      <c r="FH78" s="72"/>
      <c r="FI78" s="72"/>
      <c r="FJ78" s="72"/>
      <c r="FK78" s="72"/>
      <c r="FL78" s="72"/>
      <c r="FM78" s="72"/>
      <c r="FN78" s="72"/>
      <c r="FO78" s="72"/>
      <c r="FP78" s="72"/>
      <c r="FQ78" s="72"/>
      <c r="FR78" s="72"/>
      <c r="FS78" s="72"/>
      <c r="FT78" s="72"/>
      <c r="FU78" s="72"/>
      <c r="FV78" s="72"/>
      <c r="FW78" s="72"/>
      <c r="FX78" s="72"/>
      <c r="FY78" s="72"/>
      <c r="FZ78" s="72"/>
      <c r="GA78" s="72"/>
      <c r="GB78" s="72"/>
      <c r="GC78" s="72"/>
      <c r="GD78" s="72"/>
      <c r="GE78" s="72"/>
      <c r="GF78" s="72"/>
      <c r="GG78" s="72"/>
      <c r="GH78" s="72"/>
      <c r="GI78" s="72"/>
      <c r="GJ78" s="72"/>
      <c r="GK78" s="72"/>
      <c r="GL78" s="72"/>
      <c r="GM78" s="72"/>
      <c r="GN78" s="72"/>
      <c r="GO78" s="72"/>
      <c r="GP78" s="72"/>
      <c r="GQ78" s="72"/>
      <c r="GR78" s="72"/>
      <c r="GS78" s="72"/>
      <c r="GT78" s="72"/>
      <c r="GU78" s="72"/>
      <c r="GV78" s="72"/>
      <c r="GW78" s="72"/>
      <c r="GX78" s="72"/>
      <c r="GY78" s="72"/>
      <c r="GZ78" s="72"/>
      <c r="HA78" s="72"/>
      <c r="HB78" s="72"/>
      <c r="HC78" s="72"/>
      <c r="HD78" s="72"/>
      <c r="HE78" s="72"/>
      <c r="HF78" s="72"/>
      <c r="HG78" s="72"/>
      <c r="HH78" s="72"/>
      <c r="HI78" s="72"/>
      <c r="HJ78" s="72"/>
      <c r="HK78" s="72"/>
      <c r="HL78" s="72"/>
      <c r="HM78" s="72"/>
      <c r="HN78" s="72"/>
      <c r="HO78" s="72"/>
      <c r="HP78" s="72"/>
      <c r="HQ78" s="72"/>
      <c r="HR78" s="72"/>
      <c r="HS78" s="72"/>
      <c r="HT78" s="72"/>
      <c r="HU78" s="72"/>
      <c r="HV78" s="72"/>
      <c r="HW78" s="72"/>
      <c r="HX78" s="72"/>
      <c r="HY78" s="72"/>
      <c r="HZ78" s="72"/>
      <c r="IA78" s="72"/>
      <c r="IB78" s="72"/>
      <c r="IC78" s="72"/>
      <c r="ID78" s="72"/>
      <c r="IE78" s="72"/>
      <c r="IF78" s="72"/>
      <c r="IG78" s="72"/>
      <c r="IH78" s="72"/>
      <c r="II78" s="72"/>
      <c r="IJ78" s="72"/>
      <c r="IK78" s="72"/>
      <c r="IL78" s="72"/>
      <c r="IM78" s="72"/>
      <c r="IN78" s="72"/>
      <c r="IO78" s="72"/>
      <c r="IP78" s="72"/>
      <c r="IQ78" s="72"/>
      <c r="IR78" s="72"/>
      <c r="IS78" s="72"/>
      <c r="IT78" s="72"/>
      <c r="IU78" s="72"/>
      <c r="IV78" s="72"/>
      <c r="IW78" s="72"/>
      <c r="IX78" s="72"/>
      <c r="IY78" s="72"/>
      <c r="IZ78" s="72"/>
      <c r="JA78" s="72"/>
      <c r="JB78" s="72"/>
      <c r="JC78" s="72"/>
      <c r="JD78" s="72"/>
      <c r="JE78" s="72"/>
      <c r="JF78" s="72"/>
      <c r="JG78" s="72"/>
      <c r="JH78" s="72"/>
      <c r="JI78" s="72"/>
      <c r="JJ78" s="72"/>
      <c r="JK78" s="72"/>
      <c r="JL78" s="72"/>
      <c r="JM78" s="72"/>
      <c r="JN78" s="72"/>
    </row>
    <row r="79" spans="1:274" x14ac:dyDescent="0.2">
      <c r="A79" s="76" t="s">
        <v>31</v>
      </c>
      <c r="B79" s="77">
        <v>0</v>
      </c>
      <c r="C79" s="78">
        <f>B84</f>
        <v>0</v>
      </c>
      <c r="D79" s="78">
        <f t="shared" ref="D79:BO79" si="1576">C84</f>
        <v>0</v>
      </c>
      <c r="E79" s="78">
        <f t="shared" si="1576"/>
        <v>0</v>
      </c>
      <c r="F79" s="78">
        <f t="shared" si="1576"/>
        <v>0</v>
      </c>
      <c r="G79" s="78">
        <f t="shared" si="1576"/>
        <v>0</v>
      </c>
      <c r="H79" s="79">
        <f t="shared" si="1576"/>
        <v>1250</v>
      </c>
      <c r="I79" s="77">
        <f t="shared" si="1576"/>
        <v>2280</v>
      </c>
      <c r="J79" s="78">
        <f t="shared" si="1576"/>
        <v>3804</v>
      </c>
      <c r="K79" s="78">
        <f t="shared" si="1576"/>
        <v>6184</v>
      </c>
      <c r="L79" s="78">
        <f t="shared" si="1576"/>
        <v>9834</v>
      </c>
      <c r="M79" s="78">
        <f t="shared" si="1576"/>
        <v>6651</v>
      </c>
      <c r="N79" s="78">
        <f t="shared" si="1576"/>
        <v>10598</v>
      </c>
      <c r="O79" s="79">
        <f t="shared" si="1576"/>
        <v>14211</v>
      </c>
      <c r="P79" s="77">
        <f t="shared" si="1576"/>
        <v>17888</v>
      </c>
      <c r="Q79" s="78">
        <f t="shared" si="1576"/>
        <v>21437</v>
      </c>
      <c r="R79" s="78">
        <f t="shared" si="1576"/>
        <v>25570</v>
      </c>
      <c r="S79" s="78">
        <f t="shared" si="1576"/>
        <v>28870</v>
      </c>
      <c r="T79" s="78">
        <f t="shared" si="1576"/>
        <v>6921</v>
      </c>
      <c r="U79" s="78">
        <f t="shared" si="1576"/>
        <v>10493</v>
      </c>
      <c r="V79" s="79">
        <f t="shared" si="1576"/>
        <v>13073</v>
      </c>
      <c r="W79" s="77">
        <f t="shared" si="1576"/>
        <v>15850</v>
      </c>
      <c r="X79" s="78">
        <f t="shared" si="1576"/>
        <v>18220</v>
      </c>
      <c r="Y79" s="78">
        <f t="shared" si="1576"/>
        <v>20442</v>
      </c>
      <c r="Z79" s="78">
        <f t="shared" si="1576"/>
        <v>0</v>
      </c>
      <c r="AA79" s="78">
        <f t="shared" si="1576"/>
        <v>1981</v>
      </c>
      <c r="AB79" s="78">
        <f t="shared" si="1576"/>
        <v>4154</v>
      </c>
      <c r="AC79" s="79">
        <f t="shared" si="1576"/>
        <v>6152</v>
      </c>
      <c r="AD79" s="77">
        <f t="shared" si="1576"/>
        <v>7966</v>
      </c>
      <c r="AE79" s="78">
        <f t="shared" si="1576"/>
        <v>9408</v>
      </c>
      <c r="AF79" s="78">
        <f t="shared" si="1576"/>
        <v>10860</v>
      </c>
      <c r="AG79" s="78">
        <f t="shared" si="1576"/>
        <v>1435</v>
      </c>
      <c r="AH79" s="78">
        <f t="shared" si="1576"/>
        <v>3013</v>
      </c>
      <c r="AI79" s="78">
        <f t="shared" si="1576"/>
        <v>4393</v>
      </c>
      <c r="AJ79" s="79">
        <f t="shared" si="1576"/>
        <v>5254</v>
      </c>
      <c r="AK79" s="77">
        <f t="shared" si="1576"/>
        <v>6456</v>
      </c>
      <c r="AL79" s="78">
        <f t="shared" si="1576"/>
        <v>7349</v>
      </c>
      <c r="AM79" s="78">
        <f t="shared" si="1576"/>
        <v>8286</v>
      </c>
      <c r="AN79" s="78">
        <f t="shared" si="1576"/>
        <v>9047</v>
      </c>
      <c r="AO79" s="78">
        <f t="shared" si="1576"/>
        <v>730</v>
      </c>
      <c r="AP79" s="78">
        <f t="shared" si="1576"/>
        <v>730</v>
      </c>
      <c r="AQ79" s="79">
        <f t="shared" si="1576"/>
        <v>730</v>
      </c>
      <c r="AR79" s="77">
        <f t="shared" si="1576"/>
        <v>730</v>
      </c>
      <c r="AS79" s="78">
        <f t="shared" si="1576"/>
        <v>730</v>
      </c>
      <c r="AT79" s="78">
        <f t="shared" si="1576"/>
        <v>730</v>
      </c>
      <c r="AU79" s="78">
        <f t="shared" si="1576"/>
        <v>730</v>
      </c>
      <c r="AV79" s="78">
        <f t="shared" si="1576"/>
        <v>0</v>
      </c>
      <c r="AW79" s="78">
        <f t="shared" si="1576"/>
        <v>0</v>
      </c>
      <c r="AX79" s="79">
        <f t="shared" si="1576"/>
        <v>0</v>
      </c>
      <c r="AY79" s="77">
        <f t="shared" si="1576"/>
        <v>0</v>
      </c>
      <c r="AZ79" s="78">
        <f t="shared" si="1576"/>
        <v>0</v>
      </c>
      <c r="BA79" s="78">
        <f t="shared" si="1576"/>
        <v>0</v>
      </c>
      <c r="BB79" s="78">
        <f t="shared" si="1576"/>
        <v>0</v>
      </c>
      <c r="BC79" s="78">
        <f t="shared" si="1576"/>
        <v>0</v>
      </c>
      <c r="BD79" s="78">
        <f t="shared" si="1576"/>
        <v>0</v>
      </c>
      <c r="BE79" s="79">
        <f t="shared" si="1576"/>
        <v>0</v>
      </c>
      <c r="BF79" s="77">
        <f t="shared" si="1576"/>
        <v>0</v>
      </c>
      <c r="BG79" s="78">
        <f t="shared" si="1576"/>
        <v>0</v>
      </c>
      <c r="BH79" s="78">
        <f t="shared" si="1576"/>
        <v>0</v>
      </c>
      <c r="BI79" s="78">
        <f t="shared" si="1576"/>
        <v>0</v>
      </c>
      <c r="BJ79" s="78">
        <f t="shared" si="1576"/>
        <v>0</v>
      </c>
      <c r="BK79" s="78">
        <f t="shared" si="1576"/>
        <v>0</v>
      </c>
      <c r="BL79" s="79">
        <f t="shared" si="1576"/>
        <v>0</v>
      </c>
      <c r="BM79" s="77">
        <f t="shared" si="1576"/>
        <v>0</v>
      </c>
      <c r="BN79" s="78">
        <f t="shared" si="1576"/>
        <v>0</v>
      </c>
      <c r="BO79" s="78">
        <f t="shared" si="1576"/>
        <v>0</v>
      </c>
      <c r="BP79" s="78">
        <f t="shared" ref="BP79:EA79" si="1577">BO84</f>
        <v>0</v>
      </c>
      <c r="BQ79" s="78">
        <f t="shared" si="1577"/>
        <v>0</v>
      </c>
      <c r="BR79" s="78">
        <f t="shared" si="1577"/>
        <v>0</v>
      </c>
      <c r="BS79" s="79">
        <f t="shared" si="1577"/>
        <v>0</v>
      </c>
      <c r="BT79" s="77">
        <f t="shared" si="1577"/>
        <v>0</v>
      </c>
      <c r="BU79" s="78">
        <f t="shared" si="1577"/>
        <v>0</v>
      </c>
      <c r="BV79" s="78">
        <f t="shared" si="1577"/>
        <v>0</v>
      </c>
      <c r="BW79" s="78">
        <f t="shared" si="1577"/>
        <v>0</v>
      </c>
      <c r="BX79" s="78">
        <f t="shared" si="1577"/>
        <v>0</v>
      </c>
      <c r="BY79" s="78">
        <f t="shared" si="1577"/>
        <v>0</v>
      </c>
      <c r="BZ79" s="79">
        <f t="shared" si="1577"/>
        <v>0</v>
      </c>
      <c r="CA79" s="77">
        <f t="shared" si="1577"/>
        <v>0</v>
      </c>
      <c r="CB79" s="78">
        <f t="shared" si="1577"/>
        <v>0</v>
      </c>
      <c r="CC79" s="78">
        <f t="shared" si="1577"/>
        <v>0</v>
      </c>
      <c r="CD79" s="78">
        <f t="shared" si="1577"/>
        <v>0</v>
      </c>
      <c r="CE79" s="78">
        <f t="shared" si="1577"/>
        <v>0</v>
      </c>
      <c r="CF79" s="78">
        <f t="shared" si="1577"/>
        <v>0</v>
      </c>
      <c r="CG79" s="79">
        <f t="shared" si="1577"/>
        <v>0</v>
      </c>
      <c r="CH79" s="77">
        <f t="shared" si="1577"/>
        <v>0</v>
      </c>
      <c r="CI79" s="78">
        <f t="shared" si="1577"/>
        <v>0</v>
      </c>
      <c r="CJ79" s="78">
        <f t="shared" si="1577"/>
        <v>0</v>
      </c>
      <c r="CK79" s="78">
        <f t="shared" si="1577"/>
        <v>0</v>
      </c>
      <c r="CL79" s="78">
        <f t="shared" si="1577"/>
        <v>0</v>
      </c>
      <c r="CM79" s="78">
        <f t="shared" si="1577"/>
        <v>0</v>
      </c>
      <c r="CN79" s="79">
        <f t="shared" si="1577"/>
        <v>0</v>
      </c>
      <c r="CO79" s="77">
        <f t="shared" si="1577"/>
        <v>0</v>
      </c>
      <c r="CP79" s="78">
        <f t="shared" si="1577"/>
        <v>0</v>
      </c>
      <c r="CQ79" s="78">
        <f t="shared" si="1577"/>
        <v>0</v>
      </c>
      <c r="CR79" s="78">
        <f t="shared" si="1577"/>
        <v>0</v>
      </c>
      <c r="CS79" s="78">
        <f t="shared" si="1577"/>
        <v>0</v>
      </c>
      <c r="CT79" s="78">
        <f t="shared" si="1577"/>
        <v>0</v>
      </c>
      <c r="CU79" s="79">
        <f t="shared" si="1577"/>
        <v>0</v>
      </c>
      <c r="CV79" s="77">
        <f t="shared" si="1577"/>
        <v>0</v>
      </c>
      <c r="CW79" s="78">
        <f t="shared" si="1577"/>
        <v>0</v>
      </c>
      <c r="CX79" s="78">
        <f t="shared" si="1577"/>
        <v>0</v>
      </c>
      <c r="CY79" s="78">
        <f t="shared" si="1577"/>
        <v>0</v>
      </c>
      <c r="CZ79" s="78">
        <f t="shared" si="1577"/>
        <v>0</v>
      </c>
      <c r="DA79" s="78">
        <f t="shared" si="1577"/>
        <v>0</v>
      </c>
      <c r="DB79" s="79">
        <f t="shared" si="1577"/>
        <v>0</v>
      </c>
      <c r="DC79" s="77">
        <f t="shared" si="1577"/>
        <v>0</v>
      </c>
      <c r="DD79" s="78">
        <f t="shared" si="1577"/>
        <v>0</v>
      </c>
      <c r="DE79" s="78">
        <f t="shared" si="1577"/>
        <v>0</v>
      </c>
      <c r="DF79" s="78">
        <f t="shared" si="1577"/>
        <v>0</v>
      </c>
      <c r="DG79" s="78">
        <f t="shared" si="1577"/>
        <v>0</v>
      </c>
      <c r="DH79" s="78">
        <f t="shared" si="1577"/>
        <v>0</v>
      </c>
      <c r="DI79" s="79">
        <f t="shared" si="1577"/>
        <v>0</v>
      </c>
      <c r="DJ79" s="77">
        <f t="shared" si="1577"/>
        <v>0</v>
      </c>
      <c r="DK79" s="78">
        <f t="shared" si="1577"/>
        <v>0</v>
      </c>
      <c r="DL79" s="78">
        <f t="shared" si="1577"/>
        <v>0</v>
      </c>
      <c r="DM79" s="78">
        <f t="shared" si="1577"/>
        <v>0</v>
      </c>
      <c r="DN79" s="78">
        <f t="shared" si="1577"/>
        <v>0</v>
      </c>
      <c r="DO79" s="78">
        <f t="shared" si="1577"/>
        <v>0</v>
      </c>
      <c r="DP79" s="79">
        <f t="shared" si="1577"/>
        <v>0</v>
      </c>
      <c r="DQ79" s="77">
        <f t="shared" si="1577"/>
        <v>0</v>
      </c>
      <c r="DR79" s="78">
        <f t="shared" si="1577"/>
        <v>0</v>
      </c>
      <c r="DS79" s="78">
        <f t="shared" si="1577"/>
        <v>0</v>
      </c>
      <c r="DT79" s="78">
        <f t="shared" si="1577"/>
        <v>0</v>
      </c>
      <c r="DU79" s="78">
        <f t="shared" si="1577"/>
        <v>0</v>
      </c>
      <c r="DV79" s="78">
        <f t="shared" si="1577"/>
        <v>0</v>
      </c>
      <c r="DW79" s="79">
        <f t="shared" si="1577"/>
        <v>0</v>
      </c>
      <c r="DX79" s="77">
        <f t="shared" si="1577"/>
        <v>0</v>
      </c>
      <c r="DY79" s="78">
        <f t="shared" si="1577"/>
        <v>0</v>
      </c>
      <c r="DZ79" s="78">
        <f t="shared" si="1577"/>
        <v>0</v>
      </c>
      <c r="EA79" s="78">
        <f t="shared" si="1577"/>
        <v>0</v>
      </c>
      <c r="EB79" s="78">
        <f t="shared" ref="EB79:GM79" si="1578">EA84</f>
        <v>0</v>
      </c>
      <c r="EC79" s="78">
        <f t="shared" si="1578"/>
        <v>0</v>
      </c>
      <c r="ED79" s="79">
        <f t="shared" si="1578"/>
        <v>0</v>
      </c>
      <c r="EE79" s="77">
        <f t="shared" si="1578"/>
        <v>0</v>
      </c>
      <c r="EF79" s="78">
        <f t="shared" si="1578"/>
        <v>0</v>
      </c>
      <c r="EG79" s="78">
        <f t="shared" si="1578"/>
        <v>0</v>
      </c>
      <c r="EH79" s="78">
        <f t="shared" si="1578"/>
        <v>0</v>
      </c>
      <c r="EI79" s="78">
        <f t="shared" si="1578"/>
        <v>0</v>
      </c>
      <c r="EJ79" s="78">
        <f t="shared" si="1578"/>
        <v>0</v>
      </c>
      <c r="EK79" s="79">
        <f t="shared" si="1578"/>
        <v>0</v>
      </c>
      <c r="EL79" s="77">
        <f t="shared" si="1578"/>
        <v>0</v>
      </c>
      <c r="EM79" s="78">
        <f t="shared" si="1578"/>
        <v>0</v>
      </c>
      <c r="EN79" s="78">
        <f t="shared" si="1578"/>
        <v>0</v>
      </c>
      <c r="EO79" s="78">
        <f t="shared" si="1578"/>
        <v>0</v>
      </c>
      <c r="EP79" s="78">
        <f t="shared" si="1578"/>
        <v>0</v>
      </c>
      <c r="EQ79" s="78">
        <f t="shared" si="1578"/>
        <v>0</v>
      </c>
      <c r="ER79" s="79">
        <f t="shared" si="1578"/>
        <v>0</v>
      </c>
      <c r="ES79" s="77">
        <f t="shared" si="1578"/>
        <v>0</v>
      </c>
      <c r="ET79" s="78">
        <f t="shared" si="1578"/>
        <v>0</v>
      </c>
      <c r="EU79" s="78">
        <f t="shared" si="1578"/>
        <v>0</v>
      </c>
      <c r="EV79" s="78">
        <f t="shared" si="1578"/>
        <v>0</v>
      </c>
      <c r="EW79" s="78">
        <f t="shared" si="1578"/>
        <v>0</v>
      </c>
      <c r="EX79" s="78">
        <f t="shared" si="1578"/>
        <v>0</v>
      </c>
      <c r="EY79" s="79">
        <f t="shared" si="1578"/>
        <v>0</v>
      </c>
      <c r="EZ79" s="77">
        <f t="shared" si="1578"/>
        <v>0</v>
      </c>
      <c r="FA79" s="78">
        <f t="shared" si="1578"/>
        <v>0</v>
      </c>
      <c r="FB79" s="78">
        <f t="shared" si="1578"/>
        <v>0</v>
      </c>
      <c r="FC79" s="78">
        <f t="shared" si="1578"/>
        <v>0</v>
      </c>
      <c r="FD79" s="78">
        <f t="shared" si="1578"/>
        <v>0</v>
      </c>
      <c r="FE79" s="78">
        <f t="shared" si="1578"/>
        <v>0</v>
      </c>
      <c r="FF79" s="79">
        <f t="shared" si="1578"/>
        <v>0</v>
      </c>
      <c r="FG79" s="77">
        <f t="shared" si="1578"/>
        <v>0</v>
      </c>
      <c r="FH79" s="78">
        <f t="shared" si="1578"/>
        <v>0</v>
      </c>
      <c r="FI79" s="78">
        <f t="shared" si="1578"/>
        <v>0</v>
      </c>
      <c r="FJ79" s="78">
        <f t="shared" si="1578"/>
        <v>0</v>
      </c>
      <c r="FK79" s="78">
        <f t="shared" si="1578"/>
        <v>0</v>
      </c>
      <c r="FL79" s="78">
        <f t="shared" si="1578"/>
        <v>0</v>
      </c>
      <c r="FM79" s="79">
        <f t="shared" si="1578"/>
        <v>0</v>
      </c>
      <c r="FN79" s="77">
        <f t="shared" si="1578"/>
        <v>0</v>
      </c>
      <c r="FO79" s="78">
        <f t="shared" si="1578"/>
        <v>0</v>
      </c>
      <c r="FP79" s="78">
        <f t="shared" si="1578"/>
        <v>0</v>
      </c>
      <c r="FQ79" s="78">
        <f t="shared" si="1578"/>
        <v>0</v>
      </c>
      <c r="FR79" s="78">
        <f t="shared" si="1578"/>
        <v>0</v>
      </c>
      <c r="FS79" s="78">
        <f t="shared" si="1578"/>
        <v>0</v>
      </c>
      <c r="FT79" s="79">
        <f t="shared" si="1578"/>
        <v>0</v>
      </c>
      <c r="FU79" s="77">
        <f t="shared" si="1578"/>
        <v>0</v>
      </c>
      <c r="FV79" s="78">
        <f t="shared" si="1578"/>
        <v>0</v>
      </c>
      <c r="FW79" s="78">
        <f t="shared" si="1578"/>
        <v>0</v>
      </c>
      <c r="FX79" s="78">
        <f t="shared" si="1578"/>
        <v>0</v>
      </c>
      <c r="FY79" s="78">
        <f t="shared" si="1578"/>
        <v>0</v>
      </c>
      <c r="FZ79" s="78">
        <f t="shared" si="1578"/>
        <v>0</v>
      </c>
      <c r="GA79" s="79">
        <f t="shared" si="1578"/>
        <v>0</v>
      </c>
      <c r="GB79" s="77">
        <f t="shared" si="1578"/>
        <v>0</v>
      </c>
      <c r="GC79" s="78">
        <f t="shared" si="1578"/>
        <v>0</v>
      </c>
      <c r="GD79" s="78">
        <f t="shared" si="1578"/>
        <v>0</v>
      </c>
      <c r="GE79" s="78">
        <f t="shared" si="1578"/>
        <v>0</v>
      </c>
      <c r="GF79" s="78">
        <f t="shared" si="1578"/>
        <v>0</v>
      </c>
      <c r="GG79" s="78">
        <f t="shared" si="1578"/>
        <v>0</v>
      </c>
      <c r="GH79" s="79">
        <f t="shared" si="1578"/>
        <v>0</v>
      </c>
      <c r="GI79" s="77">
        <f t="shared" si="1578"/>
        <v>0</v>
      </c>
      <c r="GJ79" s="78">
        <f t="shared" si="1578"/>
        <v>0</v>
      </c>
      <c r="GK79" s="78">
        <f t="shared" si="1578"/>
        <v>0</v>
      </c>
      <c r="GL79" s="78">
        <f t="shared" si="1578"/>
        <v>0</v>
      </c>
      <c r="GM79" s="78">
        <f t="shared" si="1578"/>
        <v>0</v>
      </c>
      <c r="GN79" s="78">
        <f t="shared" ref="GN79:IY79" si="1579">GM84</f>
        <v>0</v>
      </c>
      <c r="GO79" s="79">
        <f t="shared" si="1579"/>
        <v>0</v>
      </c>
      <c r="GP79" s="77">
        <f t="shared" si="1579"/>
        <v>0</v>
      </c>
      <c r="GQ79" s="78">
        <f t="shared" si="1579"/>
        <v>0</v>
      </c>
      <c r="GR79" s="78">
        <f t="shared" si="1579"/>
        <v>0</v>
      </c>
      <c r="GS79" s="78">
        <f t="shared" si="1579"/>
        <v>0</v>
      </c>
      <c r="GT79" s="78">
        <f t="shared" si="1579"/>
        <v>0</v>
      </c>
      <c r="GU79" s="78">
        <f t="shared" si="1579"/>
        <v>0</v>
      </c>
      <c r="GV79" s="79">
        <f t="shared" si="1579"/>
        <v>0</v>
      </c>
      <c r="GW79" s="77">
        <f t="shared" si="1579"/>
        <v>0</v>
      </c>
      <c r="GX79" s="78">
        <f t="shared" si="1579"/>
        <v>0</v>
      </c>
      <c r="GY79" s="78">
        <f t="shared" si="1579"/>
        <v>0</v>
      </c>
      <c r="GZ79" s="78">
        <f t="shared" si="1579"/>
        <v>0</v>
      </c>
      <c r="HA79" s="78">
        <f t="shared" si="1579"/>
        <v>0</v>
      </c>
      <c r="HB79" s="78">
        <f t="shared" si="1579"/>
        <v>0</v>
      </c>
      <c r="HC79" s="79">
        <f t="shared" si="1579"/>
        <v>0</v>
      </c>
      <c r="HD79" s="77">
        <f t="shared" si="1579"/>
        <v>0</v>
      </c>
      <c r="HE79" s="78">
        <f t="shared" si="1579"/>
        <v>0</v>
      </c>
      <c r="HF79" s="78">
        <f t="shared" si="1579"/>
        <v>0</v>
      </c>
      <c r="HG79" s="78">
        <f t="shared" si="1579"/>
        <v>0</v>
      </c>
      <c r="HH79" s="78">
        <f t="shared" si="1579"/>
        <v>0</v>
      </c>
      <c r="HI79" s="78">
        <f t="shared" si="1579"/>
        <v>0</v>
      </c>
      <c r="HJ79" s="79">
        <f t="shared" si="1579"/>
        <v>0</v>
      </c>
      <c r="HK79" s="77">
        <f t="shared" si="1579"/>
        <v>0</v>
      </c>
      <c r="HL79" s="78">
        <f t="shared" si="1579"/>
        <v>0</v>
      </c>
      <c r="HM79" s="78">
        <f t="shared" si="1579"/>
        <v>0</v>
      </c>
      <c r="HN79" s="78">
        <f t="shared" si="1579"/>
        <v>0</v>
      </c>
      <c r="HO79" s="78">
        <f t="shared" si="1579"/>
        <v>0</v>
      </c>
      <c r="HP79" s="78">
        <f t="shared" si="1579"/>
        <v>0</v>
      </c>
      <c r="HQ79" s="79">
        <f t="shared" si="1579"/>
        <v>0</v>
      </c>
      <c r="HR79" s="77">
        <f t="shared" si="1579"/>
        <v>0</v>
      </c>
      <c r="HS79" s="78">
        <f t="shared" si="1579"/>
        <v>0</v>
      </c>
      <c r="HT79" s="78">
        <f t="shared" si="1579"/>
        <v>0</v>
      </c>
      <c r="HU79" s="78">
        <f t="shared" si="1579"/>
        <v>0</v>
      </c>
      <c r="HV79" s="78">
        <f t="shared" si="1579"/>
        <v>0</v>
      </c>
      <c r="HW79" s="78">
        <f t="shared" si="1579"/>
        <v>0</v>
      </c>
      <c r="HX79" s="79">
        <f t="shared" si="1579"/>
        <v>0</v>
      </c>
      <c r="HY79" s="77">
        <f t="shared" si="1579"/>
        <v>0</v>
      </c>
      <c r="HZ79" s="78">
        <f t="shared" si="1579"/>
        <v>0</v>
      </c>
      <c r="IA79" s="78">
        <f t="shared" si="1579"/>
        <v>0</v>
      </c>
      <c r="IB79" s="78">
        <f t="shared" si="1579"/>
        <v>0</v>
      </c>
      <c r="IC79" s="78">
        <f t="shared" si="1579"/>
        <v>0</v>
      </c>
      <c r="ID79" s="78">
        <f t="shared" si="1579"/>
        <v>0</v>
      </c>
      <c r="IE79" s="79">
        <f t="shared" si="1579"/>
        <v>0</v>
      </c>
      <c r="IF79" s="77">
        <f t="shared" si="1579"/>
        <v>0</v>
      </c>
      <c r="IG79" s="78">
        <f t="shared" si="1579"/>
        <v>0</v>
      </c>
      <c r="IH79" s="78">
        <f t="shared" si="1579"/>
        <v>0</v>
      </c>
      <c r="II79" s="78">
        <f t="shared" si="1579"/>
        <v>0</v>
      </c>
      <c r="IJ79" s="78">
        <f t="shared" si="1579"/>
        <v>0</v>
      </c>
      <c r="IK79" s="78">
        <f t="shared" si="1579"/>
        <v>0</v>
      </c>
      <c r="IL79" s="79">
        <f t="shared" si="1579"/>
        <v>0</v>
      </c>
      <c r="IM79" s="77">
        <f t="shared" si="1579"/>
        <v>0</v>
      </c>
      <c r="IN79" s="78">
        <f t="shared" si="1579"/>
        <v>0</v>
      </c>
      <c r="IO79" s="78">
        <f t="shared" si="1579"/>
        <v>0</v>
      </c>
      <c r="IP79" s="78">
        <f t="shared" si="1579"/>
        <v>0</v>
      </c>
      <c r="IQ79" s="78">
        <f t="shared" si="1579"/>
        <v>0</v>
      </c>
      <c r="IR79" s="78">
        <f t="shared" si="1579"/>
        <v>0</v>
      </c>
      <c r="IS79" s="79">
        <f t="shared" si="1579"/>
        <v>0</v>
      </c>
      <c r="IT79" s="77">
        <f t="shared" si="1579"/>
        <v>0</v>
      </c>
      <c r="IU79" s="78">
        <f t="shared" si="1579"/>
        <v>0</v>
      </c>
      <c r="IV79" s="78">
        <f t="shared" si="1579"/>
        <v>0</v>
      </c>
      <c r="IW79" s="78">
        <f t="shared" si="1579"/>
        <v>0</v>
      </c>
      <c r="IX79" s="78">
        <f t="shared" si="1579"/>
        <v>0</v>
      </c>
      <c r="IY79" s="78">
        <f t="shared" si="1579"/>
        <v>0</v>
      </c>
      <c r="IZ79" s="79">
        <f t="shared" ref="IZ79:JN79" si="1580">IY84</f>
        <v>0</v>
      </c>
      <c r="JA79" s="77">
        <f t="shared" si="1580"/>
        <v>0</v>
      </c>
      <c r="JB79" s="78">
        <f t="shared" si="1580"/>
        <v>0</v>
      </c>
      <c r="JC79" s="78">
        <f t="shared" si="1580"/>
        <v>0</v>
      </c>
      <c r="JD79" s="78">
        <f t="shared" si="1580"/>
        <v>0</v>
      </c>
      <c r="JE79" s="78">
        <f t="shared" si="1580"/>
        <v>0</v>
      </c>
      <c r="JF79" s="78">
        <f t="shared" si="1580"/>
        <v>0</v>
      </c>
      <c r="JG79" s="79">
        <f t="shared" si="1580"/>
        <v>0</v>
      </c>
      <c r="JH79" s="77">
        <f t="shared" si="1580"/>
        <v>0</v>
      </c>
      <c r="JI79" s="78">
        <f t="shared" si="1580"/>
        <v>0</v>
      </c>
      <c r="JJ79" s="78">
        <f t="shared" si="1580"/>
        <v>0</v>
      </c>
      <c r="JK79" s="78">
        <f t="shared" si="1580"/>
        <v>0</v>
      </c>
      <c r="JL79" s="78">
        <f t="shared" si="1580"/>
        <v>0</v>
      </c>
      <c r="JM79" s="78">
        <f t="shared" si="1580"/>
        <v>0</v>
      </c>
      <c r="JN79" s="79">
        <f t="shared" si="1580"/>
        <v>0</v>
      </c>
    </row>
    <row r="80" spans="1:274" x14ac:dyDescent="0.2">
      <c r="A80" s="39" t="s">
        <v>32</v>
      </c>
      <c r="B80" s="40"/>
      <c r="C80" s="41"/>
      <c r="D80" s="41"/>
      <c r="E80" s="41"/>
      <c r="F80" s="41"/>
      <c r="G80" s="41">
        <v>1250</v>
      </c>
      <c r="H80" s="42">
        <v>1030</v>
      </c>
      <c r="I80" s="40">
        <v>1524</v>
      </c>
      <c r="J80" s="41">
        <v>2380</v>
      </c>
      <c r="K80" s="41">
        <v>3650</v>
      </c>
      <c r="L80" s="41">
        <f>3001+3</f>
        <v>3004</v>
      </c>
      <c r="M80" s="41">
        <f>3947+1</f>
        <v>3948</v>
      </c>
      <c r="N80" s="41">
        <f>3613+4</f>
        <v>3617</v>
      </c>
      <c r="O80" s="42">
        <f>3677+6</f>
        <v>3683</v>
      </c>
      <c r="P80" s="40">
        <f>3549+5</f>
        <v>3554</v>
      </c>
      <c r="Q80" s="41">
        <f>4133+4</f>
        <v>4137</v>
      </c>
      <c r="R80" s="41">
        <v>3306</v>
      </c>
      <c r="S80" s="41">
        <f>3621+6</f>
        <v>3627</v>
      </c>
      <c r="T80" s="41">
        <f>3572+7</f>
        <v>3579</v>
      </c>
      <c r="U80" s="41">
        <f>2580+6</f>
        <v>2586</v>
      </c>
      <c r="V80" s="42">
        <f>2777+10</f>
        <v>2787</v>
      </c>
      <c r="W80" s="40">
        <f>2370+6</f>
        <v>2376</v>
      </c>
      <c r="X80" s="41">
        <f>2222+10</f>
        <v>2232</v>
      </c>
      <c r="Y80" s="41">
        <f>2033+7</f>
        <v>2040</v>
      </c>
      <c r="Z80" s="41">
        <f>1981+5</f>
        <v>1986</v>
      </c>
      <c r="AA80" s="41">
        <f>2173+7</f>
        <v>2180</v>
      </c>
      <c r="AB80" s="41">
        <f>1998+5</f>
        <v>2003</v>
      </c>
      <c r="AC80" s="42">
        <f>1814+6</f>
        <v>1820</v>
      </c>
      <c r="AD80" s="40">
        <f>1442+8</f>
        <v>1450</v>
      </c>
      <c r="AE80" s="41">
        <f>1452+6</f>
        <v>1458</v>
      </c>
      <c r="AF80" s="41">
        <f>1435+6</f>
        <v>1441</v>
      </c>
      <c r="AG80" s="41">
        <f>1578+10</f>
        <v>1588</v>
      </c>
      <c r="AH80" s="41">
        <f>1380+8</f>
        <v>1388</v>
      </c>
      <c r="AI80" s="41">
        <f>861+7</f>
        <v>868</v>
      </c>
      <c r="AJ80" s="42">
        <f>1202+8</f>
        <v>1210</v>
      </c>
      <c r="AK80" s="40">
        <f>893+12</f>
        <v>905</v>
      </c>
      <c r="AL80" s="41">
        <f>937+11</f>
        <v>948</v>
      </c>
      <c r="AM80" s="41">
        <f>761+12</f>
        <v>773</v>
      </c>
      <c r="AN80" s="41">
        <f>730+10</f>
        <v>740</v>
      </c>
      <c r="AO80" s="41">
        <v>0</v>
      </c>
      <c r="AP80" s="41">
        <v>0</v>
      </c>
      <c r="AQ80" s="42">
        <v>0</v>
      </c>
      <c r="AR80" s="40">
        <v>0</v>
      </c>
      <c r="AS80" s="41">
        <v>0</v>
      </c>
      <c r="AT80" s="41">
        <v>0</v>
      </c>
      <c r="AU80" s="41">
        <v>0</v>
      </c>
      <c r="AV80" s="41">
        <v>0</v>
      </c>
      <c r="AW80" s="41">
        <v>0</v>
      </c>
      <c r="AX80" s="42">
        <v>0</v>
      </c>
      <c r="AY80" s="40">
        <v>0</v>
      </c>
      <c r="AZ80" s="41">
        <v>0</v>
      </c>
      <c r="BA80" s="41">
        <v>0</v>
      </c>
      <c r="BB80" s="41">
        <v>0</v>
      </c>
      <c r="BC80" s="41">
        <v>0</v>
      </c>
      <c r="BD80" s="41">
        <v>0</v>
      </c>
      <c r="BE80" s="42">
        <v>0</v>
      </c>
      <c r="BF80" s="40"/>
      <c r="BG80" s="41"/>
      <c r="BH80" s="41"/>
      <c r="BI80" s="41"/>
      <c r="BJ80" s="41"/>
      <c r="BK80" s="41"/>
      <c r="BL80" s="42"/>
      <c r="BM80" s="40"/>
      <c r="BN80" s="41"/>
      <c r="BO80" s="41"/>
      <c r="BP80" s="41"/>
      <c r="BQ80" s="41"/>
      <c r="BR80" s="41"/>
      <c r="BS80" s="42">
        <v>0</v>
      </c>
      <c r="BT80" s="40"/>
      <c r="BU80" s="41"/>
      <c r="BV80" s="41"/>
      <c r="BW80" s="41"/>
      <c r="BX80" s="41"/>
      <c r="BY80" s="41"/>
      <c r="BZ80" s="42">
        <v>0</v>
      </c>
      <c r="CA80" s="40"/>
      <c r="CB80" s="41"/>
      <c r="CC80" s="41"/>
      <c r="CD80" s="41"/>
      <c r="CE80" s="41"/>
      <c r="CF80" s="41"/>
      <c r="CG80" s="42"/>
      <c r="CH80" s="40"/>
      <c r="CI80" s="41"/>
      <c r="CJ80" s="41"/>
      <c r="CK80" s="41"/>
      <c r="CL80" s="41"/>
      <c r="CM80" s="41"/>
      <c r="CN80" s="42"/>
      <c r="CO80" s="40"/>
      <c r="CP80" s="41"/>
      <c r="CQ80" s="41"/>
      <c r="CR80" s="41"/>
      <c r="CS80" s="41"/>
      <c r="CT80" s="41"/>
      <c r="CU80" s="42"/>
      <c r="CV80" s="40"/>
      <c r="CW80" s="41"/>
      <c r="CX80" s="41"/>
      <c r="CY80" s="41"/>
      <c r="CZ80" s="41"/>
      <c r="DA80" s="41"/>
      <c r="DB80" s="42"/>
      <c r="DC80" s="40"/>
      <c r="DD80" s="41"/>
      <c r="DE80" s="41"/>
      <c r="DF80" s="41"/>
      <c r="DG80" s="41"/>
      <c r="DH80" s="41"/>
      <c r="DI80" s="42"/>
      <c r="DJ80" s="40"/>
      <c r="DK80" s="41"/>
      <c r="DL80" s="41"/>
      <c r="DM80" s="41"/>
      <c r="DN80" s="41"/>
      <c r="DO80" s="41"/>
      <c r="DP80" s="42"/>
      <c r="DQ80" s="40"/>
      <c r="DR80" s="41"/>
      <c r="DS80" s="41"/>
      <c r="DT80" s="41"/>
      <c r="DU80" s="41"/>
      <c r="DV80" s="41"/>
      <c r="DW80" s="42"/>
      <c r="DX80" s="40"/>
      <c r="DY80" s="41"/>
      <c r="DZ80" s="41"/>
      <c r="EA80" s="41"/>
      <c r="EB80" s="41"/>
      <c r="EC80" s="41"/>
      <c r="ED80" s="42"/>
      <c r="EE80" s="40"/>
      <c r="EF80" s="41"/>
      <c r="EG80" s="41"/>
      <c r="EH80" s="41"/>
      <c r="EI80" s="41"/>
      <c r="EJ80" s="41"/>
      <c r="EK80" s="42"/>
      <c r="EL80" s="40"/>
      <c r="EM80" s="41"/>
      <c r="EN80" s="41"/>
      <c r="EO80" s="41"/>
      <c r="EP80" s="41"/>
      <c r="EQ80" s="41"/>
      <c r="ER80" s="42"/>
      <c r="ES80" s="40"/>
      <c r="ET80" s="41"/>
      <c r="EU80" s="41"/>
      <c r="EV80" s="41"/>
      <c r="EW80" s="41"/>
      <c r="EX80" s="41"/>
      <c r="EY80" s="42"/>
      <c r="EZ80" s="40"/>
      <c r="FA80" s="41"/>
      <c r="FB80" s="41"/>
      <c r="FC80" s="41"/>
      <c r="FD80" s="41"/>
      <c r="FE80" s="41"/>
      <c r="FF80" s="42"/>
      <c r="FG80" s="40"/>
      <c r="FH80" s="41"/>
      <c r="FI80" s="41"/>
      <c r="FJ80" s="41"/>
      <c r="FK80" s="41"/>
      <c r="FL80" s="41"/>
      <c r="FM80" s="42"/>
      <c r="FN80" s="40"/>
      <c r="FO80" s="41"/>
      <c r="FP80" s="41"/>
      <c r="FQ80" s="41"/>
      <c r="FR80" s="41"/>
      <c r="FS80" s="41"/>
      <c r="FT80" s="42"/>
      <c r="FU80" s="40"/>
      <c r="FV80" s="41"/>
      <c r="FW80" s="41"/>
      <c r="FX80" s="41"/>
      <c r="FY80" s="41"/>
      <c r="FZ80" s="41"/>
      <c r="GA80" s="42"/>
      <c r="GB80" s="40"/>
      <c r="GC80" s="41"/>
      <c r="GD80" s="41"/>
      <c r="GE80" s="41"/>
      <c r="GF80" s="41"/>
      <c r="GG80" s="41"/>
      <c r="GH80" s="42"/>
      <c r="GI80" s="40"/>
      <c r="GJ80" s="41"/>
      <c r="GK80" s="41"/>
      <c r="GL80" s="41"/>
      <c r="GM80" s="41"/>
      <c r="GN80" s="41"/>
      <c r="GO80" s="42"/>
      <c r="GP80" s="40"/>
      <c r="GQ80" s="41"/>
      <c r="GR80" s="41"/>
      <c r="GS80" s="41"/>
      <c r="GT80" s="41"/>
      <c r="GU80" s="41"/>
      <c r="GV80" s="42"/>
      <c r="GW80" s="40"/>
      <c r="GX80" s="41"/>
      <c r="GY80" s="41"/>
      <c r="GZ80" s="41"/>
      <c r="HA80" s="41"/>
      <c r="HB80" s="41"/>
      <c r="HC80" s="42"/>
      <c r="HD80" s="40"/>
      <c r="HE80" s="41"/>
      <c r="HF80" s="41"/>
      <c r="HG80" s="41"/>
      <c r="HH80" s="41"/>
      <c r="HI80" s="41"/>
      <c r="HJ80" s="42"/>
      <c r="HK80" s="40"/>
      <c r="HL80" s="41"/>
      <c r="HM80" s="41"/>
      <c r="HN80" s="41"/>
      <c r="HO80" s="41"/>
      <c r="HP80" s="41"/>
      <c r="HQ80" s="42"/>
      <c r="HR80" s="40"/>
      <c r="HS80" s="41"/>
      <c r="HT80" s="41"/>
      <c r="HU80" s="41"/>
      <c r="HV80" s="41"/>
      <c r="HW80" s="41"/>
      <c r="HX80" s="42"/>
      <c r="HY80" s="40"/>
      <c r="HZ80" s="41"/>
      <c r="IA80" s="41"/>
      <c r="IB80" s="41"/>
      <c r="IC80" s="41"/>
      <c r="ID80" s="41"/>
      <c r="IE80" s="42"/>
      <c r="IF80" s="40"/>
      <c r="IG80" s="41"/>
      <c r="IH80" s="41"/>
      <c r="II80" s="41"/>
      <c r="IJ80" s="41"/>
      <c r="IK80" s="41"/>
      <c r="IL80" s="42"/>
      <c r="IM80" s="40"/>
      <c r="IN80" s="41"/>
      <c r="IO80" s="41"/>
      <c r="IP80" s="41"/>
      <c r="IQ80" s="41"/>
      <c r="IR80" s="41"/>
      <c r="IS80" s="42"/>
      <c r="IT80" s="40"/>
      <c r="IU80" s="41"/>
      <c r="IV80" s="41"/>
      <c r="IW80" s="41"/>
      <c r="IX80" s="41"/>
      <c r="IY80" s="41"/>
      <c r="IZ80" s="42"/>
      <c r="JA80" s="40"/>
      <c r="JB80" s="41"/>
      <c r="JC80" s="41"/>
      <c r="JD80" s="41"/>
      <c r="JE80" s="41"/>
      <c r="JF80" s="41"/>
      <c r="JG80" s="42"/>
      <c r="JH80" s="40"/>
      <c r="JI80" s="41"/>
      <c r="JJ80" s="41"/>
      <c r="JK80" s="41"/>
      <c r="JL80" s="41"/>
      <c r="JM80" s="41"/>
      <c r="JN80" s="42"/>
    </row>
    <row r="81" spans="1:274" x14ac:dyDescent="0.2">
      <c r="A81" s="39" t="s">
        <v>111</v>
      </c>
      <c r="B81" s="40"/>
      <c r="C81" s="41"/>
      <c r="D81" s="41"/>
      <c r="E81" s="41"/>
      <c r="F81" s="41"/>
      <c r="G81" s="41"/>
      <c r="H81" s="42"/>
      <c r="I81" s="40"/>
      <c r="J81" s="41"/>
      <c r="K81" s="41"/>
      <c r="L81" s="41">
        <v>6184</v>
      </c>
      <c r="M81" s="41"/>
      <c r="N81" s="41"/>
      <c r="O81" s="42"/>
      <c r="P81" s="40"/>
      <c r="Q81" s="41"/>
      <c r="R81" s="41"/>
      <c r="S81" s="41">
        <v>25570</v>
      </c>
      <c r="T81" s="41"/>
      <c r="U81" s="41"/>
      <c r="V81" s="42"/>
      <c r="W81" s="40"/>
      <c r="X81" s="41"/>
      <c r="Y81" s="41">
        <v>22475</v>
      </c>
      <c r="Z81" s="41"/>
      <c r="AA81" s="41"/>
      <c r="AB81" s="41"/>
      <c r="AC81" s="42"/>
      <c r="AD81" s="40"/>
      <c r="AE81" s="41"/>
      <c r="AF81" s="41">
        <v>10860</v>
      </c>
      <c r="AG81" s="41"/>
      <c r="AH81" s="41"/>
      <c r="AI81" s="41"/>
      <c r="AJ81" s="42"/>
      <c r="AK81" s="40"/>
      <c r="AL81" s="41"/>
      <c r="AM81" s="41"/>
      <c r="AN81" s="41">
        <v>9047</v>
      </c>
      <c r="AO81" s="41"/>
      <c r="AP81" s="41"/>
      <c r="AQ81" s="42"/>
      <c r="AR81" s="40"/>
      <c r="AS81" s="41"/>
      <c r="AT81" s="41"/>
      <c r="AU81" s="41">
        <v>730</v>
      </c>
      <c r="AV81" s="41"/>
      <c r="AW81" s="41"/>
      <c r="AX81" s="42"/>
      <c r="AY81" s="40"/>
      <c r="AZ81" s="41"/>
      <c r="BA81" s="41"/>
      <c r="BB81" s="41"/>
      <c r="BC81" s="41"/>
      <c r="BD81" s="41"/>
      <c r="BE81" s="42"/>
      <c r="BF81" s="40"/>
      <c r="BG81" s="41"/>
      <c r="BH81" s="41"/>
      <c r="BI81" s="41"/>
      <c r="BJ81" s="41"/>
      <c r="BK81" s="41"/>
      <c r="BL81" s="42"/>
      <c r="BM81" s="40"/>
      <c r="BN81" s="41"/>
      <c r="BO81" s="41"/>
      <c r="BP81" s="41"/>
      <c r="BQ81" s="41"/>
      <c r="BR81" s="41"/>
      <c r="BS81" s="42"/>
      <c r="BT81" s="40"/>
      <c r="BU81" s="41"/>
      <c r="BV81" s="41"/>
      <c r="BW81" s="41"/>
      <c r="BX81" s="41"/>
      <c r="BY81" s="41"/>
      <c r="BZ81" s="42"/>
      <c r="CA81" s="40"/>
      <c r="CB81" s="41"/>
      <c r="CC81" s="41"/>
      <c r="CD81" s="41"/>
      <c r="CE81" s="41"/>
      <c r="CF81" s="41"/>
      <c r="CG81" s="42"/>
      <c r="CH81" s="40"/>
      <c r="CI81" s="41"/>
      <c r="CJ81" s="41"/>
      <c r="CK81" s="41"/>
      <c r="CL81" s="41"/>
      <c r="CM81" s="41"/>
      <c r="CN81" s="42"/>
      <c r="CO81" s="40"/>
      <c r="CP81" s="41"/>
      <c r="CQ81" s="41"/>
      <c r="CR81" s="41"/>
      <c r="CS81" s="41"/>
      <c r="CT81" s="41"/>
      <c r="CU81" s="42"/>
      <c r="CV81" s="40"/>
      <c r="CW81" s="41"/>
      <c r="CX81" s="41"/>
      <c r="CY81" s="41"/>
      <c r="CZ81" s="41"/>
      <c r="DA81" s="41"/>
      <c r="DB81" s="42"/>
      <c r="DC81" s="40"/>
      <c r="DD81" s="41"/>
      <c r="DE81" s="41"/>
      <c r="DF81" s="41"/>
      <c r="DG81" s="41"/>
      <c r="DH81" s="41"/>
      <c r="DI81" s="42"/>
      <c r="DJ81" s="40"/>
      <c r="DK81" s="41"/>
      <c r="DL81" s="41"/>
      <c r="DM81" s="41"/>
      <c r="DN81" s="41"/>
      <c r="DO81" s="41"/>
      <c r="DP81" s="42"/>
      <c r="DQ81" s="40"/>
      <c r="DR81" s="41"/>
      <c r="DS81" s="41"/>
      <c r="DT81" s="41"/>
      <c r="DU81" s="41"/>
      <c r="DV81" s="41"/>
      <c r="DW81" s="42"/>
      <c r="DX81" s="40"/>
      <c r="DY81" s="41"/>
      <c r="DZ81" s="41"/>
      <c r="EA81" s="41"/>
      <c r="EB81" s="41"/>
      <c r="EC81" s="41"/>
      <c r="ED81" s="42"/>
      <c r="EE81" s="40"/>
      <c r="EF81" s="41"/>
      <c r="EG81" s="41"/>
      <c r="EH81" s="41"/>
      <c r="EI81" s="41"/>
      <c r="EJ81" s="41"/>
      <c r="EK81" s="42"/>
      <c r="EL81" s="40"/>
      <c r="EM81" s="41"/>
      <c r="EN81" s="41"/>
      <c r="EO81" s="41"/>
      <c r="EP81" s="41"/>
      <c r="EQ81" s="41"/>
      <c r="ER81" s="42"/>
      <c r="ES81" s="40"/>
      <c r="ET81" s="41"/>
      <c r="EU81" s="41"/>
      <c r="EV81" s="41"/>
      <c r="EW81" s="41"/>
      <c r="EX81" s="41"/>
      <c r="EY81" s="42"/>
      <c r="EZ81" s="40"/>
      <c r="FA81" s="41"/>
      <c r="FB81" s="41"/>
      <c r="FC81" s="41"/>
      <c r="FD81" s="41"/>
      <c r="FE81" s="41"/>
      <c r="FF81" s="42"/>
      <c r="FG81" s="40"/>
      <c r="FH81" s="41"/>
      <c r="FI81" s="41"/>
      <c r="FJ81" s="41"/>
      <c r="FK81" s="41"/>
      <c r="FL81" s="41"/>
      <c r="FM81" s="42"/>
      <c r="FN81" s="40"/>
      <c r="FO81" s="41"/>
      <c r="FP81" s="41"/>
      <c r="FQ81" s="41"/>
      <c r="FR81" s="41"/>
      <c r="FS81" s="41"/>
      <c r="FT81" s="42"/>
      <c r="FU81" s="40"/>
      <c r="FV81" s="41"/>
      <c r="FW81" s="41"/>
      <c r="FX81" s="41"/>
      <c r="FY81" s="41"/>
      <c r="FZ81" s="41"/>
      <c r="GA81" s="42"/>
      <c r="GB81" s="40"/>
      <c r="GC81" s="41"/>
      <c r="GD81" s="41"/>
      <c r="GE81" s="41"/>
      <c r="GF81" s="41"/>
      <c r="GG81" s="41"/>
      <c r="GH81" s="42"/>
      <c r="GI81" s="40"/>
      <c r="GJ81" s="41"/>
      <c r="GK81" s="41"/>
      <c r="GL81" s="41"/>
      <c r="GM81" s="41"/>
      <c r="GN81" s="41"/>
      <c r="GO81" s="42"/>
      <c r="GP81" s="40"/>
      <c r="GQ81" s="41"/>
      <c r="GR81" s="41"/>
      <c r="GS81" s="41"/>
      <c r="GT81" s="41"/>
      <c r="GU81" s="41"/>
      <c r="GV81" s="42"/>
      <c r="GW81" s="40"/>
      <c r="GX81" s="41"/>
      <c r="GY81" s="41"/>
      <c r="GZ81" s="41"/>
      <c r="HA81" s="41"/>
      <c r="HB81" s="41"/>
      <c r="HC81" s="42"/>
      <c r="HD81" s="40"/>
      <c r="HE81" s="41"/>
      <c r="HF81" s="41"/>
      <c r="HG81" s="41"/>
      <c r="HH81" s="41"/>
      <c r="HI81" s="41"/>
      <c r="HJ81" s="42"/>
      <c r="HK81" s="40"/>
      <c r="HL81" s="41"/>
      <c r="HM81" s="41"/>
      <c r="HN81" s="41"/>
      <c r="HO81" s="41"/>
      <c r="HP81" s="41"/>
      <c r="HQ81" s="42"/>
      <c r="HR81" s="40"/>
      <c r="HS81" s="41"/>
      <c r="HT81" s="41"/>
      <c r="HU81" s="41"/>
      <c r="HV81" s="41"/>
      <c r="HW81" s="41"/>
      <c r="HX81" s="42"/>
      <c r="HY81" s="40"/>
      <c r="HZ81" s="41"/>
      <c r="IA81" s="41"/>
      <c r="IB81" s="41"/>
      <c r="IC81" s="41"/>
      <c r="ID81" s="41"/>
      <c r="IE81" s="42"/>
      <c r="IF81" s="40"/>
      <c r="IG81" s="41"/>
      <c r="IH81" s="41"/>
      <c r="II81" s="41"/>
      <c r="IJ81" s="41"/>
      <c r="IK81" s="41"/>
      <c r="IL81" s="42"/>
      <c r="IM81" s="40"/>
      <c r="IN81" s="41"/>
      <c r="IO81" s="41"/>
      <c r="IP81" s="41"/>
      <c r="IQ81" s="41"/>
      <c r="IR81" s="41"/>
      <c r="IS81" s="42"/>
      <c r="IT81" s="40"/>
      <c r="IU81" s="41"/>
      <c r="IV81" s="41"/>
      <c r="IW81" s="41"/>
      <c r="IX81" s="41"/>
      <c r="IY81" s="41"/>
      <c r="IZ81" s="42"/>
      <c r="JA81" s="40"/>
      <c r="JB81" s="41"/>
      <c r="JC81" s="41"/>
      <c r="JD81" s="41"/>
      <c r="JE81" s="41"/>
      <c r="JF81" s="41"/>
      <c r="JG81" s="42"/>
      <c r="JH81" s="40"/>
      <c r="JI81" s="41"/>
      <c r="JJ81" s="41"/>
      <c r="JK81" s="41"/>
      <c r="JL81" s="41"/>
      <c r="JM81" s="41"/>
      <c r="JN81" s="42"/>
    </row>
    <row r="82" spans="1:274" x14ac:dyDescent="0.2">
      <c r="A82" s="39" t="s">
        <v>112</v>
      </c>
      <c r="B82" s="40"/>
      <c r="C82" s="41"/>
      <c r="D82" s="41"/>
      <c r="E82" s="41"/>
      <c r="F82" s="41"/>
      <c r="G82" s="41"/>
      <c r="H82" s="42"/>
      <c r="I82" s="40"/>
      <c r="J82" s="41"/>
      <c r="K82" s="41"/>
      <c r="L82" s="41"/>
      <c r="M82" s="41"/>
      <c r="N82" s="41"/>
      <c r="O82" s="42"/>
      <c r="P82" s="40"/>
      <c r="Q82" s="41"/>
      <c r="R82" s="41"/>
      <c r="S82" s="41"/>
      <c r="T82" s="41"/>
      <c r="U82" s="41"/>
      <c r="V82" s="42"/>
      <c r="W82" s="40"/>
      <c r="X82" s="41"/>
      <c r="Y82" s="41"/>
      <c r="Z82" s="41"/>
      <c r="AA82" s="41"/>
      <c r="AB82" s="41"/>
      <c r="AC82" s="42"/>
      <c r="AD82" s="40"/>
      <c r="AE82" s="41"/>
      <c r="AF82" s="41"/>
      <c r="AG82" s="41"/>
      <c r="AH82" s="41"/>
      <c r="AI82" s="41"/>
      <c r="AJ82" s="42"/>
      <c r="AK82" s="40"/>
      <c r="AL82" s="41"/>
      <c r="AM82" s="41"/>
      <c r="AN82" s="41"/>
      <c r="AO82" s="41"/>
      <c r="AP82" s="41"/>
      <c r="AQ82" s="42"/>
      <c r="AR82" s="40"/>
      <c r="AS82" s="41"/>
      <c r="AT82" s="41"/>
      <c r="AU82" s="41"/>
      <c r="AV82" s="41"/>
      <c r="AW82" s="41"/>
      <c r="AX82" s="42"/>
      <c r="AY82" s="40"/>
      <c r="AZ82" s="41"/>
      <c r="BA82" s="41"/>
      <c r="BB82" s="41"/>
      <c r="BC82" s="41"/>
      <c r="BD82" s="41"/>
      <c r="BE82" s="42"/>
      <c r="BF82" s="40"/>
      <c r="BG82" s="41"/>
      <c r="BH82" s="41"/>
      <c r="BI82" s="41"/>
      <c r="BJ82" s="41"/>
      <c r="BK82" s="41"/>
      <c r="BL82" s="42"/>
      <c r="BM82" s="40"/>
      <c r="BN82" s="41"/>
      <c r="BO82" s="41"/>
      <c r="BP82" s="41"/>
      <c r="BQ82" s="41"/>
      <c r="BR82" s="41"/>
      <c r="BS82" s="42"/>
      <c r="BT82" s="40"/>
      <c r="BU82" s="41"/>
      <c r="BV82" s="41"/>
      <c r="BW82" s="41"/>
      <c r="BX82" s="41"/>
      <c r="BY82" s="41"/>
      <c r="BZ82" s="42"/>
      <c r="CA82" s="40"/>
      <c r="CB82" s="41"/>
      <c r="CC82" s="41"/>
      <c r="CD82" s="41"/>
      <c r="CE82" s="41"/>
      <c r="CF82" s="41"/>
      <c r="CG82" s="42"/>
      <c r="CH82" s="40"/>
      <c r="CI82" s="41"/>
      <c r="CJ82" s="41"/>
      <c r="CK82" s="41"/>
      <c r="CL82" s="41"/>
      <c r="CM82" s="41"/>
      <c r="CN82" s="42"/>
      <c r="CO82" s="40"/>
      <c r="CP82" s="41"/>
      <c r="CQ82" s="41"/>
      <c r="CR82" s="41"/>
      <c r="CS82" s="41"/>
      <c r="CT82" s="41"/>
      <c r="CU82" s="42"/>
      <c r="CV82" s="40"/>
      <c r="CW82" s="41"/>
      <c r="CX82" s="41"/>
      <c r="CY82" s="41"/>
      <c r="CZ82" s="41"/>
      <c r="DA82" s="41"/>
      <c r="DB82" s="42"/>
      <c r="DC82" s="40"/>
      <c r="DD82" s="41"/>
      <c r="DE82" s="41"/>
      <c r="DF82" s="41"/>
      <c r="DG82" s="41"/>
      <c r="DH82" s="41"/>
      <c r="DI82" s="42"/>
      <c r="DJ82" s="40"/>
      <c r="DK82" s="41"/>
      <c r="DL82" s="41"/>
      <c r="DM82" s="41"/>
      <c r="DN82" s="41"/>
      <c r="DO82" s="41"/>
      <c r="DP82" s="42"/>
      <c r="DQ82" s="40"/>
      <c r="DR82" s="41"/>
      <c r="DS82" s="41"/>
      <c r="DT82" s="41"/>
      <c r="DU82" s="41"/>
      <c r="DV82" s="41"/>
      <c r="DW82" s="42"/>
      <c r="DX82" s="40"/>
      <c r="DY82" s="41"/>
      <c r="DZ82" s="41"/>
      <c r="EA82" s="41"/>
      <c r="EB82" s="41"/>
      <c r="EC82" s="41"/>
      <c r="ED82" s="42"/>
      <c r="EE82" s="40"/>
      <c r="EF82" s="41"/>
      <c r="EG82" s="41"/>
      <c r="EH82" s="41"/>
      <c r="EI82" s="41"/>
      <c r="EJ82" s="41"/>
      <c r="EK82" s="42"/>
      <c r="EL82" s="40"/>
      <c r="EM82" s="41"/>
      <c r="EN82" s="41"/>
      <c r="EO82" s="41"/>
      <c r="EP82" s="41"/>
      <c r="EQ82" s="41"/>
      <c r="ER82" s="42"/>
      <c r="ES82" s="40"/>
      <c r="ET82" s="41"/>
      <c r="EU82" s="41"/>
      <c r="EV82" s="41"/>
      <c r="EW82" s="41"/>
      <c r="EX82" s="41"/>
      <c r="EY82" s="42"/>
      <c r="EZ82" s="40"/>
      <c r="FA82" s="41"/>
      <c r="FB82" s="41"/>
      <c r="FC82" s="41"/>
      <c r="FD82" s="41"/>
      <c r="FE82" s="41"/>
      <c r="FF82" s="42"/>
      <c r="FG82" s="40"/>
      <c r="FH82" s="41"/>
      <c r="FI82" s="41"/>
      <c r="FJ82" s="41"/>
      <c r="FK82" s="41"/>
      <c r="FL82" s="41"/>
      <c r="FM82" s="42"/>
      <c r="FN82" s="40"/>
      <c r="FO82" s="41"/>
      <c r="FP82" s="41"/>
      <c r="FQ82" s="41"/>
      <c r="FR82" s="41"/>
      <c r="FS82" s="41"/>
      <c r="FT82" s="42"/>
      <c r="FU82" s="40"/>
      <c r="FV82" s="41"/>
      <c r="FW82" s="41"/>
      <c r="FX82" s="41"/>
      <c r="FY82" s="41"/>
      <c r="FZ82" s="41"/>
      <c r="GA82" s="42"/>
      <c r="GB82" s="40"/>
      <c r="GC82" s="41"/>
      <c r="GD82" s="41"/>
      <c r="GE82" s="41"/>
      <c r="GF82" s="41"/>
      <c r="GG82" s="41"/>
      <c r="GH82" s="42"/>
      <c r="GI82" s="40"/>
      <c r="GJ82" s="41"/>
      <c r="GK82" s="41"/>
      <c r="GL82" s="41"/>
      <c r="GM82" s="41"/>
      <c r="GN82" s="41"/>
      <c r="GO82" s="42"/>
      <c r="GP82" s="40"/>
      <c r="GQ82" s="41"/>
      <c r="GR82" s="41"/>
      <c r="GS82" s="41"/>
      <c r="GT82" s="41"/>
      <c r="GU82" s="41"/>
      <c r="GV82" s="42"/>
      <c r="GW82" s="40"/>
      <c r="GX82" s="41"/>
      <c r="GY82" s="41"/>
      <c r="GZ82" s="41"/>
      <c r="HA82" s="41"/>
      <c r="HB82" s="41"/>
      <c r="HC82" s="42"/>
      <c r="HD82" s="40"/>
      <c r="HE82" s="41"/>
      <c r="HF82" s="41"/>
      <c r="HG82" s="41"/>
      <c r="HH82" s="41"/>
      <c r="HI82" s="41"/>
      <c r="HJ82" s="42"/>
      <c r="HK82" s="40"/>
      <c r="HL82" s="41"/>
      <c r="HM82" s="41"/>
      <c r="HN82" s="41"/>
      <c r="HO82" s="41"/>
      <c r="HP82" s="41"/>
      <c r="HQ82" s="42"/>
      <c r="HR82" s="40"/>
      <c r="HS82" s="41"/>
      <c r="HT82" s="41"/>
      <c r="HU82" s="41"/>
      <c r="HV82" s="41"/>
      <c r="HW82" s="41"/>
      <c r="HX82" s="42"/>
      <c r="HY82" s="40"/>
      <c r="HZ82" s="41"/>
      <c r="IA82" s="41"/>
      <c r="IB82" s="41"/>
      <c r="IC82" s="41"/>
      <c r="ID82" s="41"/>
      <c r="IE82" s="42"/>
      <c r="IF82" s="40"/>
      <c r="IG82" s="41"/>
      <c r="IH82" s="41"/>
      <c r="II82" s="41"/>
      <c r="IJ82" s="41"/>
      <c r="IK82" s="41"/>
      <c r="IL82" s="42"/>
      <c r="IM82" s="40"/>
      <c r="IN82" s="41"/>
      <c r="IO82" s="41"/>
      <c r="IP82" s="41"/>
      <c r="IQ82" s="41"/>
      <c r="IR82" s="41"/>
      <c r="IS82" s="42"/>
      <c r="IT82" s="40"/>
      <c r="IU82" s="41"/>
      <c r="IV82" s="41"/>
      <c r="IW82" s="41"/>
      <c r="IX82" s="41"/>
      <c r="IY82" s="41"/>
      <c r="IZ82" s="42"/>
      <c r="JA82" s="40"/>
      <c r="JB82" s="41"/>
      <c r="JC82" s="41"/>
      <c r="JD82" s="41"/>
      <c r="JE82" s="41"/>
      <c r="JF82" s="41"/>
      <c r="JG82" s="42"/>
      <c r="JH82" s="40"/>
      <c r="JI82" s="41"/>
      <c r="JJ82" s="41"/>
      <c r="JK82" s="41"/>
      <c r="JL82" s="41"/>
      <c r="JM82" s="41"/>
      <c r="JN82" s="42"/>
    </row>
    <row r="83" spans="1:274" x14ac:dyDescent="0.2">
      <c r="A83" s="26" t="s">
        <v>113</v>
      </c>
      <c r="B83" s="27"/>
      <c r="C83" s="28"/>
      <c r="D83" s="28"/>
      <c r="E83" s="28"/>
      <c r="F83" s="28"/>
      <c r="G83" s="28"/>
      <c r="H83" s="29"/>
      <c r="I83" s="27"/>
      <c r="J83" s="28"/>
      <c r="K83" s="28"/>
      <c r="L83" s="28">
        <v>3</v>
      </c>
      <c r="M83" s="28">
        <v>1</v>
      </c>
      <c r="N83" s="28">
        <v>4</v>
      </c>
      <c r="O83" s="29">
        <v>6</v>
      </c>
      <c r="P83" s="27">
        <v>5</v>
      </c>
      <c r="Q83" s="28">
        <v>4</v>
      </c>
      <c r="R83" s="28">
        <v>6</v>
      </c>
      <c r="S83" s="28">
        <v>6</v>
      </c>
      <c r="T83" s="28">
        <v>7</v>
      </c>
      <c r="U83" s="28">
        <v>6</v>
      </c>
      <c r="V83" s="29">
        <v>10</v>
      </c>
      <c r="W83" s="27">
        <v>6</v>
      </c>
      <c r="X83" s="28">
        <v>10</v>
      </c>
      <c r="Y83" s="28">
        <v>7</v>
      </c>
      <c r="Z83" s="28">
        <v>5</v>
      </c>
      <c r="AA83" s="28">
        <v>7</v>
      </c>
      <c r="AB83" s="28">
        <v>5</v>
      </c>
      <c r="AC83" s="29">
        <v>6</v>
      </c>
      <c r="AD83" s="27">
        <v>8</v>
      </c>
      <c r="AE83" s="28">
        <v>6</v>
      </c>
      <c r="AF83" s="28">
        <v>6</v>
      </c>
      <c r="AG83" s="28">
        <v>10</v>
      </c>
      <c r="AH83" s="28">
        <v>8</v>
      </c>
      <c r="AI83" s="28">
        <v>7</v>
      </c>
      <c r="AJ83" s="29">
        <v>8</v>
      </c>
      <c r="AK83" s="27">
        <v>12</v>
      </c>
      <c r="AL83" s="28">
        <v>11</v>
      </c>
      <c r="AM83" s="28">
        <v>12</v>
      </c>
      <c r="AN83" s="28">
        <v>10</v>
      </c>
      <c r="AO83" s="28"/>
      <c r="AP83" s="28"/>
      <c r="AQ83" s="29"/>
      <c r="AR83" s="27"/>
      <c r="AS83" s="28"/>
      <c r="AT83" s="28"/>
      <c r="AU83" s="28"/>
      <c r="AV83" s="28"/>
      <c r="AW83" s="28"/>
      <c r="AX83" s="29"/>
      <c r="AY83" s="27"/>
      <c r="AZ83" s="28"/>
      <c r="BA83" s="28"/>
      <c r="BB83" s="28"/>
      <c r="BC83" s="28"/>
      <c r="BD83" s="28"/>
      <c r="BE83" s="29"/>
      <c r="BF83" s="27"/>
      <c r="BG83" s="28"/>
      <c r="BH83" s="28"/>
      <c r="BI83" s="28"/>
      <c r="BJ83" s="28"/>
      <c r="BK83" s="28"/>
      <c r="BL83" s="29"/>
      <c r="BM83" s="27"/>
      <c r="BN83" s="28"/>
      <c r="BO83" s="28"/>
      <c r="BP83" s="28"/>
      <c r="BQ83" s="28"/>
      <c r="BR83" s="28"/>
      <c r="BS83" s="29"/>
      <c r="BT83" s="27"/>
      <c r="BU83" s="28"/>
      <c r="BV83" s="28"/>
      <c r="BW83" s="28"/>
      <c r="BX83" s="28"/>
      <c r="BY83" s="28"/>
      <c r="BZ83" s="29"/>
      <c r="CA83" s="27"/>
      <c r="CB83" s="28"/>
      <c r="CC83" s="28"/>
      <c r="CD83" s="28"/>
      <c r="CE83" s="28"/>
      <c r="CF83" s="28"/>
      <c r="CG83" s="29"/>
      <c r="CH83" s="27"/>
      <c r="CI83" s="28"/>
      <c r="CJ83" s="28"/>
      <c r="CK83" s="28"/>
      <c r="CL83" s="28"/>
      <c r="CM83" s="28"/>
      <c r="CN83" s="29"/>
      <c r="CO83" s="27"/>
      <c r="CP83" s="28"/>
      <c r="CQ83" s="28"/>
      <c r="CR83" s="28"/>
      <c r="CS83" s="28"/>
      <c r="CT83" s="28"/>
      <c r="CU83" s="29"/>
      <c r="CV83" s="27"/>
      <c r="CW83" s="28"/>
      <c r="CX83" s="28"/>
      <c r="CY83" s="28"/>
      <c r="CZ83" s="28"/>
      <c r="DA83" s="28"/>
      <c r="DB83" s="29"/>
      <c r="DC83" s="27"/>
      <c r="DD83" s="28"/>
      <c r="DE83" s="28"/>
      <c r="DF83" s="28"/>
      <c r="DG83" s="28"/>
      <c r="DH83" s="28"/>
      <c r="DI83" s="29"/>
      <c r="DJ83" s="27"/>
      <c r="DK83" s="28"/>
      <c r="DL83" s="28"/>
      <c r="DM83" s="28"/>
      <c r="DN83" s="28"/>
      <c r="DO83" s="28"/>
      <c r="DP83" s="29"/>
      <c r="DQ83" s="27"/>
      <c r="DR83" s="28"/>
      <c r="DS83" s="28"/>
      <c r="DT83" s="28"/>
      <c r="DU83" s="28"/>
      <c r="DV83" s="28"/>
      <c r="DW83" s="29"/>
      <c r="DX83" s="27"/>
      <c r="DY83" s="28"/>
      <c r="DZ83" s="28"/>
      <c r="EA83" s="28"/>
      <c r="EB83" s="28"/>
      <c r="EC83" s="28"/>
      <c r="ED83" s="29"/>
      <c r="EE83" s="27"/>
      <c r="EF83" s="28"/>
      <c r="EG83" s="28"/>
      <c r="EH83" s="28"/>
      <c r="EI83" s="28"/>
      <c r="EJ83" s="28"/>
      <c r="EK83" s="29"/>
      <c r="EL83" s="27"/>
      <c r="EM83" s="28"/>
      <c r="EN83" s="28"/>
      <c r="EO83" s="28"/>
      <c r="EP83" s="28"/>
      <c r="EQ83" s="28"/>
      <c r="ER83" s="29"/>
      <c r="ES83" s="27"/>
      <c r="ET83" s="28"/>
      <c r="EU83" s="28"/>
      <c r="EV83" s="28"/>
      <c r="EW83" s="28"/>
      <c r="EX83" s="28"/>
      <c r="EY83" s="29"/>
      <c r="EZ83" s="27"/>
      <c r="FA83" s="28"/>
      <c r="FB83" s="28"/>
      <c r="FC83" s="28"/>
      <c r="FD83" s="28"/>
      <c r="FE83" s="28"/>
      <c r="FF83" s="29"/>
      <c r="FG83" s="27"/>
      <c r="FH83" s="28"/>
      <c r="FI83" s="28"/>
      <c r="FJ83" s="28"/>
      <c r="FK83" s="28"/>
      <c r="FL83" s="28"/>
      <c r="FM83" s="29"/>
      <c r="FN83" s="27"/>
      <c r="FO83" s="28"/>
      <c r="FP83" s="28"/>
      <c r="FQ83" s="28"/>
      <c r="FR83" s="28"/>
      <c r="FS83" s="28"/>
      <c r="FT83" s="29"/>
      <c r="FU83" s="27"/>
      <c r="FV83" s="28"/>
      <c r="FW83" s="28"/>
      <c r="FX83" s="28"/>
      <c r="FY83" s="28"/>
      <c r="FZ83" s="28"/>
      <c r="GA83" s="29"/>
      <c r="GB83" s="27"/>
      <c r="GC83" s="28"/>
      <c r="GD83" s="28"/>
      <c r="GE83" s="28"/>
      <c r="GF83" s="28"/>
      <c r="GG83" s="28"/>
      <c r="GH83" s="29"/>
      <c r="GI83" s="27"/>
      <c r="GJ83" s="28"/>
      <c r="GK83" s="28"/>
      <c r="GL83" s="28"/>
      <c r="GM83" s="28"/>
      <c r="GN83" s="28"/>
      <c r="GO83" s="29"/>
      <c r="GP83" s="27"/>
      <c r="GQ83" s="28"/>
      <c r="GR83" s="28"/>
      <c r="GS83" s="28"/>
      <c r="GT83" s="28"/>
      <c r="GU83" s="28"/>
      <c r="GV83" s="29"/>
      <c r="GW83" s="27"/>
      <c r="GX83" s="28"/>
      <c r="GY83" s="28"/>
      <c r="GZ83" s="28"/>
      <c r="HA83" s="28"/>
      <c r="HB83" s="28"/>
      <c r="HC83" s="29"/>
      <c r="HD83" s="27"/>
      <c r="HE83" s="28"/>
      <c r="HF83" s="28"/>
      <c r="HG83" s="28"/>
      <c r="HH83" s="28"/>
      <c r="HI83" s="28"/>
      <c r="HJ83" s="29"/>
      <c r="HK83" s="27"/>
      <c r="HL83" s="28"/>
      <c r="HM83" s="28"/>
      <c r="HN83" s="28"/>
      <c r="HO83" s="28"/>
      <c r="HP83" s="28"/>
      <c r="HQ83" s="29"/>
      <c r="HR83" s="27"/>
      <c r="HS83" s="28"/>
      <c r="HT83" s="28"/>
      <c r="HU83" s="28"/>
      <c r="HV83" s="28"/>
      <c r="HW83" s="28"/>
      <c r="HX83" s="29"/>
      <c r="HY83" s="27"/>
      <c r="HZ83" s="28"/>
      <c r="IA83" s="28"/>
      <c r="IB83" s="28"/>
      <c r="IC83" s="28"/>
      <c r="ID83" s="28"/>
      <c r="IE83" s="29"/>
      <c r="IF83" s="27"/>
      <c r="IG83" s="28"/>
      <c r="IH83" s="28"/>
      <c r="II83" s="28"/>
      <c r="IJ83" s="28"/>
      <c r="IK83" s="28"/>
      <c r="IL83" s="29"/>
      <c r="IM83" s="27"/>
      <c r="IN83" s="28"/>
      <c r="IO83" s="28"/>
      <c r="IP83" s="28"/>
      <c r="IQ83" s="28"/>
      <c r="IR83" s="28"/>
      <c r="IS83" s="29"/>
      <c r="IT83" s="27"/>
      <c r="IU83" s="28"/>
      <c r="IV83" s="28"/>
      <c r="IW83" s="28"/>
      <c r="IX83" s="28"/>
      <c r="IY83" s="28"/>
      <c r="IZ83" s="29"/>
      <c r="JA83" s="27"/>
      <c r="JB83" s="28"/>
      <c r="JC83" s="28"/>
      <c r="JD83" s="28"/>
      <c r="JE83" s="28"/>
      <c r="JF83" s="28"/>
      <c r="JG83" s="29"/>
      <c r="JH83" s="27"/>
      <c r="JI83" s="28"/>
      <c r="JJ83" s="28"/>
      <c r="JK83" s="28"/>
      <c r="JL83" s="28"/>
      <c r="JM83" s="28"/>
      <c r="JN83" s="29"/>
    </row>
    <row r="84" spans="1:274" x14ac:dyDescent="0.2">
      <c r="A84" s="80" t="s">
        <v>35</v>
      </c>
      <c r="B84" s="81">
        <f>B79+B80-B81-B82-B83</f>
        <v>0</v>
      </c>
      <c r="C84" s="82">
        <f t="shared" ref="C84" si="1581">C79+C80-C81-C82-C83</f>
        <v>0</v>
      </c>
      <c r="D84" s="82">
        <f t="shared" ref="D84" si="1582">D79+D80-D81-D82-D83</f>
        <v>0</v>
      </c>
      <c r="E84" s="82">
        <f t="shared" ref="E84" si="1583">E79+E80-E81-E82-E83</f>
        <v>0</v>
      </c>
      <c r="F84" s="82">
        <f t="shared" ref="F84" si="1584">F79+F80-F81-F82-F83</f>
        <v>0</v>
      </c>
      <c r="G84" s="82">
        <f t="shared" ref="G84" si="1585">G79+G80-G81-G82-G83</f>
        <v>1250</v>
      </c>
      <c r="H84" s="83">
        <f t="shared" ref="H84" si="1586">H79+H80-H81-H82-H83</f>
        <v>2280</v>
      </c>
      <c r="I84" s="81">
        <f t="shared" ref="I84" si="1587">I79+I80-I81-I82-I83</f>
        <v>3804</v>
      </c>
      <c r="J84" s="82">
        <f t="shared" ref="J84" si="1588">J79+J80-J81-J82-J83</f>
        <v>6184</v>
      </c>
      <c r="K84" s="82">
        <f t="shared" ref="K84" si="1589">K79+K80-K81-K82-K83</f>
        <v>9834</v>
      </c>
      <c r="L84" s="82">
        <f t="shared" ref="L84" si="1590">L79+L80-L81-L82-L83</f>
        <v>6651</v>
      </c>
      <c r="M84" s="82">
        <f t="shared" ref="M84" si="1591">M79+M80-M81-M82-M83</f>
        <v>10598</v>
      </c>
      <c r="N84" s="82">
        <f t="shared" ref="N84" si="1592">N79+N80-N81-N82-N83</f>
        <v>14211</v>
      </c>
      <c r="O84" s="83">
        <f t="shared" ref="O84" si="1593">O79+O80-O81-O82-O83</f>
        <v>17888</v>
      </c>
      <c r="P84" s="81">
        <f t="shared" ref="P84" si="1594">P79+P80-P81-P82-P83</f>
        <v>21437</v>
      </c>
      <c r="Q84" s="82">
        <f t="shared" ref="Q84" si="1595">Q79+Q80-Q81-Q82-Q83</f>
        <v>25570</v>
      </c>
      <c r="R84" s="82">
        <f t="shared" ref="R84" si="1596">R79+R80-R81-R82-R83</f>
        <v>28870</v>
      </c>
      <c r="S84" s="82">
        <f t="shared" ref="S84" si="1597">S79+S80-S81-S82-S83</f>
        <v>6921</v>
      </c>
      <c r="T84" s="82">
        <f t="shared" ref="T84" si="1598">T79+T80-T81-T82-T83</f>
        <v>10493</v>
      </c>
      <c r="U84" s="82">
        <f t="shared" ref="U84" si="1599">U79+U80-U81-U82-U83</f>
        <v>13073</v>
      </c>
      <c r="V84" s="83">
        <f t="shared" ref="V84" si="1600">V79+V80-V81-V82-V83</f>
        <v>15850</v>
      </c>
      <c r="W84" s="81">
        <f t="shared" ref="W84" si="1601">W79+W80-W81-W82-W83</f>
        <v>18220</v>
      </c>
      <c r="X84" s="82">
        <f t="shared" ref="X84" si="1602">X79+X80-X81-X82-X83</f>
        <v>20442</v>
      </c>
      <c r="Y84" s="82">
        <f t="shared" ref="Y84" si="1603">Y79+Y80-Y81-Y82-Y83</f>
        <v>0</v>
      </c>
      <c r="Z84" s="82">
        <f t="shared" ref="Z84" si="1604">Z79+Z80-Z81-Z82-Z83</f>
        <v>1981</v>
      </c>
      <c r="AA84" s="82">
        <f t="shared" ref="AA84" si="1605">AA79+AA80-AA81-AA82-AA83</f>
        <v>4154</v>
      </c>
      <c r="AB84" s="82">
        <f t="shared" ref="AB84" si="1606">AB79+AB80-AB81-AB82-AB83</f>
        <v>6152</v>
      </c>
      <c r="AC84" s="83">
        <f t="shared" ref="AC84" si="1607">AC79+AC80-AC81-AC82-AC83</f>
        <v>7966</v>
      </c>
      <c r="AD84" s="81">
        <f t="shared" ref="AD84" si="1608">AD79+AD80-AD81-AD82-AD83</f>
        <v>9408</v>
      </c>
      <c r="AE84" s="82">
        <f t="shared" ref="AE84" si="1609">AE79+AE80-AE81-AE82-AE83</f>
        <v>10860</v>
      </c>
      <c r="AF84" s="82">
        <f t="shared" ref="AF84" si="1610">AF79+AF80-AF81-AF82-AF83</f>
        <v>1435</v>
      </c>
      <c r="AG84" s="82">
        <f t="shared" ref="AG84" si="1611">AG79+AG80-AG81-AG82-AG83</f>
        <v>3013</v>
      </c>
      <c r="AH84" s="82">
        <f t="shared" ref="AH84" si="1612">AH79+AH80-AH81-AH82-AH83</f>
        <v>4393</v>
      </c>
      <c r="AI84" s="82">
        <f t="shared" ref="AI84" si="1613">AI79+AI80-AI81-AI82-AI83</f>
        <v>5254</v>
      </c>
      <c r="AJ84" s="83">
        <f t="shared" ref="AJ84" si="1614">AJ79+AJ80-AJ81-AJ82-AJ83</f>
        <v>6456</v>
      </c>
      <c r="AK84" s="81">
        <f t="shared" ref="AK84" si="1615">AK79+AK80-AK81-AK82-AK83</f>
        <v>7349</v>
      </c>
      <c r="AL84" s="82">
        <f t="shared" ref="AL84" si="1616">AL79+AL80-AL81-AL82-AL83</f>
        <v>8286</v>
      </c>
      <c r="AM84" s="82">
        <f t="shared" ref="AM84" si="1617">AM79+AM80-AM81-AM82-AM83</f>
        <v>9047</v>
      </c>
      <c r="AN84" s="82">
        <f t="shared" ref="AN84" si="1618">AN79+AN80-AN81-AN82-AN83</f>
        <v>730</v>
      </c>
      <c r="AO84" s="82">
        <f t="shared" ref="AO84" si="1619">AO79+AO80-AO81-AO82-AO83</f>
        <v>730</v>
      </c>
      <c r="AP84" s="82">
        <f t="shared" ref="AP84" si="1620">AP79+AP80-AP81-AP82-AP83</f>
        <v>730</v>
      </c>
      <c r="AQ84" s="83">
        <f t="shared" ref="AQ84" si="1621">AQ79+AQ80-AQ81-AQ82-AQ83</f>
        <v>730</v>
      </c>
      <c r="AR84" s="81">
        <f t="shared" ref="AR84" si="1622">AR79+AR80-AR81-AR82-AR83</f>
        <v>730</v>
      </c>
      <c r="AS84" s="82">
        <f t="shared" ref="AS84" si="1623">AS79+AS80-AS81-AS82-AS83</f>
        <v>730</v>
      </c>
      <c r="AT84" s="82">
        <f t="shared" ref="AT84" si="1624">AT79+AT80-AT81-AT82-AT83</f>
        <v>730</v>
      </c>
      <c r="AU84" s="82">
        <f t="shared" ref="AU84" si="1625">AU79+AU80-AU81-AU82-AU83</f>
        <v>0</v>
      </c>
      <c r="AV84" s="82">
        <f t="shared" ref="AV84" si="1626">AV79+AV80-AV81-AV82-AV83</f>
        <v>0</v>
      </c>
      <c r="AW84" s="82">
        <f t="shared" ref="AW84" si="1627">AW79+AW80-AW81-AW82-AW83</f>
        <v>0</v>
      </c>
      <c r="AX84" s="83">
        <f t="shared" ref="AX84" si="1628">AX79+AX80-AX81-AX82-AX83</f>
        <v>0</v>
      </c>
      <c r="AY84" s="81">
        <f t="shared" ref="AY84" si="1629">AY79+AY80-AY81-AY82-AY83</f>
        <v>0</v>
      </c>
      <c r="AZ84" s="82">
        <f t="shared" ref="AZ84" si="1630">AZ79+AZ80-AZ81-AZ82-AZ83</f>
        <v>0</v>
      </c>
      <c r="BA84" s="82">
        <f t="shared" ref="BA84" si="1631">BA79+BA80-BA81-BA82-BA83</f>
        <v>0</v>
      </c>
      <c r="BB84" s="82">
        <f t="shared" ref="BB84" si="1632">BB79+BB80-BB81-BB82-BB83</f>
        <v>0</v>
      </c>
      <c r="BC84" s="82">
        <f t="shared" ref="BC84" si="1633">BC79+BC80-BC81-BC82-BC83</f>
        <v>0</v>
      </c>
      <c r="BD84" s="82">
        <f t="shared" ref="BD84" si="1634">BD79+BD80-BD81-BD82-BD83</f>
        <v>0</v>
      </c>
      <c r="BE84" s="83">
        <f t="shared" ref="BE84" si="1635">BE79+BE80-BE81-BE82-BE83</f>
        <v>0</v>
      </c>
      <c r="BF84" s="81">
        <f t="shared" ref="BF84" si="1636">BF79+BF80-BF81-BF82-BF83</f>
        <v>0</v>
      </c>
      <c r="BG84" s="82">
        <f t="shared" ref="BG84" si="1637">BG79+BG80-BG81-BG82-BG83</f>
        <v>0</v>
      </c>
      <c r="BH84" s="82">
        <f t="shared" ref="BH84" si="1638">BH79+BH80-BH81-BH82-BH83</f>
        <v>0</v>
      </c>
      <c r="BI84" s="82">
        <f t="shared" ref="BI84" si="1639">BI79+BI80-BI81-BI82-BI83</f>
        <v>0</v>
      </c>
      <c r="BJ84" s="82">
        <f t="shared" ref="BJ84" si="1640">BJ79+BJ80-BJ81-BJ82-BJ83</f>
        <v>0</v>
      </c>
      <c r="BK84" s="82">
        <f t="shared" ref="BK84" si="1641">BK79+BK80-BK81-BK82-BK83</f>
        <v>0</v>
      </c>
      <c r="BL84" s="83">
        <f t="shared" ref="BL84" si="1642">BL79+BL80-BL81-BL82-BL83</f>
        <v>0</v>
      </c>
      <c r="BM84" s="81">
        <f t="shared" ref="BM84" si="1643">BM79+BM80-BM81-BM82-BM83</f>
        <v>0</v>
      </c>
      <c r="BN84" s="82">
        <f t="shared" ref="BN84" si="1644">BN79+BN80-BN81-BN82-BN83</f>
        <v>0</v>
      </c>
      <c r="BO84" s="82">
        <f t="shared" ref="BO84" si="1645">BO79+BO80-BO81-BO82-BO83</f>
        <v>0</v>
      </c>
      <c r="BP84" s="82">
        <f t="shared" ref="BP84" si="1646">BP79+BP80-BP81-BP82-BP83</f>
        <v>0</v>
      </c>
      <c r="BQ84" s="82">
        <f t="shared" ref="BQ84" si="1647">BQ79+BQ80-BQ81-BQ82-BQ83</f>
        <v>0</v>
      </c>
      <c r="BR84" s="82">
        <f t="shared" ref="BR84" si="1648">BR79+BR80-BR81-BR82-BR83</f>
        <v>0</v>
      </c>
      <c r="BS84" s="83">
        <f t="shared" ref="BS84" si="1649">BS79+BS80-BS81-BS82-BS83</f>
        <v>0</v>
      </c>
      <c r="BT84" s="81">
        <f t="shared" ref="BT84" si="1650">BT79+BT80-BT81-BT82-BT83</f>
        <v>0</v>
      </c>
      <c r="BU84" s="82">
        <f t="shared" ref="BU84" si="1651">BU79+BU80-BU81-BU82-BU83</f>
        <v>0</v>
      </c>
      <c r="BV84" s="82">
        <f t="shared" ref="BV84" si="1652">BV79+BV80-BV81-BV82-BV83</f>
        <v>0</v>
      </c>
      <c r="BW84" s="82">
        <f t="shared" ref="BW84" si="1653">BW79+BW80-BW81-BW82-BW83</f>
        <v>0</v>
      </c>
      <c r="BX84" s="82">
        <f t="shared" ref="BX84" si="1654">BX79+BX80-BX81-BX82-BX83</f>
        <v>0</v>
      </c>
      <c r="BY84" s="82">
        <f t="shared" ref="BY84" si="1655">BY79+BY80-BY81-BY82-BY83</f>
        <v>0</v>
      </c>
      <c r="BZ84" s="83">
        <f t="shared" ref="BZ84" si="1656">BZ79+BZ80-BZ81-BZ82-BZ83</f>
        <v>0</v>
      </c>
      <c r="CA84" s="81">
        <f t="shared" ref="CA84" si="1657">CA79+CA80-CA81-CA82-CA83</f>
        <v>0</v>
      </c>
      <c r="CB84" s="82">
        <f t="shared" ref="CB84" si="1658">CB79+CB80-CB81-CB82-CB83</f>
        <v>0</v>
      </c>
      <c r="CC84" s="82">
        <f t="shared" ref="CC84" si="1659">CC79+CC80-CC81-CC82-CC83</f>
        <v>0</v>
      </c>
      <c r="CD84" s="82">
        <f t="shared" ref="CD84" si="1660">CD79+CD80-CD81-CD82-CD83</f>
        <v>0</v>
      </c>
      <c r="CE84" s="82">
        <f t="shared" ref="CE84" si="1661">CE79+CE80-CE81-CE82-CE83</f>
        <v>0</v>
      </c>
      <c r="CF84" s="82">
        <f t="shared" ref="CF84" si="1662">CF79+CF80-CF81-CF82-CF83</f>
        <v>0</v>
      </c>
      <c r="CG84" s="83">
        <f t="shared" ref="CG84" si="1663">CG79+CG80-CG81-CG82-CG83</f>
        <v>0</v>
      </c>
      <c r="CH84" s="81">
        <f t="shared" ref="CH84" si="1664">CH79+CH80-CH81-CH82-CH83</f>
        <v>0</v>
      </c>
      <c r="CI84" s="82">
        <f t="shared" ref="CI84" si="1665">CI79+CI80-CI81-CI82-CI83</f>
        <v>0</v>
      </c>
      <c r="CJ84" s="82">
        <f t="shared" ref="CJ84" si="1666">CJ79+CJ80-CJ81-CJ82-CJ83</f>
        <v>0</v>
      </c>
      <c r="CK84" s="82">
        <f t="shared" ref="CK84" si="1667">CK79+CK80-CK81-CK82-CK83</f>
        <v>0</v>
      </c>
      <c r="CL84" s="82">
        <f t="shared" ref="CL84" si="1668">CL79+CL80-CL81-CL82-CL83</f>
        <v>0</v>
      </c>
      <c r="CM84" s="82">
        <f t="shared" ref="CM84" si="1669">CM79+CM80-CM81-CM82-CM83</f>
        <v>0</v>
      </c>
      <c r="CN84" s="83">
        <f t="shared" ref="CN84" si="1670">CN79+CN80-CN81-CN82-CN83</f>
        <v>0</v>
      </c>
      <c r="CO84" s="81">
        <f t="shared" ref="CO84" si="1671">CO79+CO80-CO81-CO82-CO83</f>
        <v>0</v>
      </c>
      <c r="CP84" s="82">
        <f t="shared" ref="CP84" si="1672">CP79+CP80-CP81-CP82-CP83</f>
        <v>0</v>
      </c>
      <c r="CQ84" s="82">
        <f t="shared" ref="CQ84" si="1673">CQ79+CQ80-CQ81-CQ82-CQ83</f>
        <v>0</v>
      </c>
      <c r="CR84" s="82">
        <f t="shared" ref="CR84" si="1674">CR79+CR80-CR81-CR82-CR83</f>
        <v>0</v>
      </c>
      <c r="CS84" s="82">
        <f t="shared" ref="CS84" si="1675">CS79+CS80-CS81-CS82-CS83</f>
        <v>0</v>
      </c>
      <c r="CT84" s="82">
        <f t="shared" ref="CT84" si="1676">CT79+CT80-CT81-CT82-CT83</f>
        <v>0</v>
      </c>
      <c r="CU84" s="83">
        <f t="shared" ref="CU84" si="1677">CU79+CU80-CU81-CU82-CU83</f>
        <v>0</v>
      </c>
      <c r="CV84" s="81">
        <f t="shared" ref="CV84" si="1678">CV79+CV80-CV81-CV82-CV83</f>
        <v>0</v>
      </c>
      <c r="CW84" s="82">
        <f t="shared" ref="CW84" si="1679">CW79+CW80-CW81-CW82-CW83</f>
        <v>0</v>
      </c>
      <c r="CX84" s="82">
        <f t="shared" ref="CX84" si="1680">CX79+CX80-CX81-CX82-CX83</f>
        <v>0</v>
      </c>
      <c r="CY84" s="82">
        <f t="shared" ref="CY84" si="1681">CY79+CY80-CY81-CY82-CY83</f>
        <v>0</v>
      </c>
      <c r="CZ84" s="82">
        <f t="shared" ref="CZ84" si="1682">CZ79+CZ80-CZ81-CZ82-CZ83</f>
        <v>0</v>
      </c>
      <c r="DA84" s="82">
        <f t="shared" ref="DA84" si="1683">DA79+DA80-DA81-DA82-DA83</f>
        <v>0</v>
      </c>
      <c r="DB84" s="83">
        <f t="shared" ref="DB84" si="1684">DB79+DB80-DB81-DB82-DB83</f>
        <v>0</v>
      </c>
      <c r="DC84" s="81">
        <f t="shared" ref="DC84" si="1685">DC79+DC80-DC81-DC82-DC83</f>
        <v>0</v>
      </c>
      <c r="DD84" s="82">
        <f t="shared" ref="DD84" si="1686">DD79+DD80-DD81-DD82-DD83</f>
        <v>0</v>
      </c>
      <c r="DE84" s="82">
        <f t="shared" ref="DE84" si="1687">DE79+DE80-DE81-DE82-DE83</f>
        <v>0</v>
      </c>
      <c r="DF84" s="82">
        <f t="shared" ref="DF84" si="1688">DF79+DF80-DF81-DF82-DF83</f>
        <v>0</v>
      </c>
      <c r="DG84" s="82">
        <f t="shared" ref="DG84" si="1689">DG79+DG80-DG81-DG82-DG83</f>
        <v>0</v>
      </c>
      <c r="DH84" s="82">
        <f t="shared" ref="DH84" si="1690">DH79+DH80-DH81-DH82-DH83</f>
        <v>0</v>
      </c>
      <c r="DI84" s="83">
        <f t="shared" ref="DI84" si="1691">DI79+DI80-DI81-DI82-DI83</f>
        <v>0</v>
      </c>
      <c r="DJ84" s="81">
        <f t="shared" ref="DJ84" si="1692">DJ79+DJ80-DJ81-DJ82-DJ83</f>
        <v>0</v>
      </c>
      <c r="DK84" s="82">
        <f t="shared" ref="DK84" si="1693">DK79+DK80-DK81-DK82-DK83</f>
        <v>0</v>
      </c>
      <c r="DL84" s="82">
        <f t="shared" ref="DL84" si="1694">DL79+DL80-DL81-DL82-DL83</f>
        <v>0</v>
      </c>
      <c r="DM84" s="82">
        <f t="shared" ref="DM84" si="1695">DM79+DM80-DM81-DM82-DM83</f>
        <v>0</v>
      </c>
      <c r="DN84" s="82">
        <f t="shared" ref="DN84" si="1696">DN79+DN80-DN81-DN82-DN83</f>
        <v>0</v>
      </c>
      <c r="DO84" s="82">
        <f t="shared" ref="DO84" si="1697">DO79+DO80-DO81-DO82-DO83</f>
        <v>0</v>
      </c>
      <c r="DP84" s="83">
        <f t="shared" ref="DP84" si="1698">DP79+DP80-DP81-DP82-DP83</f>
        <v>0</v>
      </c>
      <c r="DQ84" s="81">
        <f t="shared" ref="DQ84" si="1699">DQ79+DQ80-DQ81-DQ82-DQ83</f>
        <v>0</v>
      </c>
      <c r="DR84" s="82">
        <f t="shared" ref="DR84" si="1700">DR79+DR80-DR81-DR82-DR83</f>
        <v>0</v>
      </c>
      <c r="DS84" s="82">
        <f t="shared" ref="DS84" si="1701">DS79+DS80-DS81-DS82-DS83</f>
        <v>0</v>
      </c>
      <c r="DT84" s="82">
        <f t="shared" ref="DT84" si="1702">DT79+DT80-DT81-DT82-DT83</f>
        <v>0</v>
      </c>
      <c r="DU84" s="82">
        <f t="shared" ref="DU84" si="1703">DU79+DU80-DU81-DU82-DU83</f>
        <v>0</v>
      </c>
      <c r="DV84" s="82">
        <f t="shared" ref="DV84" si="1704">DV79+DV80-DV81-DV82-DV83</f>
        <v>0</v>
      </c>
      <c r="DW84" s="83">
        <f t="shared" ref="DW84" si="1705">DW79+DW80-DW81-DW82-DW83</f>
        <v>0</v>
      </c>
      <c r="DX84" s="81">
        <f t="shared" ref="DX84" si="1706">DX79+DX80-DX81-DX82-DX83</f>
        <v>0</v>
      </c>
      <c r="DY84" s="82">
        <f t="shared" ref="DY84" si="1707">DY79+DY80-DY81-DY82-DY83</f>
        <v>0</v>
      </c>
      <c r="DZ84" s="82">
        <f t="shared" ref="DZ84" si="1708">DZ79+DZ80-DZ81-DZ82-DZ83</f>
        <v>0</v>
      </c>
      <c r="EA84" s="82">
        <f t="shared" ref="EA84" si="1709">EA79+EA80-EA81-EA82-EA83</f>
        <v>0</v>
      </c>
      <c r="EB84" s="82">
        <f t="shared" ref="EB84" si="1710">EB79+EB80-EB81-EB82-EB83</f>
        <v>0</v>
      </c>
      <c r="EC84" s="82">
        <f t="shared" ref="EC84" si="1711">EC79+EC80-EC81-EC82-EC83</f>
        <v>0</v>
      </c>
      <c r="ED84" s="83">
        <f t="shared" ref="ED84" si="1712">ED79+ED80-ED81-ED82-ED83</f>
        <v>0</v>
      </c>
      <c r="EE84" s="81">
        <f t="shared" ref="EE84" si="1713">EE79+EE80-EE81-EE82-EE83</f>
        <v>0</v>
      </c>
      <c r="EF84" s="82">
        <f t="shared" ref="EF84" si="1714">EF79+EF80-EF81-EF82-EF83</f>
        <v>0</v>
      </c>
      <c r="EG84" s="82">
        <f t="shared" ref="EG84" si="1715">EG79+EG80-EG81-EG82-EG83</f>
        <v>0</v>
      </c>
      <c r="EH84" s="82">
        <f t="shared" ref="EH84" si="1716">EH79+EH80-EH81-EH82-EH83</f>
        <v>0</v>
      </c>
      <c r="EI84" s="82">
        <f t="shared" ref="EI84" si="1717">EI79+EI80-EI81-EI82-EI83</f>
        <v>0</v>
      </c>
      <c r="EJ84" s="82">
        <f t="shared" ref="EJ84" si="1718">EJ79+EJ80-EJ81-EJ82-EJ83</f>
        <v>0</v>
      </c>
      <c r="EK84" s="83">
        <f t="shared" ref="EK84" si="1719">EK79+EK80-EK81-EK82-EK83</f>
        <v>0</v>
      </c>
      <c r="EL84" s="81">
        <f t="shared" ref="EL84" si="1720">EL79+EL80-EL81-EL82-EL83</f>
        <v>0</v>
      </c>
      <c r="EM84" s="82">
        <f t="shared" ref="EM84" si="1721">EM79+EM80-EM81-EM82-EM83</f>
        <v>0</v>
      </c>
      <c r="EN84" s="82">
        <f t="shared" ref="EN84" si="1722">EN79+EN80-EN81-EN82-EN83</f>
        <v>0</v>
      </c>
      <c r="EO84" s="82">
        <f t="shared" ref="EO84" si="1723">EO79+EO80-EO81-EO82-EO83</f>
        <v>0</v>
      </c>
      <c r="EP84" s="82">
        <f t="shared" ref="EP84" si="1724">EP79+EP80-EP81-EP82-EP83</f>
        <v>0</v>
      </c>
      <c r="EQ84" s="82">
        <f t="shared" ref="EQ84" si="1725">EQ79+EQ80-EQ81-EQ82-EQ83</f>
        <v>0</v>
      </c>
      <c r="ER84" s="83">
        <f t="shared" ref="ER84" si="1726">ER79+ER80-ER81-ER82-ER83</f>
        <v>0</v>
      </c>
      <c r="ES84" s="81">
        <f t="shared" ref="ES84" si="1727">ES79+ES80-ES81-ES82-ES83</f>
        <v>0</v>
      </c>
      <c r="ET84" s="82">
        <f t="shared" ref="ET84" si="1728">ET79+ET80-ET81-ET82-ET83</f>
        <v>0</v>
      </c>
      <c r="EU84" s="82">
        <f t="shared" ref="EU84" si="1729">EU79+EU80-EU81-EU82-EU83</f>
        <v>0</v>
      </c>
      <c r="EV84" s="82">
        <f t="shared" ref="EV84" si="1730">EV79+EV80-EV81-EV82-EV83</f>
        <v>0</v>
      </c>
      <c r="EW84" s="82">
        <f t="shared" ref="EW84" si="1731">EW79+EW80-EW81-EW82-EW83</f>
        <v>0</v>
      </c>
      <c r="EX84" s="82">
        <f t="shared" ref="EX84" si="1732">EX79+EX80-EX81-EX82-EX83</f>
        <v>0</v>
      </c>
      <c r="EY84" s="83">
        <f t="shared" ref="EY84" si="1733">EY79+EY80-EY81-EY82-EY83</f>
        <v>0</v>
      </c>
      <c r="EZ84" s="81">
        <f t="shared" ref="EZ84" si="1734">EZ79+EZ80-EZ81-EZ82-EZ83</f>
        <v>0</v>
      </c>
      <c r="FA84" s="82">
        <f t="shared" ref="FA84" si="1735">FA79+FA80-FA81-FA82-FA83</f>
        <v>0</v>
      </c>
      <c r="FB84" s="82">
        <f t="shared" ref="FB84" si="1736">FB79+FB80-FB81-FB82-FB83</f>
        <v>0</v>
      </c>
      <c r="FC84" s="82">
        <f t="shared" ref="FC84" si="1737">FC79+FC80-FC81-FC82-FC83</f>
        <v>0</v>
      </c>
      <c r="FD84" s="82">
        <f t="shared" ref="FD84" si="1738">FD79+FD80-FD81-FD82-FD83</f>
        <v>0</v>
      </c>
      <c r="FE84" s="82">
        <f t="shared" ref="FE84" si="1739">FE79+FE80-FE81-FE82-FE83</f>
        <v>0</v>
      </c>
      <c r="FF84" s="83">
        <f t="shared" ref="FF84" si="1740">FF79+FF80-FF81-FF82-FF83</f>
        <v>0</v>
      </c>
      <c r="FG84" s="81">
        <f t="shared" ref="FG84" si="1741">FG79+FG80-FG81-FG82-FG83</f>
        <v>0</v>
      </c>
      <c r="FH84" s="82">
        <f t="shared" ref="FH84" si="1742">FH79+FH80-FH81-FH82-FH83</f>
        <v>0</v>
      </c>
      <c r="FI84" s="82">
        <f t="shared" ref="FI84" si="1743">FI79+FI80-FI81-FI82-FI83</f>
        <v>0</v>
      </c>
      <c r="FJ84" s="82">
        <f t="shared" ref="FJ84" si="1744">FJ79+FJ80-FJ81-FJ82-FJ83</f>
        <v>0</v>
      </c>
      <c r="FK84" s="82">
        <f t="shared" ref="FK84" si="1745">FK79+FK80-FK81-FK82-FK83</f>
        <v>0</v>
      </c>
      <c r="FL84" s="82">
        <f t="shared" ref="FL84" si="1746">FL79+FL80-FL81-FL82-FL83</f>
        <v>0</v>
      </c>
      <c r="FM84" s="83">
        <f t="shared" ref="FM84" si="1747">FM79+FM80-FM81-FM82-FM83</f>
        <v>0</v>
      </c>
      <c r="FN84" s="81">
        <f t="shared" ref="FN84" si="1748">FN79+FN80-FN81-FN82-FN83</f>
        <v>0</v>
      </c>
      <c r="FO84" s="82">
        <f t="shared" ref="FO84" si="1749">FO79+FO80-FO81-FO82-FO83</f>
        <v>0</v>
      </c>
      <c r="FP84" s="82">
        <f t="shared" ref="FP84" si="1750">FP79+FP80-FP81-FP82-FP83</f>
        <v>0</v>
      </c>
      <c r="FQ84" s="82">
        <f t="shared" ref="FQ84" si="1751">FQ79+FQ80-FQ81-FQ82-FQ83</f>
        <v>0</v>
      </c>
      <c r="FR84" s="82">
        <f t="shared" ref="FR84" si="1752">FR79+FR80-FR81-FR82-FR83</f>
        <v>0</v>
      </c>
      <c r="FS84" s="82">
        <f t="shared" ref="FS84" si="1753">FS79+FS80-FS81-FS82-FS83</f>
        <v>0</v>
      </c>
      <c r="FT84" s="83">
        <f t="shared" ref="FT84" si="1754">FT79+FT80-FT81-FT82-FT83</f>
        <v>0</v>
      </c>
      <c r="FU84" s="81">
        <f t="shared" ref="FU84" si="1755">FU79+FU80-FU81-FU82-FU83</f>
        <v>0</v>
      </c>
      <c r="FV84" s="82">
        <f t="shared" ref="FV84" si="1756">FV79+FV80-FV81-FV82-FV83</f>
        <v>0</v>
      </c>
      <c r="FW84" s="82">
        <f t="shared" ref="FW84" si="1757">FW79+FW80-FW81-FW82-FW83</f>
        <v>0</v>
      </c>
      <c r="FX84" s="82">
        <f t="shared" ref="FX84" si="1758">FX79+FX80-FX81-FX82-FX83</f>
        <v>0</v>
      </c>
      <c r="FY84" s="82">
        <f t="shared" ref="FY84" si="1759">FY79+FY80-FY81-FY82-FY83</f>
        <v>0</v>
      </c>
      <c r="FZ84" s="82">
        <f t="shared" ref="FZ84" si="1760">FZ79+FZ80-FZ81-FZ82-FZ83</f>
        <v>0</v>
      </c>
      <c r="GA84" s="83">
        <f t="shared" ref="GA84" si="1761">GA79+GA80-GA81-GA82-GA83</f>
        <v>0</v>
      </c>
      <c r="GB84" s="81">
        <f t="shared" ref="GB84" si="1762">GB79+GB80-GB81-GB82-GB83</f>
        <v>0</v>
      </c>
      <c r="GC84" s="82">
        <f t="shared" ref="GC84" si="1763">GC79+GC80-GC81-GC82-GC83</f>
        <v>0</v>
      </c>
      <c r="GD84" s="82">
        <f t="shared" ref="GD84" si="1764">GD79+GD80-GD81-GD82-GD83</f>
        <v>0</v>
      </c>
      <c r="GE84" s="82">
        <f t="shared" ref="GE84" si="1765">GE79+GE80-GE81-GE82-GE83</f>
        <v>0</v>
      </c>
      <c r="GF84" s="82">
        <f t="shared" ref="GF84" si="1766">GF79+GF80-GF81-GF82-GF83</f>
        <v>0</v>
      </c>
      <c r="GG84" s="82">
        <f t="shared" ref="GG84" si="1767">GG79+GG80-GG81-GG82-GG83</f>
        <v>0</v>
      </c>
      <c r="GH84" s="83">
        <f t="shared" ref="GH84" si="1768">GH79+GH80-GH81-GH82-GH83</f>
        <v>0</v>
      </c>
      <c r="GI84" s="81">
        <f t="shared" ref="GI84" si="1769">GI79+GI80-GI81-GI82-GI83</f>
        <v>0</v>
      </c>
      <c r="GJ84" s="82">
        <f t="shared" ref="GJ84" si="1770">GJ79+GJ80-GJ81-GJ82-GJ83</f>
        <v>0</v>
      </c>
      <c r="GK84" s="82">
        <f t="shared" ref="GK84" si="1771">GK79+GK80-GK81-GK82-GK83</f>
        <v>0</v>
      </c>
      <c r="GL84" s="82">
        <f t="shared" ref="GL84" si="1772">GL79+GL80-GL81-GL82-GL83</f>
        <v>0</v>
      </c>
      <c r="GM84" s="82">
        <f t="shared" ref="GM84" si="1773">GM79+GM80-GM81-GM82-GM83</f>
        <v>0</v>
      </c>
      <c r="GN84" s="82">
        <f t="shared" ref="GN84" si="1774">GN79+GN80-GN81-GN82-GN83</f>
        <v>0</v>
      </c>
      <c r="GO84" s="83">
        <f t="shared" ref="GO84" si="1775">GO79+GO80-GO81-GO82-GO83</f>
        <v>0</v>
      </c>
      <c r="GP84" s="81">
        <f t="shared" ref="GP84" si="1776">GP79+GP80-GP81-GP82-GP83</f>
        <v>0</v>
      </c>
      <c r="GQ84" s="82">
        <f t="shared" ref="GQ84" si="1777">GQ79+GQ80-GQ81-GQ82-GQ83</f>
        <v>0</v>
      </c>
      <c r="GR84" s="82">
        <f t="shared" ref="GR84" si="1778">GR79+GR80-GR81-GR82-GR83</f>
        <v>0</v>
      </c>
      <c r="GS84" s="82">
        <f t="shared" ref="GS84" si="1779">GS79+GS80-GS81-GS82-GS83</f>
        <v>0</v>
      </c>
      <c r="GT84" s="82">
        <f t="shared" ref="GT84" si="1780">GT79+GT80-GT81-GT82-GT83</f>
        <v>0</v>
      </c>
      <c r="GU84" s="82">
        <f t="shared" ref="GU84" si="1781">GU79+GU80-GU81-GU82-GU83</f>
        <v>0</v>
      </c>
      <c r="GV84" s="83">
        <f t="shared" ref="GV84" si="1782">GV79+GV80-GV81-GV82-GV83</f>
        <v>0</v>
      </c>
      <c r="GW84" s="81">
        <f t="shared" ref="GW84" si="1783">GW79+GW80-GW81-GW82-GW83</f>
        <v>0</v>
      </c>
      <c r="GX84" s="82">
        <f t="shared" ref="GX84" si="1784">GX79+GX80-GX81-GX82-GX83</f>
        <v>0</v>
      </c>
      <c r="GY84" s="82">
        <f t="shared" ref="GY84" si="1785">GY79+GY80-GY81-GY82-GY83</f>
        <v>0</v>
      </c>
      <c r="GZ84" s="82">
        <f t="shared" ref="GZ84" si="1786">GZ79+GZ80-GZ81-GZ82-GZ83</f>
        <v>0</v>
      </c>
      <c r="HA84" s="82">
        <f t="shared" ref="HA84" si="1787">HA79+HA80-HA81-HA82-HA83</f>
        <v>0</v>
      </c>
      <c r="HB84" s="82">
        <f t="shared" ref="HB84" si="1788">HB79+HB80-HB81-HB82-HB83</f>
        <v>0</v>
      </c>
      <c r="HC84" s="83">
        <f t="shared" ref="HC84" si="1789">HC79+HC80-HC81-HC82-HC83</f>
        <v>0</v>
      </c>
      <c r="HD84" s="81">
        <f t="shared" ref="HD84" si="1790">HD79+HD80-HD81-HD82-HD83</f>
        <v>0</v>
      </c>
      <c r="HE84" s="82">
        <f t="shared" ref="HE84" si="1791">HE79+HE80-HE81-HE82-HE83</f>
        <v>0</v>
      </c>
      <c r="HF84" s="82">
        <f t="shared" ref="HF84" si="1792">HF79+HF80-HF81-HF82-HF83</f>
        <v>0</v>
      </c>
      <c r="HG84" s="82">
        <f t="shared" ref="HG84" si="1793">HG79+HG80-HG81-HG82-HG83</f>
        <v>0</v>
      </c>
      <c r="HH84" s="82">
        <f t="shared" ref="HH84" si="1794">HH79+HH80-HH81-HH82-HH83</f>
        <v>0</v>
      </c>
      <c r="HI84" s="82">
        <f t="shared" ref="HI84" si="1795">HI79+HI80-HI81-HI82-HI83</f>
        <v>0</v>
      </c>
      <c r="HJ84" s="83">
        <f t="shared" ref="HJ84" si="1796">HJ79+HJ80-HJ81-HJ82-HJ83</f>
        <v>0</v>
      </c>
      <c r="HK84" s="81">
        <f t="shared" ref="HK84" si="1797">HK79+HK80-HK81-HK82-HK83</f>
        <v>0</v>
      </c>
      <c r="HL84" s="82">
        <f t="shared" ref="HL84" si="1798">HL79+HL80-HL81-HL82-HL83</f>
        <v>0</v>
      </c>
      <c r="HM84" s="82">
        <f t="shared" ref="HM84" si="1799">HM79+HM80-HM81-HM82-HM83</f>
        <v>0</v>
      </c>
      <c r="HN84" s="82">
        <f t="shared" ref="HN84" si="1800">HN79+HN80-HN81-HN82-HN83</f>
        <v>0</v>
      </c>
      <c r="HO84" s="82">
        <f t="shared" ref="HO84" si="1801">HO79+HO80-HO81-HO82-HO83</f>
        <v>0</v>
      </c>
      <c r="HP84" s="82">
        <f t="shared" ref="HP84" si="1802">HP79+HP80-HP81-HP82-HP83</f>
        <v>0</v>
      </c>
      <c r="HQ84" s="83">
        <f t="shared" ref="HQ84" si="1803">HQ79+HQ80-HQ81-HQ82-HQ83</f>
        <v>0</v>
      </c>
      <c r="HR84" s="81">
        <f t="shared" ref="HR84" si="1804">HR79+HR80-HR81-HR82-HR83</f>
        <v>0</v>
      </c>
      <c r="HS84" s="82">
        <f t="shared" ref="HS84" si="1805">HS79+HS80-HS81-HS82-HS83</f>
        <v>0</v>
      </c>
      <c r="HT84" s="82">
        <f t="shared" ref="HT84" si="1806">HT79+HT80-HT81-HT82-HT83</f>
        <v>0</v>
      </c>
      <c r="HU84" s="82">
        <f t="shared" ref="HU84" si="1807">HU79+HU80-HU81-HU82-HU83</f>
        <v>0</v>
      </c>
      <c r="HV84" s="82">
        <f t="shared" ref="HV84" si="1808">HV79+HV80-HV81-HV82-HV83</f>
        <v>0</v>
      </c>
      <c r="HW84" s="82">
        <f t="shared" ref="HW84" si="1809">HW79+HW80-HW81-HW82-HW83</f>
        <v>0</v>
      </c>
      <c r="HX84" s="83">
        <f t="shared" ref="HX84" si="1810">HX79+HX80-HX81-HX82-HX83</f>
        <v>0</v>
      </c>
      <c r="HY84" s="81">
        <f t="shared" ref="HY84" si="1811">HY79+HY80-HY81-HY82-HY83</f>
        <v>0</v>
      </c>
      <c r="HZ84" s="82">
        <f t="shared" ref="HZ84" si="1812">HZ79+HZ80-HZ81-HZ82-HZ83</f>
        <v>0</v>
      </c>
      <c r="IA84" s="82">
        <f t="shared" ref="IA84" si="1813">IA79+IA80-IA81-IA82-IA83</f>
        <v>0</v>
      </c>
      <c r="IB84" s="82">
        <f t="shared" ref="IB84" si="1814">IB79+IB80-IB81-IB82-IB83</f>
        <v>0</v>
      </c>
      <c r="IC84" s="82">
        <f t="shared" ref="IC84" si="1815">IC79+IC80-IC81-IC82-IC83</f>
        <v>0</v>
      </c>
      <c r="ID84" s="82">
        <f t="shared" ref="ID84" si="1816">ID79+ID80-ID81-ID82-ID83</f>
        <v>0</v>
      </c>
      <c r="IE84" s="83">
        <f t="shared" ref="IE84" si="1817">IE79+IE80-IE81-IE82-IE83</f>
        <v>0</v>
      </c>
      <c r="IF84" s="81">
        <f t="shared" ref="IF84" si="1818">IF79+IF80-IF81-IF82-IF83</f>
        <v>0</v>
      </c>
      <c r="IG84" s="82">
        <f t="shared" ref="IG84" si="1819">IG79+IG80-IG81-IG82-IG83</f>
        <v>0</v>
      </c>
      <c r="IH84" s="82">
        <f t="shared" ref="IH84" si="1820">IH79+IH80-IH81-IH82-IH83</f>
        <v>0</v>
      </c>
      <c r="II84" s="82">
        <f t="shared" ref="II84" si="1821">II79+II80-II81-II82-II83</f>
        <v>0</v>
      </c>
      <c r="IJ84" s="82">
        <f t="shared" ref="IJ84" si="1822">IJ79+IJ80-IJ81-IJ82-IJ83</f>
        <v>0</v>
      </c>
      <c r="IK84" s="82">
        <f t="shared" ref="IK84" si="1823">IK79+IK80-IK81-IK82-IK83</f>
        <v>0</v>
      </c>
      <c r="IL84" s="83">
        <f t="shared" ref="IL84" si="1824">IL79+IL80-IL81-IL82-IL83</f>
        <v>0</v>
      </c>
      <c r="IM84" s="81">
        <f t="shared" ref="IM84" si="1825">IM79+IM80-IM81-IM82-IM83</f>
        <v>0</v>
      </c>
      <c r="IN84" s="82">
        <f t="shared" ref="IN84" si="1826">IN79+IN80-IN81-IN82-IN83</f>
        <v>0</v>
      </c>
      <c r="IO84" s="82">
        <f t="shared" ref="IO84" si="1827">IO79+IO80-IO81-IO82-IO83</f>
        <v>0</v>
      </c>
      <c r="IP84" s="82">
        <f t="shared" ref="IP84" si="1828">IP79+IP80-IP81-IP82-IP83</f>
        <v>0</v>
      </c>
      <c r="IQ84" s="82">
        <f t="shared" ref="IQ84" si="1829">IQ79+IQ80-IQ81-IQ82-IQ83</f>
        <v>0</v>
      </c>
      <c r="IR84" s="82">
        <f t="shared" ref="IR84" si="1830">IR79+IR80-IR81-IR82-IR83</f>
        <v>0</v>
      </c>
      <c r="IS84" s="83">
        <f t="shared" ref="IS84" si="1831">IS79+IS80-IS81-IS82-IS83</f>
        <v>0</v>
      </c>
      <c r="IT84" s="81">
        <f t="shared" ref="IT84" si="1832">IT79+IT80-IT81-IT82-IT83</f>
        <v>0</v>
      </c>
      <c r="IU84" s="82">
        <f t="shared" ref="IU84" si="1833">IU79+IU80-IU81-IU82-IU83</f>
        <v>0</v>
      </c>
      <c r="IV84" s="82">
        <f t="shared" ref="IV84" si="1834">IV79+IV80-IV81-IV82-IV83</f>
        <v>0</v>
      </c>
      <c r="IW84" s="82">
        <f t="shared" ref="IW84" si="1835">IW79+IW80-IW81-IW82-IW83</f>
        <v>0</v>
      </c>
      <c r="IX84" s="82">
        <f t="shared" ref="IX84" si="1836">IX79+IX80-IX81-IX82-IX83</f>
        <v>0</v>
      </c>
      <c r="IY84" s="82">
        <f t="shared" ref="IY84" si="1837">IY79+IY80-IY81-IY82-IY83</f>
        <v>0</v>
      </c>
      <c r="IZ84" s="83">
        <f t="shared" ref="IZ84" si="1838">IZ79+IZ80-IZ81-IZ82-IZ83</f>
        <v>0</v>
      </c>
      <c r="JA84" s="81">
        <f t="shared" ref="JA84" si="1839">JA79+JA80-JA81-JA82-JA83</f>
        <v>0</v>
      </c>
      <c r="JB84" s="82">
        <f t="shared" ref="JB84" si="1840">JB79+JB80-JB81-JB82-JB83</f>
        <v>0</v>
      </c>
      <c r="JC84" s="82">
        <f t="shared" ref="JC84" si="1841">JC79+JC80-JC81-JC82-JC83</f>
        <v>0</v>
      </c>
      <c r="JD84" s="82">
        <f t="shared" ref="JD84" si="1842">JD79+JD80-JD81-JD82-JD83</f>
        <v>0</v>
      </c>
      <c r="JE84" s="82">
        <f t="shared" ref="JE84" si="1843">JE79+JE80-JE81-JE82-JE83</f>
        <v>0</v>
      </c>
      <c r="JF84" s="82">
        <f t="shared" ref="JF84" si="1844">JF79+JF80-JF81-JF82-JF83</f>
        <v>0</v>
      </c>
      <c r="JG84" s="83">
        <f t="shared" ref="JG84" si="1845">JG79+JG80-JG81-JG82-JG83</f>
        <v>0</v>
      </c>
      <c r="JH84" s="81">
        <f t="shared" ref="JH84" si="1846">JH79+JH80-JH81-JH82-JH83</f>
        <v>0</v>
      </c>
      <c r="JI84" s="82">
        <f t="shared" ref="JI84" si="1847">JI79+JI80-JI81-JI82-JI83</f>
        <v>0</v>
      </c>
      <c r="JJ84" s="82">
        <f t="shared" ref="JJ84" si="1848">JJ79+JJ80-JJ81-JJ82-JJ83</f>
        <v>0</v>
      </c>
      <c r="JK84" s="82">
        <f t="shared" ref="JK84" si="1849">JK79+JK80-JK81-JK82-JK83</f>
        <v>0</v>
      </c>
      <c r="JL84" s="82">
        <f t="shared" ref="JL84" si="1850">JL79+JL80-JL81-JL82-JL83</f>
        <v>0</v>
      </c>
      <c r="JM84" s="82">
        <f t="shared" ref="JM84" si="1851">JM79+JM80-JM81-JM82-JM83</f>
        <v>0</v>
      </c>
      <c r="JN84" s="83">
        <f t="shared" ref="JN84" si="1852">JN79+JN80-JN81-JN82-JN83</f>
        <v>0</v>
      </c>
    </row>
    <row r="85" spans="1:274" x14ac:dyDescent="0.2">
      <c r="A85" s="73" t="s">
        <v>115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72"/>
      <c r="ER85" s="72"/>
      <c r="ES85" s="72"/>
      <c r="ET85" s="72"/>
      <c r="EU85" s="72"/>
      <c r="EV85" s="72"/>
      <c r="EW85" s="72"/>
      <c r="EX85" s="72"/>
      <c r="EY85" s="72"/>
      <c r="EZ85" s="72"/>
      <c r="FA85" s="72"/>
      <c r="FB85" s="72"/>
      <c r="FC85" s="72"/>
      <c r="FD85" s="72"/>
      <c r="FE85" s="72"/>
      <c r="FF85" s="72"/>
      <c r="FG85" s="72"/>
      <c r="FH85" s="72"/>
      <c r="FI85" s="72"/>
      <c r="FJ85" s="72"/>
      <c r="FK85" s="72"/>
      <c r="FL85" s="72"/>
      <c r="FM85" s="72"/>
      <c r="FN85" s="72"/>
      <c r="FO85" s="72"/>
      <c r="FP85" s="72"/>
      <c r="FQ85" s="72"/>
      <c r="FR85" s="72"/>
      <c r="FS85" s="72"/>
      <c r="FT85" s="72"/>
      <c r="FU85" s="72"/>
      <c r="FV85" s="72"/>
      <c r="FW85" s="72"/>
      <c r="FX85" s="72"/>
      <c r="FY85" s="72"/>
      <c r="FZ85" s="72"/>
      <c r="GA85" s="72"/>
      <c r="GB85" s="72"/>
      <c r="GC85" s="72"/>
      <c r="GD85" s="72"/>
      <c r="GE85" s="72"/>
      <c r="GF85" s="72"/>
      <c r="GG85" s="72"/>
      <c r="GH85" s="72"/>
      <c r="GI85" s="72"/>
      <c r="GJ85" s="72"/>
      <c r="GK85" s="72"/>
      <c r="GL85" s="72"/>
      <c r="GM85" s="72"/>
      <c r="GN85" s="72"/>
      <c r="GO85" s="72"/>
      <c r="GP85" s="72"/>
      <c r="GQ85" s="72"/>
      <c r="GR85" s="72"/>
      <c r="GS85" s="72"/>
      <c r="GT85" s="72"/>
      <c r="GU85" s="72"/>
      <c r="GV85" s="72"/>
      <c r="GW85" s="72"/>
      <c r="GX85" s="72"/>
      <c r="GY85" s="72"/>
      <c r="GZ85" s="72"/>
      <c r="HA85" s="72"/>
      <c r="HB85" s="72"/>
      <c r="HC85" s="72"/>
      <c r="HD85" s="72"/>
      <c r="HE85" s="72"/>
      <c r="HF85" s="72"/>
      <c r="HG85" s="72"/>
      <c r="HH85" s="72"/>
      <c r="HI85" s="72"/>
      <c r="HJ85" s="72"/>
      <c r="HK85" s="72"/>
      <c r="HL85" s="72"/>
      <c r="HM85" s="72"/>
      <c r="HN85" s="72"/>
      <c r="HO85" s="72"/>
      <c r="HP85" s="72"/>
      <c r="HQ85" s="72"/>
      <c r="HR85" s="72"/>
      <c r="HS85" s="72"/>
      <c r="HT85" s="72"/>
      <c r="HU85" s="72"/>
      <c r="HV85" s="72"/>
      <c r="HW85" s="72"/>
      <c r="HX85" s="72"/>
      <c r="HY85" s="72"/>
      <c r="HZ85" s="72"/>
      <c r="IA85" s="72"/>
      <c r="IB85" s="72"/>
      <c r="IC85" s="72"/>
      <c r="ID85" s="72"/>
      <c r="IE85" s="72"/>
      <c r="IF85" s="72"/>
      <c r="IG85" s="72"/>
      <c r="IH85" s="72"/>
      <c r="II85" s="72"/>
      <c r="IJ85" s="72"/>
      <c r="IK85" s="72"/>
      <c r="IL85" s="72"/>
      <c r="IM85" s="72"/>
      <c r="IN85" s="72"/>
      <c r="IO85" s="72"/>
      <c r="IP85" s="72"/>
      <c r="IQ85" s="72"/>
      <c r="IR85" s="72"/>
      <c r="IS85" s="72"/>
      <c r="IT85" s="72"/>
      <c r="IU85" s="72"/>
      <c r="IV85" s="72"/>
      <c r="IW85" s="72"/>
      <c r="IX85" s="72"/>
      <c r="IY85" s="72"/>
      <c r="IZ85" s="72"/>
      <c r="JA85" s="72"/>
      <c r="JB85" s="72"/>
      <c r="JC85" s="72"/>
      <c r="JD85" s="72"/>
      <c r="JE85" s="72"/>
      <c r="JF85" s="72"/>
      <c r="JG85" s="72"/>
      <c r="JH85" s="72"/>
      <c r="JI85" s="72"/>
      <c r="JJ85" s="72"/>
      <c r="JK85" s="72"/>
      <c r="JL85" s="72"/>
      <c r="JM85" s="72"/>
      <c r="JN85" s="72"/>
    </row>
    <row r="86" spans="1:274" x14ac:dyDescent="0.2">
      <c r="A86" s="76" t="s">
        <v>31</v>
      </c>
      <c r="B86" s="77">
        <v>0</v>
      </c>
      <c r="C86" s="78">
        <f>B91</f>
        <v>0</v>
      </c>
      <c r="D86" s="78">
        <f t="shared" ref="D86:BO86" si="1853">C91</f>
        <v>0</v>
      </c>
      <c r="E86" s="78">
        <f t="shared" si="1853"/>
        <v>0</v>
      </c>
      <c r="F86" s="78">
        <f t="shared" si="1853"/>
        <v>0</v>
      </c>
      <c r="G86" s="78">
        <f t="shared" si="1853"/>
        <v>0</v>
      </c>
      <c r="H86" s="79">
        <f t="shared" si="1853"/>
        <v>0</v>
      </c>
      <c r="I86" s="77">
        <f t="shared" si="1853"/>
        <v>0</v>
      </c>
      <c r="J86" s="78">
        <f t="shared" si="1853"/>
        <v>26</v>
      </c>
      <c r="K86" s="78">
        <f t="shared" si="1853"/>
        <v>66</v>
      </c>
      <c r="L86" s="78">
        <f t="shared" si="1853"/>
        <v>126</v>
      </c>
      <c r="M86" s="78">
        <f t="shared" si="1853"/>
        <v>186</v>
      </c>
      <c r="N86" s="78">
        <f t="shared" si="1853"/>
        <v>318</v>
      </c>
      <c r="O86" s="79">
        <f t="shared" si="1853"/>
        <v>451</v>
      </c>
      <c r="P86" s="77">
        <f t="shared" si="1853"/>
        <v>608</v>
      </c>
      <c r="Q86" s="78">
        <f t="shared" si="1853"/>
        <v>778</v>
      </c>
      <c r="R86" s="78">
        <f t="shared" si="1853"/>
        <v>973</v>
      </c>
      <c r="S86" s="78">
        <f t="shared" si="1853"/>
        <v>1200</v>
      </c>
      <c r="T86" s="78">
        <f t="shared" si="1853"/>
        <v>450</v>
      </c>
      <c r="U86" s="78">
        <f t="shared" si="1853"/>
        <v>671</v>
      </c>
      <c r="V86" s="79">
        <f t="shared" si="1853"/>
        <v>919</v>
      </c>
      <c r="W86" s="77">
        <f t="shared" si="1853"/>
        <v>1215</v>
      </c>
      <c r="X86" s="78">
        <f t="shared" si="1853"/>
        <v>1554</v>
      </c>
      <c r="Y86" s="78">
        <f t="shared" si="1853"/>
        <v>1842</v>
      </c>
      <c r="Z86" s="78">
        <f t="shared" si="1853"/>
        <v>0</v>
      </c>
      <c r="AA86" s="78">
        <f t="shared" si="1853"/>
        <v>338</v>
      </c>
      <c r="AB86" s="78">
        <f t="shared" si="1853"/>
        <v>698</v>
      </c>
      <c r="AC86" s="79">
        <f t="shared" si="1853"/>
        <v>1075</v>
      </c>
      <c r="AD86" s="77">
        <f t="shared" si="1853"/>
        <v>1545</v>
      </c>
      <c r="AE86" s="78">
        <f t="shared" si="1853"/>
        <v>1885</v>
      </c>
      <c r="AF86" s="78">
        <f t="shared" si="1853"/>
        <v>2327</v>
      </c>
      <c r="AG86" s="78">
        <f t="shared" si="1853"/>
        <v>409</v>
      </c>
      <c r="AH86" s="78">
        <f t="shared" si="1853"/>
        <v>861</v>
      </c>
      <c r="AI86" s="78">
        <f t="shared" si="1853"/>
        <v>1263</v>
      </c>
      <c r="AJ86" s="79">
        <f t="shared" si="1853"/>
        <v>1653</v>
      </c>
      <c r="AK86" s="77">
        <f t="shared" si="1853"/>
        <v>2033</v>
      </c>
      <c r="AL86" s="78">
        <f t="shared" si="1853"/>
        <v>2408</v>
      </c>
      <c r="AM86" s="78">
        <f t="shared" si="1853"/>
        <v>2795</v>
      </c>
      <c r="AN86" s="78">
        <f t="shared" si="1853"/>
        <v>3112</v>
      </c>
      <c r="AO86" s="78">
        <f t="shared" si="1853"/>
        <v>388</v>
      </c>
      <c r="AP86" s="78">
        <f t="shared" si="1853"/>
        <v>715</v>
      </c>
      <c r="AQ86" s="79">
        <f t="shared" si="1853"/>
        <v>1006</v>
      </c>
      <c r="AR86" s="77">
        <f t="shared" si="1853"/>
        <v>1336</v>
      </c>
      <c r="AS86" s="78">
        <f t="shared" si="1853"/>
        <v>1655</v>
      </c>
      <c r="AT86" s="78">
        <f t="shared" si="1853"/>
        <v>1915</v>
      </c>
      <c r="AU86" s="78">
        <f t="shared" si="1853"/>
        <v>2165</v>
      </c>
      <c r="AV86" s="78">
        <f t="shared" si="1853"/>
        <v>274</v>
      </c>
      <c r="AW86" s="78">
        <f t="shared" si="1853"/>
        <v>564</v>
      </c>
      <c r="AX86" s="79">
        <f t="shared" si="1853"/>
        <v>805</v>
      </c>
      <c r="AY86" s="77">
        <f t="shared" si="1853"/>
        <v>1050</v>
      </c>
      <c r="AZ86" s="78">
        <f t="shared" si="1853"/>
        <v>1270</v>
      </c>
      <c r="BA86" s="78">
        <f t="shared" si="1853"/>
        <v>1470</v>
      </c>
      <c r="BB86" s="78">
        <f t="shared" si="1853"/>
        <v>1678</v>
      </c>
      <c r="BC86" s="78">
        <f t="shared" si="1853"/>
        <v>200</v>
      </c>
      <c r="BD86" s="78">
        <f t="shared" si="1853"/>
        <v>380</v>
      </c>
      <c r="BE86" s="79">
        <f t="shared" si="1853"/>
        <v>565</v>
      </c>
      <c r="BF86" s="77">
        <f t="shared" si="1853"/>
        <v>742</v>
      </c>
      <c r="BG86" s="78">
        <f t="shared" si="1853"/>
        <v>911</v>
      </c>
      <c r="BH86" s="78">
        <f t="shared" si="1853"/>
        <v>1053</v>
      </c>
      <c r="BI86" s="78">
        <f t="shared" si="1853"/>
        <v>1213</v>
      </c>
      <c r="BJ86" s="78">
        <f t="shared" si="1853"/>
        <v>1368</v>
      </c>
      <c r="BK86" s="78">
        <f t="shared" si="1853"/>
        <v>140</v>
      </c>
      <c r="BL86" s="79">
        <f t="shared" si="1853"/>
        <v>300</v>
      </c>
      <c r="BM86" s="77">
        <f t="shared" si="1853"/>
        <v>430</v>
      </c>
      <c r="BN86" s="78">
        <f t="shared" si="1853"/>
        <v>142</v>
      </c>
      <c r="BO86" s="78">
        <f t="shared" si="1853"/>
        <v>287</v>
      </c>
      <c r="BP86" s="78">
        <f t="shared" ref="BP86:EA86" si="1854">BO91</f>
        <v>427</v>
      </c>
      <c r="BQ86" s="78">
        <f t="shared" si="1854"/>
        <v>598</v>
      </c>
      <c r="BR86" s="78">
        <f t="shared" si="1854"/>
        <v>736</v>
      </c>
      <c r="BS86" s="79">
        <f t="shared" si="1854"/>
        <v>882</v>
      </c>
      <c r="BT86" s="77">
        <f t="shared" si="1854"/>
        <v>150</v>
      </c>
      <c r="BU86" s="78">
        <f t="shared" si="1854"/>
        <v>300</v>
      </c>
      <c r="BV86" s="78">
        <f t="shared" si="1854"/>
        <v>420</v>
      </c>
      <c r="BW86" s="78">
        <f t="shared" si="1854"/>
        <v>537</v>
      </c>
      <c r="BX86" s="78">
        <f t="shared" si="1854"/>
        <v>106</v>
      </c>
      <c r="BY86" s="78">
        <f t="shared" si="1854"/>
        <v>194</v>
      </c>
      <c r="BZ86" s="79">
        <f t="shared" si="1854"/>
        <v>266</v>
      </c>
      <c r="CA86" s="77">
        <f t="shared" si="1854"/>
        <v>343</v>
      </c>
      <c r="CB86" s="78">
        <f t="shared" si="1854"/>
        <v>423</v>
      </c>
      <c r="CC86" s="78">
        <f t="shared" si="1854"/>
        <v>530</v>
      </c>
      <c r="CD86" s="78">
        <f t="shared" si="1854"/>
        <v>619</v>
      </c>
      <c r="CE86" s="78">
        <f t="shared" si="1854"/>
        <v>85</v>
      </c>
      <c r="CF86" s="78">
        <f t="shared" si="1854"/>
        <v>175</v>
      </c>
      <c r="CG86" s="79">
        <f t="shared" si="1854"/>
        <v>265</v>
      </c>
      <c r="CH86" s="77">
        <f t="shared" si="1854"/>
        <v>354</v>
      </c>
      <c r="CI86" s="78">
        <f t="shared" si="1854"/>
        <v>66</v>
      </c>
      <c r="CJ86" s="78">
        <f t="shared" si="1854"/>
        <v>149</v>
      </c>
      <c r="CK86" s="78">
        <f t="shared" si="1854"/>
        <v>219</v>
      </c>
      <c r="CL86" s="78">
        <f t="shared" si="1854"/>
        <v>287</v>
      </c>
      <c r="CM86" s="78">
        <f t="shared" si="1854"/>
        <v>319</v>
      </c>
      <c r="CN86" s="79">
        <f t="shared" si="1854"/>
        <v>369</v>
      </c>
      <c r="CO86" s="77">
        <f t="shared" si="1854"/>
        <v>414</v>
      </c>
      <c r="CP86" s="78">
        <f t="shared" si="1854"/>
        <v>469</v>
      </c>
      <c r="CQ86" s="78">
        <f t="shared" si="1854"/>
        <v>518</v>
      </c>
      <c r="CR86" s="78">
        <f t="shared" si="1854"/>
        <v>0</v>
      </c>
      <c r="CS86" s="78">
        <f t="shared" si="1854"/>
        <v>40</v>
      </c>
      <c r="CT86" s="78">
        <f t="shared" si="1854"/>
        <v>73</v>
      </c>
      <c r="CU86" s="79">
        <f t="shared" si="1854"/>
        <v>122</v>
      </c>
      <c r="CV86" s="77">
        <f t="shared" si="1854"/>
        <v>159</v>
      </c>
      <c r="CW86" s="78">
        <f t="shared" si="1854"/>
        <v>195</v>
      </c>
      <c r="CX86" s="78">
        <f t="shared" si="1854"/>
        <v>221</v>
      </c>
      <c r="CY86" s="78">
        <f t="shared" si="1854"/>
        <v>271</v>
      </c>
      <c r="CZ86" s="78">
        <f t="shared" si="1854"/>
        <v>321</v>
      </c>
      <c r="DA86" s="78">
        <f t="shared" si="1854"/>
        <v>361</v>
      </c>
      <c r="DB86" s="79">
        <f t="shared" si="1854"/>
        <v>402</v>
      </c>
      <c r="DC86" s="77">
        <f t="shared" si="1854"/>
        <v>430</v>
      </c>
      <c r="DD86" s="78">
        <f t="shared" si="1854"/>
        <v>472</v>
      </c>
      <c r="DE86" s="78">
        <f t="shared" si="1854"/>
        <v>503</v>
      </c>
      <c r="DF86" s="78">
        <f t="shared" si="1854"/>
        <v>543</v>
      </c>
      <c r="DG86" s="78">
        <f t="shared" si="1854"/>
        <v>566</v>
      </c>
      <c r="DH86" s="78">
        <f t="shared" si="1854"/>
        <v>597</v>
      </c>
      <c r="DI86" s="79">
        <f t="shared" si="1854"/>
        <v>620</v>
      </c>
      <c r="DJ86" s="77">
        <f t="shared" si="1854"/>
        <v>652</v>
      </c>
      <c r="DK86" s="78">
        <f t="shared" si="1854"/>
        <v>689</v>
      </c>
      <c r="DL86" s="78">
        <f t="shared" si="1854"/>
        <v>710</v>
      </c>
      <c r="DM86" s="78">
        <f t="shared" si="1854"/>
        <v>740</v>
      </c>
      <c r="DN86" s="78">
        <f t="shared" si="1854"/>
        <v>67</v>
      </c>
      <c r="DO86" s="78">
        <f t="shared" si="1854"/>
        <v>99</v>
      </c>
      <c r="DP86" s="79">
        <f t="shared" si="1854"/>
        <v>141</v>
      </c>
      <c r="DQ86" s="77">
        <f t="shared" si="1854"/>
        <v>181</v>
      </c>
      <c r="DR86" s="78">
        <f t="shared" si="1854"/>
        <v>201</v>
      </c>
      <c r="DS86" s="78">
        <f t="shared" si="1854"/>
        <v>215</v>
      </c>
      <c r="DT86" s="78">
        <f t="shared" si="1854"/>
        <v>239</v>
      </c>
      <c r="DU86" s="78">
        <f t="shared" si="1854"/>
        <v>260</v>
      </c>
      <c r="DV86" s="78">
        <f t="shared" si="1854"/>
        <v>282</v>
      </c>
      <c r="DW86" s="79">
        <f t="shared" si="1854"/>
        <v>294</v>
      </c>
      <c r="DX86" s="77">
        <f t="shared" si="1854"/>
        <v>314</v>
      </c>
      <c r="DY86" s="78">
        <f t="shared" si="1854"/>
        <v>324</v>
      </c>
      <c r="DZ86" s="78">
        <f t="shared" si="1854"/>
        <v>338</v>
      </c>
      <c r="EA86" s="78">
        <f t="shared" si="1854"/>
        <v>366</v>
      </c>
      <c r="EB86" s="78">
        <f t="shared" ref="EB86:GM86" si="1855">EA91</f>
        <v>366</v>
      </c>
      <c r="EC86" s="78">
        <f t="shared" si="1855"/>
        <v>366</v>
      </c>
      <c r="ED86" s="79">
        <f t="shared" si="1855"/>
        <v>366</v>
      </c>
      <c r="EE86" s="77">
        <f t="shared" si="1855"/>
        <v>366</v>
      </c>
      <c r="EF86" s="78">
        <f t="shared" si="1855"/>
        <v>366</v>
      </c>
      <c r="EG86" s="78">
        <f t="shared" si="1855"/>
        <v>366</v>
      </c>
      <c r="EH86" s="78">
        <f t="shared" si="1855"/>
        <v>0</v>
      </c>
      <c r="EI86" s="78">
        <f t="shared" si="1855"/>
        <v>0</v>
      </c>
      <c r="EJ86" s="78">
        <f t="shared" si="1855"/>
        <v>0</v>
      </c>
      <c r="EK86" s="79">
        <f t="shared" si="1855"/>
        <v>0</v>
      </c>
      <c r="EL86" s="77">
        <f t="shared" si="1855"/>
        <v>0</v>
      </c>
      <c r="EM86" s="78">
        <f t="shared" si="1855"/>
        <v>0</v>
      </c>
      <c r="EN86" s="78">
        <f t="shared" si="1855"/>
        <v>0</v>
      </c>
      <c r="EO86" s="78">
        <f t="shared" si="1855"/>
        <v>0</v>
      </c>
      <c r="EP86" s="78">
        <f t="shared" si="1855"/>
        <v>0</v>
      </c>
      <c r="EQ86" s="78">
        <f t="shared" si="1855"/>
        <v>0</v>
      </c>
      <c r="ER86" s="79">
        <f t="shared" si="1855"/>
        <v>0</v>
      </c>
      <c r="ES86" s="77">
        <f t="shared" si="1855"/>
        <v>0</v>
      </c>
      <c r="ET86" s="78">
        <f t="shared" si="1855"/>
        <v>0</v>
      </c>
      <c r="EU86" s="78">
        <f t="shared" si="1855"/>
        <v>0</v>
      </c>
      <c r="EV86" s="78">
        <f t="shared" si="1855"/>
        <v>0</v>
      </c>
      <c r="EW86" s="78">
        <f t="shared" si="1855"/>
        <v>0</v>
      </c>
      <c r="EX86" s="78">
        <f t="shared" si="1855"/>
        <v>0</v>
      </c>
      <c r="EY86" s="79">
        <f t="shared" si="1855"/>
        <v>0</v>
      </c>
      <c r="EZ86" s="77">
        <f t="shared" si="1855"/>
        <v>0</v>
      </c>
      <c r="FA86" s="78">
        <f t="shared" si="1855"/>
        <v>0</v>
      </c>
      <c r="FB86" s="78">
        <f t="shared" si="1855"/>
        <v>0</v>
      </c>
      <c r="FC86" s="78">
        <f t="shared" si="1855"/>
        <v>0</v>
      </c>
      <c r="FD86" s="78">
        <f t="shared" si="1855"/>
        <v>0</v>
      </c>
      <c r="FE86" s="78">
        <f t="shared" si="1855"/>
        <v>0</v>
      </c>
      <c r="FF86" s="79">
        <f t="shared" si="1855"/>
        <v>0</v>
      </c>
      <c r="FG86" s="77">
        <f t="shared" si="1855"/>
        <v>0</v>
      </c>
      <c r="FH86" s="78">
        <f t="shared" si="1855"/>
        <v>0</v>
      </c>
      <c r="FI86" s="78">
        <f t="shared" si="1855"/>
        <v>0</v>
      </c>
      <c r="FJ86" s="78">
        <f t="shared" si="1855"/>
        <v>0</v>
      </c>
      <c r="FK86" s="78">
        <f t="shared" si="1855"/>
        <v>0</v>
      </c>
      <c r="FL86" s="78">
        <f t="shared" si="1855"/>
        <v>0</v>
      </c>
      <c r="FM86" s="79">
        <f t="shared" si="1855"/>
        <v>0</v>
      </c>
      <c r="FN86" s="77">
        <f t="shared" si="1855"/>
        <v>0</v>
      </c>
      <c r="FO86" s="78">
        <f t="shared" si="1855"/>
        <v>0</v>
      </c>
      <c r="FP86" s="78">
        <f t="shared" si="1855"/>
        <v>0</v>
      </c>
      <c r="FQ86" s="78">
        <f t="shared" si="1855"/>
        <v>0</v>
      </c>
      <c r="FR86" s="78">
        <f t="shared" si="1855"/>
        <v>0</v>
      </c>
      <c r="FS86" s="78">
        <f t="shared" si="1855"/>
        <v>0</v>
      </c>
      <c r="FT86" s="79">
        <f t="shared" si="1855"/>
        <v>0</v>
      </c>
      <c r="FU86" s="77">
        <f t="shared" si="1855"/>
        <v>0</v>
      </c>
      <c r="FV86" s="78">
        <f t="shared" si="1855"/>
        <v>0</v>
      </c>
      <c r="FW86" s="78">
        <f t="shared" si="1855"/>
        <v>0</v>
      </c>
      <c r="FX86" s="78">
        <f t="shared" si="1855"/>
        <v>0</v>
      </c>
      <c r="FY86" s="78">
        <f t="shared" si="1855"/>
        <v>0</v>
      </c>
      <c r="FZ86" s="78">
        <f t="shared" si="1855"/>
        <v>0</v>
      </c>
      <c r="GA86" s="79">
        <f t="shared" si="1855"/>
        <v>0</v>
      </c>
      <c r="GB86" s="77">
        <f t="shared" si="1855"/>
        <v>0</v>
      </c>
      <c r="GC86" s="78">
        <f t="shared" si="1855"/>
        <v>0</v>
      </c>
      <c r="GD86" s="78">
        <f t="shared" si="1855"/>
        <v>0</v>
      </c>
      <c r="GE86" s="78">
        <f t="shared" si="1855"/>
        <v>0</v>
      </c>
      <c r="GF86" s="78">
        <f t="shared" si="1855"/>
        <v>0</v>
      </c>
      <c r="GG86" s="78">
        <f t="shared" si="1855"/>
        <v>0</v>
      </c>
      <c r="GH86" s="79">
        <f t="shared" si="1855"/>
        <v>0</v>
      </c>
      <c r="GI86" s="77">
        <f t="shared" si="1855"/>
        <v>0</v>
      </c>
      <c r="GJ86" s="78">
        <f t="shared" si="1855"/>
        <v>0</v>
      </c>
      <c r="GK86" s="78">
        <f t="shared" si="1855"/>
        <v>0</v>
      </c>
      <c r="GL86" s="78">
        <f t="shared" si="1855"/>
        <v>0</v>
      </c>
      <c r="GM86" s="78">
        <f t="shared" si="1855"/>
        <v>0</v>
      </c>
      <c r="GN86" s="78">
        <f t="shared" ref="GN86:IY86" si="1856">GM91</f>
        <v>0</v>
      </c>
      <c r="GO86" s="79">
        <f t="shared" si="1856"/>
        <v>0</v>
      </c>
      <c r="GP86" s="77">
        <f t="shared" si="1856"/>
        <v>0</v>
      </c>
      <c r="GQ86" s="78">
        <f t="shared" si="1856"/>
        <v>0</v>
      </c>
      <c r="GR86" s="78">
        <f t="shared" si="1856"/>
        <v>0</v>
      </c>
      <c r="GS86" s="78">
        <f t="shared" si="1856"/>
        <v>0</v>
      </c>
      <c r="GT86" s="78">
        <f t="shared" si="1856"/>
        <v>0</v>
      </c>
      <c r="GU86" s="78">
        <f t="shared" si="1856"/>
        <v>0</v>
      </c>
      <c r="GV86" s="79">
        <f t="shared" si="1856"/>
        <v>0</v>
      </c>
      <c r="GW86" s="77">
        <f t="shared" si="1856"/>
        <v>0</v>
      </c>
      <c r="GX86" s="78">
        <f t="shared" si="1856"/>
        <v>0</v>
      </c>
      <c r="GY86" s="78">
        <f t="shared" si="1856"/>
        <v>0</v>
      </c>
      <c r="GZ86" s="78">
        <f t="shared" si="1856"/>
        <v>0</v>
      </c>
      <c r="HA86" s="78">
        <f t="shared" si="1856"/>
        <v>0</v>
      </c>
      <c r="HB86" s="78">
        <f t="shared" si="1856"/>
        <v>0</v>
      </c>
      <c r="HC86" s="79">
        <f t="shared" si="1856"/>
        <v>0</v>
      </c>
      <c r="HD86" s="77">
        <f t="shared" si="1856"/>
        <v>0</v>
      </c>
      <c r="HE86" s="78">
        <f t="shared" si="1856"/>
        <v>0</v>
      </c>
      <c r="HF86" s="78">
        <f t="shared" si="1856"/>
        <v>0</v>
      </c>
      <c r="HG86" s="78">
        <f t="shared" si="1856"/>
        <v>0</v>
      </c>
      <c r="HH86" s="78">
        <f t="shared" si="1856"/>
        <v>0</v>
      </c>
      <c r="HI86" s="78">
        <f t="shared" si="1856"/>
        <v>0</v>
      </c>
      <c r="HJ86" s="79">
        <f t="shared" si="1856"/>
        <v>0</v>
      </c>
      <c r="HK86" s="77">
        <f t="shared" si="1856"/>
        <v>0</v>
      </c>
      <c r="HL86" s="78">
        <f t="shared" si="1856"/>
        <v>0</v>
      </c>
      <c r="HM86" s="78">
        <f t="shared" si="1856"/>
        <v>0</v>
      </c>
      <c r="HN86" s="78">
        <f t="shared" si="1856"/>
        <v>0</v>
      </c>
      <c r="HO86" s="78">
        <f t="shared" si="1856"/>
        <v>0</v>
      </c>
      <c r="HP86" s="78">
        <f t="shared" si="1856"/>
        <v>0</v>
      </c>
      <c r="HQ86" s="79">
        <f t="shared" si="1856"/>
        <v>0</v>
      </c>
      <c r="HR86" s="77">
        <f t="shared" si="1856"/>
        <v>0</v>
      </c>
      <c r="HS86" s="78">
        <f t="shared" si="1856"/>
        <v>0</v>
      </c>
      <c r="HT86" s="78">
        <f t="shared" si="1856"/>
        <v>0</v>
      </c>
      <c r="HU86" s="78">
        <f t="shared" si="1856"/>
        <v>0</v>
      </c>
      <c r="HV86" s="78">
        <f t="shared" si="1856"/>
        <v>0</v>
      </c>
      <c r="HW86" s="78">
        <f t="shared" si="1856"/>
        <v>0</v>
      </c>
      <c r="HX86" s="79">
        <f t="shared" si="1856"/>
        <v>0</v>
      </c>
      <c r="HY86" s="77">
        <f t="shared" si="1856"/>
        <v>0</v>
      </c>
      <c r="HZ86" s="78">
        <f t="shared" si="1856"/>
        <v>0</v>
      </c>
      <c r="IA86" s="78">
        <f t="shared" si="1856"/>
        <v>0</v>
      </c>
      <c r="IB86" s="78">
        <f t="shared" si="1856"/>
        <v>0</v>
      </c>
      <c r="IC86" s="78">
        <f t="shared" si="1856"/>
        <v>0</v>
      </c>
      <c r="ID86" s="78">
        <f t="shared" si="1856"/>
        <v>0</v>
      </c>
      <c r="IE86" s="79">
        <f t="shared" si="1856"/>
        <v>0</v>
      </c>
      <c r="IF86" s="77">
        <f t="shared" si="1856"/>
        <v>0</v>
      </c>
      <c r="IG86" s="78">
        <f t="shared" si="1856"/>
        <v>0</v>
      </c>
      <c r="IH86" s="78">
        <f t="shared" si="1856"/>
        <v>0</v>
      </c>
      <c r="II86" s="78">
        <f t="shared" si="1856"/>
        <v>0</v>
      </c>
      <c r="IJ86" s="78">
        <f t="shared" si="1856"/>
        <v>0</v>
      </c>
      <c r="IK86" s="78">
        <f t="shared" si="1856"/>
        <v>0</v>
      </c>
      <c r="IL86" s="79">
        <f t="shared" si="1856"/>
        <v>0</v>
      </c>
      <c r="IM86" s="77">
        <f t="shared" si="1856"/>
        <v>0</v>
      </c>
      <c r="IN86" s="78">
        <f t="shared" si="1856"/>
        <v>0</v>
      </c>
      <c r="IO86" s="78">
        <f t="shared" si="1856"/>
        <v>0</v>
      </c>
      <c r="IP86" s="78">
        <f t="shared" si="1856"/>
        <v>0</v>
      </c>
      <c r="IQ86" s="78">
        <f t="shared" si="1856"/>
        <v>0</v>
      </c>
      <c r="IR86" s="78">
        <f t="shared" si="1856"/>
        <v>0</v>
      </c>
      <c r="IS86" s="79">
        <f t="shared" si="1856"/>
        <v>0</v>
      </c>
      <c r="IT86" s="77">
        <f t="shared" si="1856"/>
        <v>0</v>
      </c>
      <c r="IU86" s="78">
        <f t="shared" si="1856"/>
        <v>0</v>
      </c>
      <c r="IV86" s="78">
        <f t="shared" si="1856"/>
        <v>0</v>
      </c>
      <c r="IW86" s="78">
        <f t="shared" si="1856"/>
        <v>0</v>
      </c>
      <c r="IX86" s="78">
        <f t="shared" si="1856"/>
        <v>0</v>
      </c>
      <c r="IY86" s="78">
        <f t="shared" si="1856"/>
        <v>0</v>
      </c>
      <c r="IZ86" s="79">
        <f t="shared" ref="IZ86:JN86" si="1857">IY91</f>
        <v>0</v>
      </c>
      <c r="JA86" s="77">
        <f t="shared" si="1857"/>
        <v>0</v>
      </c>
      <c r="JB86" s="78">
        <f t="shared" si="1857"/>
        <v>0</v>
      </c>
      <c r="JC86" s="78">
        <f t="shared" si="1857"/>
        <v>0</v>
      </c>
      <c r="JD86" s="78">
        <f t="shared" si="1857"/>
        <v>0</v>
      </c>
      <c r="JE86" s="78">
        <f t="shared" si="1857"/>
        <v>0</v>
      </c>
      <c r="JF86" s="78">
        <f t="shared" si="1857"/>
        <v>0</v>
      </c>
      <c r="JG86" s="79">
        <f t="shared" si="1857"/>
        <v>0</v>
      </c>
      <c r="JH86" s="77">
        <f t="shared" si="1857"/>
        <v>0</v>
      </c>
      <c r="JI86" s="78">
        <f t="shared" si="1857"/>
        <v>0</v>
      </c>
      <c r="JJ86" s="78">
        <f t="shared" si="1857"/>
        <v>0</v>
      </c>
      <c r="JK86" s="78">
        <f t="shared" si="1857"/>
        <v>0</v>
      </c>
      <c r="JL86" s="78">
        <f t="shared" si="1857"/>
        <v>0</v>
      </c>
      <c r="JM86" s="78">
        <f t="shared" si="1857"/>
        <v>0</v>
      </c>
      <c r="JN86" s="79">
        <f t="shared" si="1857"/>
        <v>0</v>
      </c>
    </row>
    <row r="87" spans="1:274" x14ac:dyDescent="0.2">
      <c r="A87" s="39" t="s">
        <v>32</v>
      </c>
      <c r="B87" s="40"/>
      <c r="C87" s="41"/>
      <c r="D87" s="41"/>
      <c r="E87" s="41"/>
      <c r="F87" s="41"/>
      <c r="G87" s="41"/>
      <c r="H87" s="42"/>
      <c r="I87" s="40">
        <v>26</v>
      </c>
      <c r="J87" s="41">
        <v>40</v>
      </c>
      <c r="K87" s="41">
        <v>60</v>
      </c>
      <c r="L87" s="41">
        <v>126</v>
      </c>
      <c r="M87" s="41">
        <v>132</v>
      </c>
      <c r="N87" s="41">
        <v>133</v>
      </c>
      <c r="O87" s="42">
        <v>157</v>
      </c>
      <c r="P87" s="40">
        <v>170</v>
      </c>
      <c r="Q87" s="41">
        <v>195</v>
      </c>
      <c r="R87" s="41">
        <v>227</v>
      </c>
      <c r="S87" s="41">
        <v>223</v>
      </c>
      <c r="T87" s="41">
        <v>221</v>
      </c>
      <c r="U87" s="41">
        <v>248</v>
      </c>
      <c r="V87" s="42">
        <v>296</v>
      </c>
      <c r="W87" s="40">
        <v>339</v>
      </c>
      <c r="X87" s="41">
        <v>288</v>
      </c>
      <c r="Y87" s="41">
        <v>322</v>
      </c>
      <c r="Z87" s="41">
        <v>338</v>
      </c>
      <c r="AA87" s="41">
        <v>360</v>
      </c>
      <c r="AB87" s="41">
        <v>377</v>
      </c>
      <c r="AC87" s="42">
        <v>470</v>
      </c>
      <c r="AD87" s="40">
        <v>340</v>
      </c>
      <c r="AE87" s="41">
        <v>442</v>
      </c>
      <c r="AF87" s="41">
        <v>409</v>
      </c>
      <c r="AG87" s="41">
        <v>452</v>
      </c>
      <c r="AH87" s="41">
        <v>402</v>
      </c>
      <c r="AI87" s="41">
        <v>390</v>
      </c>
      <c r="AJ87" s="42">
        <v>380</v>
      </c>
      <c r="AK87" s="40">
        <v>375</v>
      </c>
      <c r="AL87" s="41">
        <v>387</v>
      </c>
      <c r="AM87" s="41">
        <v>317</v>
      </c>
      <c r="AN87" s="41">
        <v>388</v>
      </c>
      <c r="AO87" s="41">
        <v>327</v>
      </c>
      <c r="AP87" s="41">
        <v>291</v>
      </c>
      <c r="AQ87" s="42">
        <v>330</v>
      </c>
      <c r="AR87" s="40">
        <v>319</v>
      </c>
      <c r="AS87" s="41">
        <v>260</v>
      </c>
      <c r="AT87" s="41">
        <v>250</v>
      </c>
      <c r="AU87" s="41">
        <v>274</v>
      </c>
      <c r="AV87" s="41">
        <v>290</v>
      </c>
      <c r="AW87" s="41">
        <v>241</v>
      </c>
      <c r="AX87" s="42">
        <v>245</v>
      </c>
      <c r="AY87" s="40">
        <v>220</v>
      </c>
      <c r="AZ87" s="41">
        <v>200</v>
      </c>
      <c r="BA87" s="41">
        <v>208</v>
      </c>
      <c r="BB87" s="41">
        <v>200</v>
      </c>
      <c r="BC87" s="41">
        <v>180</v>
      </c>
      <c r="BD87" s="41">
        <v>185</v>
      </c>
      <c r="BE87" s="42">
        <v>177</v>
      </c>
      <c r="BF87" s="40">
        <v>169</v>
      </c>
      <c r="BG87" s="41">
        <v>142</v>
      </c>
      <c r="BH87" s="41">
        <v>160</v>
      </c>
      <c r="BI87" s="41">
        <v>155</v>
      </c>
      <c r="BJ87" s="41">
        <v>140</v>
      </c>
      <c r="BK87" s="41">
        <v>160</v>
      </c>
      <c r="BL87" s="42">
        <v>130</v>
      </c>
      <c r="BM87" s="40">
        <v>142</v>
      </c>
      <c r="BN87" s="41">
        <v>145</v>
      </c>
      <c r="BO87" s="41">
        <v>140</v>
      </c>
      <c r="BP87" s="41">
        <v>171</v>
      </c>
      <c r="BQ87" s="41">
        <v>138</v>
      </c>
      <c r="BR87" s="41">
        <v>146</v>
      </c>
      <c r="BS87" s="42">
        <v>150</v>
      </c>
      <c r="BT87" s="40">
        <v>150</v>
      </c>
      <c r="BU87" s="41">
        <v>120</v>
      </c>
      <c r="BV87" s="41">
        <v>117</v>
      </c>
      <c r="BW87" s="41">
        <v>106</v>
      </c>
      <c r="BX87" s="41">
        <v>88</v>
      </c>
      <c r="BY87" s="41">
        <v>72</v>
      </c>
      <c r="BZ87" s="42">
        <v>77</v>
      </c>
      <c r="CA87" s="40">
        <v>80</v>
      </c>
      <c r="CB87" s="41">
        <v>107</v>
      </c>
      <c r="CC87" s="41">
        <v>89</v>
      </c>
      <c r="CD87" s="41">
        <v>85</v>
      </c>
      <c r="CE87" s="41">
        <v>90</v>
      </c>
      <c r="CF87" s="41">
        <v>90</v>
      </c>
      <c r="CG87" s="42">
        <v>89</v>
      </c>
      <c r="CH87" s="40">
        <v>66</v>
      </c>
      <c r="CI87" s="41">
        <v>83</v>
      </c>
      <c r="CJ87" s="41">
        <v>70</v>
      </c>
      <c r="CK87" s="41">
        <v>68</v>
      </c>
      <c r="CL87" s="41">
        <v>32</v>
      </c>
      <c r="CM87" s="41">
        <v>50</v>
      </c>
      <c r="CN87" s="42">
        <v>45</v>
      </c>
      <c r="CO87" s="40">
        <v>55</v>
      </c>
      <c r="CP87" s="41">
        <v>49</v>
      </c>
      <c r="CQ87" s="41">
        <v>51</v>
      </c>
      <c r="CR87" s="41">
        <v>40</v>
      </c>
      <c r="CS87" s="41">
        <v>33</v>
      </c>
      <c r="CT87" s="41">
        <v>49</v>
      </c>
      <c r="CU87" s="42">
        <v>37</v>
      </c>
      <c r="CV87" s="40">
        <v>36</v>
      </c>
      <c r="CW87" s="41">
        <v>26</v>
      </c>
      <c r="CX87" s="41">
        <v>50</v>
      </c>
      <c r="CY87" s="41">
        <v>50</v>
      </c>
      <c r="CZ87" s="41">
        <v>40</v>
      </c>
      <c r="DA87" s="41">
        <v>41</v>
      </c>
      <c r="DB87" s="42">
        <v>28</v>
      </c>
      <c r="DC87" s="40">
        <v>42</v>
      </c>
      <c r="DD87" s="41">
        <v>31</v>
      </c>
      <c r="DE87" s="41">
        <v>40</v>
      </c>
      <c r="DF87" s="41">
        <v>23</v>
      </c>
      <c r="DG87" s="41">
        <v>31</v>
      </c>
      <c r="DH87" s="41">
        <v>23</v>
      </c>
      <c r="DI87" s="42">
        <v>32</v>
      </c>
      <c r="DJ87" s="40">
        <v>37</v>
      </c>
      <c r="DK87" s="41">
        <v>21</v>
      </c>
      <c r="DL87" s="41">
        <v>30</v>
      </c>
      <c r="DM87" s="41">
        <v>37</v>
      </c>
      <c r="DN87" s="41">
        <v>32</v>
      </c>
      <c r="DO87" s="41">
        <v>42</v>
      </c>
      <c r="DP87" s="42">
        <v>40</v>
      </c>
      <c r="DQ87" s="40">
        <v>20</v>
      </c>
      <c r="DR87" s="41">
        <v>14</v>
      </c>
      <c r="DS87" s="41">
        <v>24</v>
      </c>
      <c r="DT87" s="41">
        <v>21</v>
      </c>
      <c r="DU87" s="41">
        <v>22</v>
      </c>
      <c r="DV87" s="41">
        <v>12</v>
      </c>
      <c r="DW87" s="42">
        <v>20</v>
      </c>
      <c r="DX87" s="40">
        <v>10</v>
      </c>
      <c r="DY87" s="41">
        <v>14</v>
      </c>
      <c r="DZ87" s="41">
        <v>28</v>
      </c>
      <c r="EA87" s="41"/>
      <c r="EB87" s="41"/>
      <c r="EC87" s="41"/>
      <c r="ED87" s="42"/>
      <c r="EE87" s="40">
        <v>0</v>
      </c>
      <c r="EF87" s="41"/>
      <c r="EG87" s="41"/>
      <c r="EH87" s="41"/>
      <c r="EI87" s="41"/>
      <c r="EJ87" s="41"/>
      <c r="EK87" s="42"/>
      <c r="EL87" s="40">
        <v>0</v>
      </c>
      <c r="EM87" s="41"/>
      <c r="EN87" s="41"/>
      <c r="EO87" s="41"/>
      <c r="EP87" s="41"/>
      <c r="EQ87" s="41"/>
      <c r="ER87" s="42"/>
      <c r="ES87" s="40">
        <v>0</v>
      </c>
      <c r="ET87" s="41"/>
      <c r="EU87" s="41"/>
      <c r="EV87" s="41"/>
      <c r="EW87" s="41"/>
      <c r="EX87" s="41"/>
      <c r="EY87" s="42"/>
      <c r="EZ87" s="40">
        <v>0</v>
      </c>
      <c r="FA87" s="41"/>
      <c r="FB87" s="41"/>
      <c r="FC87" s="41"/>
      <c r="FD87" s="41"/>
      <c r="FE87" s="41"/>
      <c r="FF87" s="42"/>
      <c r="FG87" s="40">
        <v>0</v>
      </c>
      <c r="FH87" s="41"/>
      <c r="FI87" s="41"/>
      <c r="FJ87" s="41"/>
      <c r="FK87" s="41"/>
      <c r="FL87" s="41"/>
      <c r="FM87" s="42"/>
      <c r="FN87" s="40">
        <v>0</v>
      </c>
      <c r="FO87" s="41"/>
      <c r="FP87" s="41"/>
      <c r="FQ87" s="41"/>
      <c r="FR87" s="41"/>
      <c r="FS87" s="41"/>
      <c r="FT87" s="42"/>
      <c r="FU87" s="40">
        <v>0</v>
      </c>
      <c r="FV87" s="41"/>
      <c r="FW87" s="41"/>
      <c r="FX87" s="41"/>
      <c r="FY87" s="41"/>
      <c r="FZ87" s="41"/>
      <c r="GA87" s="42"/>
      <c r="GB87" s="40">
        <v>0</v>
      </c>
      <c r="GC87" s="41"/>
      <c r="GD87" s="41"/>
      <c r="GE87" s="41"/>
      <c r="GF87" s="41"/>
      <c r="GG87" s="41"/>
      <c r="GH87" s="42"/>
      <c r="GI87" s="40">
        <v>0</v>
      </c>
      <c r="GJ87" s="41"/>
      <c r="GK87" s="41"/>
      <c r="GL87" s="41"/>
      <c r="GM87" s="41"/>
      <c r="GN87" s="41"/>
      <c r="GO87" s="42"/>
      <c r="GP87" s="40">
        <v>0</v>
      </c>
      <c r="GQ87" s="41"/>
      <c r="GR87" s="41"/>
      <c r="GS87" s="41"/>
      <c r="GT87" s="41"/>
      <c r="GU87" s="41"/>
      <c r="GV87" s="42"/>
      <c r="GW87" s="40">
        <v>0</v>
      </c>
      <c r="GX87" s="41"/>
      <c r="GY87" s="41"/>
      <c r="GZ87" s="41"/>
      <c r="HA87" s="41"/>
      <c r="HB87" s="41"/>
      <c r="HC87" s="42"/>
      <c r="HD87" s="40">
        <v>0</v>
      </c>
      <c r="HE87" s="41"/>
      <c r="HF87" s="41"/>
      <c r="HG87" s="41"/>
      <c r="HH87" s="41"/>
      <c r="HI87" s="41"/>
      <c r="HJ87" s="42"/>
      <c r="HK87" s="40">
        <v>0</v>
      </c>
      <c r="HL87" s="41"/>
      <c r="HM87" s="41"/>
      <c r="HN87" s="41"/>
      <c r="HO87" s="41"/>
      <c r="HP87" s="41"/>
      <c r="HQ87" s="42"/>
      <c r="HR87" s="40">
        <v>0</v>
      </c>
      <c r="HS87" s="41"/>
      <c r="HT87" s="41"/>
      <c r="HU87" s="41"/>
      <c r="HV87" s="41"/>
      <c r="HW87" s="41"/>
      <c r="HX87" s="42"/>
      <c r="HY87" s="40">
        <v>0</v>
      </c>
      <c r="HZ87" s="41"/>
      <c r="IA87" s="41"/>
      <c r="IB87" s="41"/>
      <c r="IC87" s="41"/>
      <c r="ID87" s="41"/>
      <c r="IE87" s="42"/>
      <c r="IF87" s="40">
        <v>0</v>
      </c>
      <c r="IG87" s="41"/>
      <c r="IH87" s="41"/>
      <c r="II87" s="41"/>
      <c r="IJ87" s="41"/>
      <c r="IK87" s="41"/>
      <c r="IL87" s="42"/>
      <c r="IM87" s="40">
        <v>0</v>
      </c>
      <c r="IN87" s="41"/>
      <c r="IO87" s="41"/>
      <c r="IP87" s="41"/>
      <c r="IQ87" s="41"/>
      <c r="IR87" s="41"/>
      <c r="IS87" s="42"/>
      <c r="IT87" s="40">
        <v>0</v>
      </c>
      <c r="IU87" s="41"/>
      <c r="IV87" s="41"/>
      <c r="IW87" s="41"/>
      <c r="IX87" s="41"/>
      <c r="IY87" s="41"/>
      <c r="IZ87" s="42"/>
      <c r="JA87" s="40">
        <v>0</v>
      </c>
      <c r="JB87" s="41"/>
      <c r="JC87" s="41"/>
      <c r="JD87" s="41"/>
      <c r="JE87" s="41"/>
      <c r="JF87" s="41"/>
      <c r="JG87" s="42"/>
      <c r="JH87" s="40">
        <v>0</v>
      </c>
      <c r="JI87" s="41"/>
      <c r="JJ87" s="41"/>
      <c r="JK87" s="41"/>
      <c r="JL87" s="41"/>
      <c r="JM87" s="41"/>
      <c r="JN87" s="42"/>
    </row>
    <row r="88" spans="1:274" x14ac:dyDescent="0.2">
      <c r="A88" s="39" t="s">
        <v>111</v>
      </c>
      <c r="B88" s="40"/>
      <c r="C88" s="41"/>
      <c r="D88" s="41"/>
      <c r="E88" s="41"/>
      <c r="F88" s="41"/>
      <c r="G88" s="41"/>
      <c r="H88" s="42"/>
      <c r="I88" s="40"/>
      <c r="J88" s="41"/>
      <c r="K88" s="41"/>
      <c r="L88" s="41">
        <v>66</v>
      </c>
      <c r="M88" s="41"/>
      <c r="N88" s="41"/>
      <c r="O88" s="42"/>
      <c r="P88" s="40"/>
      <c r="Q88" s="41"/>
      <c r="R88" s="41"/>
      <c r="S88" s="41">
        <v>973</v>
      </c>
      <c r="T88" s="41"/>
      <c r="U88" s="41"/>
      <c r="V88" s="42"/>
      <c r="W88" s="40"/>
      <c r="X88" s="41"/>
      <c r="Y88" s="41">
        <v>2164</v>
      </c>
      <c r="Z88" s="41"/>
      <c r="AA88" s="41"/>
      <c r="AB88" s="41"/>
      <c r="AC88" s="42"/>
      <c r="AD88" s="40"/>
      <c r="AE88" s="41"/>
      <c r="AF88" s="41">
        <v>2327</v>
      </c>
      <c r="AG88" s="41"/>
      <c r="AH88" s="41"/>
      <c r="AI88" s="41"/>
      <c r="AJ88" s="42"/>
      <c r="AK88" s="40"/>
      <c r="AL88" s="41"/>
      <c r="AM88" s="41"/>
      <c r="AN88" s="41">
        <v>3112</v>
      </c>
      <c r="AO88" s="41"/>
      <c r="AP88" s="41"/>
      <c r="AQ88" s="42"/>
      <c r="AR88" s="40"/>
      <c r="AS88" s="41"/>
      <c r="AT88" s="41"/>
      <c r="AU88" s="41">
        <v>2165</v>
      </c>
      <c r="AV88" s="41"/>
      <c r="AW88" s="41"/>
      <c r="AX88" s="42"/>
      <c r="AY88" s="40"/>
      <c r="AZ88" s="41"/>
      <c r="BA88" s="41"/>
      <c r="BB88" s="41">
        <v>1678</v>
      </c>
      <c r="BC88" s="41"/>
      <c r="BD88" s="41"/>
      <c r="BE88" s="42"/>
      <c r="BF88" s="40"/>
      <c r="BG88" s="41"/>
      <c r="BH88" s="41"/>
      <c r="BI88" s="41"/>
      <c r="BJ88" s="41">
        <v>1368</v>
      </c>
      <c r="BK88" s="41"/>
      <c r="BL88" s="42"/>
      <c r="BM88" s="40">
        <v>430</v>
      </c>
      <c r="BN88" s="41"/>
      <c r="BO88" s="41"/>
      <c r="BP88" s="41"/>
      <c r="BQ88" s="41"/>
      <c r="BR88" s="41"/>
      <c r="BS88" s="42">
        <v>882</v>
      </c>
      <c r="BT88" s="40">
        <v>0</v>
      </c>
      <c r="BU88" s="41"/>
      <c r="BV88" s="41"/>
      <c r="BW88" s="41">
        <v>537</v>
      </c>
      <c r="BX88" s="41"/>
      <c r="BY88" s="41"/>
      <c r="BZ88" s="42"/>
      <c r="CA88" s="40"/>
      <c r="CB88" s="41"/>
      <c r="CC88" s="41"/>
      <c r="CD88" s="41">
        <v>619</v>
      </c>
      <c r="CE88" s="41"/>
      <c r="CF88" s="41"/>
      <c r="CG88" s="42"/>
      <c r="CH88" s="40">
        <v>354</v>
      </c>
      <c r="CI88" s="41"/>
      <c r="CJ88" s="41"/>
      <c r="CK88" s="41"/>
      <c r="CL88" s="41"/>
      <c r="CM88" s="41"/>
      <c r="CN88" s="42"/>
      <c r="CO88" s="40"/>
      <c r="CP88" s="41"/>
      <c r="CQ88" s="41">
        <v>569</v>
      </c>
      <c r="CR88" s="41"/>
      <c r="CS88" s="41"/>
      <c r="CT88" s="41"/>
      <c r="CU88" s="42"/>
      <c r="CV88" s="40"/>
      <c r="CW88" s="41"/>
      <c r="CX88" s="41"/>
      <c r="CY88" s="41"/>
      <c r="CZ88" s="41"/>
      <c r="DA88" s="41"/>
      <c r="DB88" s="42"/>
      <c r="DC88" s="40"/>
      <c r="DD88" s="41"/>
      <c r="DE88" s="41"/>
      <c r="DF88" s="41"/>
      <c r="DG88" s="41"/>
      <c r="DH88" s="41"/>
      <c r="DI88" s="42"/>
      <c r="DJ88" s="40"/>
      <c r="DK88" s="41"/>
      <c r="DL88" s="41"/>
      <c r="DM88" s="41">
        <v>710</v>
      </c>
      <c r="DN88" s="41"/>
      <c r="DO88" s="41"/>
      <c r="DP88" s="42"/>
      <c r="DQ88" s="40"/>
      <c r="DR88" s="41"/>
      <c r="DS88" s="41"/>
      <c r="DT88" s="41"/>
      <c r="DU88" s="41"/>
      <c r="DV88" s="41"/>
      <c r="DW88" s="42"/>
      <c r="DX88" s="40"/>
      <c r="DY88" s="41"/>
      <c r="DZ88" s="41"/>
      <c r="EA88" s="41"/>
      <c r="EB88" s="41"/>
      <c r="EC88" s="41"/>
      <c r="ED88" s="42"/>
      <c r="EE88" s="40"/>
      <c r="EF88" s="41"/>
      <c r="EG88" s="41">
        <v>366</v>
      </c>
      <c r="EH88" s="41"/>
      <c r="EI88" s="41"/>
      <c r="EJ88" s="41"/>
      <c r="EK88" s="42"/>
      <c r="EL88" s="40"/>
      <c r="EM88" s="41"/>
      <c r="EN88" s="41"/>
      <c r="EO88" s="41"/>
      <c r="EP88" s="41"/>
      <c r="EQ88" s="41"/>
      <c r="ER88" s="42"/>
      <c r="ES88" s="40"/>
      <c r="ET88" s="41"/>
      <c r="EU88" s="41"/>
      <c r="EV88" s="41"/>
      <c r="EW88" s="41"/>
      <c r="EX88" s="41"/>
      <c r="EY88" s="42"/>
      <c r="EZ88" s="40"/>
      <c r="FA88" s="41"/>
      <c r="FB88" s="41"/>
      <c r="FC88" s="41"/>
      <c r="FD88" s="41"/>
      <c r="FE88" s="41"/>
      <c r="FF88" s="42"/>
      <c r="FG88" s="40"/>
      <c r="FH88" s="41"/>
      <c r="FI88" s="41"/>
      <c r="FJ88" s="41"/>
      <c r="FK88" s="41"/>
      <c r="FL88" s="41"/>
      <c r="FM88" s="42"/>
      <c r="FN88" s="40"/>
      <c r="FO88" s="41"/>
      <c r="FP88" s="41"/>
      <c r="FQ88" s="41"/>
      <c r="FR88" s="41"/>
      <c r="FS88" s="41"/>
      <c r="FT88" s="42"/>
      <c r="FU88" s="40"/>
      <c r="FV88" s="41"/>
      <c r="FW88" s="41"/>
      <c r="FX88" s="41"/>
      <c r="FY88" s="41"/>
      <c r="FZ88" s="41"/>
      <c r="GA88" s="42"/>
      <c r="GB88" s="40"/>
      <c r="GC88" s="41"/>
      <c r="GD88" s="41"/>
      <c r="GE88" s="41"/>
      <c r="GF88" s="41"/>
      <c r="GG88" s="41"/>
      <c r="GH88" s="42"/>
      <c r="GI88" s="40"/>
      <c r="GJ88" s="41"/>
      <c r="GK88" s="41"/>
      <c r="GL88" s="41"/>
      <c r="GM88" s="41"/>
      <c r="GN88" s="41"/>
      <c r="GO88" s="42"/>
      <c r="GP88" s="40"/>
      <c r="GQ88" s="41"/>
      <c r="GR88" s="41"/>
      <c r="GS88" s="41"/>
      <c r="GT88" s="41"/>
      <c r="GU88" s="41"/>
      <c r="GV88" s="42"/>
      <c r="GW88" s="40"/>
      <c r="GX88" s="41"/>
      <c r="GY88" s="41"/>
      <c r="GZ88" s="41"/>
      <c r="HA88" s="41"/>
      <c r="HB88" s="41"/>
      <c r="HC88" s="42"/>
      <c r="HD88" s="40"/>
      <c r="HE88" s="41"/>
      <c r="HF88" s="41"/>
      <c r="HG88" s="41"/>
      <c r="HH88" s="41"/>
      <c r="HI88" s="41"/>
      <c r="HJ88" s="42"/>
      <c r="HK88" s="40"/>
      <c r="HL88" s="41"/>
      <c r="HM88" s="41"/>
      <c r="HN88" s="41"/>
      <c r="HO88" s="41"/>
      <c r="HP88" s="41"/>
      <c r="HQ88" s="42"/>
      <c r="HR88" s="40"/>
      <c r="HS88" s="41"/>
      <c r="HT88" s="41"/>
      <c r="HU88" s="41"/>
      <c r="HV88" s="41"/>
      <c r="HW88" s="41"/>
      <c r="HX88" s="42"/>
      <c r="HY88" s="40"/>
      <c r="HZ88" s="41"/>
      <c r="IA88" s="41"/>
      <c r="IB88" s="41"/>
      <c r="IC88" s="41"/>
      <c r="ID88" s="41"/>
      <c r="IE88" s="42"/>
      <c r="IF88" s="40"/>
      <c r="IG88" s="41"/>
      <c r="IH88" s="41"/>
      <c r="II88" s="41"/>
      <c r="IJ88" s="41"/>
      <c r="IK88" s="41"/>
      <c r="IL88" s="42"/>
      <c r="IM88" s="40"/>
      <c r="IN88" s="41"/>
      <c r="IO88" s="41"/>
      <c r="IP88" s="41"/>
      <c r="IQ88" s="41"/>
      <c r="IR88" s="41"/>
      <c r="IS88" s="42"/>
      <c r="IT88" s="40"/>
      <c r="IU88" s="41"/>
      <c r="IV88" s="41"/>
      <c r="IW88" s="41"/>
      <c r="IX88" s="41"/>
      <c r="IY88" s="41"/>
      <c r="IZ88" s="42"/>
      <c r="JA88" s="40"/>
      <c r="JB88" s="41"/>
      <c r="JC88" s="41"/>
      <c r="JD88" s="41"/>
      <c r="JE88" s="41"/>
      <c r="JF88" s="41"/>
      <c r="JG88" s="42"/>
      <c r="JH88" s="40"/>
      <c r="JI88" s="41"/>
      <c r="JJ88" s="41"/>
      <c r="JK88" s="41"/>
      <c r="JL88" s="41"/>
      <c r="JM88" s="41"/>
      <c r="JN88" s="42"/>
    </row>
    <row r="89" spans="1:274" x14ac:dyDescent="0.2">
      <c r="A89" s="39" t="s">
        <v>112</v>
      </c>
      <c r="B89" s="40"/>
      <c r="C89" s="41"/>
      <c r="D89" s="41"/>
      <c r="E89" s="41"/>
      <c r="F89" s="41"/>
      <c r="G89" s="41"/>
      <c r="H89" s="42"/>
      <c r="I89" s="40"/>
      <c r="J89" s="41"/>
      <c r="K89" s="41"/>
      <c r="L89" s="41"/>
      <c r="M89" s="41"/>
      <c r="N89" s="41"/>
      <c r="O89" s="42"/>
      <c r="P89" s="40"/>
      <c r="Q89" s="41"/>
      <c r="R89" s="41"/>
      <c r="S89" s="41"/>
      <c r="T89" s="41"/>
      <c r="U89" s="41"/>
      <c r="V89" s="42"/>
      <c r="W89" s="40"/>
      <c r="X89" s="41"/>
      <c r="Y89" s="41"/>
      <c r="Z89" s="41"/>
      <c r="AA89" s="41"/>
      <c r="AB89" s="41"/>
      <c r="AC89" s="42"/>
      <c r="AD89" s="40"/>
      <c r="AE89" s="41"/>
      <c r="AF89" s="41"/>
      <c r="AG89" s="41"/>
      <c r="AH89" s="41"/>
      <c r="AI89" s="41"/>
      <c r="AJ89" s="42"/>
      <c r="AK89" s="40"/>
      <c r="AL89" s="41"/>
      <c r="AM89" s="41"/>
      <c r="AN89" s="41"/>
      <c r="AO89" s="41"/>
      <c r="AP89" s="41"/>
      <c r="AQ89" s="42"/>
      <c r="AR89" s="40"/>
      <c r="AS89" s="41"/>
      <c r="AT89" s="41"/>
      <c r="AU89" s="41"/>
      <c r="AV89" s="41"/>
      <c r="AW89" s="41"/>
      <c r="AX89" s="42"/>
      <c r="AY89" s="40"/>
      <c r="AZ89" s="41"/>
      <c r="BA89" s="41"/>
      <c r="BB89" s="41"/>
      <c r="BC89" s="41"/>
      <c r="BD89" s="41"/>
      <c r="BE89" s="42"/>
      <c r="BF89" s="40"/>
      <c r="BG89" s="41"/>
      <c r="BH89" s="41"/>
      <c r="BI89" s="41"/>
      <c r="BJ89" s="41"/>
      <c r="BK89" s="41"/>
      <c r="BL89" s="42"/>
      <c r="BM89" s="40"/>
      <c r="BN89" s="41"/>
      <c r="BO89" s="41"/>
      <c r="BP89" s="41"/>
      <c r="BQ89" s="41"/>
      <c r="BR89" s="41"/>
      <c r="BS89" s="42"/>
      <c r="BT89" s="40"/>
      <c r="BU89" s="41"/>
      <c r="BV89" s="41"/>
      <c r="BW89" s="41"/>
      <c r="BX89" s="41"/>
      <c r="BY89" s="41"/>
      <c r="BZ89" s="42"/>
      <c r="CA89" s="40"/>
      <c r="CB89" s="41"/>
      <c r="CC89" s="41"/>
      <c r="CD89" s="41"/>
      <c r="CE89" s="41"/>
      <c r="CF89" s="41"/>
      <c r="CG89" s="42"/>
      <c r="CH89" s="40"/>
      <c r="CI89" s="41"/>
      <c r="CJ89" s="41"/>
      <c r="CK89" s="41"/>
      <c r="CL89" s="41"/>
      <c r="CM89" s="41"/>
      <c r="CN89" s="42"/>
      <c r="CO89" s="40"/>
      <c r="CP89" s="41"/>
      <c r="CQ89" s="41"/>
      <c r="CR89" s="41"/>
      <c r="CS89" s="41"/>
      <c r="CT89" s="41"/>
      <c r="CU89" s="42"/>
      <c r="CV89" s="40"/>
      <c r="CW89" s="41"/>
      <c r="CX89" s="41"/>
      <c r="CY89" s="41"/>
      <c r="CZ89" s="41"/>
      <c r="DA89" s="41"/>
      <c r="DB89" s="42"/>
      <c r="DC89" s="40"/>
      <c r="DD89" s="41"/>
      <c r="DE89" s="41"/>
      <c r="DF89" s="41"/>
      <c r="DG89" s="41"/>
      <c r="DH89" s="41"/>
      <c r="DI89" s="42"/>
      <c r="DJ89" s="40"/>
      <c r="DK89" s="41"/>
      <c r="DL89" s="41"/>
      <c r="DM89" s="41"/>
      <c r="DN89" s="41"/>
      <c r="DO89" s="41"/>
      <c r="DP89" s="42"/>
      <c r="DQ89" s="40"/>
      <c r="DR89" s="41"/>
      <c r="DS89" s="41"/>
      <c r="DT89" s="41"/>
      <c r="DU89" s="41"/>
      <c r="DV89" s="41"/>
      <c r="DW89" s="42"/>
      <c r="DX89" s="40"/>
      <c r="DY89" s="41"/>
      <c r="DZ89" s="41"/>
      <c r="EA89" s="41"/>
      <c r="EB89" s="41"/>
      <c r="EC89" s="41"/>
      <c r="ED89" s="42"/>
      <c r="EE89" s="40"/>
      <c r="EF89" s="41"/>
      <c r="EG89" s="41"/>
      <c r="EH89" s="41"/>
      <c r="EI89" s="41"/>
      <c r="EJ89" s="41"/>
      <c r="EK89" s="42"/>
      <c r="EL89" s="40"/>
      <c r="EM89" s="41"/>
      <c r="EN89" s="41"/>
      <c r="EO89" s="41"/>
      <c r="EP89" s="41"/>
      <c r="EQ89" s="41"/>
      <c r="ER89" s="42"/>
      <c r="ES89" s="40"/>
      <c r="ET89" s="41"/>
      <c r="EU89" s="41"/>
      <c r="EV89" s="41"/>
      <c r="EW89" s="41"/>
      <c r="EX89" s="41"/>
      <c r="EY89" s="42"/>
      <c r="EZ89" s="40"/>
      <c r="FA89" s="41"/>
      <c r="FB89" s="41"/>
      <c r="FC89" s="41"/>
      <c r="FD89" s="41"/>
      <c r="FE89" s="41"/>
      <c r="FF89" s="42"/>
      <c r="FG89" s="40"/>
      <c r="FH89" s="41"/>
      <c r="FI89" s="41"/>
      <c r="FJ89" s="41"/>
      <c r="FK89" s="41"/>
      <c r="FL89" s="41"/>
      <c r="FM89" s="42"/>
      <c r="FN89" s="40"/>
      <c r="FO89" s="41"/>
      <c r="FP89" s="41"/>
      <c r="FQ89" s="41"/>
      <c r="FR89" s="41"/>
      <c r="FS89" s="41"/>
      <c r="FT89" s="42"/>
      <c r="FU89" s="40"/>
      <c r="FV89" s="41"/>
      <c r="FW89" s="41"/>
      <c r="FX89" s="41"/>
      <c r="FY89" s="41"/>
      <c r="FZ89" s="41"/>
      <c r="GA89" s="42"/>
      <c r="GB89" s="40"/>
      <c r="GC89" s="41"/>
      <c r="GD89" s="41"/>
      <c r="GE89" s="41"/>
      <c r="GF89" s="41"/>
      <c r="GG89" s="41"/>
      <c r="GH89" s="42"/>
      <c r="GI89" s="40"/>
      <c r="GJ89" s="41"/>
      <c r="GK89" s="41"/>
      <c r="GL89" s="41"/>
      <c r="GM89" s="41"/>
      <c r="GN89" s="41"/>
      <c r="GO89" s="42"/>
      <c r="GP89" s="40"/>
      <c r="GQ89" s="41"/>
      <c r="GR89" s="41"/>
      <c r="GS89" s="41"/>
      <c r="GT89" s="41"/>
      <c r="GU89" s="41"/>
      <c r="GV89" s="42"/>
      <c r="GW89" s="40"/>
      <c r="GX89" s="41"/>
      <c r="GY89" s="41"/>
      <c r="GZ89" s="41"/>
      <c r="HA89" s="41"/>
      <c r="HB89" s="41"/>
      <c r="HC89" s="42"/>
      <c r="HD89" s="40"/>
      <c r="HE89" s="41"/>
      <c r="HF89" s="41"/>
      <c r="HG89" s="41"/>
      <c r="HH89" s="41"/>
      <c r="HI89" s="41"/>
      <c r="HJ89" s="42"/>
      <c r="HK89" s="40"/>
      <c r="HL89" s="41"/>
      <c r="HM89" s="41"/>
      <c r="HN89" s="41"/>
      <c r="HO89" s="41"/>
      <c r="HP89" s="41"/>
      <c r="HQ89" s="42"/>
      <c r="HR89" s="40"/>
      <c r="HS89" s="41"/>
      <c r="HT89" s="41"/>
      <c r="HU89" s="41"/>
      <c r="HV89" s="41"/>
      <c r="HW89" s="41"/>
      <c r="HX89" s="42"/>
      <c r="HY89" s="40"/>
      <c r="HZ89" s="41"/>
      <c r="IA89" s="41"/>
      <c r="IB89" s="41"/>
      <c r="IC89" s="41"/>
      <c r="ID89" s="41"/>
      <c r="IE89" s="42"/>
      <c r="IF89" s="40"/>
      <c r="IG89" s="41"/>
      <c r="IH89" s="41"/>
      <c r="II89" s="41"/>
      <c r="IJ89" s="41"/>
      <c r="IK89" s="41"/>
      <c r="IL89" s="42"/>
      <c r="IM89" s="40"/>
      <c r="IN89" s="41"/>
      <c r="IO89" s="41"/>
      <c r="IP89" s="41"/>
      <c r="IQ89" s="41"/>
      <c r="IR89" s="41"/>
      <c r="IS89" s="42"/>
      <c r="IT89" s="40"/>
      <c r="IU89" s="41"/>
      <c r="IV89" s="41"/>
      <c r="IW89" s="41"/>
      <c r="IX89" s="41"/>
      <c r="IY89" s="41"/>
      <c r="IZ89" s="42"/>
      <c r="JA89" s="40"/>
      <c r="JB89" s="41"/>
      <c r="JC89" s="41"/>
      <c r="JD89" s="41"/>
      <c r="JE89" s="41"/>
      <c r="JF89" s="41"/>
      <c r="JG89" s="42"/>
      <c r="JH89" s="40"/>
      <c r="JI89" s="41"/>
      <c r="JJ89" s="41"/>
      <c r="JK89" s="41"/>
      <c r="JL89" s="41"/>
      <c r="JM89" s="41"/>
      <c r="JN89" s="42"/>
    </row>
    <row r="90" spans="1:274" x14ac:dyDescent="0.2">
      <c r="A90" s="26" t="s">
        <v>113</v>
      </c>
      <c r="B90" s="27"/>
      <c r="C90" s="28"/>
      <c r="D90" s="28"/>
      <c r="E90" s="28"/>
      <c r="F90" s="28"/>
      <c r="G90" s="28"/>
      <c r="H90" s="29"/>
      <c r="I90" s="27"/>
      <c r="J90" s="28"/>
      <c r="K90" s="28"/>
      <c r="L90" s="28"/>
      <c r="M90" s="28"/>
      <c r="N90" s="28"/>
      <c r="O90" s="29"/>
      <c r="P90" s="27"/>
      <c r="Q90" s="28"/>
      <c r="R90" s="28"/>
      <c r="S90" s="28"/>
      <c r="T90" s="28"/>
      <c r="U90" s="28"/>
      <c r="V90" s="29"/>
      <c r="W90" s="27"/>
      <c r="X90" s="28"/>
      <c r="Y90" s="28"/>
      <c r="Z90" s="28"/>
      <c r="AA90" s="28"/>
      <c r="AB90" s="28"/>
      <c r="AC90" s="29"/>
      <c r="AD90" s="27"/>
      <c r="AE90" s="28"/>
      <c r="AF90" s="28"/>
      <c r="AG90" s="28"/>
      <c r="AH90" s="28"/>
      <c r="AI90" s="28"/>
      <c r="AJ90" s="29"/>
      <c r="AK90" s="27"/>
      <c r="AL90" s="28"/>
      <c r="AM90" s="28"/>
      <c r="AN90" s="28"/>
      <c r="AO90" s="28"/>
      <c r="AP90" s="28"/>
      <c r="AQ90" s="29"/>
      <c r="AR90" s="27"/>
      <c r="AS90" s="28"/>
      <c r="AT90" s="28"/>
      <c r="AU90" s="28"/>
      <c r="AV90" s="28"/>
      <c r="AW90" s="28"/>
      <c r="AX90" s="29"/>
      <c r="AY90" s="27"/>
      <c r="AZ90" s="28"/>
      <c r="BA90" s="28"/>
      <c r="BB90" s="28"/>
      <c r="BC90" s="28"/>
      <c r="BD90" s="28"/>
      <c r="BE90" s="29"/>
      <c r="BF90" s="27"/>
      <c r="BG90" s="28"/>
      <c r="BH90" s="28"/>
      <c r="BI90" s="28"/>
      <c r="BJ90" s="28"/>
      <c r="BK90" s="28"/>
      <c r="BL90" s="29"/>
      <c r="BM90" s="27"/>
      <c r="BN90" s="28"/>
      <c r="BO90" s="28"/>
      <c r="BP90" s="28"/>
      <c r="BQ90" s="28"/>
      <c r="BR90" s="28"/>
      <c r="BS90" s="29"/>
      <c r="BT90" s="27"/>
      <c r="BU90" s="28"/>
      <c r="BV90" s="28"/>
      <c r="BW90" s="28"/>
      <c r="BX90" s="28"/>
      <c r="BY90" s="28"/>
      <c r="BZ90" s="29"/>
      <c r="CA90" s="27"/>
      <c r="CB90" s="28"/>
      <c r="CC90" s="28"/>
      <c r="CD90" s="28"/>
      <c r="CE90" s="28"/>
      <c r="CF90" s="28"/>
      <c r="CG90" s="29"/>
      <c r="CH90" s="27"/>
      <c r="CI90" s="28"/>
      <c r="CJ90" s="28"/>
      <c r="CK90" s="28"/>
      <c r="CL90" s="28"/>
      <c r="CM90" s="28"/>
      <c r="CN90" s="29"/>
      <c r="CO90" s="27"/>
      <c r="CP90" s="28"/>
      <c r="CQ90" s="28"/>
      <c r="CR90" s="28"/>
      <c r="CS90" s="28"/>
      <c r="CT90" s="28"/>
      <c r="CU90" s="29"/>
      <c r="CV90" s="27"/>
      <c r="CW90" s="28"/>
      <c r="CX90" s="28"/>
      <c r="CY90" s="28"/>
      <c r="CZ90" s="28"/>
      <c r="DA90" s="28"/>
      <c r="DB90" s="29"/>
      <c r="DC90" s="27"/>
      <c r="DD90" s="28"/>
      <c r="DE90" s="28"/>
      <c r="DF90" s="28"/>
      <c r="DG90" s="28"/>
      <c r="DH90" s="28"/>
      <c r="DI90" s="29"/>
      <c r="DJ90" s="27"/>
      <c r="DK90" s="28"/>
      <c r="DL90" s="28"/>
      <c r="DM90" s="28"/>
      <c r="DN90" s="28"/>
      <c r="DO90" s="28"/>
      <c r="DP90" s="29"/>
      <c r="DQ90" s="27"/>
      <c r="DR90" s="28"/>
      <c r="DS90" s="28"/>
      <c r="DT90" s="28"/>
      <c r="DU90" s="28"/>
      <c r="DV90" s="28"/>
      <c r="DW90" s="29"/>
      <c r="DX90" s="27"/>
      <c r="DY90" s="28"/>
      <c r="DZ90" s="28"/>
      <c r="EA90" s="28"/>
      <c r="EB90" s="28"/>
      <c r="EC90" s="28"/>
      <c r="ED90" s="29"/>
      <c r="EE90" s="27"/>
      <c r="EF90" s="28"/>
      <c r="EG90" s="28"/>
      <c r="EH90" s="28"/>
      <c r="EI90" s="28"/>
      <c r="EJ90" s="28"/>
      <c r="EK90" s="29"/>
      <c r="EL90" s="27"/>
      <c r="EM90" s="28"/>
      <c r="EN90" s="28"/>
      <c r="EO90" s="28"/>
      <c r="EP90" s="28"/>
      <c r="EQ90" s="28"/>
      <c r="ER90" s="29"/>
      <c r="ES90" s="27"/>
      <c r="ET90" s="28"/>
      <c r="EU90" s="28"/>
      <c r="EV90" s="28"/>
      <c r="EW90" s="28"/>
      <c r="EX90" s="28"/>
      <c r="EY90" s="29"/>
      <c r="EZ90" s="27"/>
      <c r="FA90" s="28"/>
      <c r="FB90" s="28"/>
      <c r="FC90" s="28"/>
      <c r="FD90" s="28"/>
      <c r="FE90" s="28"/>
      <c r="FF90" s="29"/>
      <c r="FG90" s="27"/>
      <c r="FH90" s="28"/>
      <c r="FI90" s="28"/>
      <c r="FJ90" s="28"/>
      <c r="FK90" s="28"/>
      <c r="FL90" s="28"/>
      <c r="FM90" s="29"/>
      <c r="FN90" s="27"/>
      <c r="FO90" s="28"/>
      <c r="FP90" s="28"/>
      <c r="FQ90" s="28"/>
      <c r="FR90" s="28"/>
      <c r="FS90" s="28"/>
      <c r="FT90" s="29"/>
      <c r="FU90" s="27"/>
      <c r="FV90" s="28"/>
      <c r="FW90" s="28"/>
      <c r="FX90" s="28"/>
      <c r="FY90" s="28"/>
      <c r="FZ90" s="28"/>
      <c r="GA90" s="29"/>
      <c r="GB90" s="27"/>
      <c r="GC90" s="28"/>
      <c r="GD90" s="28"/>
      <c r="GE90" s="28"/>
      <c r="GF90" s="28"/>
      <c r="GG90" s="28"/>
      <c r="GH90" s="29"/>
      <c r="GI90" s="27"/>
      <c r="GJ90" s="28"/>
      <c r="GK90" s="28"/>
      <c r="GL90" s="28"/>
      <c r="GM90" s="28"/>
      <c r="GN90" s="28"/>
      <c r="GO90" s="29"/>
      <c r="GP90" s="27"/>
      <c r="GQ90" s="28"/>
      <c r="GR90" s="28"/>
      <c r="GS90" s="28"/>
      <c r="GT90" s="28"/>
      <c r="GU90" s="28"/>
      <c r="GV90" s="29"/>
      <c r="GW90" s="27"/>
      <c r="GX90" s="28"/>
      <c r="GY90" s="28"/>
      <c r="GZ90" s="28"/>
      <c r="HA90" s="28"/>
      <c r="HB90" s="28"/>
      <c r="HC90" s="29"/>
      <c r="HD90" s="27"/>
      <c r="HE90" s="28"/>
      <c r="HF90" s="28"/>
      <c r="HG90" s="28"/>
      <c r="HH90" s="28"/>
      <c r="HI90" s="28"/>
      <c r="HJ90" s="29"/>
      <c r="HK90" s="27"/>
      <c r="HL90" s="28"/>
      <c r="HM90" s="28"/>
      <c r="HN90" s="28"/>
      <c r="HO90" s="28"/>
      <c r="HP90" s="28"/>
      <c r="HQ90" s="29"/>
      <c r="HR90" s="27"/>
      <c r="HS90" s="28"/>
      <c r="HT90" s="28"/>
      <c r="HU90" s="28"/>
      <c r="HV90" s="28"/>
      <c r="HW90" s="28"/>
      <c r="HX90" s="29"/>
      <c r="HY90" s="27"/>
      <c r="HZ90" s="28"/>
      <c r="IA90" s="28"/>
      <c r="IB90" s="28"/>
      <c r="IC90" s="28"/>
      <c r="ID90" s="28"/>
      <c r="IE90" s="29"/>
      <c r="IF90" s="27"/>
      <c r="IG90" s="28"/>
      <c r="IH90" s="28"/>
      <c r="II90" s="28"/>
      <c r="IJ90" s="28"/>
      <c r="IK90" s="28"/>
      <c r="IL90" s="29"/>
      <c r="IM90" s="27"/>
      <c r="IN90" s="28"/>
      <c r="IO90" s="28"/>
      <c r="IP90" s="28"/>
      <c r="IQ90" s="28"/>
      <c r="IR90" s="28"/>
      <c r="IS90" s="29"/>
      <c r="IT90" s="27"/>
      <c r="IU90" s="28"/>
      <c r="IV90" s="28"/>
      <c r="IW90" s="28"/>
      <c r="IX90" s="28"/>
      <c r="IY90" s="28"/>
      <c r="IZ90" s="29"/>
      <c r="JA90" s="27"/>
      <c r="JB90" s="28"/>
      <c r="JC90" s="28"/>
      <c r="JD90" s="28"/>
      <c r="JE90" s="28"/>
      <c r="JF90" s="28"/>
      <c r="JG90" s="29"/>
      <c r="JH90" s="27"/>
      <c r="JI90" s="28"/>
      <c r="JJ90" s="28"/>
      <c r="JK90" s="28"/>
      <c r="JL90" s="28"/>
      <c r="JM90" s="28"/>
      <c r="JN90" s="29"/>
    </row>
    <row r="91" spans="1:274" x14ac:dyDescent="0.2">
      <c r="A91" s="80" t="s">
        <v>35</v>
      </c>
      <c r="B91" s="81">
        <f>B86+B87-B88-B89-B90</f>
        <v>0</v>
      </c>
      <c r="C91" s="82">
        <f t="shared" ref="C91" si="1858">C86+C87-C88-C89-C90</f>
        <v>0</v>
      </c>
      <c r="D91" s="82">
        <f t="shared" ref="D91" si="1859">D86+D87-D88-D89-D90</f>
        <v>0</v>
      </c>
      <c r="E91" s="82">
        <f t="shared" ref="E91" si="1860">E86+E87-E88-E89-E90</f>
        <v>0</v>
      </c>
      <c r="F91" s="82">
        <f t="shared" ref="F91" si="1861">F86+F87-F88-F89-F90</f>
        <v>0</v>
      </c>
      <c r="G91" s="82">
        <f t="shared" ref="G91" si="1862">G86+G87-G88-G89-G90</f>
        <v>0</v>
      </c>
      <c r="H91" s="83">
        <f t="shared" ref="H91" si="1863">H86+H87-H88-H89-H90</f>
        <v>0</v>
      </c>
      <c r="I91" s="81">
        <f t="shared" ref="I91" si="1864">I86+I87-I88-I89-I90</f>
        <v>26</v>
      </c>
      <c r="J91" s="82">
        <f t="shared" ref="J91" si="1865">J86+J87-J88-J89-J90</f>
        <v>66</v>
      </c>
      <c r="K91" s="82">
        <f t="shared" ref="K91" si="1866">K86+K87-K88-K89-K90</f>
        <v>126</v>
      </c>
      <c r="L91" s="82">
        <f t="shared" ref="L91" si="1867">L86+L87-L88-L89-L90</f>
        <v>186</v>
      </c>
      <c r="M91" s="82">
        <f t="shared" ref="M91" si="1868">M86+M87-M88-M89-M90</f>
        <v>318</v>
      </c>
      <c r="N91" s="82">
        <f t="shared" ref="N91" si="1869">N86+N87-N88-N89-N90</f>
        <v>451</v>
      </c>
      <c r="O91" s="83">
        <f t="shared" ref="O91" si="1870">O86+O87-O88-O89-O90</f>
        <v>608</v>
      </c>
      <c r="P91" s="81">
        <f t="shared" ref="P91" si="1871">P86+P87-P88-P89-P90</f>
        <v>778</v>
      </c>
      <c r="Q91" s="82">
        <f t="shared" ref="Q91" si="1872">Q86+Q87-Q88-Q89-Q90</f>
        <v>973</v>
      </c>
      <c r="R91" s="82">
        <f t="shared" ref="R91" si="1873">R86+R87-R88-R89-R90</f>
        <v>1200</v>
      </c>
      <c r="S91" s="82">
        <f t="shared" ref="S91" si="1874">S86+S87-S88-S89-S90</f>
        <v>450</v>
      </c>
      <c r="T91" s="82">
        <f t="shared" ref="T91" si="1875">T86+T87-T88-T89-T90</f>
        <v>671</v>
      </c>
      <c r="U91" s="82">
        <f t="shared" ref="U91" si="1876">U86+U87-U88-U89-U90</f>
        <v>919</v>
      </c>
      <c r="V91" s="83">
        <f t="shared" ref="V91" si="1877">V86+V87-V88-V89-V90</f>
        <v>1215</v>
      </c>
      <c r="W91" s="81">
        <f t="shared" ref="W91" si="1878">W86+W87-W88-W89-W90</f>
        <v>1554</v>
      </c>
      <c r="X91" s="82">
        <f t="shared" ref="X91" si="1879">X86+X87-X88-X89-X90</f>
        <v>1842</v>
      </c>
      <c r="Y91" s="82">
        <f t="shared" ref="Y91" si="1880">Y86+Y87-Y88-Y89-Y90</f>
        <v>0</v>
      </c>
      <c r="Z91" s="82">
        <f t="shared" ref="Z91" si="1881">Z86+Z87-Z88-Z89-Z90</f>
        <v>338</v>
      </c>
      <c r="AA91" s="82">
        <f t="shared" ref="AA91" si="1882">AA86+AA87-AA88-AA89-AA90</f>
        <v>698</v>
      </c>
      <c r="AB91" s="82">
        <f t="shared" ref="AB91" si="1883">AB86+AB87-AB88-AB89-AB90</f>
        <v>1075</v>
      </c>
      <c r="AC91" s="83">
        <f t="shared" ref="AC91" si="1884">AC86+AC87-AC88-AC89-AC90</f>
        <v>1545</v>
      </c>
      <c r="AD91" s="81">
        <f t="shared" ref="AD91" si="1885">AD86+AD87-AD88-AD89-AD90</f>
        <v>1885</v>
      </c>
      <c r="AE91" s="82">
        <f t="shared" ref="AE91" si="1886">AE86+AE87-AE88-AE89-AE90</f>
        <v>2327</v>
      </c>
      <c r="AF91" s="82">
        <f t="shared" ref="AF91" si="1887">AF86+AF87-AF88-AF89-AF90</f>
        <v>409</v>
      </c>
      <c r="AG91" s="82">
        <f t="shared" ref="AG91" si="1888">AG86+AG87-AG88-AG89-AG90</f>
        <v>861</v>
      </c>
      <c r="AH91" s="82">
        <f t="shared" ref="AH91" si="1889">AH86+AH87-AH88-AH89-AH90</f>
        <v>1263</v>
      </c>
      <c r="AI91" s="82">
        <f t="shared" ref="AI91" si="1890">AI86+AI87-AI88-AI89-AI90</f>
        <v>1653</v>
      </c>
      <c r="AJ91" s="83">
        <f t="shared" ref="AJ91" si="1891">AJ86+AJ87-AJ88-AJ89-AJ90</f>
        <v>2033</v>
      </c>
      <c r="AK91" s="81">
        <f t="shared" ref="AK91" si="1892">AK86+AK87-AK88-AK89-AK90</f>
        <v>2408</v>
      </c>
      <c r="AL91" s="82">
        <f t="shared" ref="AL91" si="1893">AL86+AL87-AL88-AL89-AL90</f>
        <v>2795</v>
      </c>
      <c r="AM91" s="82">
        <f t="shared" ref="AM91" si="1894">AM86+AM87-AM88-AM89-AM90</f>
        <v>3112</v>
      </c>
      <c r="AN91" s="82">
        <f t="shared" ref="AN91" si="1895">AN86+AN87-AN88-AN89-AN90</f>
        <v>388</v>
      </c>
      <c r="AO91" s="82">
        <f t="shared" ref="AO91" si="1896">AO86+AO87-AO88-AO89-AO90</f>
        <v>715</v>
      </c>
      <c r="AP91" s="82">
        <f t="shared" ref="AP91" si="1897">AP86+AP87-AP88-AP89-AP90</f>
        <v>1006</v>
      </c>
      <c r="AQ91" s="83">
        <f t="shared" ref="AQ91" si="1898">AQ86+AQ87-AQ88-AQ89-AQ90</f>
        <v>1336</v>
      </c>
      <c r="AR91" s="81">
        <f t="shared" ref="AR91" si="1899">AR86+AR87-AR88-AR89-AR90</f>
        <v>1655</v>
      </c>
      <c r="AS91" s="82">
        <f t="shared" ref="AS91" si="1900">AS86+AS87-AS88-AS89-AS90</f>
        <v>1915</v>
      </c>
      <c r="AT91" s="82">
        <f t="shared" ref="AT91" si="1901">AT86+AT87-AT88-AT89-AT90</f>
        <v>2165</v>
      </c>
      <c r="AU91" s="82">
        <f t="shared" ref="AU91" si="1902">AU86+AU87-AU88-AU89-AU90</f>
        <v>274</v>
      </c>
      <c r="AV91" s="82">
        <f t="shared" ref="AV91" si="1903">AV86+AV87-AV88-AV89-AV90</f>
        <v>564</v>
      </c>
      <c r="AW91" s="82">
        <f t="shared" ref="AW91" si="1904">AW86+AW87-AW88-AW89-AW90</f>
        <v>805</v>
      </c>
      <c r="AX91" s="83">
        <f t="shared" ref="AX91" si="1905">AX86+AX87-AX88-AX89-AX90</f>
        <v>1050</v>
      </c>
      <c r="AY91" s="81">
        <f t="shared" ref="AY91" si="1906">AY86+AY87-AY88-AY89-AY90</f>
        <v>1270</v>
      </c>
      <c r="AZ91" s="82">
        <f t="shared" ref="AZ91" si="1907">AZ86+AZ87-AZ88-AZ89-AZ90</f>
        <v>1470</v>
      </c>
      <c r="BA91" s="82">
        <f t="shared" ref="BA91" si="1908">BA86+BA87-BA88-BA89-BA90</f>
        <v>1678</v>
      </c>
      <c r="BB91" s="82">
        <f t="shared" ref="BB91" si="1909">BB86+BB87-BB88-BB89-BB90</f>
        <v>200</v>
      </c>
      <c r="BC91" s="82">
        <f t="shared" ref="BC91" si="1910">BC86+BC87-BC88-BC89-BC90</f>
        <v>380</v>
      </c>
      <c r="BD91" s="82">
        <f t="shared" ref="BD91" si="1911">BD86+BD87-BD88-BD89-BD90</f>
        <v>565</v>
      </c>
      <c r="BE91" s="83">
        <f t="shared" ref="BE91" si="1912">BE86+BE87-BE88-BE89-BE90</f>
        <v>742</v>
      </c>
      <c r="BF91" s="81">
        <f t="shared" ref="BF91" si="1913">BF86+BF87-BF88-BF89-BF90</f>
        <v>911</v>
      </c>
      <c r="BG91" s="82">
        <f t="shared" ref="BG91" si="1914">BG86+BG87-BG88-BG89-BG90</f>
        <v>1053</v>
      </c>
      <c r="BH91" s="82">
        <f t="shared" ref="BH91" si="1915">BH86+BH87-BH88-BH89-BH90</f>
        <v>1213</v>
      </c>
      <c r="BI91" s="82">
        <f t="shared" ref="BI91" si="1916">BI86+BI87-BI88-BI89-BI90</f>
        <v>1368</v>
      </c>
      <c r="BJ91" s="82">
        <f t="shared" ref="BJ91" si="1917">BJ86+BJ87-BJ88-BJ89-BJ90</f>
        <v>140</v>
      </c>
      <c r="BK91" s="82">
        <f t="shared" ref="BK91" si="1918">BK86+BK87-BK88-BK89-BK90</f>
        <v>300</v>
      </c>
      <c r="BL91" s="83">
        <f t="shared" ref="BL91" si="1919">BL86+BL87-BL88-BL89-BL90</f>
        <v>430</v>
      </c>
      <c r="BM91" s="81">
        <f t="shared" ref="BM91" si="1920">BM86+BM87-BM88-BM89-BM90</f>
        <v>142</v>
      </c>
      <c r="BN91" s="82">
        <f t="shared" ref="BN91" si="1921">BN86+BN87-BN88-BN89-BN90</f>
        <v>287</v>
      </c>
      <c r="BO91" s="82">
        <f t="shared" ref="BO91" si="1922">BO86+BO87-BO88-BO89-BO90</f>
        <v>427</v>
      </c>
      <c r="BP91" s="82">
        <f t="shared" ref="BP91" si="1923">BP86+BP87-BP88-BP89-BP90</f>
        <v>598</v>
      </c>
      <c r="BQ91" s="82">
        <f t="shared" ref="BQ91" si="1924">BQ86+BQ87-BQ88-BQ89-BQ90</f>
        <v>736</v>
      </c>
      <c r="BR91" s="82">
        <f t="shared" ref="BR91" si="1925">BR86+BR87-BR88-BR89-BR90</f>
        <v>882</v>
      </c>
      <c r="BS91" s="83">
        <f t="shared" ref="BS91" si="1926">BS86+BS87-BS88-BS89-BS90</f>
        <v>150</v>
      </c>
      <c r="BT91" s="81">
        <f t="shared" ref="BT91" si="1927">BT86+BT87-BT88-BT89-BT90</f>
        <v>300</v>
      </c>
      <c r="BU91" s="82">
        <f t="shared" ref="BU91" si="1928">BU86+BU87-BU88-BU89-BU90</f>
        <v>420</v>
      </c>
      <c r="BV91" s="82">
        <f t="shared" ref="BV91" si="1929">BV86+BV87-BV88-BV89-BV90</f>
        <v>537</v>
      </c>
      <c r="BW91" s="82">
        <f t="shared" ref="BW91" si="1930">BW86+BW87-BW88-BW89-BW90</f>
        <v>106</v>
      </c>
      <c r="BX91" s="82">
        <f t="shared" ref="BX91" si="1931">BX86+BX87-BX88-BX89-BX90</f>
        <v>194</v>
      </c>
      <c r="BY91" s="82">
        <f t="shared" ref="BY91" si="1932">BY86+BY87-BY88-BY89-BY90</f>
        <v>266</v>
      </c>
      <c r="BZ91" s="83">
        <f t="shared" ref="BZ91" si="1933">BZ86+BZ87-BZ88-BZ89-BZ90</f>
        <v>343</v>
      </c>
      <c r="CA91" s="81">
        <f t="shared" ref="CA91" si="1934">CA86+CA87-CA88-CA89-CA90</f>
        <v>423</v>
      </c>
      <c r="CB91" s="82">
        <f t="shared" ref="CB91" si="1935">CB86+CB87-CB88-CB89-CB90</f>
        <v>530</v>
      </c>
      <c r="CC91" s="82">
        <f t="shared" ref="CC91" si="1936">CC86+CC87-CC88-CC89-CC90</f>
        <v>619</v>
      </c>
      <c r="CD91" s="82">
        <f t="shared" ref="CD91" si="1937">CD86+CD87-CD88-CD89-CD90</f>
        <v>85</v>
      </c>
      <c r="CE91" s="82">
        <f t="shared" ref="CE91" si="1938">CE86+CE87-CE88-CE89-CE90</f>
        <v>175</v>
      </c>
      <c r="CF91" s="82">
        <f t="shared" ref="CF91" si="1939">CF86+CF87-CF88-CF89-CF90</f>
        <v>265</v>
      </c>
      <c r="CG91" s="83">
        <f t="shared" ref="CG91" si="1940">CG86+CG87-CG88-CG89-CG90</f>
        <v>354</v>
      </c>
      <c r="CH91" s="81">
        <f t="shared" ref="CH91" si="1941">CH86+CH87-CH88-CH89-CH90</f>
        <v>66</v>
      </c>
      <c r="CI91" s="82">
        <f t="shared" ref="CI91" si="1942">CI86+CI87-CI88-CI89-CI90</f>
        <v>149</v>
      </c>
      <c r="CJ91" s="82">
        <f t="shared" ref="CJ91" si="1943">CJ86+CJ87-CJ88-CJ89-CJ90</f>
        <v>219</v>
      </c>
      <c r="CK91" s="82">
        <f t="shared" ref="CK91" si="1944">CK86+CK87-CK88-CK89-CK90</f>
        <v>287</v>
      </c>
      <c r="CL91" s="82">
        <f t="shared" ref="CL91" si="1945">CL86+CL87-CL88-CL89-CL90</f>
        <v>319</v>
      </c>
      <c r="CM91" s="82">
        <f t="shared" ref="CM91" si="1946">CM86+CM87-CM88-CM89-CM90</f>
        <v>369</v>
      </c>
      <c r="CN91" s="83">
        <f t="shared" ref="CN91" si="1947">CN86+CN87-CN88-CN89-CN90</f>
        <v>414</v>
      </c>
      <c r="CO91" s="81">
        <f t="shared" ref="CO91" si="1948">CO86+CO87-CO88-CO89-CO90</f>
        <v>469</v>
      </c>
      <c r="CP91" s="82">
        <f t="shared" ref="CP91" si="1949">CP86+CP87-CP88-CP89-CP90</f>
        <v>518</v>
      </c>
      <c r="CQ91" s="82">
        <f t="shared" ref="CQ91" si="1950">CQ86+CQ87-CQ88-CQ89-CQ90</f>
        <v>0</v>
      </c>
      <c r="CR91" s="82">
        <f t="shared" ref="CR91" si="1951">CR86+CR87-CR88-CR89-CR90</f>
        <v>40</v>
      </c>
      <c r="CS91" s="82">
        <f t="shared" ref="CS91" si="1952">CS86+CS87-CS88-CS89-CS90</f>
        <v>73</v>
      </c>
      <c r="CT91" s="82">
        <f t="shared" ref="CT91" si="1953">CT86+CT87-CT88-CT89-CT90</f>
        <v>122</v>
      </c>
      <c r="CU91" s="83">
        <f t="shared" ref="CU91" si="1954">CU86+CU87-CU88-CU89-CU90</f>
        <v>159</v>
      </c>
      <c r="CV91" s="81">
        <f t="shared" ref="CV91" si="1955">CV86+CV87-CV88-CV89-CV90</f>
        <v>195</v>
      </c>
      <c r="CW91" s="82">
        <f t="shared" ref="CW91" si="1956">CW86+CW87-CW88-CW89-CW90</f>
        <v>221</v>
      </c>
      <c r="CX91" s="82">
        <f t="shared" ref="CX91" si="1957">CX86+CX87-CX88-CX89-CX90</f>
        <v>271</v>
      </c>
      <c r="CY91" s="82">
        <f t="shared" ref="CY91" si="1958">CY86+CY87-CY88-CY89-CY90</f>
        <v>321</v>
      </c>
      <c r="CZ91" s="82">
        <f t="shared" ref="CZ91" si="1959">CZ86+CZ87-CZ88-CZ89-CZ90</f>
        <v>361</v>
      </c>
      <c r="DA91" s="82">
        <f t="shared" ref="DA91" si="1960">DA86+DA87-DA88-DA89-DA90</f>
        <v>402</v>
      </c>
      <c r="DB91" s="83">
        <f t="shared" ref="DB91" si="1961">DB86+DB87-DB88-DB89-DB90</f>
        <v>430</v>
      </c>
      <c r="DC91" s="81">
        <f t="shared" ref="DC91" si="1962">DC86+DC87-DC88-DC89-DC90</f>
        <v>472</v>
      </c>
      <c r="DD91" s="82">
        <f t="shared" ref="DD91" si="1963">DD86+DD87-DD88-DD89-DD90</f>
        <v>503</v>
      </c>
      <c r="DE91" s="82">
        <f t="shared" ref="DE91" si="1964">DE86+DE87-DE88-DE89-DE90</f>
        <v>543</v>
      </c>
      <c r="DF91" s="82">
        <f t="shared" ref="DF91" si="1965">DF86+DF87-DF88-DF89-DF90</f>
        <v>566</v>
      </c>
      <c r="DG91" s="82">
        <f t="shared" ref="DG91" si="1966">DG86+DG87-DG88-DG89-DG90</f>
        <v>597</v>
      </c>
      <c r="DH91" s="82">
        <f t="shared" ref="DH91" si="1967">DH86+DH87-DH88-DH89-DH90</f>
        <v>620</v>
      </c>
      <c r="DI91" s="83">
        <f t="shared" ref="DI91" si="1968">DI86+DI87-DI88-DI89-DI90</f>
        <v>652</v>
      </c>
      <c r="DJ91" s="81">
        <f t="shared" ref="DJ91" si="1969">DJ86+DJ87-DJ88-DJ89-DJ90</f>
        <v>689</v>
      </c>
      <c r="DK91" s="82">
        <f t="shared" ref="DK91" si="1970">DK86+DK87-DK88-DK89-DK90</f>
        <v>710</v>
      </c>
      <c r="DL91" s="82">
        <f t="shared" ref="DL91" si="1971">DL86+DL87-DL88-DL89-DL90</f>
        <v>740</v>
      </c>
      <c r="DM91" s="82">
        <f t="shared" ref="DM91" si="1972">DM86+DM87-DM88-DM89-DM90</f>
        <v>67</v>
      </c>
      <c r="DN91" s="82">
        <f t="shared" ref="DN91" si="1973">DN86+DN87-DN88-DN89-DN90</f>
        <v>99</v>
      </c>
      <c r="DO91" s="82">
        <f t="shared" ref="DO91" si="1974">DO86+DO87-DO88-DO89-DO90</f>
        <v>141</v>
      </c>
      <c r="DP91" s="83">
        <f t="shared" ref="DP91" si="1975">DP86+DP87-DP88-DP89-DP90</f>
        <v>181</v>
      </c>
      <c r="DQ91" s="81">
        <f t="shared" ref="DQ91" si="1976">DQ86+DQ87-DQ88-DQ89-DQ90</f>
        <v>201</v>
      </c>
      <c r="DR91" s="82">
        <f t="shared" ref="DR91" si="1977">DR86+DR87-DR88-DR89-DR90</f>
        <v>215</v>
      </c>
      <c r="DS91" s="82">
        <f t="shared" ref="DS91" si="1978">DS86+DS87-DS88-DS89-DS90</f>
        <v>239</v>
      </c>
      <c r="DT91" s="82">
        <f t="shared" ref="DT91" si="1979">DT86+DT87-DT88-DT89-DT90</f>
        <v>260</v>
      </c>
      <c r="DU91" s="82">
        <f t="shared" ref="DU91" si="1980">DU86+DU87-DU88-DU89-DU90</f>
        <v>282</v>
      </c>
      <c r="DV91" s="82">
        <f t="shared" ref="DV91" si="1981">DV86+DV87-DV88-DV89-DV90</f>
        <v>294</v>
      </c>
      <c r="DW91" s="83">
        <f t="shared" ref="DW91" si="1982">DW86+DW87-DW88-DW89-DW90</f>
        <v>314</v>
      </c>
      <c r="DX91" s="81">
        <f t="shared" ref="DX91" si="1983">DX86+DX87-DX88-DX89-DX90</f>
        <v>324</v>
      </c>
      <c r="DY91" s="82">
        <f t="shared" ref="DY91" si="1984">DY86+DY87-DY88-DY89-DY90</f>
        <v>338</v>
      </c>
      <c r="DZ91" s="82">
        <f t="shared" ref="DZ91" si="1985">DZ86+DZ87-DZ88-DZ89-DZ90</f>
        <v>366</v>
      </c>
      <c r="EA91" s="82">
        <f t="shared" ref="EA91" si="1986">EA86+EA87-EA88-EA89-EA90</f>
        <v>366</v>
      </c>
      <c r="EB91" s="82">
        <f t="shared" ref="EB91" si="1987">EB86+EB87-EB88-EB89-EB90</f>
        <v>366</v>
      </c>
      <c r="EC91" s="82">
        <f t="shared" ref="EC91" si="1988">EC86+EC87-EC88-EC89-EC90</f>
        <v>366</v>
      </c>
      <c r="ED91" s="83">
        <f t="shared" ref="ED91" si="1989">ED86+ED87-ED88-ED89-ED90</f>
        <v>366</v>
      </c>
      <c r="EE91" s="81">
        <f t="shared" ref="EE91" si="1990">EE86+EE87-EE88-EE89-EE90</f>
        <v>366</v>
      </c>
      <c r="EF91" s="82">
        <f t="shared" ref="EF91" si="1991">EF86+EF87-EF88-EF89-EF90</f>
        <v>366</v>
      </c>
      <c r="EG91" s="82">
        <f t="shared" ref="EG91" si="1992">EG86+EG87-EG88-EG89-EG90</f>
        <v>0</v>
      </c>
      <c r="EH91" s="82">
        <f t="shared" ref="EH91" si="1993">EH86+EH87-EH88-EH89-EH90</f>
        <v>0</v>
      </c>
      <c r="EI91" s="82">
        <f t="shared" ref="EI91" si="1994">EI86+EI87-EI88-EI89-EI90</f>
        <v>0</v>
      </c>
      <c r="EJ91" s="82">
        <f t="shared" ref="EJ91" si="1995">EJ86+EJ87-EJ88-EJ89-EJ90</f>
        <v>0</v>
      </c>
      <c r="EK91" s="83">
        <f t="shared" ref="EK91" si="1996">EK86+EK87-EK88-EK89-EK90</f>
        <v>0</v>
      </c>
      <c r="EL91" s="81">
        <f t="shared" ref="EL91" si="1997">EL86+EL87-EL88-EL89-EL90</f>
        <v>0</v>
      </c>
      <c r="EM91" s="82">
        <f t="shared" ref="EM91" si="1998">EM86+EM87-EM88-EM89-EM90</f>
        <v>0</v>
      </c>
      <c r="EN91" s="82">
        <f t="shared" ref="EN91" si="1999">EN86+EN87-EN88-EN89-EN90</f>
        <v>0</v>
      </c>
      <c r="EO91" s="82">
        <f t="shared" ref="EO91" si="2000">EO86+EO87-EO88-EO89-EO90</f>
        <v>0</v>
      </c>
      <c r="EP91" s="82">
        <f t="shared" ref="EP91" si="2001">EP86+EP87-EP88-EP89-EP90</f>
        <v>0</v>
      </c>
      <c r="EQ91" s="82">
        <f t="shared" ref="EQ91" si="2002">EQ86+EQ87-EQ88-EQ89-EQ90</f>
        <v>0</v>
      </c>
      <c r="ER91" s="83">
        <f t="shared" ref="ER91" si="2003">ER86+ER87-ER88-ER89-ER90</f>
        <v>0</v>
      </c>
      <c r="ES91" s="81">
        <f t="shared" ref="ES91" si="2004">ES86+ES87-ES88-ES89-ES90</f>
        <v>0</v>
      </c>
      <c r="ET91" s="82">
        <f t="shared" ref="ET91" si="2005">ET86+ET87-ET88-ET89-ET90</f>
        <v>0</v>
      </c>
      <c r="EU91" s="82">
        <f t="shared" ref="EU91" si="2006">EU86+EU87-EU88-EU89-EU90</f>
        <v>0</v>
      </c>
      <c r="EV91" s="82">
        <f t="shared" ref="EV91" si="2007">EV86+EV87-EV88-EV89-EV90</f>
        <v>0</v>
      </c>
      <c r="EW91" s="82">
        <f t="shared" ref="EW91" si="2008">EW86+EW87-EW88-EW89-EW90</f>
        <v>0</v>
      </c>
      <c r="EX91" s="82">
        <f t="shared" ref="EX91" si="2009">EX86+EX87-EX88-EX89-EX90</f>
        <v>0</v>
      </c>
      <c r="EY91" s="83">
        <f t="shared" ref="EY91" si="2010">EY86+EY87-EY88-EY89-EY90</f>
        <v>0</v>
      </c>
      <c r="EZ91" s="81">
        <f t="shared" ref="EZ91" si="2011">EZ86+EZ87-EZ88-EZ89-EZ90</f>
        <v>0</v>
      </c>
      <c r="FA91" s="82">
        <f t="shared" ref="FA91" si="2012">FA86+FA87-FA88-FA89-FA90</f>
        <v>0</v>
      </c>
      <c r="FB91" s="82">
        <f t="shared" ref="FB91" si="2013">FB86+FB87-FB88-FB89-FB90</f>
        <v>0</v>
      </c>
      <c r="FC91" s="82">
        <f t="shared" ref="FC91" si="2014">FC86+FC87-FC88-FC89-FC90</f>
        <v>0</v>
      </c>
      <c r="FD91" s="82">
        <f t="shared" ref="FD91" si="2015">FD86+FD87-FD88-FD89-FD90</f>
        <v>0</v>
      </c>
      <c r="FE91" s="82">
        <f t="shared" ref="FE91" si="2016">FE86+FE87-FE88-FE89-FE90</f>
        <v>0</v>
      </c>
      <c r="FF91" s="83">
        <f t="shared" ref="FF91" si="2017">FF86+FF87-FF88-FF89-FF90</f>
        <v>0</v>
      </c>
      <c r="FG91" s="81">
        <f t="shared" ref="FG91" si="2018">FG86+FG87-FG88-FG89-FG90</f>
        <v>0</v>
      </c>
      <c r="FH91" s="82">
        <f t="shared" ref="FH91" si="2019">FH86+FH87-FH88-FH89-FH90</f>
        <v>0</v>
      </c>
      <c r="FI91" s="82">
        <f t="shared" ref="FI91" si="2020">FI86+FI87-FI88-FI89-FI90</f>
        <v>0</v>
      </c>
      <c r="FJ91" s="82">
        <f t="shared" ref="FJ91" si="2021">FJ86+FJ87-FJ88-FJ89-FJ90</f>
        <v>0</v>
      </c>
      <c r="FK91" s="82">
        <f t="shared" ref="FK91" si="2022">FK86+FK87-FK88-FK89-FK90</f>
        <v>0</v>
      </c>
      <c r="FL91" s="82">
        <f t="shared" ref="FL91" si="2023">FL86+FL87-FL88-FL89-FL90</f>
        <v>0</v>
      </c>
      <c r="FM91" s="83">
        <f t="shared" ref="FM91" si="2024">FM86+FM87-FM88-FM89-FM90</f>
        <v>0</v>
      </c>
      <c r="FN91" s="81">
        <f t="shared" ref="FN91" si="2025">FN86+FN87-FN88-FN89-FN90</f>
        <v>0</v>
      </c>
      <c r="FO91" s="82">
        <f t="shared" ref="FO91" si="2026">FO86+FO87-FO88-FO89-FO90</f>
        <v>0</v>
      </c>
      <c r="FP91" s="82">
        <f t="shared" ref="FP91" si="2027">FP86+FP87-FP88-FP89-FP90</f>
        <v>0</v>
      </c>
      <c r="FQ91" s="82">
        <f t="shared" ref="FQ91" si="2028">FQ86+FQ87-FQ88-FQ89-FQ90</f>
        <v>0</v>
      </c>
      <c r="FR91" s="82">
        <f t="shared" ref="FR91" si="2029">FR86+FR87-FR88-FR89-FR90</f>
        <v>0</v>
      </c>
      <c r="FS91" s="82">
        <f t="shared" ref="FS91" si="2030">FS86+FS87-FS88-FS89-FS90</f>
        <v>0</v>
      </c>
      <c r="FT91" s="83">
        <f t="shared" ref="FT91" si="2031">FT86+FT87-FT88-FT89-FT90</f>
        <v>0</v>
      </c>
      <c r="FU91" s="81">
        <f t="shared" ref="FU91" si="2032">FU86+FU87-FU88-FU89-FU90</f>
        <v>0</v>
      </c>
      <c r="FV91" s="82">
        <f t="shared" ref="FV91" si="2033">FV86+FV87-FV88-FV89-FV90</f>
        <v>0</v>
      </c>
      <c r="FW91" s="82">
        <f t="shared" ref="FW91" si="2034">FW86+FW87-FW88-FW89-FW90</f>
        <v>0</v>
      </c>
      <c r="FX91" s="82">
        <f t="shared" ref="FX91" si="2035">FX86+FX87-FX88-FX89-FX90</f>
        <v>0</v>
      </c>
      <c r="FY91" s="82">
        <f t="shared" ref="FY91" si="2036">FY86+FY87-FY88-FY89-FY90</f>
        <v>0</v>
      </c>
      <c r="FZ91" s="82">
        <f t="shared" ref="FZ91" si="2037">FZ86+FZ87-FZ88-FZ89-FZ90</f>
        <v>0</v>
      </c>
      <c r="GA91" s="83">
        <f t="shared" ref="GA91" si="2038">GA86+GA87-GA88-GA89-GA90</f>
        <v>0</v>
      </c>
      <c r="GB91" s="81">
        <f t="shared" ref="GB91" si="2039">GB86+GB87-GB88-GB89-GB90</f>
        <v>0</v>
      </c>
      <c r="GC91" s="82">
        <f t="shared" ref="GC91" si="2040">GC86+GC87-GC88-GC89-GC90</f>
        <v>0</v>
      </c>
      <c r="GD91" s="82">
        <f t="shared" ref="GD91" si="2041">GD86+GD87-GD88-GD89-GD90</f>
        <v>0</v>
      </c>
      <c r="GE91" s="82">
        <f t="shared" ref="GE91" si="2042">GE86+GE87-GE88-GE89-GE90</f>
        <v>0</v>
      </c>
      <c r="GF91" s="82">
        <f t="shared" ref="GF91" si="2043">GF86+GF87-GF88-GF89-GF90</f>
        <v>0</v>
      </c>
      <c r="GG91" s="82">
        <f t="shared" ref="GG91" si="2044">GG86+GG87-GG88-GG89-GG90</f>
        <v>0</v>
      </c>
      <c r="GH91" s="83">
        <f t="shared" ref="GH91" si="2045">GH86+GH87-GH88-GH89-GH90</f>
        <v>0</v>
      </c>
      <c r="GI91" s="81">
        <f t="shared" ref="GI91" si="2046">GI86+GI87-GI88-GI89-GI90</f>
        <v>0</v>
      </c>
      <c r="GJ91" s="82">
        <f t="shared" ref="GJ91" si="2047">GJ86+GJ87-GJ88-GJ89-GJ90</f>
        <v>0</v>
      </c>
      <c r="GK91" s="82">
        <f t="shared" ref="GK91" si="2048">GK86+GK87-GK88-GK89-GK90</f>
        <v>0</v>
      </c>
      <c r="GL91" s="82">
        <f t="shared" ref="GL91" si="2049">GL86+GL87-GL88-GL89-GL90</f>
        <v>0</v>
      </c>
      <c r="GM91" s="82">
        <f t="shared" ref="GM91" si="2050">GM86+GM87-GM88-GM89-GM90</f>
        <v>0</v>
      </c>
      <c r="GN91" s="82">
        <f t="shared" ref="GN91" si="2051">GN86+GN87-GN88-GN89-GN90</f>
        <v>0</v>
      </c>
      <c r="GO91" s="83">
        <f t="shared" ref="GO91" si="2052">GO86+GO87-GO88-GO89-GO90</f>
        <v>0</v>
      </c>
      <c r="GP91" s="81">
        <f t="shared" ref="GP91" si="2053">GP86+GP87-GP88-GP89-GP90</f>
        <v>0</v>
      </c>
      <c r="GQ91" s="82">
        <f t="shared" ref="GQ91" si="2054">GQ86+GQ87-GQ88-GQ89-GQ90</f>
        <v>0</v>
      </c>
      <c r="GR91" s="82">
        <f t="shared" ref="GR91" si="2055">GR86+GR87-GR88-GR89-GR90</f>
        <v>0</v>
      </c>
      <c r="GS91" s="82">
        <f t="shared" ref="GS91" si="2056">GS86+GS87-GS88-GS89-GS90</f>
        <v>0</v>
      </c>
      <c r="GT91" s="82">
        <f t="shared" ref="GT91" si="2057">GT86+GT87-GT88-GT89-GT90</f>
        <v>0</v>
      </c>
      <c r="GU91" s="82">
        <f t="shared" ref="GU91" si="2058">GU86+GU87-GU88-GU89-GU90</f>
        <v>0</v>
      </c>
      <c r="GV91" s="83">
        <f t="shared" ref="GV91" si="2059">GV86+GV87-GV88-GV89-GV90</f>
        <v>0</v>
      </c>
      <c r="GW91" s="81">
        <f t="shared" ref="GW91" si="2060">GW86+GW87-GW88-GW89-GW90</f>
        <v>0</v>
      </c>
      <c r="GX91" s="82">
        <f t="shared" ref="GX91" si="2061">GX86+GX87-GX88-GX89-GX90</f>
        <v>0</v>
      </c>
      <c r="GY91" s="82">
        <f t="shared" ref="GY91" si="2062">GY86+GY87-GY88-GY89-GY90</f>
        <v>0</v>
      </c>
      <c r="GZ91" s="82">
        <f t="shared" ref="GZ91" si="2063">GZ86+GZ87-GZ88-GZ89-GZ90</f>
        <v>0</v>
      </c>
      <c r="HA91" s="82">
        <f t="shared" ref="HA91" si="2064">HA86+HA87-HA88-HA89-HA90</f>
        <v>0</v>
      </c>
      <c r="HB91" s="82">
        <f t="shared" ref="HB91" si="2065">HB86+HB87-HB88-HB89-HB90</f>
        <v>0</v>
      </c>
      <c r="HC91" s="83">
        <f t="shared" ref="HC91" si="2066">HC86+HC87-HC88-HC89-HC90</f>
        <v>0</v>
      </c>
      <c r="HD91" s="81">
        <f t="shared" ref="HD91" si="2067">HD86+HD87-HD88-HD89-HD90</f>
        <v>0</v>
      </c>
      <c r="HE91" s="82">
        <f t="shared" ref="HE91" si="2068">HE86+HE87-HE88-HE89-HE90</f>
        <v>0</v>
      </c>
      <c r="HF91" s="82">
        <f t="shared" ref="HF91" si="2069">HF86+HF87-HF88-HF89-HF90</f>
        <v>0</v>
      </c>
      <c r="HG91" s="82">
        <f t="shared" ref="HG91" si="2070">HG86+HG87-HG88-HG89-HG90</f>
        <v>0</v>
      </c>
      <c r="HH91" s="82">
        <f t="shared" ref="HH91" si="2071">HH86+HH87-HH88-HH89-HH90</f>
        <v>0</v>
      </c>
      <c r="HI91" s="82">
        <f t="shared" ref="HI91" si="2072">HI86+HI87-HI88-HI89-HI90</f>
        <v>0</v>
      </c>
      <c r="HJ91" s="83">
        <f t="shared" ref="HJ91" si="2073">HJ86+HJ87-HJ88-HJ89-HJ90</f>
        <v>0</v>
      </c>
      <c r="HK91" s="81">
        <f t="shared" ref="HK91" si="2074">HK86+HK87-HK88-HK89-HK90</f>
        <v>0</v>
      </c>
      <c r="HL91" s="82">
        <f t="shared" ref="HL91" si="2075">HL86+HL87-HL88-HL89-HL90</f>
        <v>0</v>
      </c>
      <c r="HM91" s="82">
        <f t="shared" ref="HM91" si="2076">HM86+HM87-HM88-HM89-HM90</f>
        <v>0</v>
      </c>
      <c r="HN91" s="82">
        <f t="shared" ref="HN91" si="2077">HN86+HN87-HN88-HN89-HN90</f>
        <v>0</v>
      </c>
      <c r="HO91" s="82">
        <f t="shared" ref="HO91" si="2078">HO86+HO87-HO88-HO89-HO90</f>
        <v>0</v>
      </c>
      <c r="HP91" s="82">
        <f t="shared" ref="HP91" si="2079">HP86+HP87-HP88-HP89-HP90</f>
        <v>0</v>
      </c>
      <c r="HQ91" s="83">
        <f t="shared" ref="HQ91" si="2080">HQ86+HQ87-HQ88-HQ89-HQ90</f>
        <v>0</v>
      </c>
      <c r="HR91" s="81">
        <f t="shared" ref="HR91" si="2081">HR86+HR87-HR88-HR89-HR90</f>
        <v>0</v>
      </c>
      <c r="HS91" s="82">
        <f t="shared" ref="HS91" si="2082">HS86+HS87-HS88-HS89-HS90</f>
        <v>0</v>
      </c>
      <c r="HT91" s="82">
        <f t="shared" ref="HT91" si="2083">HT86+HT87-HT88-HT89-HT90</f>
        <v>0</v>
      </c>
      <c r="HU91" s="82">
        <f t="shared" ref="HU91" si="2084">HU86+HU87-HU88-HU89-HU90</f>
        <v>0</v>
      </c>
      <c r="HV91" s="82">
        <f t="shared" ref="HV91" si="2085">HV86+HV87-HV88-HV89-HV90</f>
        <v>0</v>
      </c>
      <c r="HW91" s="82">
        <f t="shared" ref="HW91" si="2086">HW86+HW87-HW88-HW89-HW90</f>
        <v>0</v>
      </c>
      <c r="HX91" s="83">
        <f t="shared" ref="HX91" si="2087">HX86+HX87-HX88-HX89-HX90</f>
        <v>0</v>
      </c>
      <c r="HY91" s="81">
        <f t="shared" ref="HY91" si="2088">HY86+HY87-HY88-HY89-HY90</f>
        <v>0</v>
      </c>
      <c r="HZ91" s="82">
        <f t="shared" ref="HZ91" si="2089">HZ86+HZ87-HZ88-HZ89-HZ90</f>
        <v>0</v>
      </c>
      <c r="IA91" s="82">
        <f t="shared" ref="IA91" si="2090">IA86+IA87-IA88-IA89-IA90</f>
        <v>0</v>
      </c>
      <c r="IB91" s="82">
        <f t="shared" ref="IB91" si="2091">IB86+IB87-IB88-IB89-IB90</f>
        <v>0</v>
      </c>
      <c r="IC91" s="82">
        <f t="shared" ref="IC91" si="2092">IC86+IC87-IC88-IC89-IC90</f>
        <v>0</v>
      </c>
      <c r="ID91" s="82">
        <f t="shared" ref="ID91" si="2093">ID86+ID87-ID88-ID89-ID90</f>
        <v>0</v>
      </c>
      <c r="IE91" s="83">
        <f t="shared" ref="IE91" si="2094">IE86+IE87-IE88-IE89-IE90</f>
        <v>0</v>
      </c>
      <c r="IF91" s="81">
        <f t="shared" ref="IF91" si="2095">IF86+IF87-IF88-IF89-IF90</f>
        <v>0</v>
      </c>
      <c r="IG91" s="82">
        <f t="shared" ref="IG91" si="2096">IG86+IG87-IG88-IG89-IG90</f>
        <v>0</v>
      </c>
      <c r="IH91" s="82">
        <f t="shared" ref="IH91" si="2097">IH86+IH87-IH88-IH89-IH90</f>
        <v>0</v>
      </c>
      <c r="II91" s="82">
        <f t="shared" ref="II91" si="2098">II86+II87-II88-II89-II90</f>
        <v>0</v>
      </c>
      <c r="IJ91" s="82">
        <f t="shared" ref="IJ91" si="2099">IJ86+IJ87-IJ88-IJ89-IJ90</f>
        <v>0</v>
      </c>
      <c r="IK91" s="82">
        <f t="shared" ref="IK91" si="2100">IK86+IK87-IK88-IK89-IK90</f>
        <v>0</v>
      </c>
      <c r="IL91" s="83">
        <f t="shared" ref="IL91" si="2101">IL86+IL87-IL88-IL89-IL90</f>
        <v>0</v>
      </c>
      <c r="IM91" s="81">
        <f t="shared" ref="IM91" si="2102">IM86+IM87-IM88-IM89-IM90</f>
        <v>0</v>
      </c>
      <c r="IN91" s="82">
        <f t="shared" ref="IN91" si="2103">IN86+IN87-IN88-IN89-IN90</f>
        <v>0</v>
      </c>
      <c r="IO91" s="82">
        <f t="shared" ref="IO91" si="2104">IO86+IO87-IO88-IO89-IO90</f>
        <v>0</v>
      </c>
      <c r="IP91" s="82">
        <f t="shared" ref="IP91" si="2105">IP86+IP87-IP88-IP89-IP90</f>
        <v>0</v>
      </c>
      <c r="IQ91" s="82">
        <f t="shared" ref="IQ91" si="2106">IQ86+IQ87-IQ88-IQ89-IQ90</f>
        <v>0</v>
      </c>
      <c r="IR91" s="82">
        <f t="shared" ref="IR91" si="2107">IR86+IR87-IR88-IR89-IR90</f>
        <v>0</v>
      </c>
      <c r="IS91" s="83">
        <f t="shared" ref="IS91" si="2108">IS86+IS87-IS88-IS89-IS90</f>
        <v>0</v>
      </c>
      <c r="IT91" s="81">
        <f t="shared" ref="IT91" si="2109">IT86+IT87-IT88-IT89-IT90</f>
        <v>0</v>
      </c>
      <c r="IU91" s="82">
        <f t="shared" ref="IU91" si="2110">IU86+IU87-IU88-IU89-IU90</f>
        <v>0</v>
      </c>
      <c r="IV91" s="82">
        <f t="shared" ref="IV91" si="2111">IV86+IV87-IV88-IV89-IV90</f>
        <v>0</v>
      </c>
      <c r="IW91" s="82">
        <f t="shared" ref="IW91" si="2112">IW86+IW87-IW88-IW89-IW90</f>
        <v>0</v>
      </c>
      <c r="IX91" s="82">
        <f t="shared" ref="IX91" si="2113">IX86+IX87-IX88-IX89-IX90</f>
        <v>0</v>
      </c>
      <c r="IY91" s="82">
        <f t="shared" ref="IY91" si="2114">IY86+IY87-IY88-IY89-IY90</f>
        <v>0</v>
      </c>
      <c r="IZ91" s="83">
        <f t="shared" ref="IZ91" si="2115">IZ86+IZ87-IZ88-IZ89-IZ90</f>
        <v>0</v>
      </c>
      <c r="JA91" s="81">
        <f t="shared" ref="JA91" si="2116">JA86+JA87-JA88-JA89-JA90</f>
        <v>0</v>
      </c>
      <c r="JB91" s="82">
        <f t="shared" ref="JB91" si="2117">JB86+JB87-JB88-JB89-JB90</f>
        <v>0</v>
      </c>
      <c r="JC91" s="82">
        <f t="shared" ref="JC91" si="2118">JC86+JC87-JC88-JC89-JC90</f>
        <v>0</v>
      </c>
      <c r="JD91" s="82">
        <f t="shared" ref="JD91" si="2119">JD86+JD87-JD88-JD89-JD90</f>
        <v>0</v>
      </c>
      <c r="JE91" s="82">
        <f t="shared" ref="JE91" si="2120">JE86+JE87-JE88-JE89-JE90</f>
        <v>0</v>
      </c>
      <c r="JF91" s="82">
        <f t="shared" ref="JF91" si="2121">JF86+JF87-JF88-JF89-JF90</f>
        <v>0</v>
      </c>
      <c r="JG91" s="83">
        <f t="shared" ref="JG91" si="2122">JG86+JG87-JG88-JG89-JG90</f>
        <v>0</v>
      </c>
      <c r="JH91" s="81">
        <f t="shared" ref="JH91" si="2123">JH86+JH87-JH88-JH89-JH90</f>
        <v>0</v>
      </c>
      <c r="JI91" s="82">
        <f t="shared" ref="JI91" si="2124">JI86+JI87-JI88-JI89-JI90</f>
        <v>0</v>
      </c>
      <c r="JJ91" s="82">
        <f t="shared" ref="JJ91" si="2125">JJ86+JJ87-JJ88-JJ89-JJ90</f>
        <v>0</v>
      </c>
      <c r="JK91" s="82">
        <f t="shared" ref="JK91" si="2126">JK86+JK87-JK88-JK89-JK90</f>
        <v>0</v>
      </c>
      <c r="JL91" s="82">
        <f t="shared" ref="JL91" si="2127">JL86+JL87-JL88-JL89-JL90</f>
        <v>0</v>
      </c>
      <c r="JM91" s="82">
        <f t="shared" ref="JM91" si="2128">JM86+JM87-JM88-JM89-JM90</f>
        <v>0</v>
      </c>
      <c r="JN91" s="83">
        <f t="shared" ref="JN91" si="2129">JN86+JN87-JN88-JN89-JN90</f>
        <v>0</v>
      </c>
    </row>
    <row r="92" spans="1:274" x14ac:dyDescent="0.2">
      <c r="A92" s="73" t="s">
        <v>116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  <c r="DS92" s="72"/>
      <c r="DT92" s="72"/>
      <c r="DU92" s="72"/>
      <c r="DV92" s="72"/>
      <c r="DW92" s="72"/>
      <c r="DX92" s="72"/>
      <c r="DY92" s="72"/>
      <c r="DZ92" s="72"/>
      <c r="EA92" s="72"/>
      <c r="EB92" s="72"/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N92" s="72"/>
      <c r="EO92" s="72"/>
      <c r="EP92" s="72"/>
      <c r="EQ92" s="72"/>
      <c r="ER92" s="72"/>
      <c r="ES92" s="72"/>
      <c r="ET92" s="72"/>
      <c r="EU92" s="72"/>
      <c r="EV92" s="72"/>
      <c r="EW92" s="72"/>
      <c r="EX92" s="72"/>
      <c r="EY92" s="72"/>
      <c r="EZ92" s="72"/>
      <c r="FA92" s="72"/>
      <c r="FB92" s="72"/>
      <c r="FC92" s="72"/>
      <c r="FD92" s="72"/>
      <c r="FE92" s="72"/>
      <c r="FF92" s="72"/>
      <c r="FG92" s="72"/>
      <c r="FH92" s="72"/>
      <c r="FI92" s="72"/>
      <c r="FJ92" s="72"/>
      <c r="FK92" s="72"/>
      <c r="FL92" s="72"/>
      <c r="FM92" s="72"/>
      <c r="FN92" s="72"/>
      <c r="FO92" s="72"/>
      <c r="FP92" s="72"/>
      <c r="FQ92" s="72"/>
      <c r="FR92" s="72"/>
      <c r="FS92" s="72"/>
      <c r="FT92" s="72"/>
      <c r="FU92" s="72"/>
      <c r="FV92" s="72"/>
      <c r="FW92" s="72"/>
      <c r="FX92" s="72"/>
      <c r="FY92" s="72"/>
      <c r="FZ92" s="72"/>
      <c r="GA92" s="72"/>
      <c r="GB92" s="72"/>
      <c r="GC92" s="72"/>
      <c r="GD92" s="72"/>
      <c r="GE92" s="72"/>
      <c r="GF92" s="72"/>
      <c r="GG92" s="72"/>
      <c r="GH92" s="72"/>
      <c r="GI92" s="72"/>
      <c r="GJ92" s="72"/>
      <c r="GK92" s="72"/>
      <c r="GL92" s="72"/>
      <c r="GM92" s="72"/>
      <c r="GN92" s="72"/>
      <c r="GO92" s="72"/>
      <c r="GP92" s="72"/>
      <c r="GQ92" s="72"/>
      <c r="GR92" s="72"/>
      <c r="GS92" s="72"/>
      <c r="GT92" s="72"/>
      <c r="GU92" s="72"/>
      <c r="GV92" s="72"/>
      <c r="GW92" s="72"/>
      <c r="GX92" s="72"/>
      <c r="GY92" s="72"/>
      <c r="GZ92" s="72"/>
      <c r="HA92" s="72"/>
      <c r="HB92" s="72"/>
      <c r="HC92" s="72"/>
      <c r="HD92" s="72"/>
      <c r="HE92" s="72"/>
      <c r="HF92" s="72"/>
      <c r="HG92" s="72"/>
      <c r="HH92" s="72"/>
      <c r="HI92" s="72"/>
      <c r="HJ92" s="72"/>
      <c r="HK92" s="72"/>
      <c r="HL92" s="72"/>
      <c r="HM92" s="72"/>
      <c r="HN92" s="72"/>
      <c r="HO92" s="72"/>
      <c r="HP92" s="72"/>
      <c r="HQ92" s="72"/>
      <c r="HR92" s="72"/>
      <c r="HS92" s="72"/>
      <c r="HT92" s="72"/>
      <c r="HU92" s="72"/>
      <c r="HV92" s="72"/>
      <c r="HW92" s="72"/>
      <c r="HX92" s="72"/>
      <c r="HY92" s="72"/>
      <c r="HZ92" s="72"/>
      <c r="IA92" s="72"/>
      <c r="IB92" s="72"/>
      <c r="IC92" s="72"/>
      <c r="ID92" s="72"/>
      <c r="IE92" s="72"/>
      <c r="IF92" s="72"/>
      <c r="IG92" s="72"/>
      <c r="IH92" s="72"/>
      <c r="II92" s="72"/>
      <c r="IJ92" s="72"/>
      <c r="IK92" s="72"/>
      <c r="IL92" s="72"/>
      <c r="IM92" s="72"/>
      <c r="IN92" s="72"/>
      <c r="IO92" s="72"/>
      <c r="IP92" s="72"/>
      <c r="IQ92" s="72"/>
      <c r="IR92" s="72"/>
      <c r="IS92" s="72"/>
      <c r="IT92" s="72"/>
      <c r="IU92" s="72"/>
      <c r="IV92" s="72"/>
      <c r="IW92" s="72"/>
      <c r="IX92" s="72"/>
      <c r="IY92" s="72"/>
      <c r="IZ92" s="72"/>
      <c r="JA92" s="72"/>
      <c r="JB92" s="72"/>
      <c r="JC92" s="72"/>
      <c r="JD92" s="72"/>
      <c r="JE92" s="72"/>
      <c r="JF92" s="72"/>
      <c r="JG92" s="72"/>
      <c r="JH92" s="72"/>
      <c r="JI92" s="72"/>
      <c r="JJ92" s="72"/>
      <c r="JK92" s="72"/>
      <c r="JL92" s="72"/>
      <c r="JM92" s="72"/>
      <c r="JN92" s="72"/>
    </row>
    <row r="93" spans="1:274" x14ac:dyDescent="0.2">
      <c r="A93" s="76" t="s">
        <v>31</v>
      </c>
      <c r="B93" s="77">
        <v>0</v>
      </c>
      <c r="C93" s="78">
        <f>B98</f>
        <v>0</v>
      </c>
      <c r="D93" s="78">
        <f t="shared" ref="D93:BO93" si="2130">C98</f>
        <v>0</v>
      </c>
      <c r="E93" s="78">
        <f t="shared" si="2130"/>
        <v>0</v>
      </c>
      <c r="F93" s="78">
        <f t="shared" si="2130"/>
        <v>0</v>
      </c>
      <c r="G93" s="78">
        <f t="shared" si="2130"/>
        <v>0</v>
      </c>
      <c r="H93" s="79">
        <f t="shared" si="2130"/>
        <v>0</v>
      </c>
      <c r="I93" s="77">
        <f t="shared" si="2130"/>
        <v>0</v>
      </c>
      <c r="J93" s="78">
        <f t="shared" si="2130"/>
        <v>140</v>
      </c>
      <c r="K93" s="78">
        <f t="shared" si="2130"/>
        <v>260</v>
      </c>
      <c r="L93" s="78">
        <f t="shared" si="2130"/>
        <v>460</v>
      </c>
      <c r="M93" s="78">
        <f t="shared" si="2130"/>
        <v>590</v>
      </c>
      <c r="N93" s="78">
        <f t="shared" si="2130"/>
        <v>970</v>
      </c>
      <c r="O93" s="79">
        <f t="shared" si="2130"/>
        <v>1270</v>
      </c>
      <c r="P93" s="77">
        <f t="shared" si="2130"/>
        <v>1960</v>
      </c>
      <c r="Q93" s="78">
        <f t="shared" si="2130"/>
        <v>2286</v>
      </c>
      <c r="R93" s="78">
        <f t="shared" si="2130"/>
        <v>2674</v>
      </c>
      <c r="S93" s="78">
        <f t="shared" si="2130"/>
        <v>3151</v>
      </c>
      <c r="T93" s="78">
        <f t="shared" si="2130"/>
        <v>1017</v>
      </c>
      <c r="U93" s="78">
        <f t="shared" si="2130"/>
        <v>1317</v>
      </c>
      <c r="V93" s="79">
        <f t="shared" si="2130"/>
        <v>1703</v>
      </c>
      <c r="W93" s="77">
        <f t="shared" si="2130"/>
        <v>2100</v>
      </c>
      <c r="X93" s="78">
        <f t="shared" si="2130"/>
        <v>2505</v>
      </c>
      <c r="Y93" s="78">
        <f t="shared" si="2130"/>
        <v>2875</v>
      </c>
      <c r="Z93" s="78">
        <f t="shared" si="2130"/>
        <v>0</v>
      </c>
      <c r="AA93" s="78">
        <f t="shared" si="2130"/>
        <v>316</v>
      </c>
      <c r="AB93" s="78">
        <f t="shared" si="2130"/>
        <v>646</v>
      </c>
      <c r="AC93" s="79">
        <f t="shared" si="2130"/>
        <v>966</v>
      </c>
      <c r="AD93" s="77">
        <f t="shared" si="2130"/>
        <v>1326</v>
      </c>
      <c r="AE93" s="78">
        <f t="shared" si="2130"/>
        <v>1656</v>
      </c>
      <c r="AF93" s="78">
        <f t="shared" si="2130"/>
        <v>1956</v>
      </c>
      <c r="AG93" s="78">
        <f t="shared" si="2130"/>
        <v>300</v>
      </c>
      <c r="AH93" s="78">
        <f t="shared" si="2130"/>
        <v>560</v>
      </c>
      <c r="AI93" s="78">
        <f t="shared" si="2130"/>
        <v>1130</v>
      </c>
      <c r="AJ93" s="79">
        <f t="shared" si="2130"/>
        <v>1602</v>
      </c>
      <c r="AK93" s="77">
        <f t="shared" si="2130"/>
        <v>2302</v>
      </c>
      <c r="AL93" s="78">
        <f t="shared" si="2130"/>
        <v>2872</v>
      </c>
      <c r="AM93" s="78">
        <f t="shared" si="2130"/>
        <v>3457</v>
      </c>
      <c r="AN93" s="78">
        <f t="shared" si="2130"/>
        <v>4057</v>
      </c>
      <c r="AO93" s="78">
        <f t="shared" si="2130"/>
        <v>522</v>
      </c>
      <c r="AP93" s="78">
        <f t="shared" si="2130"/>
        <v>1016</v>
      </c>
      <c r="AQ93" s="79">
        <f t="shared" si="2130"/>
        <v>1574</v>
      </c>
      <c r="AR93" s="77">
        <f t="shared" si="2130"/>
        <v>2030</v>
      </c>
      <c r="AS93" s="78">
        <f t="shared" si="2130"/>
        <v>2455</v>
      </c>
      <c r="AT93" s="78">
        <f t="shared" si="2130"/>
        <v>2853</v>
      </c>
      <c r="AU93" s="78">
        <f t="shared" si="2130"/>
        <v>3233</v>
      </c>
      <c r="AV93" s="78">
        <f t="shared" si="2130"/>
        <v>461</v>
      </c>
      <c r="AW93" s="78">
        <f t="shared" si="2130"/>
        <v>851</v>
      </c>
      <c r="AX93" s="79">
        <f t="shared" si="2130"/>
        <v>1351</v>
      </c>
      <c r="AY93" s="77">
        <f t="shared" si="2130"/>
        <v>1811</v>
      </c>
      <c r="AZ93" s="78">
        <f t="shared" si="2130"/>
        <v>2227</v>
      </c>
      <c r="BA93" s="78">
        <f t="shared" si="2130"/>
        <v>2652</v>
      </c>
      <c r="BB93" s="78">
        <f t="shared" si="2130"/>
        <v>3042</v>
      </c>
      <c r="BC93" s="78">
        <f t="shared" si="2130"/>
        <v>432</v>
      </c>
      <c r="BD93" s="78">
        <f t="shared" si="2130"/>
        <v>902</v>
      </c>
      <c r="BE93" s="79">
        <f t="shared" si="2130"/>
        <v>1326</v>
      </c>
      <c r="BF93" s="77">
        <f t="shared" si="2130"/>
        <v>1716</v>
      </c>
      <c r="BG93" s="78">
        <f t="shared" si="2130"/>
        <v>2062</v>
      </c>
      <c r="BH93" s="78">
        <f t="shared" si="2130"/>
        <v>2430</v>
      </c>
      <c r="BI93" s="78">
        <f t="shared" si="2130"/>
        <v>2790</v>
      </c>
      <c r="BJ93" s="78">
        <f t="shared" si="2130"/>
        <v>3150</v>
      </c>
      <c r="BK93" s="78">
        <f t="shared" si="2130"/>
        <v>420</v>
      </c>
      <c r="BL93" s="79">
        <f t="shared" si="2130"/>
        <v>834</v>
      </c>
      <c r="BM93" s="77">
        <f t="shared" si="2130"/>
        <v>1266</v>
      </c>
      <c r="BN93" s="78">
        <f t="shared" si="2130"/>
        <v>383</v>
      </c>
      <c r="BO93" s="78">
        <f t="shared" si="2130"/>
        <v>749</v>
      </c>
      <c r="BP93" s="78">
        <f t="shared" ref="BP93:EA93" si="2131">BO98</f>
        <v>1203</v>
      </c>
      <c r="BQ93" s="78">
        <f t="shared" si="2131"/>
        <v>1553</v>
      </c>
      <c r="BR93" s="78">
        <f t="shared" si="2131"/>
        <v>1983</v>
      </c>
      <c r="BS93" s="79">
        <f t="shared" si="2131"/>
        <v>2297</v>
      </c>
      <c r="BT93" s="77">
        <f t="shared" si="2131"/>
        <v>312</v>
      </c>
      <c r="BU93" s="78">
        <f t="shared" si="2131"/>
        <v>714</v>
      </c>
      <c r="BV93" s="78">
        <f t="shared" si="2131"/>
        <v>1168</v>
      </c>
      <c r="BW93" s="78">
        <f t="shared" si="2131"/>
        <v>1595</v>
      </c>
      <c r="BX93" s="78">
        <f t="shared" si="2131"/>
        <v>494</v>
      </c>
      <c r="BY93" s="78">
        <f t="shared" si="2131"/>
        <v>968</v>
      </c>
      <c r="BZ93" s="79">
        <f t="shared" si="2131"/>
        <v>1381</v>
      </c>
      <c r="CA93" s="77">
        <f t="shared" si="2131"/>
        <v>1878</v>
      </c>
      <c r="CB93" s="78">
        <f t="shared" si="2131"/>
        <v>2278</v>
      </c>
      <c r="CC93" s="78">
        <f t="shared" si="2131"/>
        <v>2678</v>
      </c>
      <c r="CD93" s="78">
        <f t="shared" si="2131"/>
        <v>3058</v>
      </c>
      <c r="CE93" s="78">
        <f t="shared" si="2131"/>
        <v>457</v>
      </c>
      <c r="CF93" s="78">
        <f t="shared" si="2131"/>
        <v>905</v>
      </c>
      <c r="CG93" s="79">
        <f t="shared" si="2131"/>
        <v>1375</v>
      </c>
      <c r="CH93" s="77">
        <f t="shared" si="2131"/>
        <v>1799</v>
      </c>
      <c r="CI93" s="78">
        <f t="shared" si="2131"/>
        <v>401</v>
      </c>
      <c r="CJ93" s="78">
        <f t="shared" si="2131"/>
        <v>871</v>
      </c>
      <c r="CK93" s="78">
        <f t="shared" si="2131"/>
        <v>1220</v>
      </c>
      <c r="CL93" s="78">
        <f t="shared" si="2131"/>
        <v>1601</v>
      </c>
      <c r="CM93" s="78">
        <f t="shared" si="2131"/>
        <v>2021</v>
      </c>
      <c r="CN93" s="79">
        <f t="shared" si="2131"/>
        <v>2411</v>
      </c>
      <c r="CO93" s="77">
        <f t="shared" si="2131"/>
        <v>2831</v>
      </c>
      <c r="CP93" s="78">
        <f t="shared" si="2131"/>
        <v>3233</v>
      </c>
      <c r="CQ93" s="78">
        <f t="shared" si="2131"/>
        <v>3704</v>
      </c>
      <c r="CR93" s="78">
        <f t="shared" si="2131"/>
        <v>0</v>
      </c>
      <c r="CS93" s="78">
        <f t="shared" si="2131"/>
        <v>350</v>
      </c>
      <c r="CT93" s="78">
        <f t="shared" si="2131"/>
        <v>770</v>
      </c>
      <c r="CU93" s="79">
        <f t="shared" si="2131"/>
        <v>1244</v>
      </c>
      <c r="CV93" s="77">
        <f t="shared" si="2131"/>
        <v>1684</v>
      </c>
      <c r="CW93" s="78">
        <f t="shared" si="2131"/>
        <v>2101</v>
      </c>
      <c r="CX93" s="78">
        <f t="shared" si="2131"/>
        <v>2612</v>
      </c>
      <c r="CY93" s="78">
        <f t="shared" si="2131"/>
        <v>3040</v>
      </c>
      <c r="CZ93" s="78">
        <f t="shared" si="2131"/>
        <v>3516</v>
      </c>
      <c r="DA93" s="78">
        <f t="shared" si="2131"/>
        <v>4031</v>
      </c>
      <c r="DB93" s="79">
        <f t="shared" si="2131"/>
        <v>4540</v>
      </c>
      <c r="DC93" s="77">
        <f t="shared" si="2131"/>
        <v>5028</v>
      </c>
      <c r="DD93" s="78">
        <f t="shared" si="2131"/>
        <v>5517</v>
      </c>
      <c r="DE93" s="78">
        <f t="shared" si="2131"/>
        <v>5995</v>
      </c>
      <c r="DF93" s="78">
        <f t="shared" si="2131"/>
        <v>6449</v>
      </c>
      <c r="DG93" s="78">
        <f t="shared" si="2131"/>
        <v>6893</v>
      </c>
      <c r="DH93" s="78">
        <f t="shared" si="2131"/>
        <v>7330</v>
      </c>
      <c r="DI93" s="79">
        <f t="shared" si="2131"/>
        <v>7780</v>
      </c>
      <c r="DJ93" s="77">
        <f t="shared" si="2131"/>
        <v>8240</v>
      </c>
      <c r="DK93" s="78">
        <f t="shared" si="2131"/>
        <v>8702</v>
      </c>
      <c r="DL93" s="78">
        <f t="shared" si="2131"/>
        <v>9159</v>
      </c>
      <c r="DM93" s="78">
        <f t="shared" si="2131"/>
        <v>9542</v>
      </c>
      <c r="DN93" s="78">
        <f t="shared" si="2131"/>
        <v>862</v>
      </c>
      <c r="DO93" s="78">
        <f t="shared" si="2131"/>
        <v>1346</v>
      </c>
      <c r="DP93" s="79">
        <f t="shared" si="2131"/>
        <v>1840</v>
      </c>
      <c r="DQ93" s="77">
        <f t="shared" si="2131"/>
        <v>2349</v>
      </c>
      <c r="DR93" s="78">
        <f t="shared" si="2131"/>
        <v>2939</v>
      </c>
      <c r="DS93" s="78">
        <f t="shared" si="2131"/>
        <v>3359</v>
      </c>
      <c r="DT93" s="78">
        <f t="shared" si="2131"/>
        <v>3758</v>
      </c>
      <c r="DU93" s="78">
        <f t="shared" si="2131"/>
        <v>4298</v>
      </c>
      <c r="DV93" s="78">
        <f t="shared" si="2131"/>
        <v>4768</v>
      </c>
      <c r="DW93" s="79">
        <f t="shared" si="2131"/>
        <v>5368</v>
      </c>
      <c r="DX93" s="77">
        <f t="shared" si="2131"/>
        <v>5969</v>
      </c>
      <c r="DY93" s="78">
        <f t="shared" si="2131"/>
        <v>6629</v>
      </c>
      <c r="DZ93" s="78">
        <f t="shared" si="2131"/>
        <v>7262</v>
      </c>
      <c r="EA93" s="78">
        <f t="shared" si="2131"/>
        <v>7812</v>
      </c>
      <c r="EB93" s="78">
        <f t="shared" ref="EB93:GM93" si="2132">EA98</f>
        <v>7812</v>
      </c>
      <c r="EC93" s="78">
        <f t="shared" si="2132"/>
        <v>7812</v>
      </c>
      <c r="ED93" s="79">
        <f t="shared" si="2132"/>
        <v>7812</v>
      </c>
      <c r="EE93" s="77">
        <f t="shared" si="2132"/>
        <v>7812</v>
      </c>
      <c r="EF93" s="78">
        <f t="shared" si="2132"/>
        <v>7812</v>
      </c>
      <c r="EG93" s="78">
        <f t="shared" si="2132"/>
        <v>7812</v>
      </c>
      <c r="EH93" s="78">
        <f t="shared" si="2132"/>
        <v>0</v>
      </c>
      <c r="EI93" s="78">
        <f t="shared" si="2132"/>
        <v>0</v>
      </c>
      <c r="EJ93" s="78">
        <f t="shared" si="2132"/>
        <v>0</v>
      </c>
      <c r="EK93" s="79">
        <f t="shared" si="2132"/>
        <v>0</v>
      </c>
      <c r="EL93" s="77">
        <f t="shared" si="2132"/>
        <v>0</v>
      </c>
      <c r="EM93" s="78">
        <f t="shared" si="2132"/>
        <v>0</v>
      </c>
      <c r="EN93" s="78">
        <f t="shared" si="2132"/>
        <v>0</v>
      </c>
      <c r="EO93" s="78">
        <f t="shared" si="2132"/>
        <v>0</v>
      </c>
      <c r="EP93" s="78">
        <f t="shared" si="2132"/>
        <v>0</v>
      </c>
      <c r="EQ93" s="78">
        <f t="shared" si="2132"/>
        <v>0</v>
      </c>
      <c r="ER93" s="79">
        <f t="shared" si="2132"/>
        <v>0</v>
      </c>
      <c r="ES93" s="77">
        <f t="shared" si="2132"/>
        <v>0</v>
      </c>
      <c r="ET93" s="78">
        <f t="shared" si="2132"/>
        <v>0</v>
      </c>
      <c r="EU93" s="78">
        <f t="shared" si="2132"/>
        <v>0</v>
      </c>
      <c r="EV93" s="78">
        <f t="shared" si="2132"/>
        <v>0</v>
      </c>
      <c r="EW93" s="78">
        <f t="shared" si="2132"/>
        <v>0</v>
      </c>
      <c r="EX93" s="78">
        <f t="shared" si="2132"/>
        <v>0</v>
      </c>
      <c r="EY93" s="79">
        <f t="shared" si="2132"/>
        <v>0</v>
      </c>
      <c r="EZ93" s="77">
        <f t="shared" si="2132"/>
        <v>0</v>
      </c>
      <c r="FA93" s="78">
        <f t="shared" si="2132"/>
        <v>0</v>
      </c>
      <c r="FB93" s="78">
        <f t="shared" si="2132"/>
        <v>0</v>
      </c>
      <c r="FC93" s="78">
        <f t="shared" si="2132"/>
        <v>0</v>
      </c>
      <c r="FD93" s="78">
        <f t="shared" si="2132"/>
        <v>0</v>
      </c>
      <c r="FE93" s="78">
        <f t="shared" si="2132"/>
        <v>0</v>
      </c>
      <c r="FF93" s="79">
        <f t="shared" si="2132"/>
        <v>0</v>
      </c>
      <c r="FG93" s="77">
        <f t="shared" si="2132"/>
        <v>0</v>
      </c>
      <c r="FH93" s="78">
        <f t="shared" si="2132"/>
        <v>0</v>
      </c>
      <c r="FI93" s="78">
        <f t="shared" si="2132"/>
        <v>0</v>
      </c>
      <c r="FJ93" s="78">
        <f t="shared" si="2132"/>
        <v>0</v>
      </c>
      <c r="FK93" s="78">
        <f t="shared" si="2132"/>
        <v>0</v>
      </c>
      <c r="FL93" s="78">
        <f t="shared" si="2132"/>
        <v>0</v>
      </c>
      <c r="FM93" s="79">
        <f t="shared" si="2132"/>
        <v>0</v>
      </c>
      <c r="FN93" s="77">
        <f t="shared" si="2132"/>
        <v>0</v>
      </c>
      <c r="FO93" s="78">
        <f t="shared" si="2132"/>
        <v>0</v>
      </c>
      <c r="FP93" s="78">
        <f t="shared" si="2132"/>
        <v>0</v>
      </c>
      <c r="FQ93" s="78">
        <f t="shared" si="2132"/>
        <v>0</v>
      </c>
      <c r="FR93" s="78">
        <f t="shared" si="2132"/>
        <v>0</v>
      </c>
      <c r="FS93" s="78">
        <f t="shared" si="2132"/>
        <v>0</v>
      </c>
      <c r="FT93" s="79">
        <f t="shared" si="2132"/>
        <v>0</v>
      </c>
      <c r="FU93" s="77">
        <f t="shared" si="2132"/>
        <v>0</v>
      </c>
      <c r="FV93" s="78">
        <f t="shared" si="2132"/>
        <v>0</v>
      </c>
      <c r="FW93" s="78">
        <f t="shared" si="2132"/>
        <v>0</v>
      </c>
      <c r="FX93" s="78">
        <f t="shared" si="2132"/>
        <v>0</v>
      </c>
      <c r="FY93" s="78">
        <f t="shared" si="2132"/>
        <v>0</v>
      </c>
      <c r="FZ93" s="78">
        <f t="shared" si="2132"/>
        <v>0</v>
      </c>
      <c r="GA93" s="79">
        <f t="shared" si="2132"/>
        <v>0</v>
      </c>
      <c r="GB93" s="77">
        <f t="shared" si="2132"/>
        <v>0</v>
      </c>
      <c r="GC93" s="78">
        <f t="shared" si="2132"/>
        <v>0</v>
      </c>
      <c r="GD93" s="78">
        <f t="shared" si="2132"/>
        <v>0</v>
      </c>
      <c r="GE93" s="78">
        <f t="shared" si="2132"/>
        <v>0</v>
      </c>
      <c r="GF93" s="78">
        <f t="shared" si="2132"/>
        <v>0</v>
      </c>
      <c r="GG93" s="78">
        <f t="shared" si="2132"/>
        <v>0</v>
      </c>
      <c r="GH93" s="79">
        <f t="shared" si="2132"/>
        <v>0</v>
      </c>
      <c r="GI93" s="77">
        <f t="shared" si="2132"/>
        <v>0</v>
      </c>
      <c r="GJ93" s="78">
        <f t="shared" si="2132"/>
        <v>0</v>
      </c>
      <c r="GK93" s="78">
        <f t="shared" si="2132"/>
        <v>0</v>
      </c>
      <c r="GL93" s="78">
        <f t="shared" si="2132"/>
        <v>0</v>
      </c>
      <c r="GM93" s="78">
        <f t="shared" si="2132"/>
        <v>0</v>
      </c>
      <c r="GN93" s="78">
        <f t="shared" ref="GN93:IY93" si="2133">GM98</f>
        <v>0</v>
      </c>
      <c r="GO93" s="79">
        <f t="shared" si="2133"/>
        <v>0</v>
      </c>
      <c r="GP93" s="77">
        <f t="shared" si="2133"/>
        <v>0</v>
      </c>
      <c r="GQ93" s="78">
        <f t="shared" si="2133"/>
        <v>0</v>
      </c>
      <c r="GR93" s="78">
        <f t="shared" si="2133"/>
        <v>0</v>
      </c>
      <c r="GS93" s="78">
        <f t="shared" si="2133"/>
        <v>0</v>
      </c>
      <c r="GT93" s="78">
        <f t="shared" si="2133"/>
        <v>0</v>
      </c>
      <c r="GU93" s="78">
        <f t="shared" si="2133"/>
        <v>0</v>
      </c>
      <c r="GV93" s="79">
        <f t="shared" si="2133"/>
        <v>0</v>
      </c>
      <c r="GW93" s="77">
        <f t="shared" si="2133"/>
        <v>0</v>
      </c>
      <c r="GX93" s="78">
        <f t="shared" si="2133"/>
        <v>0</v>
      </c>
      <c r="GY93" s="78">
        <f t="shared" si="2133"/>
        <v>0</v>
      </c>
      <c r="GZ93" s="78">
        <f t="shared" si="2133"/>
        <v>0</v>
      </c>
      <c r="HA93" s="78">
        <f t="shared" si="2133"/>
        <v>0</v>
      </c>
      <c r="HB93" s="78">
        <f t="shared" si="2133"/>
        <v>0</v>
      </c>
      <c r="HC93" s="79">
        <f t="shared" si="2133"/>
        <v>0</v>
      </c>
      <c r="HD93" s="77">
        <f t="shared" si="2133"/>
        <v>0</v>
      </c>
      <c r="HE93" s="78">
        <f t="shared" si="2133"/>
        <v>0</v>
      </c>
      <c r="HF93" s="78">
        <f t="shared" si="2133"/>
        <v>0</v>
      </c>
      <c r="HG93" s="78">
        <f t="shared" si="2133"/>
        <v>0</v>
      </c>
      <c r="HH93" s="78">
        <f t="shared" si="2133"/>
        <v>0</v>
      </c>
      <c r="HI93" s="78">
        <f t="shared" si="2133"/>
        <v>0</v>
      </c>
      <c r="HJ93" s="79">
        <f t="shared" si="2133"/>
        <v>0</v>
      </c>
      <c r="HK93" s="77">
        <f t="shared" si="2133"/>
        <v>0</v>
      </c>
      <c r="HL93" s="78">
        <f t="shared" si="2133"/>
        <v>0</v>
      </c>
      <c r="HM93" s="78">
        <f t="shared" si="2133"/>
        <v>0</v>
      </c>
      <c r="HN93" s="78">
        <f t="shared" si="2133"/>
        <v>0</v>
      </c>
      <c r="HO93" s="78">
        <f t="shared" si="2133"/>
        <v>0</v>
      </c>
      <c r="HP93" s="78">
        <f t="shared" si="2133"/>
        <v>0</v>
      </c>
      <c r="HQ93" s="79">
        <f t="shared" si="2133"/>
        <v>0</v>
      </c>
      <c r="HR93" s="77">
        <f t="shared" si="2133"/>
        <v>0</v>
      </c>
      <c r="HS93" s="78">
        <f t="shared" si="2133"/>
        <v>0</v>
      </c>
      <c r="HT93" s="78">
        <f t="shared" si="2133"/>
        <v>0</v>
      </c>
      <c r="HU93" s="78">
        <f t="shared" si="2133"/>
        <v>0</v>
      </c>
      <c r="HV93" s="78">
        <f t="shared" si="2133"/>
        <v>0</v>
      </c>
      <c r="HW93" s="78">
        <f t="shared" si="2133"/>
        <v>0</v>
      </c>
      <c r="HX93" s="79">
        <f t="shared" si="2133"/>
        <v>0</v>
      </c>
      <c r="HY93" s="77">
        <f t="shared" si="2133"/>
        <v>0</v>
      </c>
      <c r="HZ93" s="78">
        <f t="shared" si="2133"/>
        <v>0</v>
      </c>
      <c r="IA93" s="78">
        <f t="shared" si="2133"/>
        <v>0</v>
      </c>
      <c r="IB93" s="78">
        <f t="shared" si="2133"/>
        <v>0</v>
      </c>
      <c r="IC93" s="78">
        <f t="shared" si="2133"/>
        <v>0</v>
      </c>
      <c r="ID93" s="78">
        <f t="shared" si="2133"/>
        <v>0</v>
      </c>
      <c r="IE93" s="79">
        <f t="shared" si="2133"/>
        <v>0</v>
      </c>
      <c r="IF93" s="77">
        <f t="shared" si="2133"/>
        <v>0</v>
      </c>
      <c r="IG93" s="78">
        <f t="shared" si="2133"/>
        <v>0</v>
      </c>
      <c r="IH93" s="78">
        <f t="shared" si="2133"/>
        <v>0</v>
      </c>
      <c r="II93" s="78">
        <f t="shared" si="2133"/>
        <v>0</v>
      </c>
      <c r="IJ93" s="78">
        <f t="shared" si="2133"/>
        <v>0</v>
      </c>
      <c r="IK93" s="78">
        <f t="shared" si="2133"/>
        <v>0</v>
      </c>
      <c r="IL93" s="79">
        <f t="shared" si="2133"/>
        <v>0</v>
      </c>
      <c r="IM93" s="77">
        <f t="shared" si="2133"/>
        <v>0</v>
      </c>
      <c r="IN93" s="78">
        <f t="shared" si="2133"/>
        <v>0</v>
      </c>
      <c r="IO93" s="78">
        <f t="shared" si="2133"/>
        <v>0</v>
      </c>
      <c r="IP93" s="78">
        <f t="shared" si="2133"/>
        <v>0</v>
      </c>
      <c r="IQ93" s="78">
        <f t="shared" si="2133"/>
        <v>0</v>
      </c>
      <c r="IR93" s="78">
        <f t="shared" si="2133"/>
        <v>0</v>
      </c>
      <c r="IS93" s="79">
        <f t="shared" si="2133"/>
        <v>0</v>
      </c>
      <c r="IT93" s="77">
        <f t="shared" si="2133"/>
        <v>0</v>
      </c>
      <c r="IU93" s="78">
        <f t="shared" si="2133"/>
        <v>0</v>
      </c>
      <c r="IV93" s="78">
        <f t="shared" si="2133"/>
        <v>0</v>
      </c>
      <c r="IW93" s="78">
        <f t="shared" si="2133"/>
        <v>0</v>
      </c>
      <c r="IX93" s="78">
        <f t="shared" si="2133"/>
        <v>0</v>
      </c>
      <c r="IY93" s="78">
        <f t="shared" si="2133"/>
        <v>0</v>
      </c>
      <c r="IZ93" s="79">
        <f t="shared" ref="IZ93:JN93" si="2134">IY98</f>
        <v>0</v>
      </c>
      <c r="JA93" s="77">
        <f t="shared" si="2134"/>
        <v>0</v>
      </c>
      <c r="JB93" s="78">
        <f t="shared" si="2134"/>
        <v>0</v>
      </c>
      <c r="JC93" s="78">
        <f t="shared" si="2134"/>
        <v>0</v>
      </c>
      <c r="JD93" s="78">
        <f t="shared" si="2134"/>
        <v>0</v>
      </c>
      <c r="JE93" s="78">
        <f t="shared" si="2134"/>
        <v>0</v>
      </c>
      <c r="JF93" s="78">
        <f t="shared" si="2134"/>
        <v>0</v>
      </c>
      <c r="JG93" s="79">
        <f t="shared" si="2134"/>
        <v>0</v>
      </c>
      <c r="JH93" s="77">
        <f t="shared" si="2134"/>
        <v>0</v>
      </c>
      <c r="JI93" s="78">
        <f t="shared" si="2134"/>
        <v>0</v>
      </c>
      <c r="JJ93" s="78">
        <f t="shared" si="2134"/>
        <v>0</v>
      </c>
      <c r="JK93" s="78">
        <f t="shared" si="2134"/>
        <v>0</v>
      </c>
      <c r="JL93" s="78">
        <f t="shared" si="2134"/>
        <v>0</v>
      </c>
      <c r="JM93" s="78">
        <f t="shared" si="2134"/>
        <v>0</v>
      </c>
      <c r="JN93" s="79">
        <f t="shared" si="2134"/>
        <v>0</v>
      </c>
    </row>
    <row r="94" spans="1:274" x14ac:dyDescent="0.2">
      <c r="A94" s="39" t="s">
        <v>32</v>
      </c>
      <c r="B94" s="40">
        <v>0</v>
      </c>
      <c r="C94" s="41"/>
      <c r="D94" s="41"/>
      <c r="E94" s="41"/>
      <c r="F94" s="41"/>
      <c r="G94" s="41"/>
      <c r="H94" s="42"/>
      <c r="I94" s="40">
        <v>140</v>
      </c>
      <c r="J94" s="41">
        <v>120</v>
      </c>
      <c r="K94" s="41">
        <v>200</v>
      </c>
      <c r="L94" s="41">
        <f>390</f>
        <v>390</v>
      </c>
      <c r="M94" s="41">
        <f>380</f>
        <v>380</v>
      </c>
      <c r="N94" s="41">
        <v>300</v>
      </c>
      <c r="O94" s="42">
        <v>690</v>
      </c>
      <c r="P94" s="40">
        <v>326</v>
      </c>
      <c r="Q94" s="41">
        <v>388</v>
      </c>
      <c r="R94" s="41">
        <v>477</v>
      </c>
      <c r="S94" s="41">
        <v>540</v>
      </c>
      <c r="T94" s="41">
        <v>300</v>
      </c>
      <c r="U94" s="41">
        <v>386</v>
      </c>
      <c r="V94" s="42">
        <v>397</v>
      </c>
      <c r="W94" s="40">
        <v>405</v>
      </c>
      <c r="X94" s="41">
        <v>370</v>
      </c>
      <c r="Y94" s="41">
        <v>518</v>
      </c>
      <c r="Z94" s="41">
        <v>316</v>
      </c>
      <c r="AA94" s="41">
        <v>330</v>
      </c>
      <c r="AB94" s="41">
        <v>320</v>
      </c>
      <c r="AC94" s="42">
        <v>360</v>
      </c>
      <c r="AD94" s="40">
        <v>330</v>
      </c>
      <c r="AE94" s="41">
        <v>300</v>
      </c>
      <c r="AF94" s="41">
        <v>300</v>
      </c>
      <c r="AG94" s="41">
        <v>260</v>
      </c>
      <c r="AH94" s="41">
        <v>570</v>
      </c>
      <c r="AI94" s="41">
        <v>472</v>
      </c>
      <c r="AJ94" s="42">
        <v>700</v>
      </c>
      <c r="AK94" s="40">
        <v>570</v>
      </c>
      <c r="AL94" s="41">
        <v>585</v>
      </c>
      <c r="AM94" s="41">
        <v>600</v>
      </c>
      <c r="AN94" s="41">
        <v>522</v>
      </c>
      <c r="AO94" s="41">
        <v>494</v>
      </c>
      <c r="AP94" s="41">
        <v>558</v>
      </c>
      <c r="AQ94" s="42">
        <v>456</v>
      </c>
      <c r="AR94" s="40">
        <v>425</v>
      </c>
      <c r="AS94" s="41">
        <v>398</v>
      </c>
      <c r="AT94" s="41">
        <v>380</v>
      </c>
      <c r="AU94" s="41">
        <v>461</v>
      </c>
      <c r="AV94" s="41">
        <v>390</v>
      </c>
      <c r="AW94" s="41">
        <v>500</v>
      </c>
      <c r="AX94" s="42">
        <v>460</v>
      </c>
      <c r="AY94" s="40">
        <v>416</v>
      </c>
      <c r="AZ94" s="41">
        <v>425</v>
      </c>
      <c r="BA94" s="41">
        <v>390</v>
      </c>
      <c r="BB94" s="41">
        <v>432</v>
      </c>
      <c r="BC94" s="41">
        <v>470</v>
      </c>
      <c r="BD94" s="41">
        <v>424</v>
      </c>
      <c r="BE94" s="42">
        <v>390</v>
      </c>
      <c r="BF94" s="40">
        <v>346</v>
      </c>
      <c r="BG94" s="41">
        <v>368</v>
      </c>
      <c r="BH94" s="41">
        <v>360</v>
      </c>
      <c r="BI94" s="41">
        <v>360</v>
      </c>
      <c r="BJ94" s="41">
        <v>420</v>
      </c>
      <c r="BK94" s="41">
        <v>414</v>
      </c>
      <c r="BL94" s="42">
        <v>432</v>
      </c>
      <c r="BM94" s="40">
        <v>383</v>
      </c>
      <c r="BN94" s="41">
        <v>366</v>
      </c>
      <c r="BO94" s="41">
        <v>454</v>
      </c>
      <c r="BP94" s="41">
        <v>350</v>
      </c>
      <c r="BQ94" s="41">
        <v>430</v>
      </c>
      <c r="BR94" s="41">
        <v>314</v>
      </c>
      <c r="BS94" s="42">
        <v>312</v>
      </c>
      <c r="BT94" s="40">
        <v>402</v>
      </c>
      <c r="BU94" s="41">
        <v>454</v>
      </c>
      <c r="BV94" s="41">
        <v>427</v>
      </c>
      <c r="BW94" s="41">
        <v>494</v>
      </c>
      <c r="BX94" s="41">
        <v>474</v>
      </c>
      <c r="BY94" s="41">
        <v>413</v>
      </c>
      <c r="BZ94" s="42">
        <v>497</v>
      </c>
      <c r="CA94" s="40">
        <v>400</v>
      </c>
      <c r="CB94" s="41">
        <v>400</v>
      </c>
      <c r="CC94" s="41">
        <v>380</v>
      </c>
      <c r="CD94" s="41">
        <v>457</v>
      </c>
      <c r="CE94" s="41">
        <v>448</v>
      </c>
      <c r="CF94" s="41">
        <v>470</v>
      </c>
      <c r="CG94" s="42">
        <v>424</v>
      </c>
      <c r="CH94" s="40">
        <v>401</v>
      </c>
      <c r="CI94" s="41">
        <v>470</v>
      </c>
      <c r="CJ94" s="41">
        <v>349</v>
      </c>
      <c r="CK94" s="41">
        <v>381</v>
      </c>
      <c r="CL94" s="41">
        <v>420</v>
      </c>
      <c r="CM94" s="41">
        <v>390</v>
      </c>
      <c r="CN94" s="42">
        <v>420</v>
      </c>
      <c r="CO94" s="40">
        <v>402</v>
      </c>
      <c r="CP94" s="41">
        <v>471</v>
      </c>
      <c r="CQ94" s="41">
        <v>456</v>
      </c>
      <c r="CR94" s="41">
        <v>350</v>
      </c>
      <c r="CS94" s="41">
        <v>420</v>
      </c>
      <c r="CT94" s="41">
        <v>474</v>
      </c>
      <c r="CU94" s="42">
        <v>440</v>
      </c>
      <c r="CV94" s="40">
        <v>417</v>
      </c>
      <c r="CW94" s="41">
        <v>511</v>
      </c>
      <c r="CX94" s="41">
        <v>428</v>
      </c>
      <c r="CY94" s="41">
        <v>476</v>
      </c>
      <c r="CZ94" s="41">
        <v>515</v>
      </c>
      <c r="DA94" s="41">
        <v>509</v>
      </c>
      <c r="DB94" s="42">
        <v>488</v>
      </c>
      <c r="DC94" s="40">
        <v>489</v>
      </c>
      <c r="DD94" s="41">
        <v>478</v>
      </c>
      <c r="DE94" s="41">
        <v>454</v>
      </c>
      <c r="DF94" s="41">
        <v>444</v>
      </c>
      <c r="DG94" s="41">
        <v>437</v>
      </c>
      <c r="DH94" s="41">
        <v>450</v>
      </c>
      <c r="DI94" s="42">
        <v>460</v>
      </c>
      <c r="DJ94" s="40">
        <v>462</v>
      </c>
      <c r="DK94" s="41">
        <v>457</v>
      </c>
      <c r="DL94" s="41">
        <v>383</v>
      </c>
      <c r="DM94" s="41">
        <v>479</v>
      </c>
      <c r="DN94" s="41">
        <v>484</v>
      </c>
      <c r="DO94" s="41">
        <v>494</v>
      </c>
      <c r="DP94" s="42">
        <v>509</v>
      </c>
      <c r="DQ94" s="40">
        <v>590</v>
      </c>
      <c r="DR94" s="41">
        <v>420</v>
      </c>
      <c r="DS94" s="41">
        <v>399</v>
      </c>
      <c r="DT94" s="41">
        <v>540</v>
      </c>
      <c r="DU94" s="41">
        <v>470</v>
      </c>
      <c r="DV94" s="41">
        <v>600</v>
      </c>
      <c r="DW94" s="42">
        <v>601</v>
      </c>
      <c r="DX94" s="40">
        <v>660</v>
      </c>
      <c r="DY94" s="41">
        <v>633</v>
      </c>
      <c r="DZ94" s="41">
        <v>550</v>
      </c>
      <c r="EA94" s="41"/>
      <c r="EB94" s="41"/>
      <c r="EC94" s="41"/>
      <c r="ED94" s="42"/>
      <c r="EE94" s="40">
        <v>0</v>
      </c>
      <c r="EF94" s="41"/>
      <c r="EG94" s="41"/>
      <c r="EH94" s="41"/>
      <c r="EI94" s="41"/>
      <c r="EJ94" s="41"/>
      <c r="EK94" s="42"/>
      <c r="EL94" s="40">
        <v>0</v>
      </c>
      <c r="EM94" s="41"/>
      <c r="EN94" s="41"/>
      <c r="EO94" s="41"/>
      <c r="EP94" s="41"/>
      <c r="EQ94" s="41"/>
      <c r="ER94" s="42"/>
      <c r="ES94" s="40">
        <v>0</v>
      </c>
      <c r="ET94" s="41"/>
      <c r="EU94" s="41"/>
      <c r="EV94" s="41"/>
      <c r="EW94" s="41"/>
      <c r="EX94" s="41"/>
      <c r="EY94" s="42"/>
      <c r="EZ94" s="40">
        <v>0</v>
      </c>
      <c r="FA94" s="41"/>
      <c r="FB94" s="41"/>
      <c r="FC94" s="41"/>
      <c r="FD94" s="41"/>
      <c r="FE94" s="41"/>
      <c r="FF94" s="42"/>
      <c r="FG94" s="40">
        <v>0</v>
      </c>
      <c r="FH94" s="41"/>
      <c r="FI94" s="41"/>
      <c r="FJ94" s="41"/>
      <c r="FK94" s="41"/>
      <c r="FL94" s="41"/>
      <c r="FM94" s="42"/>
      <c r="FN94" s="40">
        <v>0</v>
      </c>
      <c r="FO94" s="41"/>
      <c r="FP94" s="41"/>
      <c r="FQ94" s="41"/>
      <c r="FR94" s="41"/>
      <c r="FS94" s="41"/>
      <c r="FT94" s="42"/>
      <c r="FU94" s="40">
        <v>0</v>
      </c>
      <c r="FV94" s="41"/>
      <c r="FW94" s="41"/>
      <c r="FX94" s="41"/>
      <c r="FY94" s="41"/>
      <c r="FZ94" s="41"/>
      <c r="GA94" s="42"/>
      <c r="GB94" s="40">
        <v>0</v>
      </c>
      <c r="GC94" s="41"/>
      <c r="GD94" s="41"/>
      <c r="GE94" s="41"/>
      <c r="GF94" s="41"/>
      <c r="GG94" s="41"/>
      <c r="GH94" s="42"/>
      <c r="GI94" s="40">
        <v>0</v>
      </c>
      <c r="GJ94" s="41"/>
      <c r="GK94" s="41"/>
      <c r="GL94" s="41"/>
      <c r="GM94" s="41"/>
      <c r="GN94" s="41"/>
      <c r="GO94" s="42"/>
      <c r="GP94" s="40">
        <v>0</v>
      </c>
      <c r="GQ94" s="41"/>
      <c r="GR94" s="41"/>
      <c r="GS94" s="41"/>
      <c r="GT94" s="41"/>
      <c r="GU94" s="41"/>
      <c r="GV94" s="42"/>
      <c r="GW94" s="40">
        <v>0</v>
      </c>
      <c r="GX94" s="41"/>
      <c r="GY94" s="41"/>
      <c r="GZ94" s="41"/>
      <c r="HA94" s="41"/>
      <c r="HB94" s="41"/>
      <c r="HC94" s="42"/>
      <c r="HD94" s="40">
        <v>0</v>
      </c>
      <c r="HE94" s="41"/>
      <c r="HF94" s="41"/>
      <c r="HG94" s="41"/>
      <c r="HH94" s="41"/>
      <c r="HI94" s="41"/>
      <c r="HJ94" s="42"/>
      <c r="HK94" s="40">
        <v>0</v>
      </c>
      <c r="HL94" s="41"/>
      <c r="HM94" s="41"/>
      <c r="HN94" s="41"/>
      <c r="HO94" s="41"/>
      <c r="HP94" s="41"/>
      <c r="HQ94" s="42"/>
      <c r="HR94" s="40">
        <v>0</v>
      </c>
      <c r="HS94" s="41"/>
      <c r="HT94" s="41"/>
      <c r="HU94" s="41"/>
      <c r="HV94" s="41"/>
      <c r="HW94" s="41"/>
      <c r="HX94" s="42"/>
      <c r="HY94" s="40">
        <v>0</v>
      </c>
      <c r="HZ94" s="41"/>
      <c r="IA94" s="41"/>
      <c r="IB94" s="41"/>
      <c r="IC94" s="41"/>
      <c r="ID94" s="41"/>
      <c r="IE94" s="42"/>
      <c r="IF94" s="40">
        <v>0</v>
      </c>
      <c r="IG94" s="41"/>
      <c r="IH94" s="41"/>
      <c r="II94" s="41"/>
      <c r="IJ94" s="41"/>
      <c r="IK94" s="41"/>
      <c r="IL94" s="42"/>
      <c r="IM94" s="40">
        <v>0</v>
      </c>
      <c r="IN94" s="41"/>
      <c r="IO94" s="41"/>
      <c r="IP94" s="41"/>
      <c r="IQ94" s="41"/>
      <c r="IR94" s="41"/>
      <c r="IS94" s="42"/>
      <c r="IT94" s="40">
        <v>0</v>
      </c>
      <c r="IU94" s="41"/>
      <c r="IV94" s="41"/>
      <c r="IW94" s="41"/>
      <c r="IX94" s="41"/>
      <c r="IY94" s="41"/>
      <c r="IZ94" s="42"/>
      <c r="JA94" s="40">
        <v>0</v>
      </c>
      <c r="JB94" s="41"/>
      <c r="JC94" s="41"/>
      <c r="JD94" s="41"/>
      <c r="JE94" s="41"/>
      <c r="JF94" s="41"/>
      <c r="JG94" s="42"/>
      <c r="JH94" s="40">
        <v>0</v>
      </c>
      <c r="JI94" s="41"/>
      <c r="JJ94" s="41"/>
      <c r="JK94" s="41"/>
      <c r="JL94" s="41"/>
      <c r="JM94" s="41"/>
      <c r="JN94" s="42"/>
    </row>
    <row r="95" spans="1:274" x14ac:dyDescent="0.2">
      <c r="A95" s="39" t="s">
        <v>111</v>
      </c>
      <c r="B95" s="40"/>
      <c r="C95" s="41"/>
      <c r="D95" s="41"/>
      <c r="E95" s="41"/>
      <c r="F95" s="41"/>
      <c r="G95" s="41"/>
      <c r="H95" s="42"/>
      <c r="I95" s="40"/>
      <c r="J95" s="41"/>
      <c r="K95" s="41"/>
      <c r="L95" s="41">
        <v>260</v>
      </c>
      <c r="M95" s="41"/>
      <c r="N95" s="41"/>
      <c r="O95" s="42"/>
      <c r="P95" s="40"/>
      <c r="Q95" s="41"/>
      <c r="R95" s="41"/>
      <c r="S95" s="41">
        <v>2674</v>
      </c>
      <c r="T95" s="41"/>
      <c r="U95" s="41"/>
      <c r="V95" s="42"/>
      <c r="W95" s="40"/>
      <c r="X95" s="41"/>
      <c r="Y95" s="41">
        <v>3393</v>
      </c>
      <c r="Z95" s="41"/>
      <c r="AA95" s="41"/>
      <c r="AB95" s="41"/>
      <c r="AC95" s="42"/>
      <c r="AD95" s="40"/>
      <c r="AE95" s="41"/>
      <c r="AF95" s="41">
        <v>1956</v>
      </c>
      <c r="AG95" s="41"/>
      <c r="AH95" s="41"/>
      <c r="AI95" s="41"/>
      <c r="AJ95" s="42"/>
      <c r="AK95" s="40"/>
      <c r="AL95" s="41"/>
      <c r="AM95" s="41"/>
      <c r="AN95" s="41">
        <v>4057</v>
      </c>
      <c r="AO95" s="41"/>
      <c r="AP95" s="41"/>
      <c r="AQ95" s="42"/>
      <c r="AR95" s="40"/>
      <c r="AS95" s="41"/>
      <c r="AT95" s="41"/>
      <c r="AU95" s="41">
        <v>3233</v>
      </c>
      <c r="AV95" s="41"/>
      <c r="AW95" s="41"/>
      <c r="AX95" s="42"/>
      <c r="AY95" s="40"/>
      <c r="AZ95" s="41"/>
      <c r="BA95" s="41"/>
      <c r="BB95" s="41">
        <v>3042</v>
      </c>
      <c r="BC95" s="41"/>
      <c r="BD95" s="41"/>
      <c r="BE95" s="42"/>
      <c r="BF95" s="40"/>
      <c r="BG95" s="41"/>
      <c r="BH95" s="41"/>
      <c r="BI95" s="41"/>
      <c r="BJ95" s="41">
        <v>3150</v>
      </c>
      <c r="BK95" s="41"/>
      <c r="BL95" s="42"/>
      <c r="BM95" s="40">
        <v>1266</v>
      </c>
      <c r="BN95" s="41"/>
      <c r="BO95" s="41"/>
      <c r="BP95" s="41"/>
      <c r="BQ95" s="41"/>
      <c r="BR95" s="41"/>
      <c r="BS95" s="42">
        <v>2297</v>
      </c>
      <c r="BT95" s="40"/>
      <c r="BU95" s="41"/>
      <c r="BV95" s="41"/>
      <c r="BW95" s="41">
        <v>1595</v>
      </c>
      <c r="BX95" s="41"/>
      <c r="BY95" s="41"/>
      <c r="BZ95" s="42"/>
      <c r="CA95" s="40"/>
      <c r="CB95" s="41"/>
      <c r="CC95" s="41"/>
      <c r="CD95" s="41">
        <v>3058</v>
      </c>
      <c r="CE95" s="41"/>
      <c r="CF95" s="41"/>
      <c r="CG95" s="42"/>
      <c r="CH95" s="40">
        <v>1799</v>
      </c>
      <c r="CI95" s="41"/>
      <c r="CJ95" s="41"/>
      <c r="CK95" s="41"/>
      <c r="CL95" s="41"/>
      <c r="CM95" s="41"/>
      <c r="CN95" s="42"/>
      <c r="CO95" s="40"/>
      <c r="CP95" s="41"/>
      <c r="CQ95" s="41">
        <v>4160</v>
      </c>
      <c r="CR95" s="41"/>
      <c r="CS95" s="41"/>
      <c r="CT95" s="41"/>
      <c r="CU95" s="42"/>
      <c r="CV95" s="40"/>
      <c r="CW95" s="41"/>
      <c r="CX95" s="41"/>
      <c r="CY95" s="41"/>
      <c r="CZ95" s="41"/>
      <c r="DA95" s="41"/>
      <c r="DB95" s="42"/>
      <c r="DC95" s="40"/>
      <c r="DD95" s="41"/>
      <c r="DE95" s="41"/>
      <c r="DF95" s="41"/>
      <c r="DG95" s="41"/>
      <c r="DH95" s="41"/>
      <c r="DI95" s="42"/>
      <c r="DJ95" s="40"/>
      <c r="DK95" s="41"/>
      <c r="DL95" s="41"/>
      <c r="DM95" s="41">
        <v>9159</v>
      </c>
      <c r="DN95" s="41"/>
      <c r="DO95" s="41"/>
      <c r="DP95" s="42"/>
      <c r="DQ95" s="40"/>
      <c r="DR95" s="41"/>
      <c r="DS95" s="41"/>
      <c r="DT95" s="41"/>
      <c r="DU95" s="41"/>
      <c r="DV95" s="41"/>
      <c r="DW95" s="42"/>
      <c r="DX95" s="40"/>
      <c r="DY95" s="41"/>
      <c r="DZ95" s="41"/>
      <c r="EA95" s="41"/>
      <c r="EB95" s="41"/>
      <c r="EC95" s="41"/>
      <c r="ED95" s="42"/>
      <c r="EE95" s="40"/>
      <c r="EF95" s="41"/>
      <c r="EG95" s="41">
        <v>7812</v>
      </c>
      <c r="EH95" s="41"/>
      <c r="EI95" s="41"/>
      <c r="EJ95" s="41"/>
      <c r="EK95" s="42"/>
      <c r="EL95" s="40"/>
      <c r="EM95" s="41"/>
      <c r="EN95" s="41"/>
      <c r="EO95" s="41"/>
      <c r="EP95" s="41"/>
      <c r="EQ95" s="41"/>
      <c r="ER95" s="42"/>
      <c r="ES95" s="40"/>
      <c r="ET95" s="41"/>
      <c r="EU95" s="41"/>
      <c r="EV95" s="41"/>
      <c r="EW95" s="41"/>
      <c r="EX95" s="41"/>
      <c r="EY95" s="42"/>
      <c r="EZ95" s="40"/>
      <c r="FA95" s="41"/>
      <c r="FB95" s="41"/>
      <c r="FC95" s="41"/>
      <c r="FD95" s="41"/>
      <c r="FE95" s="41"/>
      <c r="FF95" s="42"/>
      <c r="FG95" s="40"/>
      <c r="FH95" s="41"/>
      <c r="FI95" s="41"/>
      <c r="FJ95" s="41"/>
      <c r="FK95" s="41"/>
      <c r="FL95" s="41"/>
      <c r="FM95" s="42"/>
      <c r="FN95" s="40"/>
      <c r="FO95" s="41"/>
      <c r="FP95" s="41"/>
      <c r="FQ95" s="41"/>
      <c r="FR95" s="41"/>
      <c r="FS95" s="41"/>
      <c r="FT95" s="42"/>
      <c r="FU95" s="40"/>
      <c r="FV95" s="41"/>
      <c r="FW95" s="41"/>
      <c r="FX95" s="41"/>
      <c r="FY95" s="41"/>
      <c r="FZ95" s="41"/>
      <c r="GA95" s="42"/>
      <c r="GB95" s="40"/>
      <c r="GC95" s="41"/>
      <c r="GD95" s="41"/>
      <c r="GE95" s="41"/>
      <c r="GF95" s="41"/>
      <c r="GG95" s="41"/>
      <c r="GH95" s="42"/>
      <c r="GI95" s="40"/>
      <c r="GJ95" s="41"/>
      <c r="GK95" s="41"/>
      <c r="GL95" s="41"/>
      <c r="GM95" s="41"/>
      <c r="GN95" s="41"/>
      <c r="GO95" s="42"/>
      <c r="GP95" s="40"/>
      <c r="GQ95" s="41"/>
      <c r="GR95" s="41"/>
      <c r="GS95" s="41"/>
      <c r="GT95" s="41"/>
      <c r="GU95" s="41"/>
      <c r="GV95" s="42"/>
      <c r="GW95" s="40"/>
      <c r="GX95" s="41"/>
      <c r="GY95" s="41"/>
      <c r="GZ95" s="41"/>
      <c r="HA95" s="41"/>
      <c r="HB95" s="41"/>
      <c r="HC95" s="42"/>
      <c r="HD95" s="40"/>
      <c r="HE95" s="41"/>
      <c r="HF95" s="41"/>
      <c r="HG95" s="41"/>
      <c r="HH95" s="41"/>
      <c r="HI95" s="41"/>
      <c r="HJ95" s="42"/>
      <c r="HK95" s="40"/>
      <c r="HL95" s="41"/>
      <c r="HM95" s="41"/>
      <c r="HN95" s="41"/>
      <c r="HO95" s="41"/>
      <c r="HP95" s="41"/>
      <c r="HQ95" s="42"/>
      <c r="HR95" s="40"/>
      <c r="HS95" s="41"/>
      <c r="HT95" s="41"/>
      <c r="HU95" s="41"/>
      <c r="HV95" s="41"/>
      <c r="HW95" s="41"/>
      <c r="HX95" s="42"/>
      <c r="HY95" s="40"/>
      <c r="HZ95" s="41"/>
      <c r="IA95" s="41"/>
      <c r="IB95" s="41"/>
      <c r="IC95" s="41"/>
      <c r="ID95" s="41"/>
      <c r="IE95" s="42"/>
      <c r="IF95" s="40"/>
      <c r="IG95" s="41"/>
      <c r="IH95" s="41"/>
      <c r="II95" s="41"/>
      <c r="IJ95" s="41"/>
      <c r="IK95" s="41"/>
      <c r="IL95" s="42"/>
      <c r="IM95" s="40"/>
      <c r="IN95" s="41"/>
      <c r="IO95" s="41"/>
      <c r="IP95" s="41"/>
      <c r="IQ95" s="41"/>
      <c r="IR95" s="41"/>
      <c r="IS95" s="42"/>
      <c r="IT95" s="40"/>
      <c r="IU95" s="41"/>
      <c r="IV95" s="41"/>
      <c r="IW95" s="41"/>
      <c r="IX95" s="41"/>
      <c r="IY95" s="41"/>
      <c r="IZ95" s="42"/>
      <c r="JA95" s="40"/>
      <c r="JB95" s="41"/>
      <c r="JC95" s="41"/>
      <c r="JD95" s="41"/>
      <c r="JE95" s="41"/>
      <c r="JF95" s="41"/>
      <c r="JG95" s="42"/>
      <c r="JH95" s="40"/>
      <c r="JI95" s="41"/>
      <c r="JJ95" s="41"/>
      <c r="JK95" s="41"/>
      <c r="JL95" s="41"/>
      <c r="JM95" s="41"/>
      <c r="JN95" s="42"/>
    </row>
    <row r="96" spans="1:274" x14ac:dyDescent="0.2">
      <c r="A96" s="39" t="s">
        <v>112</v>
      </c>
      <c r="B96" s="40"/>
      <c r="C96" s="41"/>
      <c r="D96" s="41"/>
      <c r="E96" s="41"/>
      <c r="F96" s="41"/>
      <c r="G96" s="41"/>
      <c r="H96" s="42"/>
      <c r="I96" s="40"/>
      <c r="J96" s="41"/>
      <c r="K96" s="41"/>
      <c r="L96" s="41"/>
      <c r="M96" s="41"/>
      <c r="N96" s="41"/>
      <c r="O96" s="42"/>
      <c r="P96" s="40"/>
      <c r="Q96" s="41"/>
      <c r="R96" s="41"/>
      <c r="S96" s="41"/>
      <c r="T96" s="41"/>
      <c r="U96" s="41"/>
      <c r="V96" s="42"/>
      <c r="W96" s="40"/>
      <c r="X96" s="41"/>
      <c r="Y96" s="41"/>
      <c r="Z96" s="41"/>
      <c r="AA96" s="41"/>
      <c r="AB96" s="41"/>
      <c r="AC96" s="42"/>
      <c r="AD96" s="40"/>
      <c r="AE96" s="41"/>
      <c r="AF96" s="41"/>
      <c r="AG96" s="41"/>
      <c r="AH96" s="41"/>
      <c r="AI96" s="41"/>
      <c r="AJ96" s="42"/>
      <c r="AK96" s="40"/>
      <c r="AL96" s="41"/>
      <c r="AM96" s="41"/>
      <c r="AN96" s="41"/>
      <c r="AO96" s="41"/>
      <c r="AP96" s="41"/>
      <c r="AQ96" s="42"/>
      <c r="AR96" s="40"/>
      <c r="AS96" s="41"/>
      <c r="AT96" s="41"/>
      <c r="AU96" s="41"/>
      <c r="AV96" s="41"/>
      <c r="AW96" s="41"/>
      <c r="AX96" s="42"/>
      <c r="AY96" s="40"/>
      <c r="AZ96" s="41"/>
      <c r="BA96" s="41"/>
      <c r="BB96" s="41"/>
      <c r="BC96" s="41"/>
      <c r="BD96" s="41"/>
      <c r="BE96" s="42"/>
      <c r="BF96" s="40"/>
      <c r="BG96" s="41"/>
      <c r="BH96" s="41"/>
      <c r="BI96" s="41"/>
      <c r="BJ96" s="41"/>
      <c r="BK96" s="41"/>
      <c r="BL96" s="42"/>
      <c r="BM96" s="40"/>
      <c r="BN96" s="41"/>
      <c r="BO96" s="41"/>
      <c r="BP96" s="41"/>
      <c r="BQ96" s="41"/>
      <c r="BR96" s="41"/>
      <c r="BS96" s="42"/>
      <c r="BT96" s="40"/>
      <c r="BU96" s="41"/>
      <c r="BV96" s="41"/>
      <c r="BW96" s="41"/>
      <c r="BX96" s="41"/>
      <c r="BY96" s="41"/>
      <c r="BZ96" s="42"/>
      <c r="CA96" s="40"/>
      <c r="CB96" s="41"/>
      <c r="CC96" s="41"/>
      <c r="CD96" s="41"/>
      <c r="CE96" s="41"/>
      <c r="CF96" s="41"/>
      <c r="CG96" s="42"/>
      <c r="CH96" s="40"/>
      <c r="CI96" s="41"/>
      <c r="CJ96" s="41"/>
      <c r="CK96" s="41"/>
      <c r="CL96" s="41"/>
      <c r="CM96" s="41"/>
      <c r="CN96" s="42"/>
      <c r="CO96" s="40"/>
      <c r="CP96" s="41"/>
      <c r="CQ96" s="41"/>
      <c r="CR96" s="41"/>
      <c r="CS96" s="41"/>
      <c r="CT96" s="41"/>
      <c r="CU96" s="42"/>
      <c r="CV96" s="40"/>
      <c r="CW96" s="41"/>
      <c r="CX96" s="41"/>
      <c r="CY96" s="41"/>
      <c r="CZ96" s="41"/>
      <c r="DA96" s="41"/>
      <c r="DB96" s="42"/>
      <c r="DC96" s="40"/>
      <c r="DD96" s="41"/>
      <c r="DE96" s="41"/>
      <c r="DF96" s="41"/>
      <c r="DG96" s="41"/>
      <c r="DH96" s="41"/>
      <c r="DI96" s="42"/>
      <c r="DJ96" s="40"/>
      <c r="DK96" s="41"/>
      <c r="DL96" s="41"/>
      <c r="DM96" s="41"/>
      <c r="DN96" s="41"/>
      <c r="DO96" s="41"/>
      <c r="DP96" s="42"/>
      <c r="DQ96" s="40"/>
      <c r="DR96" s="41"/>
      <c r="DS96" s="41"/>
      <c r="DT96" s="41"/>
      <c r="DU96" s="41"/>
      <c r="DV96" s="41"/>
      <c r="DW96" s="42"/>
      <c r="DX96" s="40"/>
      <c r="DY96" s="41"/>
      <c r="DZ96" s="41"/>
      <c r="EA96" s="41"/>
      <c r="EB96" s="41"/>
      <c r="EC96" s="41"/>
      <c r="ED96" s="42"/>
      <c r="EE96" s="40"/>
      <c r="EF96" s="41"/>
      <c r="EG96" s="41"/>
      <c r="EH96" s="41"/>
      <c r="EI96" s="41"/>
      <c r="EJ96" s="41"/>
      <c r="EK96" s="42"/>
      <c r="EL96" s="40"/>
      <c r="EM96" s="41"/>
      <c r="EN96" s="41"/>
      <c r="EO96" s="41"/>
      <c r="EP96" s="41"/>
      <c r="EQ96" s="41"/>
      <c r="ER96" s="42"/>
      <c r="ES96" s="40"/>
      <c r="ET96" s="41"/>
      <c r="EU96" s="41"/>
      <c r="EV96" s="41"/>
      <c r="EW96" s="41"/>
      <c r="EX96" s="41"/>
      <c r="EY96" s="42"/>
      <c r="EZ96" s="40"/>
      <c r="FA96" s="41"/>
      <c r="FB96" s="41"/>
      <c r="FC96" s="41"/>
      <c r="FD96" s="41"/>
      <c r="FE96" s="41"/>
      <c r="FF96" s="42"/>
      <c r="FG96" s="40"/>
      <c r="FH96" s="41"/>
      <c r="FI96" s="41"/>
      <c r="FJ96" s="41"/>
      <c r="FK96" s="41"/>
      <c r="FL96" s="41"/>
      <c r="FM96" s="42"/>
      <c r="FN96" s="40"/>
      <c r="FO96" s="41"/>
      <c r="FP96" s="41"/>
      <c r="FQ96" s="41"/>
      <c r="FR96" s="41"/>
      <c r="FS96" s="41"/>
      <c r="FT96" s="42"/>
      <c r="FU96" s="40"/>
      <c r="FV96" s="41"/>
      <c r="FW96" s="41"/>
      <c r="FX96" s="41"/>
      <c r="FY96" s="41"/>
      <c r="FZ96" s="41"/>
      <c r="GA96" s="42"/>
      <c r="GB96" s="40"/>
      <c r="GC96" s="41"/>
      <c r="GD96" s="41"/>
      <c r="GE96" s="41"/>
      <c r="GF96" s="41"/>
      <c r="GG96" s="41"/>
      <c r="GH96" s="42"/>
      <c r="GI96" s="40"/>
      <c r="GJ96" s="41"/>
      <c r="GK96" s="41"/>
      <c r="GL96" s="41"/>
      <c r="GM96" s="41"/>
      <c r="GN96" s="41"/>
      <c r="GO96" s="42"/>
      <c r="GP96" s="40"/>
      <c r="GQ96" s="41"/>
      <c r="GR96" s="41"/>
      <c r="GS96" s="41"/>
      <c r="GT96" s="41"/>
      <c r="GU96" s="41"/>
      <c r="GV96" s="42"/>
      <c r="GW96" s="40"/>
      <c r="GX96" s="41"/>
      <c r="GY96" s="41"/>
      <c r="GZ96" s="41"/>
      <c r="HA96" s="41"/>
      <c r="HB96" s="41"/>
      <c r="HC96" s="42"/>
      <c r="HD96" s="40"/>
      <c r="HE96" s="41"/>
      <c r="HF96" s="41"/>
      <c r="HG96" s="41"/>
      <c r="HH96" s="41"/>
      <c r="HI96" s="41"/>
      <c r="HJ96" s="42"/>
      <c r="HK96" s="40"/>
      <c r="HL96" s="41"/>
      <c r="HM96" s="41"/>
      <c r="HN96" s="41"/>
      <c r="HO96" s="41"/>
      <c r="HP96" s="41"/>
      <c r="HQ96" s="42"/>
      <c r="HR96" s="40"/>
      <c r="HS96" s="41"/>
      <c r="HT96" s="41"/>
      <c r="HU96" s="41"/>
      <c r="HV96" s="41"/>
      <c r="HW96" s="41"/>
      <c r="HX96" s="42"/>
      <c r="HY96" s="40"/>
      <c r="HZ96" s="41"/>
      <c r="IA96" s="41"/>
      <c r="IB96" s="41"/>
      <c r="IC96" s="41"/>
      <c r="ID96" s="41"/>
      <c r="IE96" s="42"/>
      <c r="IF96" s="40"/>
      <c r="IG96" s="41"/>
      <c r="IH96" s="41"/>
      <c r="II96" s="41"/>
      <c r="IJ96" s="41"/>
      <c r="IK96" s="41"/>
      <c r="IL96" s="42"/>
      <c r="IM96" s="40"/>
      <c r="IN96" s="41"/>
      <c r="IO96" s="41"/>
      <c r="IP96" s="41"/>
      <c r="IQ96" s="41"/>
      <c r="IR96" s="41"/>
      <c r="IS96" s="42"/>
      <c r="IT96" s="40"/>
      <c r="IU96" s="41"/>
      <c r="IV96" s="41"/>
      <c r="IW96" s="41"/>
      <c r="IX96" s="41"/>
      <c r="IY96" s="41"/>
      <c r="IZ96" s="42"/>
      <c r="JA96" s="40"/>
      <c r="JB96" s="41"/>
      <c r="JC96" s="41"/>
      <c r="JD96" s="41"/>
      <c r="JE96" s="41"/>
      <c r="JF96" s="41"/>
      <c r="JG96" s="42"/>
      <c r="JH96" s="40"/>
      <c r="JI96" s="41"/>
      <c r="JJ96" s="41"/>
      <c r="JK96" s="41"/>
      <c r="JL96" s="41"/>
      <c r="JM96" s="41"/>
      <c r="JN96" s="42"/>
    </row>
    <row r="97" spans="1:274" x14ac:dyDescent="0.2">
      <c r="A97" s="26" t="s">
        <v>113</v>
      </c>
      <c r="B97" s="27">
        <v>0</v>
      </c>
      <c r="C97" s="28"/>
      <c r="D97" s="28"/>
      <c r="E97" s="28"/>
      <c r="F97" s="28"/>
      <c r="G97" s="28"/>
      <c r="H97" s="29"/>
      <c r="I97" s="27">
        <v>0</v>
      </c>
      <c r="J97" s="28"/>
      <c r="K97" s="28"/>
      <c r="L97" s="28"/>
      <c r="M97" s="28"/>
      <c r="N97" s="28"/>
      <c r="O97" s="29"/>
      <c r="P97" s="27"/>
      <c r="Q97" s="28"/>
      <c r="R97" s="28"/>
      <c r="S97" s="28"/>
      <c r="T97" s="28"/>
      <c r="U97" s="28"/>
      <c r="V97" s="29"/>
      <c r="W97" s="27"/>
      <c r="X97" s="28"/>
      <c r="Y97" s="28"/>
      <c r="Z97" s="28"/>
      <c r="AA97" s="28"/>
      <c r="AB97" s="28"/>
      <c r="AC97" s="29"/>
      <c r="AD97" s="27">
        <v>0</v>
      </c>
      <c r="AE97" s="28"/>
      <c r="AF97" s="28"/>
      <c r="AG97" s="28"/>
      <c r="AH97" s="28"/>
      <c r="AI97" s="28"/>
      <c r="AJ97" s="29"/>
      <c r="AK97" s="27"/>
      <c r="AL97" s="28"/>
      <c r="AM97" s="28"/>
      <c r="AN97" s="28"/>
      <c r="AO97" s="28"/>
      <c r="AP97" s="28"/>
      <c r="AQ97" s="29"/>
      <c r="AR97" s="27"/>
      <c r="AS97" s="28"/>
      <c r="AT97" s="28"/>
      <c r="AU97" s="28"/>
      <c r="AV97" s="28"/>
      <c r="AW97" s="28"/>
      <c r="AX97" s="29"/>
      <c r="AY97" s="27"/>
      <c r="AZ97" s="28"/>
      <c r="BA97" s="28"/>
      <c r="BB97" s="28"/>
      <c r="BC97" s="28"/>
      <c r="BD97" s="28"/>
      <c r="BE97" s="29"/>
      <c r="BF97" s="27">
        <v>0</v>
      </c>
      <c r="BG97" s="28"/>
      <c r="BH97" s="28"/>
      <c r="BI97" s="28"/>
      <c r="BJ97" s="28"/>
      <c r="BK97" s="28"/>
      <c r="BL97" s="29"/>
      <c r="BM97" s="27"/>
      <c r="BN97" s="28"/>
      <c r="BO97" s="28"/>
      <c r="BP97" s="28"/>
      <c r="BQ97" s="28"/>
      <c r="BR97" s="28"/>
      <c r="BS97" s="29"/>
      <c r="BT97" s="27">
        <v>0</v>
      </c>
      <c r="BU97" s="28"/>
      <c r="BV97" s="28"/>
      <c r="BW97" s="28"/>
      <c r="BX97" s="28"/>
      <c r="BY97" s="28"/>
      <c r="BZ97" s="29"/>
      <c r="CA97" s="27">
        <v>0</v>
      </c>
      <c r="CB97" s="28"/>
      <c r="CC97" s="28"/>
      <c r="CD97" s="28"/>
      <c r="CE97" s="28"/>
      <c r="CF97" s="28"/>
      <c r="CG97" s="29"/>
      <c r="CH97" s="27">
        <v>0</v>
      </c>
      <c r="CI97" s="28"/>
      <c r="CJ97" s="28"/>
      <c r="CK97" s="28"/>
      <c r="CL97" s="28"/>
      <c r="CM97" s="28"/>
      <c r="CN97" s="29"/>
      <c r="CO97" s="27">
        <v>0</v>
      </c>
      <c r="CP97" s="28"/>
      <c r="CQ97" s="28"/>
      <c r="CR97" s="28"/>
      <c r="CS97" s="28"/>
      <c r="CT97" s="28"/>
      <c r="CU97" s="29"/>
      <c r="CV97" s="27">
        <v>0</v>
      </c>
      <c r="CW97" s="28"/>
      <c r="CX97" s="28"/>
      <c r="CY97" s="28"/>
      <c r="CZ97" s="28"/>
      <c r="DA97" s="28"/>
      <c r="DB97" s="29"/>
      <c r="DC97" s="27">
        <v>0</v>
      </c>
      <c r="DD97" s="28"/>
      <c r="DE97" s="28"/>
      <c r="DF97" s="28"/>
      <c r="DG97" s="28"/>
      <c r="DH97" s="28"/>
      <c r="DI97" s="29"/>
      <c r="DJ97" s="27">
        <v>0</v>
      </c>
      <c r="DK97" s="28"/>
      <c r="DL97" s="28"/>
      <c r="DM97" s="28"/>
      <c r="DN97" s="28"/>
      <c r="DO97" s="28"/>
      <c r="DP97" s="29"/>
      <c r="DQ97" s="27">
        <v>0</v>
      </c>
      <c r="DR97" s="28"/>
      <c r="DS97" s="28"/>
      <c r="DT97" s="28"/>
      <c r="DU97" s="28"/>
      <c r="DV97" s="28"/>
      <c r="DW97" s="29"/>
      <c r="DX97" s="27">
        <v>0</v>
      </c>
      <c r="DY97" s="28"/>
      <c r="DZ97" s="28"/>
      <c r="EA97" s="28"/>
      <c r="EB97" s="28"/>
      <c r="EC97" s="28"/>
      <c r="ED97" s="29"/>
      <c r="EE97" s="27">
        <v>0</v>
      </c>
      <c r="EF97" s="28"/>
      <c r="EG97" s="28"/>
      <c r="EH97" s="28"/>
      <c r="EI97" s="28"/>
      <c r="EJ97" s="28"/>
      <c r="EK97" s="29"/>
      <c r="EL97" s="27">
        <v>0</v>
      </c>
      <c r="EM97" s="28"/>
      <c r="EN97" s="28"/>
      <c r="EO97" s="28"/>
      <c r="EP97" s="28"/>
      <c r="EQ97" s="28"/>
      <c r="ER97" s="29"/>
      <c r="ES97" s="27">
        <v>0</v>
      </c>
      <c r="ET97" s="28"/>
      <c r="EU97" s="28"/>
      <c r="EV97" s="28"/>
      <c r="EW97" s="28"/>
      <c r="EX97" s="28"/>
      <c r="EY97" s="29"/>
      <c r="EZ97" s="27">
        <v>0</v>
      </c>
      <c r="FA97" s="28"/>
      <c r="FB97" s="28"/>
      <c r="FC97" s="28"/>
      <c r="FD97" s="28"/>
      <c r="FE97" s="28"/>
      <c r="FF97" s="29"/>
      <c r="FG97" s="27">
        <v>0</v>
      </c>
      <c r="FH97" s="28"/>
      <c r="FI97" s="28"/>
      <c r="FJ97" s="28"/>
      <c r="FK97" s="28"/>
      <c r="FL97" s="28"/>
      <c r="FM97" s="29"/>
      <c r="FN97" s="27">
        <v>0</v>
      </c>
      <c r="FO97" s="28"/>
      <c r="FP97" s="28"/>
      <c r="FQ97" s="28"/>
      <c r="FR97" s="28"/>
      <c r="FS97" s="28"/>
      <c r="FT97" s="29"/>
      <c r="FU97" s="27">
        <v>0</v>
      </c>
      <c r="FV97" s="28"/>
      <c r="FW97" s="28"/>
      <c r="FX97" s="28"/>
      <c r="FY97" s="28"/>
      <c r="FZ97" s="28"/>
      <c r="GA97" s="29"/>
      <c r="GB97" s="27">
        <v>0</v>
      </c>
      <c r="GC97" s="28"/>
      <c r="GD97" s="28"/>
      <c r="GE97" s="28"/>
      <c r="GF97" s="28"/>
      <c r="GG97" s="28"/>
      <c r="GH97" s="29"/>
      <c r="GI97" s="27">
        <v>0</v>
      </c>
      <c r="GJ97" s="28"/>
      <c r="GK97" s="28"/>
      <c r="GL97" s="28"/>
      <c r="GM97" s="28"/>
      <c r="GN97" s="28"/>
      <c r="GO97" s="29"/>
      <c r="GP97" s="27">
        <v>0</v>
      </c>
      <c r="GQ97" s="28"/>
      <c r="GR97" s="28"/>
      <c r="GS97" s="28"/>
      <c r="GT97" s="28"/>
      <c r="GU97" s="28"/>
      <c r="GV97" s="29"/>
      <c r="GW97" s="27">
        <v>0</v>
      </c>
      <c r="GX97" s="28"/>
      <c r="GY97" s="28"/>
      <c r="GZ97" s="28"/>
      <c r="HA97" s="28"/>
      <c r="HB97" s="28"/>
      <c r="HC97" s="29"/>
      <c r="HD97" s="27">
        <v>0</v>
      </c>
      <c r="HE97" s="28"/>
      <c r="HF97" s="28"/>
      <c r="HG97" s="28"/>
      <c r="HH97" s="28"/>
      <c r="HI97" s="28"/>
      <c r="HJ97" s="29"/>
      <c r="HK97" s="27">
        <v>0</v>
      </c>
      <c r="HL97" s="28"/>
      <c r="HM97" s="28"/>
      <c r="HN97" s="28"/>
      <c r="HO97" s="28"/>
      <c r="HP97" s="28"/>
      <c r="HQ97" s="29"/>
      <c r="HR97" s="27">
        <v>0</v>
      </c>
      <c r="HS97" s="28"/>
      <c r="HT97" s="28"/>
      <c r="HU97" s="28"/>
      <c r="HV97" s="28"/>
      <c r="HW97" s="28"/>
      <c r="HX97" s="29"/>
      <c r="HY97" s="27">
        <v>0</v>
      </c>
      <c r="HZ97" s="28"/>
      <c r="IA97" s="28"/>
      <c r="IB97" s="28"/>
      <c r="IC97" s="28"/>
      <c r="ID97" s="28"/>
      <c r="IE97" s="29"/>
      <c r="IF97" s="27">
        <v>0</v>
      </c>
      <c r="IG97" s="28"/>
      <c r="IH97" s="28"/>
      <c r="II97" s="28"/>
      <c r="IJ97" s="28"/>
      <c r="IK97" s="28"/>
      <c r="IL97" s="29"/>
      <c r="IM97" s="27">
        <v>0</v>
      </c>
      <c r="IN97" s="28"/>
      <c r="IO97" s="28"/>
      <c r="IP97" s="28"/>
      <c r="IQ97" s="28"/>
      <c r="IR97" s="28"/>
      <c r="IS97" s="29"/>
      <c r="IT97" s="27">
        <v>0</v>
      </c>
      <c r="IU97" s="28"/>
      <c r="IV97" s="28"/>
      <c r="IW97" s="28"/>
      <c r="IX97" s="28"/>
      <c r="IY97" s="28"/>
      <c r="IZ97" s="29"/>
      <c r="JA97" s="27">
        <v>0</v>
      </c>
      <c r="JB97" s="28"/>
      <c r="JC97" s="28"/>
      <c r="JD97" s="28"/>
      <c r="JE97" s="28"/>
      <c r="JF97" s="28"/>
      <c r="JG97" s="29"/>
      <c r="JH97" s="27">
        <v>0</v>
      </c>
      <c r="JI97" s="28"/>
      <c r="JJ97" s="28"/>
      <c r="JK97" s="28"/>
      <c r="JL97" s="28"/>
      <c r="JM97" s="28"/>
      <c r="JN97" s="29"/>
    </row>
    <row r="98" spans="1:274" x14ac:dyDescent="0.2">
      <c r="A98" s="80" t="s">
        <v>35</v>
      </c>
      <c r="B98" s="81">
        <f>B93+B94-B95-B96-B97</f>
        <v>0</v>
      </c>
      <c r="C98" s="82">
        <f t="shared" ref="C98" si="2135">C93+C94-C95-C96-C97</f>
        <v>0</v>
      </c>
      <c r="D98" s="82">
        <f t="shared" ref="D98" si="2136">D93+D94-D95-D96-D97</f>
        <v>0</v>
      </c>
      <c r="E98" s="82">
        <f t="shared" ref="E98" si="2137">E93+E94-E95-E96-E97</f>
        <v>0</v>
      </c>
      <c r="F98" s="82">
        <f t="shared" ref="F98" si="2138">F93+F94-F95-F96-F97</f>
        <v>0</v>
      </c>
      <c r="G98" s="82">
        <f t="shared" ref="G98" si="2139">G93+G94-G95-G96-G97</f>
        <v>0</v>
      </c>
      <c r="H98" s="83">
        <f t="shared" ref="H98" si="2140">H93+H94-H95-H96-H97</f>
        <v>0</v>
      </c>
      <c r="I98" s="81">
        <f t="shared" ref="I98" si="2141">I93+I94-I95-I96-I97</f>
        <v>140</v>
      </c>
      <c r="J98" s="82">
        <f t="shared" ref="J98" si="2142">J93+J94-J95-J96-J97</f>
        <v>260</v>
      </c>
      <c r="K98" s="82">
        <f t="shared" ref="K98" si="2143">K93+K94-K95-K96-K97</f>
        <v>460</v>
      </c>
      <c r="L98" s="82">
        <f t="shared" ref="L98" si="2144">L93+L94-L95-L96-L97</f>
        <v>590</v>
      </c>
      <c r="M98" s="82">
        <f t="shared" ref="M98" si="2145">M93+M94-M95-M96-M97</f>
        <v>970</v>
      </c>
      <c r="N98" s="82">
        <f t="shared" ref="N98" si="2146">N93+N94-N95-N96-N97</f>
        <v>1270</v>
      </c>
      <c r="O98" s="83">
        <f t="shared" ref="O98" si="2147">O93+O94-O95-O96-O97</f>
        <v>1960</v>
      </c>
      <c r="P98" s="81">
        <f t="shared" ref="P98" si="2148">P93+P94-P95-P96-P97</f>
        <v>2286</v>
      </c>
      <c r="Q98" s="82">
        <f t="shared" ref="Q98" si="2149">Q93+Q94-Q95-Q96-Q97</f>
        <v>2674</v>
      </c>
      <c r="R98" s="82">
        <f t="shared" ref="R98" si="2150">R93+R94-R95-R96-R97</f>
        <v>3151</v>
      </c>
      <c r="S98" s="82">
        <f t="shared" ref="S98" si="2151">S93+S94-S95-S96-S97</f>
        <v>1017</v>
      </c>
      <c r="T98" s="82">
        <f t="shared" ref="T98" si="2152">T93+T94-T95-T96-T97</f>
        <v>1317</v>
      </c>
      <c r="U98" s="82">
        <f t="shared" ref="U98" si="2153">U93+U94-U95-U96-U97</f>
        <v>1703</v>
      </c>
      <c r="V98" s="83">
        <f t="shared" ref="V98" si="2154">V93+V94-V95-V96-V97</f>
        <v>2100</v>
      </c>
      <c r="W98" s="81">
        <f t="shared" ref="W98" si="2155">W93+W94-W95-W96-W97</f>
        <v>2505</v>
      </c>
      <c r="X98" s="82">
        <f t="shared" ref="X98" si="2156">X93+X94-X95-X96-X97</f>
        <v>2875</v>
      </c>
      <c r="Y98" s="82">
        <f t="shared" ref="Y98" si="2157">Y93+Y94-Y95-Y96-Y97</f>
        <v>0</v>
      </c>
      <c r="Z98" s="82">
        <f t="shared" ref="Z98" si="2158">Z93+Z94-Z95-Z96-Z97</f>
        <v>316</v>
      </c>
      <c r="AA98" s="82">
        <f t="shared" ref="AA98" si="2159">AA93+AA94-AA95-AA96-AA97</f>
        <v>646</v>
      </c>
      <c r="AB98" s="82">
        <f t="shared" ref="AB98" si="2160">AB93+AB94-AB95-AB96-AB97</f>
        <v>966</v>
      </c>
      <c r="AC98" s="83">
        <f t="shared" ref="AC98" si="2161">AC93+AC94-AC95-AC96-AC97</f>
        <v>1326</v>
      </c>
      <c r="AD98" s="81">
        <f t="shared" ref="AD98" si="2162">AD93+AD94-AD95-AD96-AD97</f>
        <v>1656</v>
      </c>
      <c r="AE98" s="82">
        <f t="shared" ref="AE98" si="2163">AE93+AE94-AE95-AE96-AE97</f>
        <v>1956</v>
      </c>
      <c r="AF98" s="82">
        <f t="shared" ref="AF98" si="2164">AF93+AF94-AF95-AF96-AF97</f>
        <v>300</v>
      </c>
      <c r="AG98" s="82">
        <f t="shared" ref="AG98" si="2165">AG93+AG94-AG95-AG96-AG97</f>
        <v>560</v>
      </c>
      <c r="AH98" s="82">
        <f t="shared" ref="AH98" si="2166">AH93+AH94-AH95-AH96-AH97</f>
        <v>1130</v>
      </c>
      <c r="AI98" s="82">
        <f t="shared" ref="AI98" si="2167">AI93+AI94-AI95-AI96-AI97</f>
        <v>1602</v>
      </c>
      <c r="AJ98" s="83">
        <f t="shared" ref="AJ98" si="2168">AJ93+AJ94-AJ95-AJ96-AJ97</f>
        <v>2302</v>
      </c>
      <c r="AK98" s="81">
        <f t="shared" ref="AK98" si="2169">AK93+AK94-AK95-AK96-AK97</f>
        <v>2872</v>
      </c>
      <c r="AL98" s="82">
        <f t="shared" ref="AL98" si="2170">AL93+AL94-AL95-AL96-AL97</f>
        <v>3457</v>
      </c>
      <c r="AM98" s="82">
        <f t="shared" ref="AM98" si="2171">AM93+AM94-AM95-AM96-AM97</f>
        <v>4057</v>
      </c>
      <c r="AN98" s="82">
        <f t="shared" ref="AN98" si="2172">AN93+AN94-AN95-AN96-AN97</f>
        <v>522</v>
      </c>
      <c r="AO98" s="82">
        <f t="shared" ref="AO98" si="2173">AO93+AO94-AO95-AO96-AO97</f>
        <v>1016</v>
      </c>
      <c r="AP98" s="82">
        <f t="shared" ref="AP98" si="2174">AP93+AP94-AP95-AP96-AP97</f>
        <v>1574</v>
      </c>
      <c r="AQ98" s="83">
        <f t="shared" ref="AQ98" si="2175">AQ93+AQ94-AQ95-AQ96-AQ97</f>
        <v>2030</v>
      </c>
      <c r="AR98" s="81">
        <f t="shared" ref="AR98" si="2176">AR93+AR94-AR95-AR96-AR97</f>
        <v>2455</v>
      </c>
      <c r="AS98" s="82">
        <f t="shared" ref="AS98" si="2177">AS93+AS94-AS95-AS96-AS97</f>
        <v>2853</v>
      </c>
      <c r="AT98" s="82">
        <f t="shared" ref="AT98" si="2178">AT93+AT94-AT95-AT96-AT97</f>
        <v>3233</v>
      </c>
      <c r="AU98" s="82">
        <f t="shared" ref="AU98" si="2179">AU93+AU94-AU95-AU96-AU97</f>
        <v>461</v>
      </c>
      <c r="AV98" s="82">
        <f t="shared" ref="AV98" si="2180">AV93+AV94-AV95-AV96-AV97</f>
        <v>851</v>
      </c>
      <c r="AW98" s="82">
        <f t="shared" ref="AW98" si="2181">AW93+AW94-AW95-AW96-AW97</f>
        <v>1351</v>
      </c>
      <c r="AX98" s="83">
        <f t="shared" ref="AX98" si="2182">AX93+AX94-AX95-AX96-AX97</f>
        <v>1811</v>
      </c>
      <c r="AY98" s="81">
        <f t="shared" ref="AY98" si="2183">AY93+AY94-AY95-AY96-AY97</f>
        <v>2227</v>
      </c>
      <c r="AZ98" s="82">
        <f t="shared" ref="AZ98" si="2184">AZ93+AZ94-AZ95-AZ96-AZ97</f>
        <v>2652</v>
      </c>
      <c r="BA98" s="82">
        <f t="shared" ref="BA98" si="2185">BA93+BA94-BA95-BA96-BA97</f>
        <v>3042</v>
      </c>
      <c r="BB98" s="82">
        <f t="shared" ref="BB98" si="2186">BB93+BB94-BB95-BB96-BB97</f>
        <v>432</v>
      </c>
      <c r="BC98" s="82">
        <f t="shared" ref="BC98" si="2187">BC93+BC94-BC95-BC96-BC97</f>
        <v>902</v>
      </c>
      <c r="BD98" s="82">
        <f t="shared" ref="BD98" si="2188">BD93+BD94-BD95-BD96-BD97</f>
        <v>1326</v>
      </c>
      <c r="BE98" s="83">
        <f t="shared" ref="BE98" si="2189">BE93+BE94-BE95-BE96-BE97</f>
        <v>1716</v>
      </c>
      <c r="BF98" s="81">
        <f t="shared" ref="BF98" si="2190">BF93+BF94-BF95-BF96-BF97</f>
        <v>2062</v>
      </c>
      <c r="BG98" s="82">
        <f t="shared" ref="BG98" si="2191">BG93+BG94-BG95-BG96-BG97</f>
        <v>2430</v>
      </c>
      <c r="BH98" s="82">
        <f t="shared" ref="BH98" si="2192">BH93+BH94-BH95-BH96-BH97</f>
        <v>2790</v>
      </c>
      <c r="BI98" s="82">
        <f t="shared" ref="BI98" si="2193">BI93+BI94-BI95-BI96-BI97</f>
        <v>3150</v>
      </c>
      <c r="BJ98" s="82">
        <f t="shared" ref="BJ98" si="2194">BJ93+BJ94-BJ95-BJ96-BJ97</f>
        <v>420</v>
      </c>
      <c r="BK98" s="82">
        <f t="shared" ref="BK98" si="2195">BK93+BK94-BK95-BK96-BK97</f>
        <v>834</v>
      </c>
      <c r="BL98" s="83">
        <f t="shared" ref="BL98" si="2196">BL93+BL94-BL95-BL96-BL97</f>
        <v>1266</v>
      </c>
      <c r="BM98" s="81">
        <f t="shared" ref="BM98" si="2197">BM93+BM94-BM95-BM96-BM97</f>
        <v>383</v>
      </c>
      <c r="BN98" s="82">
        <f t="shared" ref="BN98" si="2198">BN93+BN94-BN95-BN96-BN97</f>
        <v>749</v>
      </c>
      <c r="BO98" s="82">
        <f t="shared" ref="BO98" si="2199">BO93+BO94-BO95-BO96-BO97</f>
        <v>1203</v>
      </c>
      <c r="BP98" s="82">
        <f t="shared" ref="BP98" si="2200">BP93+BP94-BP95-BP96-BP97</f>
        <v>1553</v>
      </c>
      <c r="BQ98" s="82">
        <f t="shared" ref="BQ98" si="2201">BQ93+BQ94-BQ95-BQ96-BQ97</f>
        <v>1983</v>
      </c>
      <c r="BR98" s="82">
        <f t="shared" ref="BR98" si="2202">BR93+BR94-BR95-BR96-BR97</f>
        <v>2297</v>
      </c>
      <c r="BS98" s="83">
        <f t="shared" ref="BS98" si="2203">BS93+BS94-BS95-BS96-BS97</f>
        <v>312</v>
      </c>
      <c r="BT98" s="81">
        <f t="shared" ref="BT98" si="2204">BT93+BT94-BT95-BT96-BT97</f>
        <v>714</v>
      </c>
      <c r="BU98" s="82">
        <f t="shared" ref="BU98" si="2205">BU93+BU94-BU95-BU96-BU97</f>
        <v>1168</v>
      </c>
      <c r="BV98" s="82">
        <f t="shared" ref="BV98" si="2206">BV93+BV94-BV95-BV96-BV97</f>
        <v>1595</v>
      </c>
      <c r="BW98" s="82">
        <f t="shared" ref="BW98" si="2207">BW93+BW94-BW95-BW96-BW97</f>
        <v>494</v>
      </c>
      <c r="BX98" s="82">
        <f t="shared" ref="BX98" si="2208">BX93+BX94-BX95-BX96-BX97</f>
        <v>968</v>
      </c>
      <c r="BY98" s="82">
        <f t="shared" ref="BY98" si="2209">BY93+BY94-BY95-BY96-BY97</f>
        <v>1381</v>
      </c>
      <c r="BZ98" s="83">
        <f t="shared" ref="BZ98" si="2210">BZ93+BZ94-BZ95-BZ96-BZ97</f>
        <v>1878</v>
      </c>
      <c r="CA98" s="81">
        <f t="shared" ref="CA98" si="2211">CA93+CA94-CA95-CA96-CA97</f>
        <v>2278</v>
      </c>
      <c r="CB98" s="82">
        <f t="shared" ref="CB98" si="2212">CB93+CB94-CB95-CB96-CB97</f>
        <v>2678</v>
      </c>
      <c r="CC98" s="82">
        <f t="shared" ref="CC98" si="2213">CC93+CC94-CC95-CC96-CC97</f>
        <v>3058</v>
      </c>
      <c r="CD98" s="82">
        <f t="shared" ref="CD98" si="2214">CD93+CD94-CD95-CD96-CD97</f>
        <v>457</v>
      </c>
      <c r="CE98" s="82">
        <f t="shared" ref="CE98" si="2215">CE93+CE94-CE95-CE96-CE97</f>
        <v>905</v>
      </c>
      <c r="CF98" s="82">
        <f t="shared" ref="CF98" si="2216">CF93+CF94-CF95-CF96-CF97</f>
        <v>1375</v>
      </c>
      <c r="CG98" s="83">
        <f t="shared" ref="CG98" si="2217">CG93+CG94-CG95-CG96-CG97</f>
        <v>1799</v>
      </c>
      <c r="CH98" s="81">
        <f t="shared" ref="CH98" si="2218">CH93+CH94-CH95-CH96-CH97</f>
        <v>401</v>
      </c>
      <c r="CI98" s="82">
        <f t="shared" ref="CI98" si="2219">CI93+CI94-CI95-CI96-CI97</f>
        <v>871</v>
      </c>
      <c r="CJ98" s="82">
        <f t="shared" ref="CJ98" si="2220">CJ93+CJ94-CJ95-CJ96-CJ97</f>
        <v>1220</v>
      </c>
      <c r="CK98" s="82">
        <f t="shared" ref="CK98" si="2221">CK93+CK94-CK95-CK96-CK97</f>
        <v>1601</v>
      </c>
      <c r="CL98" s="82">
        <f t="shared" ref="CL98" si="2222">CL93+CL94-CL95-CL96-CL97</f>
        <v>2021</v>
      </c>
      <c r="CM98" s="82">
        <f t="shared" ref="CM98" si="2223">CM93+CM94-CM95-CM96-CM97</f>
        <v>2411</v>
      </c>
      <c r="CN98" s="83">
        <f t="shared" ref="CN98" si="2224">CN93+CN94-CN95-CN96-CN97</f>
        <v>2831</v>
      </c>
      <c r="CO98" s="81">
        <f t="shared" ref="CO98" si="2225">CO93+CO94-CO95-CO96-CO97</f>
        <v>3233</v>
      </c>
      <c r="CP98" s="82">
        <f t="shared" ref="CP98" si="2226">CP93+CP94-CP95-CP96-CP97</f>
        <v>3704</v>
      </c>
      <c r="CQ98" s="82">
        <f t="shared" ref="CQ98" si="2227">CQ93+CQ94-CQ95-CQ96-CQ97</f>
        <v>0</v>
      </c>
      <c r="CR98" s="82">
        <f t="shared" ref="CR98" si="2228">CR93+CR94-CR95-CR96-CR97</f>
        <v>350</v>
      </c>
      <c r="CS98" s="82">
        <f t="shared" ref="CS98" si="2229">CS93+CS94-CS95-CS96-CS97</f>
        <v>770</v>
      </c>
      <c r="CT98" s="82">
        <f t="shared" ref="CT98" si="2230">CT93+CT94-CT95-CT96-CT97</f>
        <v>1244</v>
      </c>
      <c r="CU98" s="83">
        <f t="shared" ref="CU98" si="2231">CU93+CU94-CU95-CU96-CU97</f>
        <v>1684</v>
      </c>
      <c r="CV98" s="81">
        <f t="shared" ref="CV98" si="2232">CV93+CV94-CV95-CV96-CV97</f>
        <v>2101</v>
      </c>
      <c r="CW98" s="82">
        <f t="shared" ref="CW98" si="2233">CW93+CW94-CW95-CW96-CW97</f>
        <v>2612</v>
      </c>
      <c r="CX98" s="82">
        <f t="shared" ref="CX98" si="2234">CX93+CX94-CX95-CX96-CX97</f>
        <v>3040</v>
      </c>
      <c r="CY98" s="82">
        <f t="shared" ref="CY98" si="2235">CY93+CY94-CY95-CY96-CY97</f>
        <v>3516</v>
      </c>
      <c r="CZ98" s="82">
        <f t="shared" ref="CZ98" si="2236">CZ93+CZ94-CZ95-CZ96-CZ97</f>
        <v>4031</v>
      </c>
      <c r="DA98" s="82">
        <f t="shared" ref="DA98" si="2237">DA93+DA94-DA95-DA96-DA97</f>
        <v>4540</v>
      </c>
      <c r="DB98" s="83">
        <f t="shared" ref="DB98" si="2238">DB93+DB94-DB95-DB96-DB97</f>
        <v>5028</v>
      </c>
      <c r="DC98" s="81">
        <f t="shared" ref="DC98" si="2239">DC93+DC94-DC95-DC96-DC97</f>
        <v>5517</v>
      </c>
      <c r="DD98" s="82">
        <f t="shared" ref="DD98" si="2240">DD93+DD94-DD95-DD96-DD97</f>
        <v>5995</v>
      </c>
      <c r="DE98" s="82">
        <f t="shared" ref="DE98" si="2241">DE93+DE94-DE95-DE96-DE97</f>
        <v>6449</v>
      </c>
      <c r="DF98" s="82">
        <f t="shared" ref="DF98" si="2242">DF93+DF94-DF95-DF96-DF97</f>
        <v>6893</v>
      </c>
      <c r="DG98" s="82">
        <f t="shared" ref="DG98" si="2243">DG93+DG94-DG95-DG96-DG97</f>
        <v>7330</v>
      </c>
      <c r="DH98" s="82">
        <f t="shared" ref="DH98" si="2244">DH93+DH94-DH95-DH96-DH97</f>
        <v>7780</v>
      </c>
      <c r="DI98" s="83">
        <f t="shared" ref="DI98" si="2245">DI93+DI94-DI95-DI96-DI97</f>
        <v>8240</v>
      </c>
      <c r="DJ98" s="81">
        <f t="shared" ref="DJ98" si="2246">DJ93+DJ94-DJ95-DJ96-DJ97</f>
        <v>8702</v>
      </c>
      <c r="DK98" s="82">
        <f t="shared" ref="DK98" si="2247">DK93+DK94-DK95-DK96-DK97</f>
        <v>9159</v>
      </c>
      <c r="DL98" s="82">
        <f t="shared" ref="DL98" si="2248">DL93+DL94-DL95-DL96-DL97</f>
        <v>9542</v>
      </c>
      <c r="DM98" s="82">
        <f t="shared" ref="DM98" si="2249">DM93+DM94-DM95-DM96-DM97</f>
        <v>862</v>
      </c>
      <c r="DN98" s="82">
        <f t="shared" ref="DN98" si="2250">DN93+DN94-DN95-DN96-DN97</f>
        <v>1346</v>
      </c>
      <c r="DO98" s="82">
        <f t="shared" ref="DO98" si="2251">DO93+DO94-DO95-DO96-DO97</f>
        <v>1840</v>
      </c>
      <c r="DP98" s="83">
        <f t="shared" ref="DP98" si="2252">DP93+DP94-DP95-DP96-DP97</f>
        <v>2349</v>
      </c>
      <c r="DQ98" s="81">
        <f t="shared" ref="DQ98" si="2253">DQ93+DQ94-DQ95-DQ96-DQ97</f>
        <v>2939</v>
      </c>
      <c r="DR98" s="82">
        <f t="shared" ref="DR98" si="2254">DR93+DR94-DR95-DR96-DR97</f>
        <v>3359</v>
      </c>
      <c r="DS98" s="82">
        <f t="shared" ref="DS98" si="2255">DS93+DS94-DS95-DS96-DS97</f>
        <v>3758</v>
      </c>
      <c r="DT98" s="82">
        <f t="shared" ref="DT98" si="2256">DT93+DT94-DT95-DT96-DT97</f>
        <v>4298</v>
      </c>
      <c r="DU98" s="82">
        <f t="shared" ref="DU98" si="2257">DU93+DU94-DU95-DU96-DU97</f>
        <v>4768</v>
      </c>
      <c r="DV98" s="82">
        <f t="shared" ref="DV98" si="2258">DV93+DV94-DV95-DV96-DV97</f>
        <v>5368</v>
      </c>
      <c r="DW98" s="83">
        <f t="shared" ref="DW98" si="2259">DW93+DW94-DW95-DW96-DW97</f>
        <v>5969</v>
      </c>
      <c r="DX98" s="81">
        <f t="shared" ref="DX98" si="2260">DX93+DX94-DX95-DX96-DX97</f>
        <v>6629</v>
      </c>
      <c r="DY98" s="82">
        <f t="shared" ref="DY98" si="2261">DY93+DY94-DY95-DY96-DY97</f>
        <v>7262</v>
      </c>
      <c r="DZ98" s="82">
        <f t="shared" ref="DZ98" si="2262">DZ93+DZ94-DZ95-DZ96-DZ97</f>
        <v>7812</v>
      </c>
      <c r="EA98" s="82">
        <f t="shared" ref="EA98" si="2263">EA93+EA94-EA95-EA96-EA97</f>
        <v>7812</v>
      </c>
      <c r="EB98" s="82">
        <f t="shared" ref="EB98" si="2264">EB93+EB94-EB95-EB96-EB97</f>
        <v>7812</v>
      </c>
      <c r="EC98" s="82">
        <f t="shared" ref="EC98" si="2265">EC93+EC94-EC95-EC96-EC97</f>
        <v>7812</v>
      </c>
      <c r="ED98" s="83">
        <f t="shared" ref="ED98" si="2266">ED93+ED94-ED95-ED96-ED97</f>
        <v>7812</v>
      </c>
      <c r="EE98" s="81">
        <f t="shared" ref="EE98" si="2267">EE93+EE94-EE95-EE96-EE97</f>
        <v>7812</v>
      </c>
      <c r="EF98" s="82">
        <f t="shared" ref="EF98" si="2268">EF93+EF94-EF95-EF96-EF97</f>
        <v>7812</v>
      </c>
      <c r="EG98" s="82">
        <f t="shared" ref="EG98" si="2269">EG93+EG94-EG95-EG96-EG97</f>
        <v>0</v>
      </c>
      <c r="EH98" s="82">
        <f t="shared" ref="EH98" si="2270">EH93+EH94-EH95-EH96-EH97</f>
        <v>0</v>
      </c>
      <c r="EI98" s="82">
        <f t="shared" ref="EI98" si="2271">EI93+EI94-EI95-EI96-EI97</f>
        <v>0</v>
      </c>
      <c r="EJ98" s="82">
        <f t="shared" ref="EJ98" si="2272">EJ93+EJ94-EJ95-EJ96-EJ97</f>
        <v>0</v>
      </c>
      <c r="EK98" s="83">
        <f t="shared" ref="EK98" si="2273">EK93+EK94-EK95-EK96-EK97</f>
        <v>0</v>
      </c>
      <c r="EL98" s="81">
        <f t="shared" ref="EL98" si="2274">EL93+EL94-EL95-EL96-EL97</f>
        <v>0</v>
      </c>
      <c r="EM98" s="82">
        <f t="shared" ref="EM98" si="2275">EM93+EM94-EM95-EM96-EM97</f>
        <v>0</v>
      </c>
      <c r="EN98" s="82">
        <f t="shared" ref="EN98" si="2276">EN93+EN94-EN95-EN96-EN97</f>
        <v>0</v>
      </c>
      <c r="EO98" s="82">
        <f t="shared" ref="EO98" si="2277">EO93+EO94-EO95-EO96-EO97</f>
        <v>0</v>
      </c>
      <c r="EP98" s="82">
        <f t="shared" ref="EP98" si="2278">EP93+EP94-EP95-EP96-EP97</f>
        <v>0</v>
      </c>
      <c r="EQ98" s="82">
        <f t="shared" ref="EQ98" si="2279">EQ93+EQ94-EQ95-EQ96-EQ97</f>
        <v>0</v>
      </c>
      <c r="ER98" s="83">
        <f t="shared" ref="ER98" si="2280">ER93+ER94-ER95-ER96-ER97</f>
        <v>0</v>
      </c>
      <c r="ES98" s="81">
        <f t="shared" ref="ES98" si="2281">ES93+ES94-ES95-ES96-ES97</f>
        <v>0</v>
      </c>
      <c r="ET98" s="82">
        <f t="shared" ref="ET98" si="2282">ET93+ET94-ET95-ET96-ET97</f>
        <v>0</v>
      </c>
      <c r="EU98" s="82">
        <f t="shared" ref="EU98" si="2283">EU93+EU94-EU95-EU96-EU97</f>
        <v>0</v>
      </c>
      <c r="EV98" s="82">
        <f t="shared" ref="EV98" si="2284">EV93+EV94-EV95-EV96-EV97</f>
        <v>0</v>
      </c>
      <c r="EW98" s="82">
        <f t="shared" ref="EW98" si="2285">EW93+EW94-EW95-EW96-EW97</f>
        <v>0</v>
      </c>
      <c r="EX98" s="82">
        <f t="shared" ref="EX98" si="2286">EX93+EX94-EX95-EX96-EX97</f>
        <v>0</v>
      </c>
      <c r="EY98" s="83">
        <f t="shared" ref="EY98" si="2287">EY93+EY94-EY95-EY96-EY97</f>
        <v>0</v>
      </c>
      <c r="EZ98" s="81">
        <f t="shared" ref="EZ98" si="2288">EZ93+EZ94-EZ95-EZ96-EZ97</f>
        <v>0</v>
      </c>
      <c r="FA98" s="82">
        <f t="shared" ref="FA98" si="2289">FA93+FA94-FA95-FA96-FA97</f>
        <v>0</v>
      </c>
      <c r="FB98" s="82">
        <f t="shared" ref="FB98" si="2290">FB93+FB94-FB95-FB96-FB97</f>
        <v>0</v>
      </c>
      <c r="FC98" s="82">
        <f t="shared" ref="FC98" si="2291">FC93+FC94-FC95-FC96-FC97</f>
        <v>0</v>
      </c>
      <c r="FD98" s="82">
        <f t="shared" ref="FD98" si="2292">FD93+FD94-FD95-FD96-FD97</f>
        <v>0</v>
      </c>
      <c r="FE98" s="82">
        <f t="shared" ref="FE98" si="2293">FE93+FE94-FE95-FE96-FE97</f>
        <v>0</v>
      </c>
      <c r="FF98" s="83">
        <f t="shared" ref="FF98" si="2294">FF93+FF94-FF95-FF96-FF97</f>
        <v>0</v>
      </c>
      <c r="FG98" s="81">
        <f t="shared" ref="FG98" si="2295">FG93+FG94-FG95-FG96-FG97</f>
        <v>0</v>
      </c>
      <c r="FH98" s="82">
        <f t="shared" ref="FH98" si="2296">FH93+FH94-FH95-FH96-FH97</f>
        <v>0</v>
      </c>
      <c r="FI98" s="82">
        <f t="shared" ref="FI98" si="2297">FI93+FI94-FI95-FI96-FI97</f>
        <v>0</v>
      </c>
      <c r="FJ98" s="82">
        <f t="shared" ref="FJ98" si="2298">FJ93+FJ94-FJ95-FJ96-FJ97</f>
        <v>0</v>
      </c>
      <c r="FK98" s="82">
        <f t="shared" ref="FK98" si="2299">FK93+FK94-FK95-FK96-FK97</f>
        <v>0</v>
      </c>
      <c r="FL98" s="82">
        <f t="shared" ref="FL98" si="2300">FL93+FL94-FL95-FL96-FL97</f>
        <v>0</v>
      </c>
      <c r="FM98" s="83">
        <f t="shared" ref="FM98" si="2301">FM93+FM94-FM95-FM96-FM97</f>
        <v>0</v>
      </c>
      <c r="FN98" s="81">
        <f t="shared" ref="FN98" si="2302">FN93+FN94-FN95-FN96-FN97</f>
        <v>0</v>
      </c>
      <c r="FO98" s="82">
        <f t="shared" ref="FO98" si="2303">FO93+FO94-FO95-FO96-FO97</f>
        <v>0</v>
      </c>
      <c r="FP98" s="82">
        <f t="shared" ref="FP98" si="2304">FP93+FP94-FP95-FP96-FP97</f>
        <v>0</v>
      </c>
      <c r="FQ98" s="82">
        <f t="shared" ref="FQ98" si="2305">FQ93+FQ94-FQ95-FQ96-FQ97</f>
        <v>0</v>
      </c>
      <c r="FR98" s="82">
        <f t="shared" ref="FR98" si="2306">FR93+FR94-FR95-FR96-FR97</f>
        <v>0</v>
      </c>
      <c r="FS98" s="82">
        <f t="shared" ref="FS98" si="2307">FS93+FS94-FS95-FS96-FS97</f>
        <v>0</v>
      </c>
      <c r="FT98" s="83">
        <f t="shared" ref="FT98" si="2308">FT93+FT94-FT95-FT96-FT97</f>
        <v>0</v>
      </c>
      <c r="FU98" s="81">
        <f t="shared" ref="FU98" si="2309">FU93+FU94-FU95-FU96-FU97</f>
        <v>0</v>
      </c>
      <c r="FV98" s="82">
        <f t="shared" ref="FV98" si="2310">FV93+FV94-FV95-FV96-FV97</f>
        <v>0</v>
      </c>
      <c r="FW98" s="82">
        <f t="shared" ref="FW98" si="2311">FW93+FW94-FW95-FW96-FW97</f>
        <v>0</v>
      </c>
      <c r="FX98" s="82">
        <f t="shared" ref="FX98" si="2312">FX93+FX94-FX95-FX96-FX97</f>
        <v>0</v>
      </c>
      <c r="FY98" s="82">
        <f t="shared" ref="FY98" si="2313">FY93+FY94-FY95-FY96-FY97</f>
        <v>0</v>
      </c>
      <c r="FZ98" s="82">
        <f t="shared" ref="FZ98" si="2314">FZ93+FZ94-FZ95-FZ96-FZ97</f>
        <v>0</v>
      </c>
      <c r="GA98" s="83">
        <f t="shared" ref="GA98" si="2315">GA93+GA94-GA95-GA96-GA97</f>
        <v>0</v>
      </c>
      <c r="GB98" s="81">
        <f t="shared" ref="GB98" si="2316">GB93+GB94-GB95-GB96-GB97</f>
        <v>0</v>
      </c>
      <c r="GC98" s="82">
        <f t="shared" ref="GC98" si="2317">GC93+GC94-GC95-GC96-GC97</f>
        <v>0</v>
      </c>
      <c r="GD98" s="82">
        <f t="shared" ref="GD98" si="2318">GD93+GD94-GD95-GD96-GD97</f>
        <v>0</v>
      </c>
      <c r="GE98" s="82">
        <f t="shared" ref="GE98" si="2319">GE93+GE94-GE95-GE96-GE97</f>
        <v>0</v>
      </c>
      <c r="GF98" s="82">
        <f t="shared" ref="GF98" si="2320">GF93+GF94-GF95-GF96-GF97</f>
        <v>0</v>
      </c>
      <c r="GG98" s="82">
        <f t="shared" ref="GG98" si="2321">GG93+GG94-GG95-GG96-GG97</f>
        <v>0</v>
      </c>
      <c r="GH98" s="83">
        <f t="shared" ref="GH98" si="2322">GH93+GH94-GH95-GH96-GH97</f>
        <v>0</v>
      </c>
      <c r="GI98" s="81">
        <f t="shared" ref="GI98" si="2323">GI93+GI94-GI95-GI96-GI97</f>
        <v>0</v>
      </c>
      <c r="GJ98" s="82">
        <f t="shared" ref="GJ98" si="2324">GJ93+GJ94-GJ95-GJ96-GJ97</f>
        <v>0</v>
      </c>
      <c r="GK98" s="82">
        <f t="shared" ref="GK98" si="2325">GK93+GK94-GK95-GK96-GK97</f>
        <v>0</v>
      </c>
      <c r="GL98" s="82">
        <f t="shared" ref="GL98" si="2326">GL93+GL94-GL95-GL96-GL97</f>
        <v>0</v>
      </c>
      <c r="GM98" s="82">
        <f t="shared" ref="GM98" si="2327">GM93+GM94-GM95-GM96-GM97</f>
        <v>0</v>
      </c>
      <c r="GN98" s="82">
        <f t="shared" ref="GN98" si="2328">GN93+GN94-GN95-GN96-GN97</f>
        <v>0</v>
      </c>
      <c r="GO98" s="83">
        <f t="shared" ref="GO98" si="2329">GO93+GO94-GO95-GO96-GO97</f>
        <v>0</v>
      </c>
      <c r="GP98" s="81">
        <f t="shared" ref="GP98" si="2330">GP93+GP94-GP95-GP96-GP97</f>
        <v>0</v>
      </c>
      <c r="GQ98" s="82">
        <f t="shared" ref="GQ98" si="2331">GQ93+GQ94-GQ95-GQ96-GQ97</f>
        <v>0</v>
      </c>
      <c r="GR98" s="82">
        <f t="shared" ref="GR98" si="2332">GR93+GR94-GR95-GR96-GR97</f>
        <v>0</v>
      </c>
      <c r="GS98" s="82">
        <f t="shared" ref="GS98" si="2333">GS93+GS94-GS95-GS96-GS97</f>
        <v>0</v>
      </c>
      <c r="GT98" s="82">
        <f t="shared" ref="GT98" si="2334">GT93+GT94-GT95-GT96-GT97</f>
        <v>0</v>
      </c>
      <c r="GU98" s="82">
        <f t="shared" ref="GU98" si="2335">GU93+GU94-GU95-GU96-GU97</f>
        <v>0</v>
      </c>
      <c r="GV98" s="83">
        <f t="shared" ref="GV98" si="2336">GV93+GV94-GV95-GV96-GV97</f>
        <v>0</v>
      </c>
      <c r="GW98" s="81">
        <f t="shared" ref="GW98" si="2337">GW93+GW94-GW95-GW96-GW97</f>
        <v>0</v>
      </c>
      <c r="GX98" s="82">
        <f t="shared" ref="GX98" si="2338">GX93+GX94-GX95-GX96-GX97</f>
        <v>0</v>
      </c>
      <c r="GY98" s="82">
        <f t="shared" ref="GY98" si="2339">GY93+GY94-GY95-GY96-GY97</f>
        <v>0</v>
      </c>
      <c r="GZ98" s="82">
        <f t="shared" ref="GZ98" si="2340">GZ93+GZ94-GZ95-GZ96-GZ97</f>
        <v>0</v>
      </c>
      <c r="HA98" s="82">
        <f t="shared" ref="HA98" si="2341">HA93+HA94-HA95-HA96-HA97</f>
        <v>0</v>
      </c>
      <c r="HB98" s="82">
        <f t="shared" ref="HB98" si="2342">HB93+HB94-HB95-HB96-HB97</f>
        <v>0</v>
      </c>
      <c r="HC98" s="83">
        <f t="shared" ref="HC98" si="2343">HC93+HC94-HC95-HC96-HC97</f>
        <v>0</v>
      </c>
      <c r="HD98" s="81">
        <f t="shared" ref="HD98" si="2344">HD93+HD94-HD95-HD96-HD97</f>
        <v>0</v>
      </c>
      <c r="HE98" s="82">
        <f t="shared" ref="HE98" si="2345">HE93+HE94-HE95-HE96-HE97</f>
        <v>0</v>
      </c>
      <c r="HF98" s="82">
        <f t="shared" ref="HF98" si="2346">HF93+HF94-HF95-HF96-HF97</f>
        <v>0</v>
      </c>
      <c r="HG98" s="82">
        <f t="shared" ref="HG98" si="2347">HG93+HG94-HG95-HG96-HG97</f>
        <v>0</v>
      </c>
      <c r="HH98" s="82">
        <f t="shared" ref="HH98" si="2348">HH93+HH94-HH95-HH96-HH97</f>
        <v>0</v>
      </c>
      <c r="HI98" s="82">
        <f t="shared" ref="HI98" si="2349">HI93+HI94-HI95-HI96-HI97</f>
        <v>0</v>
      </c>
      <c r="HJ98" s="83">
        <f t="shared" ref="HJ98" si="2350">HJ93+HJ94-HJ95-HJ96-HJ97</f>
        <v>0</v>
      </c>
      <c r="HK98" s="81">
        <f t="shared" ref="HK98" si="2351">HK93+HK94-HK95-HK96-HK97</f>
        <v>0</v>
      </c>
      <c r="HL98" s="82">
        <f t="shared" ref="HL98" si="2352">HL93+HL94-HL95-HL96-HL97</f>
        <v>0</v>
      </c>
      <c r="HM98" s="82">
        <f t="shared" ref="HM98" si="2353">HM93+HM94-HM95-HM96-HM97</f>
        <v>0</v>
      </c>
      <c r="HN98" s="82">
        <f t="shared" ref="HN98" si="2354">HN93+HN94-HN95-HN96-HN97</f>
        <v>0</v>
      </c>
      <c r="HO98" s="82">
        <f t="shared" ref="HO98" si="2355">HO93+HO94-HO95-HO96-HO97</f>
        <v>0</v>
      </c>
      <c r="HP98" s="82">
        <f t="shared" ref="HP98" si="2356">HP93+HP94-HP95-HP96-HP97</f>
        <v>0</v>
      </c>
      <c r="HQ98" s="83">
        <f t="shared" ref="HQ98" si="2357">HQ93+HQ94-HQ95-HQ96-HQ97</f>
        <v>0</v>
      </c>
      <c r="HR98" s="81">
        <f t="shared" ref="HR98" si="2358">HR93+HR94-HR95-HR96-HR97</f>
        <v>0</v>
      </c>
      <c r="HS98" s="82">
        <f t="shared" ref="HS98" si="2359">HS93+HS94-HS95-HS96-HS97</f>
        <v>0</v>
      </c>
      <c r="HT98" s="82">
        <f t="shared" ref="HT98" si="2360">HT93+HT94-HT95-HT96-HT97</f>
        <v>0</v>
      </c>
      <c r="HU98" s="82">
        <f t="shared" ref="HU98" si="2361">HU93+HU94-HU95-HU96-HU97</f>
        <v>0</v>
      </c>
      <c r="HV98" s="82">
        <f t="shared" ref="HV98" si="2362">HV93+HV94-HV95-HV96-HV97</f>
        <v>0</v>
      </c>
      <c r="HW98" s="82">
        <f t="shared" ref="HW98" si="2363">HW93+HW94-HW95-HW96-HW97</f>
        <v>0</v>
      </c>
      <c r="HX98" s="83">
        <f t="shared" ref="HX98" si="2364">HX93+HX94-HX95-HX96-HX97</f>
        <v>0</v>
      </c>
      <c r="HY98" s="81">
        <f t="shared" ref="HY98" si="2365">HY93+HY94-HY95-HY96-HY97</f>
        <v>0</v>
      </c>
      <c r="HZ98" s="82">
        <f t="shared" ref="HZ98" si="2366">HZ93+HZ94-HZ95-HZ96-HZ97</f>
        <v>0</v>
      </c>
      <c r="IA98" s="82">
        <f t="shared" ref="IA98" si="2367">IA93+IA94-IA95-IA96-IA97</f>
        <v>0</v>
      </c>
      <c r="IB98" s="82">
        <f t="shared" ref="IB98" si="2368">IB93+IB94-IB95-IB96-IB97</f>
        <v>0</v>
      </c>
      <c r="IC98" s="82">
        <f t="shared" ref="IC98" si="2369">IC93+IC94-IC95-IC96-IC97</f>
        <v>0</v>
      </c>
      <c r="ID98" s="82">
        <f t="shared" ref="ID98" si="2370">ID93+ID94-ID95-ID96-ID97</f>
        <v>0</v>
      </c>
      <c r="IE98" s="83">
        <f t="shared" ref="IE98" si="2371">IE93+IE94-IE95-IE96-IE97</f>
        <v>0</v>
      </c>
      <c r="IF98" s="81">
        <f t="shared" ref="IF98" si="2372">IF93+IF94-IF95-IF96-IF97</f>
        <v>0</v>
      </c>
      <c r="IG98" s="82">
        <f t="shared" ref="IG98" si="2373">IG93+IG94-IG95-IG96-IG97</f>
        <v>0</v>
      </c>
      <c r="IH98" s="82">
        <f t="shared" ref="IH98" si="2374">IH93+IH94-IH95-IH96-IH97</f>
        <v>0</v>
      </c>
      <c r="II98" s="82">
        <f t="shared" ref="II98" si="2375">II93+II94-II95-II96-II97</f>
        <v>0</v>
      </c>
      <c r="IJ98" s="82">
        <f t="shared" ref="IJ98" si="2376">IJ93+IJ94-IJ95-IJ96-IJ97</f>
        <v>0</v>
      </c>
      <c r="IK98" s="82">
        <f t="shared" ref="IK98" si="2377">IK93+IK94-IK95-IK96-IK97</f>
        <v>0</v>
      </c>
      <c r="IL98" s="83">
        <f t="shared" ref="IL98" si="2378">IL93+IL94-IL95-IL96-IL97</f>
        <v>0</v>
      </c>
      <c r="IM98" s="81">
        <f t="shared" ref="IM98" si="2379">IM93+IM94-IM95-IM96-IM97</f>
        <v>0</v>
      </c>
      <c r="IN98" s="82">
        <f t="shared" ref="IN98" si="2380">IN93+IN94-IN95-IN96-IN97</f>
        <v>0</v>
      </c>
      <c r="IO98" s="82">
        <f t="shared" ref="IO98" si="2381">IO93+IO94-IO95-IO96-IO97</f>
        <v>0</v>
      </c>
      <c r="IP98" s="82">
        <f t="shared" ref="IP98" si="2382">IP93+IP94-IP95-IP96-IP97</f>
        <v>0</v>
      </c>
      <c r="IQ98" s="82">
        <f t="shared" ref="IQ98" si="2383">IQ93+IQ94-IQ95-IQ96-IQ97</f>
        <v>0</v>
      </c>
      <c r="IR98" s="82">
        <f t="shared" ref="IR98" si="2384">IR93+IR94-IR95-IR96-IR97</f>
        <v>0</v>
      </c>
      <c r="IS98" s="83">
        <f t="shared" ref="IS98" si="2385">IS93+IS94-IS95-IS96-IS97</f>
        <v>0</v>
      </c>
      <c r="IT98" s="81">
        <f t="shared" ref="IT98" si="2386">IT93+IT94-IT95-IT96-IT97</f>
        <v>0</v>
      </c>
      <c r="IU98" s="82">
        <f t="shared" ref="IU98" si="2387">IU93+IU94-IU95-IU96-IU97</f>
        <v>0</v>
      </c>
      <c r="IV98" s="82">
        <f t="shared" ref="IV98" si="2388">IV93+IV94-IV95-IV96-IV97</f>
        <v>0</v>
      </c>
      <c r="IW98" s="82">
        <f t="shared" ref="IW98" si="2389">IW93+IW94-IW95-IW96-IW97</f>
        <v>0</v>
      </c>
      <c r="IX98" s="82">
        <f t="shared" ref="IX98" si="2390">IX93+IX94-IX95-IX96-IX97</f>
        <v>0</v>
      </c>
      <c r="IY98" s="82">
        <f t="shared" ref="IY98" si="2391">IY93+IY94-IY95-IY96-IY97</f>
        <v>0</v>
      </c>
      <c r="IZ98" s="83">
        <f t="shared" ref="IZ98" si="2392">IZ93+IZ94-IZ95-IZ96-IZ97</f>
        <v>0</v>
      </c>
      <c r="JA98" s="81">
        <f t="shared" ref="JA98" si="2393">JA93+JA94-JA95-JA96-JA97</f>
        <v>0</v>
      </c>
      <c r="JB98" s="82">
        <f t="shared" ref="JB98" si="2394">JB93+JB94-JB95-JB96-JB97</f>
        <v>0</v>
      </c>
      <c r="JC98" s="82">
        <f t="shared" ref="JC98" si="2395">JC93+JC94-JC95-JC96-JC97</f>
        <v>0</v>
      </c>
      <c r="JD98" s="82">
        <f t="shared" ref="JD98" si="2396">JD93+JD94-JD95-JD96-JD97</f>
        <v>0</v>
      </c>
      <c r="JE98" s="82">
        <f t="shared" ref="JE98" si="2397">JE93+JE94-JE95-JE96-JE97</f>
        <v>0</v>
      </c>
      <c r="JF98" s="82">
        <f t="shared" ref="JF98" si="2398">JF93+JF94-JF95-JF96-JF97</f>
        <v>0</v>
      </c>
      <c r="JG98" s="83">
        <f t="shared" ref="JG98" si="2399">JG93+JG94-JG95-JG96-JG97</f>
        <v>0</v>
      </c>
      <c r="JH98" s="81">
        <f t="shared" ref="JH98" si="2400">JH93+JH94-JH95-JH96-JH97</f>
        <v>0</v>
      </c>
      <c r="JI98" s="82">
        <f t="shared" ref="JI98" si="2401">JI93+JI94-JI95-JI96-JI97</f>
        <v>0</v>
      </c>
      <c r="JJ98" s="82">
        <f t="shared" ref="JJ98" si="2402">JJ93+JJ94-JJ95-JJ96-JJ97</f>
        <v>0</v>
      </c>
      <c r="JK98" s="82">
        <f t="shared" ref="JK98" si="2403">JK93+JK94-JK95-JK96-JK97</f>
        <v>0</v>
      </c>
      <c r="JL98" s="82">
        <f t="shared" ref="JL98" si="2404">JL93+JL94-JL95-JL96-JL97</f>
        <v>0</v>
      </c>
      <c r="JM98" s="82">
        <f t="shared" ref="JM98" si="2405">JM93+JM94-JM95-JM96-JM97</f>
        <v>0</v>
      </c>
      <c r="JN98" s="83">
        <f t="shared" ref="JN98" si="2406">JN93+JN94-JN95-JN96-JN97</f>
        <v>0</v>
      </c>
    </row>
    <row r="99" spans="1:274" x14ac:dyDescent="0.2">
      <c r="A99" s="73" t="s">
        <v>117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  <c r="DS99" s="72"/>
      <c r="DT99" s="72"/>
      <c r="DU99" s="72"/>
      <c r="DV99" s="72"/>
      <c r="DW99" s="72"/>
      <c r="DX99" s="72"/>
      <c r="DY99" s="72"/>
      <c r="DZ99" s="72"/>
      <c r="EA99" s="72"/>
      <c r="EB99" s="72"/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N99" s="72"/>
      <c r="EO99" s="72"/>
      <c r="EP99" s="72"/>
      <c r="EQ99" s="72"/>
      <c r="ER99" s="72"/>
      <c r="ES99" s="72"/>
      <c r="ET99" s="72"/>
      <c r="EU99" s="72"/>
      <c r="EV99" s="72"/>
      <c r="EW99" s="72"/>
      <c r="EX99" s="72"/>
      <c r="EY99" s="72"/>
      <c r="EZ99" s="72"/>
      <c r="FA99" s="72"/>
      <c r="FB99" s="72"/>
      <c r="FC99" s="72"/>
      <c r="FD99" s="72"/>
      <c r="FE99" s="72"/>
      <c r="FF99" s="72"/>
      <c r="FG99" s="72"/>
      <c r="FH99" s="72"/>
      <c r="FI99" s="72"/>
      <c r="FJ99" s="72"/>
      <c r="FK99" s="72"/>
      <c r="FL99" s="72"/>
      <c r="FM99" s="72"/>
      <c r="FN99" s="72"/>
      <c r="FO99" s="72"/>
      <c r="FP99" s="72"/>
      <c r="FQ99" s="72"/>
      <c r="FR99" s="72"/>
      <c r="FS99" s="72"/>
      <c r="FT99" s="72"/>
      <c r="FU99" s="72"/>
      <c r="FV99" s="72"/>
      <c r="FW99" s="72"/>
      <c r="FX99" s="72"/>
      <c r="FY99" s="72"/>
      <c r="FZ99" s="72"/>
      <c r="GA99" s="72"/>
      <c r="GB99" s="72"/>
      <c r="GC99" s="72"/>
      <c r="GD99" s="72"/>
      <c r="GE99" s="72"/>
      <c r="GF99" s="72"/>
      <c r="GG99" s="72"/>
      <c r="GH99" s="72"/>
      <c r="GI99" s="72"/>
      <c r="GJ99" s="72"/>
      <c r="GK99" s="72"/>
      <c r="GL99" s="72"/>
      <c r="GM99" s="72"/>
      <c r="GN99" s="72"/>
      <c r="GO99" s="72"/>
      <c r="GP99" s="72"/>
      <c r="GQ99" s="72"/>
      <c r="GR99" s="72"/>
      <c r="GS99" s="72"/>
      <c r="GT99" s="72"/>
      <c r="GU99" s="72"/>
      <c r="GV99" s="72"/>
      <c r="GW99" s="72"/>
      <c r="GX99" s="72"/>
      <c r="GY99" s="72"/>
      <c r="GZ99" s="72"/>
      <c r="HA99" s="72"/>
      <c r="HB99" s="72"/>
      <c r="HC99" s="72"/>
      <c r="HD99" s="72"/>
      <c r="HE99" s="72"/>
      <c r="HF99" s="72"/>
      <c r="HG99" s="72"/>
      <c r="HH99" s="72"/>
      <c r="HI99" s="72"/>
      <c r="HJ99" s="72"/>
      <c r="HK99" s="72"/>
      <c r="HL99" s="72"/>
      <c r="HM99" s="72"/>
      <c r="HN99" s="72"/>
      <c r="HO99" s="72"/>
      <c r="HP99" s="72"/>
      <c r="HQ99" s="72"/>
      <c r="HR99" s="72"/>
      <c r="HS99" s="72"/>
      <c r="HT99" s="72"/>
      <c r="HU99" s="72"/>
      <c r="HV99" s="72"/>
      <c r="HW99" s="72"/>
      <c r="HX99" s="72"/>
      <c r="HY99" s="72"/>
      <c r="HZ99" s="72"/>
      <c r="IA99" s="72"/>
      <c r="IB99" s="72"/>
      <c r="IC99" s="72"/>
      <c r="ID99" s="72"/>
      <c r="IE99" s="72"/>
      <c r="IF99" s="72"/>
      <c r="IG99" s="72"/>
      <c r="IH99" s="72"/>
      <c r="II99" s="72"/>
      <c r="IJ99" s="72"/>
      <c r="IK99" s="72"/>
      <c r="IL99" s="72"/>
      <c r="IM99" s="72"/>
      <c r="IN99" s="72"/>
      <c r="IO99" s="72"/>
      <c r="IP99" s="72"/>
      <c r="IQ99" s="72"/>
      <c r="IR99" s="72"/>
      <c r="IS99" s="72"/>
      <c r="IT99" s="72"/>
      <c r="IU99" s="72"/>
      <c r="IV99" s="72"/>
      <c r="IW99" s="72"/>
      <c r="IX99" s="72"/>
      <c r="IY99" s="72"/>
      <c r="IZ99" s="72"/>
      <c r="JA99" s="72"/>
      <c r="JB99" s="72"/>
      <c r="JC99" s="72"/>
      <c r="JD99" s="72"/>
      <c r="JE99" s="72"/>
      <c r="JF99" s="72"/>
      <c r="JG99" s="72"/>
      <c r="JH99" s="72"/>
      <c r="JI99" s="72"/>
      <c r="JJ99" s="72"/>
      <c r="JK99" s="72"/>
      <c r="JL99" s="72"/>
      <c r="JM99" s="72"/>
      <c r="JN99" s="72"/>
    </row>
    <row r="100" spans="1:274" x14ac:dyDescent="0.2">
      <c r="A100" s="76" t="s">
        <v>31</v>
      </c>
      <c r="B100" s="77">
        <v>0</v>
      </c>
      <c r="C100" s="78">
        <f>B105</f>
        <v>0</v>
      </c>
      <c r="D100" s="78">
        <f t="shared" ref="D100:BO100" si="2407">C105</f>
        <v>0</v>
      </c>
      <c r="E100" s="78">
        <f t="shared" si="2407"/>
        <v>0</v>
      </c>
      <c r="F100" s="78">
        <f t="shared" si="2407"/>
        <v>0</v>
      </c>
      <c r="G100" s="78">
        <f t="shared" si="2407"/>
        <v>0</v>
      </c>
      <c r="H100" s="79">
        <f t="shared" si="2407"/>
        <v>0</v>
      </c>
      <c r="I100" s="77">
        <f t="shared" si="2407"/>
        <v>0</v>
      </c>
      <c r="J100" s="78">
        <f t="shared" si="2407"/>
        <v>0</v>
      </c>
      <c r="K100" s="78">
        <f t="shared" si="2407"/>
        <v>0</v>
      </c>
      <c r="L100" s="78">
        <f t="shared" si="2407"/>
        <v>0</v>
      </c>
      <c r="M100" s="78">
        <f t="shared" si="2407"/>
        <v>0</v>
      </c>
      <c r="N100" s="78">
        <f t="shared" si="2407"/>
        <v>0</v>
      </c>
      <c r="O100" s="79">
        <f t="shared" si="2407"/>
        <v>0</v>
      </c>
      <c r="P100" s="77">
        <f t="shared" si="2407"/>
        <v>0</v>
      </c>
      <c r="Q100" s="78">
        <f t="shared" si="2407"/>
        <v>0</v>
      </c>
      <c r="R100" s="78">
        <f t="shared" si="2407"/>
        <v>0</v>
      </c>
      <c r="S100" s="78">
        <f t="shared" si="2407"/>
        <v>0</v>
      </c>
      <c r="T100" s="78">
        <f t="shared" si="2407"/>
        <v>0</v>
      </c>
      <c r="U100" s="78">
        <f t="shared" si="2407"/>
        <v>0</v>
      </c>
      <c r="V100" s="79">
        <f t="shared" si="2407"/>
        <v>0</v>
      </c>
      <c r="W100" s="77">
        <f t="shared" si="2407"/>
        <v>0</v>
      </c>
      <c r="X100" s="78">
        <f t="shared" si="2407"/>
        <v>0</v>
      </c>
      <c r="Y100" s="78">
        <f t="shared" si="2407"/>
        <v>0</v>
      </c>
      <c r="Z100" s="78">
        <f t="shared" si="2407"/>
        <v>0</v>
      </c>
      <c r="AA100" s="78">
        <f t="shared" si="2407"/>
        <v>0</v>
      </c>
      <c r="AB100" s="78">
        <f t="shared" si="2407"/>
        <v>0</v>
      </c>
      <c r="AC100" s="79">
        <f t="shared" si="2407"/>
        <v>0</v>
      </c>
      <c r="AD100" s="77">
        <f t="shared" si="2407"/>
        <v>0</v>
      </c>
      <c r="AE100" s="78">
        <f t="shared" si="2407"/>
        <v>0</v>
      </c>
      <c r="AF100" s="78">
        <f t="shared" si="2407"/>
        <v>0</v>
      </c>
      <c r="AG100" s="78">
        <f t="shared" si="2407"/>
        <v>0</v>
      </c>
      <c r="AH100" s="78">
        <f t="shared" si="2407"/>
        <v>0</v>
      </c>
      <c r="AI100" s="78">
        <f t="shared" si="2407"/>
        <v>0</v>
      </c>
      <c r="AJ100" s="79">
        <f t="shared" si="2407"/>
        <v>0</v>
      </c>
      <c r="AK100" s="77">
        <f t="shared" si="2407"/>
        <v>0</v>
      </c>
      <c r="AL100" s="78">
        <f t="shared" si="2407"/>
        <v>0</v>
      </c>
      <c r="AM100" s="78">
        <f t="shared" si="2407"/>
        <v>0</v>
      </c>
      <c r="AN100" s="78">
        <f t="shared" si="2407"/>
        <v>0</v>
      </c>
      <c r="AO100" s="78">
        <f t="shared" si="2407"/>
        <v>0</v>
      </c>
      <c r="AP100" s="78">
        <f t="shared" si="2407"/>
        <v>614</v>
      </c>
      <c r="AQ100" s="79">
        <f t="shared" si="2407"/>
        <v>1116</v>
      </c>
      <c r="AR100" s="77">
        <f t="shared" si="2407"/>
        <v>1779</v>
      </c>
      <c r="AS100" s="78">
        <f t="shared" si="2407"/>
        <v>2428</v>
      </c>
      <c r="AT100" s="78">
        <f t="shared" si="2407"/>
        <v>2978</v>
      </c>
      <c r="AU100" s="78">
        <f t="shared" si="2407"/>
        <v>3428</v>
      </c>
      <c r="AV100" s="78">
        <f t="shared" si="2407"/>
        <v>470</v>
      </c>
      <c r="AW100" s="78">
        <f t="shared" si="2407"/>
        <v>850</v>
      </c>
      <c r="AX100" s="79">
        <f t="shared" si="2407"/>
        <v>1338</v>
      </c>
      <c r="AY100" s="77">
        <f t="shared" si="2407"/>
        <v>1763</v>
      </c>
      <c r="AZ100" s="78">
        <f t="shared" si="2407"/>
        <v>2162</v>
      </c>
      <c r="BA100" s="78">
        <f t="shared" si="2407"/>
        <v>2498</v>
      </c>
      <c r="BB100" s="78">
        <f t="shared" si="2407"/>
        <v>2769</v>
      </c>
      <c r="BC100" s="78">
        <f t="shared" si="2407"/>
        <v>382</v>
      </c>
      <c r="BD100" s="78">
        <f t="shared" si="2407"/>
        <v>802</v>
      </c>
      <c r="BE100" s="79">
        <f t="shared" si="2407"/>
        <v>1044</v>
      </c>
      <c r="BF100" s="77">
        <f t="shared" si="2407"/>
        <v>1378</v>
      </c>
      <c r="BG100" s="78">
        <f t="shared" si="2407"/>
        <v>1682</v>
      </c>
      <c r="BH100" s="78">
        <f t="shared" si="2407"/>
        <v>1908</v>
      </c>
      <c r="BI100" s="78">
        <f t="shared" si="2407"/>
        <v>2178</v>
      </c>
      <c r="BJ100" s="78">
        <f t="shared" si="2407"/>
        <v>2462</v>
      </c>
      <c r="BK100" s="78">
        <f t="shared" si="2407"/>
        <v>363</v>
      </c>
      <c r="BL100" s="79">
        <f t="shared" si="2407"/>
        <v>647</v>
      </c>
      <c r="BM100" s="77">
        <f t="shared" si="2407"/>
        <v>953</v>
      </c>
      <c r="BN100" s="78">
        <f t="shared" si="2407"/>
        <v>350</v>
      </c>
      <c r="BO100" s="78">
        <f t="shared" si="2407"/>
        <v>600</v>
      </c>
      <c r="BP100" s="78">
        <f t="shared" ref="BP100:EA100" si="2408">BO105</f>
        <v>834</v>
      </c>
      <c r="BQ100" s="78">
        <f t="shared" si="2408"/>
        <v>1104</v>
      </c>
      <c r="BR100" s="78">
        <f t="shared" si="2408"/>
        <v>1434</v>
      </c>
      <c r="BS100" s="79">
        <f t="shared" si="2408"/>
        <v>1594</v>
      </c>
      <c r="BT100" s="77">
        <f t="shared" si="2408"/>
        <v>193</v>
      </c>
      <c r="BU100" s="78">
        <f t="shared" si="2408"/>
        <v>429</v>
      </c>
      <c r="BV100" s="78">
        <f t="shared" si="2408"/>
        <v>682</v>
      </c>
      <c r="BW100" s="78">
        <f t="shared" si="2408"/>
        <v>896</v>
      </c>
      <c r="BX100" s="78">
        <f t="shared" si="2408"/>
        <v>323</v>
      </c>
      <c r="BY100" s="78">
        <f t="shared" si="2408"/>
        <v>609</v>
      </c>
      <c r="BZ100" s="79">
        <f t="shared" si="2408"/>
        <v>796</v>
      </c>
      <c r="CA100" s="77">
        <f t="shared" si="2408"/>
        <v>1056</v>
      </c>
      <c r="CB100" s="78">
        <f t="shared" si="2408"/>
        <v>1315</v>
      </c>
      <c r="CC100" s="78">
        <f t="shared" si="2408"/>
        <v>1624</v>
      </c>
      <c r="CD100" s="78">
        <f t="shared" si="2408"/>
        <v>1916</v>
      </c>
      <c r="CE100" s="78">
        <f t="shared" si="2408"/>
        <v>256</v>
      </c>
      <c r="CF100" s="78">
        <f t="shared" si="2408"/>
        <v>508</v>
      </c>
      <c r="CG100" s="79">
        <f t="shared" si="2408"/>
        <v>668</v>
      </c>
      <c r="CH100" s="77">
        <f t="shared" si="2408"/>
        <v>939</v>
      </c>
      <c r="CI100" s="78">
        <f t="shared" si="2408"/>
        <v>236</v>
      </c>
      <c r="CJ100" s="78">
        <f t="shared" si="2408"/>
        <v>417</v>
      </c>
      <c r="CK100" s="78">
        <f t="shared" si="2408"/>
        <v>687</v>
      </c>
      <c r="CL100" s="78">
        <f t="shared" si="2408"/>
        <v>939</v>
      </c>
      <c r="CM100" s="78">
        <f t="shared" si="2408"/>
        <v>1217</v>
      </c>
      <c r="CN100" s="79">
        <f t="shared" si="2408"/>
        <v>1558</v>
      </c>
      <c r="CO100" s="77">
        <f t="shared" si="2408"/>
        <v>1864</v>
      </c>
      <c r="CP100" s="78">
        <f t="shared" si="2408"/>
        <v>2159</v>
      </c>
      <c r="CQ100" s="78">
        <f t="shared" si="2408"/>
        <v>2404</v>
      </c>
      <c r="CR100" s="78">
        <f t="shared" si="2408"/>
        <v>0</v>
      </c>
      <c r="CS100" s="78">
        <f t="shared" si="2408"/>
        <v>366</v>
      </c>
      <c r="CT100" s="78">
        <f t="shared" si="2408"/>
        <v>660</v>
      </c>
      <c r="CU100" s="79">
        <f t="shared" si="2408"/>
        <v>1000</v>
      </c>
      <c r="CV100" s="77">
        <f t="shared" si="2408"/>
        <v>1225</v>
      </c>
      <c r="CW100" s="78">
        <f t="shared" si="2408"/>
        <v>1460</v>
      </c>
      <c r="CX100" s="78">
        <f t="shared" si="2408"/>
        <v>1654</v>
      </c>
      <c r="CY100" s="78">
        <f t="shared" si="2408"/>
        <v>1935</v>
      </c>
      <c r="CZ100" s="78">
        <f t="shared" si="2408"/>
        <v>2300</v>
      </c>
      <c r="DA100" s="78">
        <f t="shared" si="2408"/>
        <v>2660</v>
      </c>
      <c r="DB100" s="79">
        <f t="shared" si="2408"/>
        <v>2828</v>
      </c>
      <c r="DC100" s="77">
        <f t="shared" si="2408"/>
        <v>3045</v>
      </c>
      <c r="DD100" s="78">
        <f t="shared" si="2408"/>
        <v>3266</v>
      </c>
      <c r="DE100" s="78">
        <f t="shared" si="2408"/>
        <v>3486</v>
      </c>
      <c r="DF100" s="78">
        <f t="shared" si="2408"/>
        <v>3796</v>
      </c>
      <c r="DG100" s="78">
        <f t="shared" si="2408"/>
        <v>4087</v>
      </c>
      <c r="DH100" s="78">
        <f t="shared" si="2408"/>
        <v>4362</v>
      </c>
      <c r="DI100" s="79">
        <f t="shared" si="2408"/>
        <v>4665</v>
      </c>
      <c r="DJ100" s="77">
        <f t="shared" si="2408"/>
        <v>4900</v>
      </c>
      <c r="DK100" s="78">
        <f t="shared" si="2408"/>
        <v>5122</v>
      </c>
      <c r="DL100" s="78">
        <f t="shared" si="2408"/>
        <v>5384</v>
      </c>
      <c r="DM100" s="78">
        <f t="shared" si="2408"/>
        <v>5587</v>
      </c>
      <c r="DN100" s="78">
        <f t="shared" si="2408"/>
        <v>448</v>
      </c>
      <c r="DO100" s="78">
        <f t="shared" si="2408"/>
        <v>838</v>
      </c>
      <c r="DP100" s="79">
        <f t="shared" si="2408"/>
        <v>1161</v>
      </c>
      <c r="DQ100" s="77">
        <f t="shared" si="2408"/>
        <v>1532</v>
      </c>
      <c r="DR100" s="78">
        <f t="shared" si="2408"/>
        <v>1888</v>
      </c>
      <c r="DS100" s="78">
        <f t="shared" si="2408"/>
        <v>2178</v>
      </c>
      <c r="DT100" s="78">
        <f t="shared" si="2408"/>
        <v>2560</v>
      </c>
      <c r="DU100" s="78">
        <f t="shared" si="2408"/>
        <v>2956</v>
      </c>
      <c r="DV100" s="78">
        <f t="shared" si="2408"/>
        <v>3296</v>
      </c>
      <c r="DW100" s="79">
        <f t="shared" si="2408"/>
        <v>3536</v>
      </c>
      <c r="DX100" s="77">
        <f t="shared" si="2408"/>
        <v>3739</v>
      </c>
      <c r="DY100" s="78">
        <f t="shared" si="2408"/>
        <v>3990</v>
      </c>
      <c r="DZ100" s="78">
        <f t="shared" si="2408"/>
        <v>4238</v>
      </c>
      <c r="EA100" s="78">
        <f t="shared" si="2408"/>
        <v>4418</v>
      </c>
      <c r="EB100" s="78">
        <f t="shared" ref="EB100:GM100" si="2409">EA105</f>
        <v>4418</v>
      </c>
      <c r="EC100" s="78">
        <f t="shared" si="2409"/>
        <v>4418</v>
      </c>
      <c r="ED100" s="79">
        <f t="shared" si="2409"/>
        <v>4418</v>
      </c>
      <c r="EE100" s="77">
        <f t="shared" si="2409"/>
        <v>4418</v>
      </c>
      <c r="EF100" s="78">
        <f t="shared" si="2409"/>
        <v>4418</v>
      </c>
      <c r="EG100" s="78">
        <f t="shared" si="2409"/>
        <v>4418</v>
      </c>
      <c r="EH100" s="78">
        <f t="shared" si="2409"/>
        <v>0</v>
      </c>
      <c r="EI100" s="78">
        <f t="shared" si="2409"/>
        <v>0</v>
      </c>
      <c r="EJ100" s="78">
        <f t="shared" si="2409"/>
        <v>0</v>
      </c>
      <c r="EK100" s="79">
        <f t="shared" si="2409"/>
        <v>0</v>
      </c>
      <c r="EL100" s="77">
        <f t="shared" si="2409"/>
        <v>0</v>
      </c>
      <c r="EM100" s="78">
        <f t="shared" si="2409"/>
        <v>0</v>
      </c>
      <c r="EN100" s="78">
        <f t="shared" si="2409"/>
        <v>0</v>
      </c>
      <c r="EO100" s="78">
        <f t="shared" si="2409"/>
        <v>0</v>
      </c>
      <c r="EP100" s="78">
        <f t="shared" si="2409"/>
        <v>0</v>
      </c>
      <c r="EQ100" s="78">
        <f t="shared" si="2409"/>
        <v>0</v>
      </c>
      <c r="ER100" s="79">
        <f t="shared" si="2409"/>
        <v>0</v>
      </c>
      <c r="ES100" s="77">
        <f t="shared" si="2409"/>
        <v>0</v>
      </c>
      <c r="ET100" s="78">
        <f t="shared" si="2409"/>
        <v>0</v>
      </c>
      <c r="EU100" s="78">
        <f t="shared" si="2409"/>
        <v>0</v>
      </c>
      <c r="EV100" s="78">
        <f t="shared" si="2409"/>
        <v>0</v>
      </c>
      <c r="EW100" s="78">
        <f t="shared" si="2409"/>
        <v>0</v>
      </c>
      <c r="EX100" s="78">
        <f t="shared" si="2409"/>
        <v>0</v>
      </c>
      <c r="EY100" s="79">
        <f t="shared" si="2409"/>
        <v>0</v>
      </c>
      <c r="EZ100" s="77">
        <f t="shared" si="2409"/>
        <v>0</v>
      </c>
      <c r="FA100" s="78">
        <f t="shared" si="2409"/>
        <v>0</v>
      </c>
      <c r="FB100" s="78">
        <f t="shared" si="2409"/>
        <v>0</v>
      </c>
      <c r="FC100" s="78">
        <f t="shared" si="2409"/>
        <v>0</v>
      </c>
      <c r="FD100" s="78">
        <f t="shared" si="2409"/>
        <v>0</v>
      </c>
      <c r="FE100" s="78">
        <f t="shared" si="2409"/>
        <v>0</v>
      </c>
      <c r="FF100" s="79">
        <f t="shared" si="2409"/>
        <v>0</v>
      </c>
      <c r="FG100" s="77">
        <f t="shared" si="2409"/>
        <v>0</v>
      </c>
      <c r="FH100" s="78">
        <f t="shared" si="2409"/>
        <v>0</v>
      </c>
      <c r="FI100" s="78">
        <f t="shared" si="2409"/>
        <v>0</v>
      </c>
      <c r="FJ100" s="78">
        <f t="shared" si="2409"/>
        <v>0</v>
      </c>
      <c r="FK100" s="78">
        <f t="shared" si="2409"/>
        <v>0</v>
      </c>
      <c r="FL100" s="78">
        <f t="shared" si="2409"/>
        <v>0</v>
      </c>
      <c r="FM100" s="79">
        <f t="shared" si="2409"/>
        <v>0</v>
      </c>
      <c r="FN100" s="77">
        <f t="shared" si="2409"/>
        <v>0</v>
      </c>
      <c r="FO100" s="78">
        <f t="shared" si="2409"/>
        <v>0</v>
      </c>
      <c r="FP100" s="78">
        <f t="shared" si="2409"/>
        <v>0</v>
      </c>
      <c r="FQ100" s="78">
        <f t="shared" si="2409"/>
        <v>0</v>
      </c>
      <c r="FR100" s="78">
        <f t="shared" si="2409"/>
        <v>0</v>
      </c>
      <c r="FS100" s="78">
        <f t="shared" si="2409"/>
        <v>0</v>
      </c>
      <c r="FT100" s="79">
        <f t="shared" si="2409"/>
        <v>0</v>
      </c>
      <c r="FU100" s="77">
        <f t="shared" si="2409"/>
        <v>0</v>
      </c>
      <c r="FV100" s="78">
        <f t="shared" si="2409"/>
        <v>0</v>
      </c>
      <c r="FW100" s="78">
        <f t="shared" si="2409"/>
        <v>0</v>
      </c>
      <c r="FX100" s="78">
        <f t="shared" si="2409"/>
        <v>0</v>
      </c>
      <c r="FY100" s="78">
        <f t="shared" si="2409"/>
        <v>0</v>
      </c>
      <c r="FZ100" s="78">
        <f t="shared" si="2409"/>
        <v>0</v>
      </c>
      <c r="GA100" s="79">
        <f t="shared" si="2409"/>
        <v>0</v>
      </c>
      <c r="GB100" s="77">
        <f t="shared" si="2409"/>
        <v>0</v>
      </c>
      <c r="GC100" s="78">
        <f t="shared" si="2409"/>
        <v>0</v>
      </c>
      <c r="GD100" s="78">
        <f t="shared" si="2409"/>
        <v>0</v>
      </c>
      <c r="GE100" s="78">
        <f t="shared" si="2409"/>
        <v>0</v>
      </c>
      <c r="GF100" s="78">
        <f t="shared" si="2409"/>
        <v>0</v>
      </c>
      <c r="GG100" s="78">
        <f t="shared" si="2409"/>
        <v>0</v>
      </c>
      <c r="GH100" s="79">
        <f t="shared" si="2409"/>
        <v>0</v>
      </c>
      <c r="GI100" s="77">
        <f t="shared" si="2409"/>
        <v>0</v>
      </c>
      <c r="GJ100" s="78">
        <f t="shared" si="2409"/>
        <v>0</v>
      </c>
      <c r="GK100" s="78">
        <f t="shared" si="2409"/>
        <v>0</v>
      </c>
      <c r="GL100" s="78">
        <f t="shared" si="2409"/>
        <v>0</v>
      </c>
      <c r="GM100" s="78">
        <f t="shared" si="2409"/>
        <v>0</v>
      </c>
      <c r="GN100" s="78">
        <f t="shared" ref="GN100:IY100" si="2410">GM105</f>
        <v>0</v>
      </c>
      <c r="GO100" s="79">
        <f t="shared" si="2410"/>
        <v>0</v>
      </c>
      <c r="GP100" s="77">
        <f t="shared" si="2410"/>
        <v>0</v>
      </c>
      <c r="GQ100" s="78">
        <f t="shared" si="2410"/>
        <v>0</v>
      </c>
      <c r="GR100" s="78">
        <f t="shared" si="2410"/>
        <v>0</v>
      </c>
      <c r="GS100" s="78">
        <f t="shared" si="2410"/>
        <v>0</v>
      </c>
      <c r="GT100" s="78">
        <f t="shared" si="2410"/>
        <v>0</v>
      </c>
      <c r="GU100" s="78">
        <f t="shared" si="2410"/>
        <v>0</v>
      </c>
      <c r="GV100" s="79">
        <f t="shared" si="2410"/>
        <v>0</v>
      </c>
      <c r="GW100" s="77">
        <f t="shared" si="2410"/>
        <v>0</v>
      </c>
      <c r="GX100" s="78">
        <f t="shared" si="2410"/>
        <v>0</v>
      </c>
      <c r="GY100" s="78">
        <f t="shared" si="2410"/>
        <v>0</v>
      </c>
      <c r="GZ100" s="78">
        <f t="shared" si="2410"/>
        <v>0</v>
      </c>
      <c r="HA100" s="78">
        <f t="shared" si="2410"/>
        <v>0</v>
      </c>
      <c r="HB100" s="78">
        <f t="shared" si="2410"/>
        <v>0</v>
      </c>
      <c r="HC100" s="79">
        <f t="shared" si="2410"/>
        <v>0</v>
      </c>
      <c r="HD100" s="77">
        <f t="shared" si="2410"/>
        <v>0</v>
      </c>
      <c r="HE100" s="78">
        <f t="shared" si="2410"/>
        <v>0</v>
      </c>
      <c r="HF100" s="78">
        <f t="shared" si="2410"/>
        <v>0</v>
      </c>
      <c r="HG100" s="78">
        <f t="shared" si="2410"/>
        <v>0</v>
      </c>
      <c r="HH100" s="78">
        <f t="shared" si="2410"/>
        <v>0</v>
      </c>
      <c r="HI100" s="78">
        <f t="shared" si="2410"/>
        <v>0</v>
      </c>
      <c r="HJ100" s="79">
        <f t="shared" si="2410"/>
        <v>0</v>
      </c>
      <c r="HK100" s="77">
        <f t="shared" si="2410"/>
        <v>0</v>
      </c>
      <c r="HL100" s="78">
        <f t="shared" si="2410"/>
        <v>0</v>
      </c>
      <c r="HM100" s="78">
        <f t="shared" si="2410"/>
        <v>0</v>
      </c>
      <c r="HN100" s="78">
        <f t="shared" si="2410"/>
        <v>0</v>
      </c>
      <c r="HO100" s="78">
        <f t="shared" si="2410"/>
        <v>0</v>
      </c>
      <c r="HP100" s="78">
        <f t="shared" si="2410"/>
        <v>0</v>
      </c>
      <c r="HQ100" s="79">
        <f t="shared" si="2410"/>
        <v>0</v>
      </c>
      <c r="HR100" s="77">
        <f t="shared" si="2410"/>
        <v>0</v>
      </c>
      <c r="HS100" s="78">
        <f t="shared" si="2410"/>
        <v>0</v>
      </c>
      <c r="HT100" s="78">
        <f t="shared" si="2410"/>
        <v>0</v>
      </c>
      <c r="HU100" s="78">
        <f t="shared" si="2410"/>
        <v>0</v>
      </c>
      <c r="HV100" s="78">
        <f t="shared" si="2410"/>
        <v>0</v>
      </c>
      <c r="HW100" s="78">
        <f t="shared" si="2410"/>
        <v>0</v>
      </c>
      <c r="HX100" s="79">
        <f t="shared" si="2410"/>
        <v>0</v>
      </c>
      <c r="HY100" s="77">
        <f t="shared" si="2410"/>
        <v>0</v>
      </c>
      <c r="HZ100" s="78">
        <f t="shared" si="2410"/>
        <v>0</v>
      </c>
      <c r="IA100" s="78">
        <f t="shared" si="2410"/>
        <v>0</v>
      </c>
      <c r="IB100" s="78">
        <f t="shared" si="2410"/>
        <v>0</v>
      </c>
      <c r="IC100" s="78">
        <f t="shared" si="2410"/>
        <v>0</v>
      </c>
      <c r="ID100" s="78">
        <f t="shared" si="2410"/>
        <v>0</v>
      </c>
      <c r="IE100" s="79">
        <f t="shared" si="2410"/>
        <v>0</v>
      </c>
      <c r="IF100" s="77">
        <f t="shared" si="2410"/>
        <v>0</v>
      </c>
      <c r="IG100" s="78">
        <f t="shared" si="2410"/>
        <v>0</v>
      </c>
      <c r="IH100" s="78">
        <f t="shared" si="2410"/>
        <v>0</v>
      </c>
      <c r="II100" s="78">
        <f t="shared" si="2410"/>
        <v>0</v>
      </c>
      <c r="IJ100" s="78">
        <f t="shared" si="2410"/>
        <v>0</v>
      </c>
      <c r="IK100" s="78">
        <f t="shared" si="2410"/>
        <v>0</v>
      </c>
      <c r="IL100" s="79">
        <f t="shared" si="2410"/>
        <v>0</v>
      </c>
      <c r="IM100" s="77">
        <f t="shared" si="2410"/>
        <v>0</v>
      </c>
      <c r="IN100" s="78">
        <f t="shared" si="2410"/>
        <v>0</v>
      </c>
      <c r="IO100" s="78">
        <f t="shared" si="2410"/>
        <v>0</v>
      </c>
      <c r="IP100" s="78">
        <f t="shared" si="2410"/>
        <v>0</v>
      </c>
      <c r="IQ100" s="78">
        <f t="shared" si="2410"/>
        <v>0</v>
      </c>
      <c r="IR100" s="78">
        <f t="shared" si="2410"/>
        <v>0</v>
      </c>
      <c r="IS100" s="79">
        <f t="shared" si="2410"/>
        <v>0</v>
      </c>
      <c r="IT100" s="77">
        <f t="shared" si="2410"/>
        <v>0</v>
      </c>
      <c r="IU100" s="78">
        <f t="shared" si="2410"/>
        <v>0</v>
      </c>
      <c r="IV100" s="78">
        <f t="shared" si="2410"/>
        <v>0</v>
      </c>
      <c r="IW100" s="78">
        <f t="shared" si="2410"/>
        <v>0</v>
      </c>
      <c r="IX100" s="78">
        <f t="shared" si="2410"/>
        <v>0</v>
      </c>
      <c r="IY100" s="78">
        <f t="shared" si="2410"/>
        <v>0</v>
      </c>
      <c r="IZ100" s="79">
        <f t="shared" ref="IZ100:JN100" si="2411">IY105</f>
        <v>0</v>
      </c>
      <c r="JA100" s="77">
        <f t="shared" si="2411"/>
        <v>0</v>
      </c>
      <c r="JB100" s="78">
        <f t="shared" si="2411"/>
        <v>0</v>
      </c>
      <c r="JC100" s="78">
        <f t="shared" si="2411"/>
        <v>0</v>
      </c>
      <c r="JD100" s="78">
        <f t="shared" si="2411"/>
        <v>0</v>
      </c>
      <c r="JE100" s="78">
        <f t="shared" si="2411"/>
        <v>0</v>
      </c>
      <c r="JF100" s="78">
        <f t="shared" si="2411"/>
        <v>0</v>
      </c>
      <c r="JG100" s="79">
        <f t="shared" si="2411"/>
        <v>0</v>
      </c>
      <c r="JH100" s="77">
        <f t="shared" si="2411"/>
        <v>0</v>
      </c>
      <c r="JI100" s="78">
        <f t="shared" si="2411"/>
        <v>0</v>
      </c>
      <c r="JJ100" s="78">
        <f t="shared" si="2411"/>
        <v>0</v>
      </c>
      <c r="JK100" s="78">
        <f t="shared" si="2411"/>
        <v>0</v>
      </c>
      <c r="JL100" s="78">
        <f t="shared" si="2411"/>
        <v>0</v>
      </c>
      <c r="JM100" s="78">
        <f t="shared" si="2411"/>
        <v>0</v>
      </c>
      <c r="JN100" s="79">
        <f t="shared" si="2411"/>
        <v>0</v>
      </c>
    </row>
    <row r="101" spans="1:274" x14ac:dyDescent="0.2">
      <c r="A101" s="39" t="s">
        <v>32</v>
      </c>
      <c r="B101" s="40"/>
      <c r="C101" s="41"/>
      <c r="D101" s="41"/>
      <c r="E101" s="41"/>
      <c r="F101" s="41"/>
      <c r="G101" s="41"/>
      <c r="H101" s="42"/>
      <c r="I101" s="40"/>
      <c r="J101" s="41"/>
      <c r="K101" s="41"/>
      <c r="L101" s="41"/>
      <c r="M101" s="41"/>
      <c r="N101" s="41"/>
      <c r="O101" s="42"/>
      <c r="P101" s="40"/>
      <c r="Q101" s="41"/>
      <c r="R101" s="41"/>
      <c r="S101" s="41"/>
      <c r="T101" s="41"/>
      <c r="U101" s="41"/>
      <c r="V101" s="42"/>
      <c r="W101" s="40"/>
      <c r="X101" s="41"/>
      <c r="Y101" s="41"/>
      <c r="Z101" s="41"/>
      <c r="AA101" s="41"/>
      <c r="AB101" s="41"/>
      <c r="AC101" s="42"/>
      <c r="AD101" s="40"/>
      <c r="AE101" s="41"/>
      <c r="AF101" s="41"/>
      <c r="AG101" s="41"/>
      <c r="AH101" s="41"/>
      <c r="AI101" s="41"/>
      <c r="AJ101" s="42"/>
      <c r="AK101" s="40"/>
      <c r="AL101" s="41"/>
      <c r="AM101" s="41"/>
      <c r="AN101" s="41"/>
      <c r="AO101" s="41">
        <f>614+12</f>
        <v>626</v>
      </c>
      <c r="AP101" s="41">
        <f>502+12</f>
        <v>514</v>
      </c>
      <c r="AQ101" s="42">
        <f>663+12</f>
        <v>675</v>
      </c>
      <c r="AR101" s="40">
        <f>649+11</f>
        <v>660</v>
      </c>
      <c r="AS101" s="41">
        <f>550+12</f>
        <v>562</v>
      </c>
      <c r="AT101" s="41">
        <f>450+10</f>
        <v>460</v>
      </c>
      <c r="AU101" s="41">
        <f>470+10</f>
        <v>480</v>
      </c>
      <c r="AV101" s="41">
        <f>380+10</f>
        <v>390</v>
      </c>
      <c r="AW101" s="41">
        <f>488+9</f>
        <v>497</v>
      </c>
      <c r="AX101" s="42">
        <f>425+10</f>
        <v>435</v>
      </c>
      <c r="AY101" s="40">
        <f>399+13</f>
        <v>412</v>
      </c>
      <c r="AZ101" s="41">
        <f>336+14</f>
        <v>350</v>
      </c>
      <c r="BA101" s="41">
        <f>271+10</f>
        <v>281</v>
      </c>
      <c r="BB101" s="41">
        <f>382+8</f>
        <v>390</v>
      </c>
      <c r="BC101" s="41">
        <f>420+13</f>
        <v>433</v>
      </c>
      <c r="BD101" s="41">
        <f>242+10</f>
        <v>252</v>
      </c>
      <c r="BE101" s="42">
        <f>334+10</f>
        <v>344</v>
      </c>
      <c r="BF101" s="40">
        <f>304+11</f>
        <v>315</v>
      </c>
      <c r="BG101" s="41">
        <f>226+12</f>
        <v>238</v>
      </c>
      <c r="BH101" s="41">
        <f>270+10</f>
        <v>280</v>
      </c>
      <c r="BI101" s="41">
        <f>284+11</f>
        <v>295</v>
      </c>
      <c r="BJ101" s="41">
        <f>363+12</f>
        <v>375</v>
      </c>
      <c r="BK101" s="41">
        <f>284+12</f>
        <v>296</v>
      </c>
      <c r="BL101" s="42">
        <f>306+12</f>
        <v>318</v>
      </c>
      <c r="BM101" s="40">
        <f>350+10</f>
        <v>360</v>
      </c>
      <c r="BN101" s="41">
        <f>250+11</f>
        <v>261</v>
      </c>
      <c r="BO101" s="41">
        <f>234+12</f>
        <v>246</v>
      </c>
      <c r="BP101" s="41">
        <f>270+13</f>
        <v>283</v>
      </c>
      <c r="BQ101" s="41">
        <f>11+330</f>
        <v>341</v>
      </c>
      <c r="BR101" s="41">
        <f>10+160</f>
        <v>170</v>
      </c>
      <c r="BS101" s="42">
        <f>12+193</f>
        <v>205</v>
      </c>
      <c r="BT101" s="40">
        <f>11+236</f>
        <v>247</v>
      </c>
      <c r="BU101" s="41">
        <f>12+253</f>
        <v>265</v>
      </c>
      <c r="BV101" s="41">
        <f>214+12</f>
        <v>226</v>
      </c>
      <c r="BW101" s="41">
        <f>323+10</f>
        <v>333</v>
      </c>
      <c r="BX101" s="41">
        <f>286+12</f>
        <v>298</v>
      </c>
      <c r="BY101" s="41">
        <f>12+187</f>
        <v>199</v>
      </c>
      <c r="BZ101" s="42">
        <f>12+260</f>
        <v>272</v>
      </c>
      <c r="CA101" s="40">
        <f>12+259</f>
        <v>271</v>
      </c>
      <c r="CB101" s="41">
        <f>309+12</f>
        <v>321</v>
      </c>
      <c r="CC101" s="41">
        <f>292+10</f>
        <v>302</v>
      </c>
      <c r="CD101" s="41">
        <f>12+256</f>
        <v>268</v>
      </c>
      <c r="CE101" s="41">
        <v>262</v>
      </c>
      <c r="CF101" s="41">
        <v>170</v>
      </c>
      <c r="CG101" s="42">
        <f>271+9</f>
        <v>280</v>
      </c>
      <c r="CH101" s="40">
        <f>9+236</f>
        <v>245</v>
      </c>
      <c r="CI101" s="41">
        <f>8+181</f>
        <v>189</v>
      </c>
      <c r="CJ101" s="41">
        <v>278</v>
      </c>
      <c r="CK101" s="41">
        <f>8+252</f>
        <v>260</v>
      </c>
      <c r="CL101" s="41">
        <f>7+278</f>
        <v>285</v>
      </c>
      <c r="CM101" s="41">
        <f>7+341</f>
        <v>348</v>
      </c>
      <c r="CN101" s="42">
        <f>306+10</f>
        <v>316</v>
      </c>
      <c r="CO101" s="40">
        <f>9+295</f>
        <v>304</v>
      </c>
      <c r="CP101" s="41">
        <f>9+245</f>
        <v>254</v>
      </c>
      <c r="CQ101" s="41">
        <f>12+191</f>
        <v>203</v>
      </c>
      <c r="CR101" s="41">
        <f>15+366</f>
        <v>381</v>
      </c>
      <c r="CS101" s="41">
        <f>9+294</f>
        <v>303</v>
      </c>
      <c r="CT101" s="41">
        <f>11+340</f>
        <v>351</v>
      </c>
      <c r="CU101" s="42">
        <f>7+225</f>
        <v>232</v>
      </c>
      <c r="CV101" s="40">
        <f>7+235</f>
        <v>242</v>
      </c>
      <c r="CW101" s="41">
        <f>10+194</f>
        <v>204</v>
      </c>
      <c r="CX101" s="41">
        <f>281+9</f>
        <v>290</v>
      </c>
      <c r="CY101" s="41">
        <f>11+365</f>
        <v>376</v>
      </c>
      <c r="CZ101" s="41">
        <f>360+10</f>
        <v>370</v>
      </c>
      <c r="DA101" s="41">
        <f>12+168</f>
        <v>180</v>
      </c>
      <c r="DB101" s="42">
        <f>7+217</f>
        <v>224</v>
      </c>
      <c r="DC101" s="40">
        <f>7+221</f>
        <v>228</v>
      </c>
      <c r="DD101" s="41">
        <f>220+8</f>
        <v>228</v>
      </c>
      <c r="DE101" s="41">
        <f>8+310</f>
        <v>318</v>
      </c>
      <c r="DF101" s="41">
        <f>12+291</f>
        <v>303</v>
      </c>
      <c r="DG101" s="41">
        <f>6+275</f>
        <v>281</v>
      </c>
      <c r="DH101" s="41">
        <f>10+303</f>
        <v>313</v>
      </c>
      <c r="DI101" s="42">
        <f>8+235</f>
        <v>243</v>
      </c>
      <c r="DJ101" s="40">
        <f>7+222</f>
        <v>229</v>
      </c>
      <c r="DK101" s="41">
        <f>8+262</f>
        <v>270</v>
      </c>
      <c r="DL101" s="41">
        <f>7+203</f>
        <v>210</v>
      </c>
      <c r="DM101" s="41">
        <f>245+6</f>
        <v>251</v>
      </c>
      <c r="DN101" s="41">
        <f>6+390</f>
        <v>396</v>
      </c>
      <c r="DO101" s="41">
        <f>7+323</f>
        <v>330</v>
      </c>
      <c r="DP101" s="42">
        <f>7+371</f>
        <v>378</v>
      </c>
      <c r="DQ101" s="40">
        <f>7+356</f>
        <v>363</v>
      </c>
      <c r="DR101" s="41">
        <f>290+8</f>
        <v>298</v>
      </c>
      <c r="DS101" s="41">
        <f>5+382</f>
        <v>387</v>
      </c>
      <c r="DT101" s="41">
        <f>5+396</f>
        <v>401</v>
      </c>
      <c r="DU101" s="41">
        <f>8+340</f>
        <v>348</v>
      </c>
      <c r="DV101" s="41">
        <f>8+240</f>
        <v>248</v>
      </c>
      <c r="DW101" s="42">
        <f>8+203</f>
        <v>211</v>
      </c>
      <c r="DX101" s="40">
        <f>10+251</f>
        <v>261</v>
      </c>
      <c r="DY101" s="41">
        <f>248+10</f>
        <v>258</v>
      </c>
      <c r="DZ101" s="41">
        <f>8+180</f>
        <v>188</v>
      </c>
      <c r="EA101" s="41"/>
      <c r="EB101" s="41"/>
      <c r="EC101" s="41"/>
      <c r="ED101" s="42"/>
      <c r="EE101" s="40"/>
      <c r="EF101" s="41"/>
      <c r="EG101" s="41"/>
      <c r="EH101" s="41"/>
      <c r="EI101" s="41"/>
      <c r="EJ101" s="41"/>
      <c r="EK101" s="42"/>
      <c r="EL101" s="40"/>
      <c r="EM101" s="41"/>
      <c r="EN101" s="41"/>
      <c r="EO101" s="41"/>
      <c r="EP101" s="41"/>
      <c r="EQ101" s="41"/>
      <c r="ER101" s="42"/>
      <c r="ES101" s="40"/>
      <c r="ET101" s="41"/>
      <c r="EU101" s="41"/>
      <c r="EV101" s="41"/>
      <c r="EW101" s="41"/>
      <c r="EX101" s="41"/>
      <c r="EY101" s="42"/>
      <c r="EZ101" s="40"/>
      <c r="FA101" s="41"/>
      <c r="FB101" s="41"/>
      <c r="FC101" s="41"/>
      <c r="FD101" s="41"/>
      <c r="FE101" s="41"/>
      <c r="FF101" s="42"/>
      <c r="FG101" s="40"/>
      <c r="FH101" s="41"/>
      <c r="FI101" s="41"/>
      <c r="FJ101" s="41"/>
      <c r="FK101" s="41"/>
      <c r="FL101" s="41"/>
      <c r="FM101" s="42"/>
      <c r="FN101" s="40"/>
      <c r="FO101" s="41"/>
      <c r="FP101" s="41"/>
      <c r="FQ101" s="41"/>
      <c r="FR101" s="41"/>
      <c r="FS101" s="41"/>
      <c r="FT101" s="42"/>
      <c r="FU101" s="40"/>
      <c r="FV101" s="41"/>
      <c r="FW101" s="41"/>
      <c r="FX101" s="41"/>
      <c r="FY101" s="41"/>
      <c r="FZ101" s="41"/>
      <c r="GA101" s="42"/>
      <c r="GB101" s="40"/>
      <c r="GC101" s="41"/>
      <c r="GD101" s="41"/>
      <c r="GE101" s="41"/>
      <c r="GF101" s="41"/>
      <c r="GG101" s="41"/>
      <c r="GH101" s="42"/>
      <c r="GI101" s="40"/>
      <c r="GJ101" s="41"/>
      <c r="GK101" s="41"/>
      <c r="GL101" s="41"/>
      <c r="GM101" s="41"/>
      <c r="GN101" s="41"/>
      <c r="GO101" s="42"/>
      <c r="GP101" s="40"/>
      <c r="GQ101" s="41"/>
      <c r="GR101" s="41"/>
      <c r="GS101" s="41"/>
      <c r="GT101" s="41"/>
      <c r="GU101" s="41"/>
      <c r="GV101" s="42"/>
      <c r="GW101" s="40"/>
      <c r="GX101" s="41"/>
      <c r="GY101" s="41"/>
      <c r="GZ101" s="41"/>
      <c r="HA101" s="41"/>
      <c r="HB101" s="41"/>
      <c r="HC101" s="42"/>
      <c r="HD101" s="40"/>
      <c r="HE101" s="41"/>
      <c r="HF101" s="41"/>
      <c r="HG101" s="41"/>
      <c r="HH101" s="41"/>
      <c r="HI101" s="41"/>
      <c r="HJ101" s="42"/>
      <c r="HK101" s="40"/>
      <c r="HL101" s="41"/>
      <c r="HM101" s="41"/>
      <c r="HN101" s="41"/>
      <c r="HO101" s="41"/>
      <c r="HP101" s="41"/>
      <c r="HQ101" s="42"/>
      <c r="HR101" s="40"/>
      <c r="HS101" s="41"/>
      <c r="HT101" s="41"/>
      <c r="HU101" s="41"/>
      <c r="HV101" s="41"/>
      <c r="HW101" s="41"/>
      <c r="HX101" s="42"/>
      <c r="HY101" s="40"/>
      <c r="HZ101" s="41"/>
      <c r="IA101" s="41"/>
      <c r="IB101" s="41"/>
      <c r="IC101" s="41"/>
      <c r="ID101" s="41"/>
      <c r="IE101" s="42"/>
      <c r="IF101" s="40"/>
      <c r="IG101" s="41"/>
      <c r="IH101" s="41"/>
      <c r="II101" s="41"/>
      <c r="IJ101" s="41"/>
      <c r="IK101" s="41"/>
      <c r="IL101" s="42"/>
      <c r="IM101" s="40"/>
      <c r="IN101" s="41"/>
      <c r="IO101" s="41"/>
      <c r="IP101" s="41"/>
      <c r="IQ101" s="41"/>
      <c r="IR101" s="41"/>
      <c r="IS101" s="42"/>
      <c r="IT101" s="40"/>
      <c r="IU101" s="41"/>
      <c r="IV101" s="41"/>
      <c r="IW101" s="41"/>
      <c r="IX101" s="41"/>
      <c r="IY101" s="41"/>
      <c r="IZ101" s="42"/>
      <c r="JA101" s="40"/>
      <c r="JB101" s="41"/>
      <c r="JC101" s="41"/>
      <c r="JD101" s="41"/>
      <c r="JE101" s="41"/>
      <c r="JF101" s="41"/>
      <c r="JG101" s="42"/>
      <c r="JH101" s="40"/>
      <c r="JI101" s="41"/>
      <c r="JJ101" s="41"/>
      <c r="JK101" s="41"/>
      <c r="JL101" s="41"/>
      <c r="JM101" s="41"/>
      <c r="JN101" s="42"/>
    </row>
    <row r="102" spans="1:274" x14ac:dyDescent="0.2">
      <c r="A102" s="39" t="s">
        <v>111</v>
      </c>
      <c r="B102" s="40"/>
      <c r="C102" s="41"/>
      <c r="D102" s="41"/>
      <c r="E102" s="41"/>
      <c r="F102" s="41"/>
      <c r="G102" s="41"/>
      <c r="H102" s="42"/>
      <c r="I102" s="40"/>
      <c r="J102" s="41"/>
      <c r="K102" s="41"/>
      <c r="L102" s="41"/>
      <c r="M102" s="41"/>
      <c r="N102" s="41"/>
      <c r="O102" s="42"/>
      <c r="P102" s="40"/>
      <c r="Q102" s="41"/>
      <c r="R102" s="41"/>
      <c r="S102" s="41"/>
      <c r="T102" s="41"/>
      <c r="U102" s="41"/>
      <c r="V102" s="42"/>
      <c r="W102" s="40"/>
      <c r="X102" s="41"/>
      <c r="Y102" s="41"/>
      <c r="Z102" s="41"/>
      <c r="AA102" s="41"/>
      <c r="AB102" s="41"/>
      <c r="AC102" s="42"/>
      <c r="AD102" s="40"/>
      <c r="AE102" s="41"/>
      <c r="AF102" s="41"/>
      <c r="AG102" s="41"/>
      <c r="AH102" s="41"/>
      <c r="AI102" s="41"/>
      <c r="AJ102" s="42"/>
      <c r="AK102" s="40"/>
      <c r="AL102" s="41"/>
      <c r="AM102" s="41"/>
      <c r="AN102" s="41"/>
      <c r="AO102" s="41"/>
      <c r="AP102" s="41"/>
      <c r="AQ102" s="42"/>
      <c r="AR102" s="40"/>
      <c r="AS102" s="41"/>
      <c r="AT102" s="41"/>
      <c r="AU102" s="41">
        <v>3428</v>
      </c>
      <c r="AV102" s="41"/>
      <c r="AW102" s="41"/>
      <c r="AX102" s="42"/>
      <c r="AY102" s="40"/>
      <c r="AZ102" s="41"/>
      <c r="BA102" s="41"/>
      <c r="BB102" s="41">
        <v>2769</v>
      </c>
      <c r="BC102" s="41"/>
      <c r="BD102" s="41"/>
      <c r="BE102" s="42"/>
      <c r="BF102" s="40"/>
      <c r="BG102" s="41"/>
      <c r="BH102" s="41"/>
      <c r="BI102" s="41"/>
      <c r="BJ102" s="41">
        <v>2462</v>
      </c>
      <c r="BK102" s="41"/>
      <c r="BL102" s="42"/>
      <c r="BM102" s="40">
        <v>953</v>
      </c>
      <c r="BN102" s="41"/>
      <c r="BO102" s="41"/>
      <c r="BP102" s="41"/>
      <c r="BQ102" s="41"/>
      <c r="BR102" s="41"/>
      <c r="BS102" s="42">
        <v>1594</v>
      </c>
      <c r="BT102" s="40"/>
      <c r="BU102" s="41"/>
      <c r="BV102" s="41"/>
      <c r="BW102" s="41">
        <v>896</v>
      </c>
      <c r="BX102" s="41"/>
      <c r="BY102" s="41"/>
      <c r="BZ102" s="42"/>
      <c r="CA102" s="40"/>
      <c r="CB102" s="41"/>
      <c r="CC102" s="41"/>
      <c r="CD102" s="41">
        <v>1916</v>
      </c>
      <c r="CE102" s="41"/>
      <c r="CF102" s="41"/>
      <c r="CG102" s="42"/>
      <c r="CH102" s="40">
        <v>939</v>
      </c>
      <c r="CI102" s="41"/>
      <c r="CJ102" s="41"/>
      <c r="CK102" s="41"/>
      <c r="CL102" s="41"/>
      <c r="CM102" s="41"/>
      <c r="CN102" s="42"/>
      <c r="CO102" s="40"/>
      <c r="CP102" s="41"/>
      <c r="CQ102" s="41">
        <v>2595</v>
      </c>
      <c r="CR102" s="41"/>
      <c r="CS102" s="41"/>
      <c r="CT102" s="41"/>
      <c r="CU102" s="42"/>
      <c r="CV102" s="40"/>
      <c r="CW102" s="41"/>
      <c r="CX102" s="41"/>
      <c r="CY102" s="41"/>
      <c r="CZ102" s="41"/>
      <c r="DA102" s="41"/>
      <c r="DB102" s="42"/>
      <c r="DC102" s="40"/>
      <c r="DD102" s="41"/>
      <c r="DE102" s="41"/>
      <c r="DF102" s="41"/>
      <c r="DG102" s="41"/>
      <c r="DH102" s="41"/>
      <c r="DI102" s="42"/>
      <c r="DJ102" s="40"/>
      <c r="DK102" s="41"/>
      <c r="DL102" s="41"/>
      <c r="DM102" s="41">
        <v>5384</v>
      </c>
      <c r="DN102" s="41"/>
      <c r="DO102" s="41"/>
      <c r="DP102" s="42"/>
      <c r="DQ102" s="40"/>
      <c r="DR102" s="41"/>
      <c r="DS102" s="41"/>
      <c r="DT102" s="41"/>
      <c r="DU102" s="41"/>
      <c r="DV102" s="41"/>
      <c r="DW102" s="42"/>
      <c r="DX102" s="40"/>
      <c r="DY102" s="41"/>
      <c r="DZ102" s="41"/>
      <c r="EA102" s="41"/>
      <c r="EB102" s="41"/>
      <c r="EC102" s="41"/>
      <c r="ED102" s="42"/>
      <c r="EE102" s="40"/>
      <c r="EF102" s="41"/>
      <c r="EG102" s="41">
        <v>4418</v>
      </c>
      <c r="EH102" s="41"/>
      <c r="EI102" s="41"/>
      <c r="EJ102" s="41"/>
      <c r="EK102" s="42"/>
      <c r="EL102" s="40"/>
      <c r="EM102" s="41"/>
      <c r="EN102" s="41"/>
      <c r="EO102" s="41"/>
      <c r="EP102" s="41"/>
      <c r="EQ102" s="41"/>
      <c r="ER102" s="42"/>
      <c r="ES102" s="40"/>
      <c r="ET102" s="41"/>
      <c r="EU102" s="41"/>
      <c r="EV102" s="41"/>
      <c r="EW102" s="41"/>
      <c r="EX102" s="41"/>
      <c r="EY102" s="42"/>
      <c r="EZ102" s="40"/>
      <c r="FA102" s="41"/>
      <c r="FB102" s="41"/>
      <c r="FC102" s="41"/>
      <c r="FD102" s="41"/>
      <c r="FE102" s="41"/>
      <c r="FF102" s="42"/>
      <c r="FG102" s="40"/>
      <c r="FH102" s="41"/>
      <c r="FI102" s="41"/>
      <c r="FJ102" s="41"/>
      <c r="FK102" s="41"/>
      <c r="FL102" s="41"/>
      <c r="FM102" s="42"/>
      <c r="FN102" s="40"/>
      <c r="FO102" s="41"/>
      <c r="FP102" s="41"/>
      <c r="FQ102" s="41"/>
      <c r="FR102" s="41"/>
      <c r="FS102" s="41"/>
      <c r="FT102" s="42"/>
      <c r="FU102" s="40"/>
      <c r="FV102" s="41"/>
      <c r="FW102" s="41"/>
      <c r="FX102" s="41"/>
      <c r="FY102" s="41"/>
      <c r="FZ102" s="41"/>
      <c r="GA102" s="42"/>
      <c r="GB102" s="40"/>
      <c r="GC102" s="41"/>
      <c r="GD102" s="41"/>
      <c r="GE102" s="41"/>
      <c r="GF102" s="41"/>
      <c r="GG102" s="41"/>
      <c r="GH102" s="42"/>
      <c r="GI102" s="40"/>
      <c r="GJ102" s="41"/>
      <c r="GK102" s="41"/>
      <c r="GL102" s="41"/>
      <c r="GM102" s="41"/>
      <c r="GN102" s="41"/>
      <c r="GO102" s="42"/>
      <c r="GP102" s="40"/>
      <c r="GQ102" s="41"/>
      <c r="GR102" s="41"/>
      <c r="GS102" s="41"/>
      <c r="GT102" s="41"/>
      <c r="GU102" s="41"/>
      <c r="GV102" s="42"/>
      <c r="GW102" s="40"/>
      <c r="GX102" s="41"/>
      <c r="GY102" s="41"/>
      <c r="GZ102" s="41"/>
      <c r="HA102" s="41"/>
      <c r="HB102" s="41"/>
      <c r="HC102" s="42"/>
      <c r="HD102" s="40"/>
      <c r="HE102" s="41"/>
      <c r="HF102" s="41"/>
      <c r="HG102" s="41"/>
      <c r="HH102" s="41"/>
      <c r="HI102" s="41"/>
      <c r="HJ102" s="42"/>
      <c r="HK102" s="40"/>
      <c r="HL102" s="41"/>
      <c r="HM102" s="41"/>
      <c r="HN102" s="41"/>
      <c r="HO102" s="41"/>
      <c r="HP102" s="41"/>
      <c r="HQ102" s="42"/>
      <c r="HR102" s="40"/>
      <c r="HS102" s="41"/>
      <c r="HT102" s="41"/>
      <c r="HU102" s="41"/>
      <c r="HV102" s="41"/>
      <c r="HW102" s="41"/>
      <c r="HX102" s="42"/>
      <c r="HY102" s="40"/>
      <c r="HZ102" s="41"/>
      <c r="IA102" s="41"/>
      <c r="IB102" s="41"/>
      <c r="IC102" s="41"/>
      <c r="ID102" s="41"/>
      <c r="IE102" s="42"/>
      <c r="IF102" s="40"/>
      <c r="IG102" s="41"/>
      <c r="IH102" s="41"/>
      <c r="II102" s="41"/>
      <c r="IJ102" s="41"/>
      <c r="IK102" s="41"/>
      <c r="IL102" s="42"/>
      <c r="IM102" s="40"/>
      <c r="IN102" s="41"/>
      <c r="IO102" s="41"/>
      <c r="IP102" s="41"/>
      <c r="IQ102" s="41"/>
      <c r="IR102" s="41"/>
      <c r="IS102" s="42"/>
      <c r="IT102" s="40"/>
      <c r="IU102" s="41"/>
      <c r="IV102" s="41"/>
      <c r="IW102" s="41"/>
      <c r="IX102" s="41"/>
      <c r="IY102" s="41"/>
      <c r="IZ102" s="42"/>
      <c r="JA102" s="40"/>
      <c r="JB102" s="41"/>
      <c r="JC102" s="41"/>
      <c r="JD102" s="41"/>
      <c r="JE102" s="41"/>
      <c r="JF102" s="41"/>
      <c r="JG102" s="42"/>
      <c r="JH102" s="40"/>
      <c r="JI102" s="41"/>
      <c r="JJ102" s="41"/>
      <c r="JK102" s="41"/>
      <c r="JL102" s="41"/>
      <c r="JM102" s="41"/>
      <c r="JN102" s="42"/>
    </row>
    <row r="103" spans="1:274" x14ac:dyDescent="0.2">
      <c r="A103" s="39" t="s">
        <v>112</v>
      </c>
      <c r="B103" s="40"/>
      <c r="C103" s="41"/>
      <c r="D103" s="41"/>
      <c r="E103" s="41"/>
      <c r="F103" s="41"/>
      <c r="G103" s="41"/>
      <c r="H103" s="42"/>
      <c r="I103" s="40"/>
      <c r="J103" s="41"/>
      <c r="K103" s="41"/>
      <c r="L103" s="41"/>
      <c r="M103" s="41"/>
      <c r="N103" s="41"/>
      <c r="O103" s="42"/>
      <c r="P103" s="40"/>
      <c r="Q103" s="41"/>
      <c r="R103" s="41"/>
      <c r="S103" s="41"/>
      <c r="T103" s="41"/>
      <c r="U103" s="41"/>
      <c r="V103" s="42"/>
      <c r="W103" s="40"/>
      <c r="X103" s="41"/>
      <c r="Y103" s="41"/>
      <c r="Z103" s="41"/>
      <c r="AA103" s="41"/>
      <c r="AB103" s="41"/>
      <c r="AC103" s="42"/>
      <c r="AD103" s="40"/>
      <c r="AE103" s="41"/>
      <c r="AF103" s="41"/>
      <c r="AG103" s="41"/>
      <c r="AH103" s="41"/>
      <c r="AI103" s="41"/>
      <c r="AJ103" s="42"/>
      <c r="AK103" s="40"/>
      <c r="AL103" s="41"/>
      <c r="AM103" s="41"/>
      <c r="AN103" s="41"/>
      <c r="AO103" s="41"/>
      <c r="AP103" s="41"/>
      <c r="AQ103" s="42"/>
      <c r="AR103" s="40"/>
      <c r="AS103" s="41"/>
      <c r="AT103" s="41"/>
      <c r="AU103" s="41"/>
      <c r="AV103" s="41"/>
      <c r="AW103" s="41"/>
      <c r="AX103" s="42"/>
      <c r="AY103" s="40"/>
      <c r="AZ103" s="41"/>
      <c r="BA103" s="41"/>
      <c r="BB103" s="41"/>
      <c r="BC103" s="41"/>
      <c r="BD103" s="41"/>
      <c r="BE103" s="42"/>
      <c r="BF103" s="40"/>
      <c r="BG103" s="41"/>
      <c r="BH103" s="41"/>
      <c r="BI103" s="41"/>
      <c r="BJ103" s="41"/>
      <c r="BK103" s="41"/>
      <c r="BL103" s="42"/>
      <c r="BM103" s="40"/>
      <c r="BN103" s="41"/>
      <c r="BO103" s="41"/>
      <c r="BP103" s="41"/>
      <c r="BQ103" s="41"/>
      <c r="BR103" s="41"/>
      <c r="BS103" s="42"/>
      <c r="BT103" s="40"/>
      <c r="BU103" s="41"/>
      <c r="BV103" s="41"/>
      <c r="BW103" s="41"/>
      <c r="BX103" s="41"/>
      <c r="BY103" s="41"/>
      <c r="BZ103" s="42"/>
      <c r="CA103" s="40"/>
      <c r="CB103" s="41"/>
      <c r="CC103" s="41"/>
      <c r="CD103" s="41"/>
      <c r="CE103" s="41"/>
      <c r="CF103" s="41"/>
      <c r="CG103" s="42"/>
      <c r="CH103" s="40"/>
      <c r="CI103" s="41"/>
      <c r="CJ103" s="41"/>
      <c r="CK103" s="41"/>
      <c r="CL103" s="41"/>
      <c r="CM103" s="41"/>
      <c r="CN103" s="42"/>
      <c r="CO103" s="40"/>
      <c r="CP103" s="41"/>
      <c r="CQ103" s="41"/>
      <c r="CR103" s="41"/>
      <c r="CS103" s="41"/>
      <c r="CT103" s="41"/>
      <c r="CU103" s="42"/>
      <c r="CV103" s="40"/>
      <c r="CW103" s="41"/>
      <c r="CX103" s="41"/>
      <c r="CY103" s="41"/>
      <c r="CZ103" s="41"/>
      <c r="DA103" s="41"/>
      <c r="DB103" s="42"/>
      <c r="DC103" s="40"/>
      <c r="DD103" s="41"/>
      <c r="DE103" s="41"/>
      <c r="DF103" s="41"/>
      <c r="DG103" s="41"/>
      <c r="DH103" s="41"/>
      <c r="DI103" s="42"/>
      <c r="DJ103" s="40"/>
      <c r="DK103" s="41"/>
      <c r="DL103" s="41"/>
      <c r="DM103" s="41"/>
      <c r="DN103" s="41"/>
      <c r="DO103" s="41"/>
      <c r="DP103" s="42"/>
      <c r="DQ103" s="40"/>
      <c r="DR103" s="41"/>
      <c r="DS103" s="41"/>
      <c r="DT103" s="41"/>
      <c r="DU103" s="41"/>
      <c r="DV103" s="41"/>
      <c r="DW103" s="42"/>
      <c r="DX103" s="40"/>
      <c r="DY103" s="41"/>
      <c r="DZ103" s="41"/>
      <c r="EA103" s="41"/>
      <c r="EB103" s="41"/>
      <c r="EC103" s="41"/>
      <c r="ED103" s="42"/>
      <c r="EE103" s="40"/>
      <c r="EF103" s="41"/>
      <c r="EG103" s="41"/>
      <c r="EH103" s="41"/>
      <c r="EI103" s="41"/>
      <c r="EJ103" s="41"/>
      <c r="EK103" s="42"/>
      <c r="EL103" s="40"/>
      <c r="EM103" s="41"/>
      <c r="EN103" s="41"/>
      <c r="EO103" s="41"/>
      <c r="EP103" s="41"/>
      <c r="EQ103" s="41"/>
      <c r="ER103" s="42"/>
      <c r="ES103" s="40"/>
      <c r="ET103" s="41"/>
      <c r="EU103" s="41"/>
      <c r="EV103" s="41"/>
      <c r="EW103" s="41"/>
      <c r="EX103" s="41"/>
      <c r="EY103" s="42"/>
      <c r="EZ103" s="40"/>
      <c r="FA103" s="41"/>
      <c r="FB103" s="41"/>
      <c r="FC103" s="41"/>
      <c r="FD103" s="41"/>
      <c r="FE103" s="41"/>
      <c r="FF103" s="42"/>
      <c r="FG103" s="40"/>
      <c r="FH103" s="41"/>
      <c r="FI103" s="41"/>
      <c r="FJ103" s="41"/>
      <c r="FK103" s="41"/>
      <c r="FL103" s="41"/>
      <c r="FM103" s="42"/>
      <c r="FN103" s="40"/>
      <c r="FO103" s="41"/>
      <c r="FP103" s="41"/>
      <c r="FQ103" s="41"/>
      <c r="FR103" s="41"/>
      <c r="FS103" s="41"/>
      <c r="FT103" s="42"/>
      <c r="FU103" s="40"/>
      <c r="FV103" s="41"/>
      <c r="FW103" s="41"/>
      <c r="FX103" s="41"/>
      <c r="FY103" s="41"/>
      <c r="FZ103" s="41"/>
      <c r="GA103" s="42"/>
      <c r="GB103" s="40"/>
      <c r="GC103" s="41"/>
      <c r="GD103" s="41"/>
      <c r="GE103" s="41"/>
      <c r="GF103" s="41"/>
      <c r="GG103" s="41"/>
      <c r="GH103" s="42"/>
      <c r="GI103" s="40"/>
      <c r="GJ103" s="41"/>
      <c r="GK103" s="41"/>
      <c r="GL103" s="41"/>
      <c r="GM103" s="41"/>
      <c r="GN103" s="41"/>
      <c r="GO103" s="42"/>
      <c r="GP103" s="40"/>
      <c r="GQ103" s="41"/>
      <c r="GR103" s="41"/>
      <c r="GS103" s="41"/>
      <c r="GT103" s="41"/>
      <c r="GU103" s="41"/>
      <c r="GV103" s="42"/>
      <c r="GW103" s="40"/>
      <c r="GX103" s="41"/>
      <c r="GY103" s="41"/>
      <c r="GZ103" s="41"/>
      <c r="HA103" s="41"/>
      <c r="HB103" s="41"/>
      <c r="HC103" s="42"/>
      <c r="HD103" s="40"/>
      <c r="HE103" s="41"/>
      <c r="HF103" s="41"/>
      <c r="HG103" s="41"/>
      <c r="HH103" s="41"/>
      <c r="HI103" s="41"/>
      <c r="HJ103" s="42"/>
      <c r="HK103" s="40"/>
      <c r="HL103" s="41"/>
      <c r="HM103" s="41"/>
      <c r="HN103" s="41"/>
      <c r="HO103" s="41"/>
      <c r="HP103" s="41"/>
      <c r="HQ103" s="42"/>
      <c r="HR103" s="40"/>
      <c r="HS103" s="41"/>
      <c r="HT103" s="41"/>
      <c r="HU103" s="41"/>
      <c r="HV103" s="41"/>
      <c r="HW103" s="41"/>
      <c r="HX103" s="42"/>
      <c r="HY103" s="40"/>
      <c r="HZ103" s="41"/>
      <c r="IA103" s="41"/>
      <c r="IB103" s="41"/>
      <c r="IC103" s="41"/>
      <c r="ID103" s="41"/>
      <c r="IE103" s="42"/>
      <c r="IF103" s="40"/>
      <c r="IG103" s="41"/>
      <c r="IH103" s="41"/>
      <c r="II103" s="41"/>
      <c r="IJ103" s="41"/>
      <c r="IK103" s="41"/>
      <c r="IL103" s="42"/>
      <c r="IM103" s="40"/>
      <c r="IN103" s="41"/>
      <c r="IO103" s="41"/>
      <c r="IP103" s="41"/>
      <c r="IQ103" s="41"/>
      <c r="IR103" s="41"/>
      <c r="IS103" s="42"/>
      <c r="IT103" s="40"/>
      <c r="IU103" s="41"/>
      <c r="IV103" s="41"/>
      <c r="IW103" s="41"/>
      <c r="IX103" s="41"/>
      <c r="IY103" s="41"/>
      <c r="IZ103" s="42"/>
      <c r="JA103" s="40"/>
      <c r="JB103" s="41"/>
      <c r="JC103" s="41"/>
      <c r="JD103" s="41"/>
      <c r="JE103" s="41"/>
      <c r="JF103" s="41"/>
      <c r="JG103" s="42"/>
      <c r="JH103" s="40"/>
      <c r="JI103" s="41"/>
      <c r="JJ103" s="41"/>
      <c r="JK103" s="41"/>
      <c r="JL103" s="41"/>
      <c r="JM103" s="41"/>
      <c r="JN103" s="42"/>
    </row>
    <row r="104" spans="1:274" x14ac:dyDescent="0.2">
      <c r="A104" s="26" t="s">
        <v>113</v>
      </c>
      <c r="B104" s="27"/>
      <c r="C104" s="28"/>
      <c r="D104" s="28"/>
      <c r="E104" s="28"/>
      <c r="F104" s="28"/>
      <c r="G104" s="28"/>
      <c r="H104" s="29"/>
      <c r="I104" s="27"/>
      <c r="J104" s="28"/>
      <c r="K104" s="28"/>
      <c r="L104" s="28"/>
      <c r="M104" s="28"/>
      <c r="N104" s="28"/>
      <c r="O104" s="29"/>
      <c r="P104" s="27"/>
      <c r="Q104" s="28"/>
      <c r="R104" s="28"/>
      <c r="S104" s="28"/>
      <c r="T104" s="28"/>
      <c r="U104" s="28"/>
      <c r="V104" s="29"/>
      <c r="W104" s="27"/>
      <c r="X104" s="28"/>
      <c r="Y104" s="28"/>
      <c r="Z104" s="28"/>
      <c r="AA104" s="28"/>
      <c r="AB104" s="28"/>
      <c r="AC104" s="29"/>
      <c r="AD104" s="27"/>
      <c r="AE104" s="28"/>
      <c r="AF104" s="28"/>
      <c r="AG104" s="28"/>
      <c r="AH104" s="28"/>
      <c r="AI104" s="28"/>
      <c r="AJ104" s="29"/>
      <c r="AK104" s="27"/>
      <c r="AL104" s="28"/>
      <c r="AM104" s="28"/>
      <c r="AN104" s="28"/>
      <c r="AO104" s="28">
        <v>12</v>
      </c>
      <c r="AP104" s="28">
        <v>12</v>
      </c>
      <c r="AQ104" s="29">
        <v>12</v>
      </c>
      <c r="AR104" s="27">
        <v>11</v>
      </c>
      <c r="AS104" s="28">
        <v>12</v>
      </c>
      <c r="AT104" s="28">
        <v>10</v>
      </c>
      <c r="AU104" s="28">
        <v>10</v>
      </c>
      <c r="AV104" s="28">
        <v>10</v>
      </c>
      <c r="AW104" s="28">
        <v>9</v>
      </c>
      <c r="AX104" s="29">
        <v>10</v>
      </c>
      <c r="AY104" s="27">
        <v>13</v>
      </c>
      <c r="AZ104" s="28">
        <v>14</v>
      </c>
      <c r="BA104" s="28">
        <v>10</v>
      </c>
      <c r="BB104" s="28">
        <v>8</v>
      </c>
      <c r="BC104" s="28">
        <v>13</v>
      </c>
      <c r="BD104" s="28">
        <v>10</v>
      </c>
      <c r="BE104" s="29">
        <v>10</v>
      </c>
      <c r="BF104" s="27">
        <v>11</v>
      </c>
      <c r="BG104" s="28">
        <v>12</v>
      </c>
      <c r="BH104" s="28">
        <v>10</v>
      </c>
      <c r="BI104" s="28">
        <v>11</v>
      </c>
      <c r="BJ104" s="28">
        <v>12</v>
      </c>
      <c r="BK104" s="28">
        <v>12</v>
      </c>
      <c r="BL104" s="29">
        <v>12</v>
      </c>
      <c r="BM104" s="27">
        <v>10</v>
      </c>
      <c r="BN104" s="28">
        <v>11</v>
      </c>
      <c r="BO104" s="28">
        <v>12</v>
      </c>
      <c r="BP104" s="28">
        <v>13</v>
      </c>
      <c r="BQ104" s="28">
        <v>11</v>
      </c>
      <c r="BR104" s="28">
        <v>10</v>
      </c>
      <c r="BS104" s="29">
        <v>12</v>
      </c>
      <c r="BT104" s="27">
        <v>11</v>
      </c>
      <c r="BU104" s="28">
        <v>12</v>
      </c>
      <c r="BV104" s="28">
        <v>12</v>
      </c>
      <c r="BW104" s="28">
        <v>10</v>
      </c>
      <c r="BX104" s="28">
        <v>12</v>
      </c>
      <c r="BY104" s="28">
        <v>12</v>
      </c>
      <c r="BZ104" s="29">
        <v>12</v>
      </c>
      <c r="CA104" s="27">
        <v>12</v>
      </c>
      <c r="CB104" s="28">
        <v>12</v>
      </c>
      <c r="CC104" s="28">
        <v>10</v>
      </c>
      <c r="CD104" s="28">
        <v>12</v>
      </c>
      <c r="CE104" s="28">
        <v>10</v>
      </c>
      <c r="CF104" s="28">
        <v>10</v>
      </c>
      <c r="CG104" s="29">
        <v>9</v>
      </c>
      <c r="CH104" s="27">
        <v>9</v>
      </c>
      <c r="CI104" s="28">
        <v>8</v>
      </c>
      <c r="CJ104" s="28">
        <v>8</v>
      </c>
      <c r="CK104" s="28">
        <v>8</v>
      </c>
      <c r="CL104" s="28">
        <v>7</v>
      </c>
      <c r="CM104" s="28">
        <v>7</v>
      </c>
      <c r="CN104" s="29">
        <v>10</v>
      </c>
      <c r="CO104" s="27">
        <v>9</v>
      </c>
      <c r="CP104" s="28">
        <v>9</v>
      </c>
      <c r="CQ104" s="28">
        <v>12</v>
      </c>
      <c r="CR104" s="28">
        <v>15</v>
      </c>
      <c r="CS104" s="28">
        <v>9</v>
      </c>
      <c r="CT104" s="28">
        <v>11</v>
      </c>
      <c r="CU104" s="29">
        <v>7</v>
      </c>
      <c r="CV104" s="27">
        <v>7</v>
      </c>
      <c r="CW104" s="28">
        <v>10</v>
      </c>
      <c r="CX104" s="28">
        <v>9</v>
      </c>
      <c r="CY104" s="28">
        <v>11</v>
      </c>
      <c r="CZ104" s="28">
        <v>10</v>
      </c>
      <c r="DA104" s="28">
        <v>12</v>
      </c>
      <c r="DB104" s="29">
        <v>7</v>
      </c>
      <c r="DC104" s="27">
        <v>7</v>
      </c>
      <c r="DD104" s="28">
        <v>8</v>
      </c>
      <c r="DE104" s="28">
        <v>8</v>
      </c>
      <c r="DF104" s="28">
        <v>12</v>
      </c>
      <c r="DG104" s="28">
        <v>6</v>
      </c>
      <c r="DH104" s="28">
        <v>10</v>
      </c>
      <c r="DI104" s="29">
        <v>8</v>
      </c>
      <c r="DJ104" s="27">
        <v>7</v>
      </c>
      <c r="DK104" s="28">
        <v>8</v>
      </c>
      <c r="DL104" s="28">
        <v>7</v>
      </c>
      <c r="DM104" s="28">
        <v>6</v>
      </c>
      <c r="DN104" s="28">
        <v>6</v>
      </c>
      <c r="DO104" s="28">
        <v>7</v>
      </c>
      <c r="DP104" s="29">
        <v>7</v>
      </c>
      <c r="DQ104" s="27">
        <v>7</v>
      </c>
      <c r="DR104" s="28">
        <v>8</v>
      </c>
      <c r="DS104" s="28">
        <v>5</v>
      </c>
      <c r="DT104" s="28">
        <v>5</v>
      </c>
      <c r="DU104" s="28">
        <v>8</v>
      </c>
      <c r="DV104" s="28">
        <v>8</v>
      </c>
      <c r="DW104" s="29">
        <v>8</v>
      </c>
      <c r="DX104" s="27">
        <v>10</v>
      </c>
      <c r="DY104" s="28">
        <v>10</v>
      </c>
      <c r="DZ104" s="28">
        <v>8</v>
      </c>
      <c r="EA104" s="28"/>
      <c r="EB104" s="28"/>
      <c r="EC104" s="28"/>
      <c r="ED104" s="29"/>
      <c r="EE104" s="27"/>
      <c r="EF104" s="28"/>
      <c r="EG104" s="28"/>
      <c r="EH104" s="28"/>
      <c r="EI104" s="28"/>
      <c r="EJ104" s="28"/>
      <c r="EK104" s="29"/>
      <c r="EL104" s="27"/>
      <c r="EM104" s="28"/>
      <c r="EN104" s="28"/>
      <c r="EO104" s="28"/>
      <c r="EP104" s="28"/>
      <c r="EQ104" s="28"/>
      <c r="ER104" s="29"/>
      <c r="ES104" s="27"/>
      <c r="ET104" s="28"/>
      <c r="EU104" s="28"/>
      <c r="EV104" s="28"/>
      <c r="EW104" s="28"/>
      <c r="EX104" s="28"/>
      <c r="EY104" s="29"/>
      <c r="EZ104" s="27"/>
      <c r="FA104" s="28"/>
      <c r="FB104" s="28"/>
      <c r="FC104" s="28"/>
      <c r="FD104" s="28"/>
      <c r="FE104" s="28"/>
      <c r="FF104" s="29"/>
      <c r="FG104" s="27"/>
      <c r="FH104" s="28"/>
      <c r="FI104" s="28"/>
      <c r="FJ104" s="28"/>
      <c r="FK104" s="28"/>
      <c r="FL104" s="28"/>
      <c r="FM104" s="29"/>
      <c r="FN104" s="27"/>
      <c r="FO104" s="28"/>
      <c r="FP104" s="28"/>
      <c r="FQ104" s="28"/>
      <c r="FR104" s="28"/>
      <c r="FS104" s="28"/>
      <c r="FT104" s="29"/>
      <c r="FU104" s="27"/>
      <c r="FV104" s="28"/>
      <c r="FW104" s="28"/>
      <c r="FX104" s="28"/>
      <c r="FY104" s="28"/>
      <c r="FZ104" s="28"/>
      <c r="GA104" s="29"/>
      <c r="GB104" s="27"/>
      <c r="GC104" s="28"/>
      <c r="GD104" s="28"/>
      <c r="GE104" s="28"/>
      <c r="GF104" s="28"/>
      <c r="GG104" s="28"/>
      <c r="GH104" s="29"/>
      <c r="GI104" s="27"/>
      <c r="GJ104" s="28"/>
      <c r="GK104" s="28"/>
      <c r="GL104" s="28"/>
      <c r="GM104" s="28"/>
      <c r="GN104" s="28"/>
      <c r="GO104" s="29"/>
      <c r="GP104" s="27"/>
      <c r="GQ104" s="28"/>
      <c r="GR104" s="28"/>
      <c r="GS104" s="28"/>
      <c r="GT104" s="28"/>
      <c r="GU104" s="28"/>
      <c r="GV104" s="29"/>
      <c r="GW104" s="27"/>
      <c r="GX104" s="28"/>
      <c r="GY104" s="28"/>
      <c r="GZ104" s="28"/>
      <c r="HA104" s="28"/>
      <c r="HB104" s="28"/>
      <c r="HC104" s="29"/>
      <c r="HD104" s="27"/>
      <c r="HE104" s="28"/>
      <c r="HF104" s="28"/>
      <c r="HG104" s="28"/>
      <c r="HH104" s="28"/>
      <c r="HI104" s="28"/>
      <c r="HJ104" s="29"/>
      <c r="HK104" s="27"/>
      <c r="HL104" s="28"/>
      <c r="HM104" s="28"/>
      <c r="HN104" s="28"/>
      <c r="HO104" s="28"/>
      <c r="HP104" s="28"/>
      <c r="HQ104" s="29"/>
      <c r="HR104" s="27"/>
      <c r="HS104" s="28"/>
      <c r="HT104" s="28"/>
      <c r="HU104" s="28"/>
      <c r="HV104" s="28"/>
      <c r="HW104" s="28"/>
      <c r="HX104" s="29"/>
      <c r="HY104" s="27"/>
      <c r="HZ104" s="28"/>
      <c r="IA104" s="28"/>
      <c r="IB104" s="28"/>
      <c r="IC104" s="28"/>
      <c r="ID104" s="28"/>
      <c r="IE104" s="29"/>
      <c r="IF104" s="27"/>
      <c r="IG104" s="28"/>
      <c r="IH104" s="28"/>
      <c r="II104" s="28"/>
      <c r="IJ104" s="28"/>
      <c r="IK104" s="28"/>
      <c r="IL104" s="29"/>
      <c r="IM104" s="27"/>
      <c r="IN104" s="28"/>
      <c r="IO104" s="28"/>
      <c r="IP104" s="28"/>
      <c r="IQ104" s="28"/>
      <c r="IR104" s="28"/>
      <c r="IS104" s="29"/>
      <c r="IT104" s="27"/>
      <c r="IU104" s="28"/>
      <c r="IV104" s="28"/>
      <c r="IW104" s="28"/>
      <c r="IX104" s="28"/>
      <c r="IY104" s="28"/>
      <c r="IZ104" s="29"/>
      <c r="JA104" s="27"/>
      <c r="JB104" s="28"/>
      <c r="JC104" s="28"/>
      <c r="JD104" s="28"/>
      <c r="JE104" s="28"/>
      <c r="JF104" s="28"/>
      <c r="JG104" s="29"/>
      <c r="JH104" s="27"/>
      <c r="JI104" s="28"/>
      <c r="JJ104" s="28"/>
      <c r="JK104" s="28"/>
      <c r="JL104" s="28"/>
      <c r="JM104" s="28"/>
      <c r="JN104" s="29"/>
    </row>
    <row r="105" spans="1:274" x14ac:dyDescent="0.2">
      <c r="A105" s="80" t="s">
        <v>35</v>
      </c>
      <c r="B105" s="81">
        <f>B100+B101-B102-B103-B104</f>
        <v>0</v>
      </c>
      <c r="C105" s="82">
        <f t="shared" ref="C105" si="2412">C100+C101-C102-C103-C104</f>
        <v>0</v>
      </c>
      <c r="D105" s="82">
        <f t="shared" ref="D105" si="2413">D100+D101-D102-D103-D104</f>
        <v>0</v>
      </c>
      <c r="E105" s="82">
        <f t="shared" ref="E105" si="2414">E100+E101-E102-E103-E104</f>
        <v>0</v>
      </c>
      <c r="F105" s="82">
        <f t="shared" ref="F105" si="2415">F100+F101-F102-F103-F104</f>
        <v>0</v>
      </c>
      <c r="G105" s="82">
        <f t="shared" ref="G105" si="2416">G100+G101-G102-G103-G104</f>
        <v>0</v>
      </c>
      <c r="H105" s="83">
        <f t="shared" ref="H105" si="2417">H100+H101-H102-H103-H104</f>
        <v>0</v>
      </c>
      <c r="I105" s="81">
        <f t="shared" ref="I105" si="2418">I100+I101-I102-I103-I104</f>
        <v>0</v>
      </c>
      <c r="J105" s="82">
        <f t="shared" ref="J105" si="2419">J100+J101-J102-J103-J104</f>
        <v>0</v>
      </c>
      <c r="K105" s="82">
        <f t="shared" ref="K105" si="2420">K100+K101-K102-K103-K104</f>
        <v>0</v>
      </c>
      <c r="L105" s="82">
        <f t="shared" ref="L105" si="2421">L100+L101-L102-L103-L104</f>
        <v>0</v>
      </c>
      <c r="M105" s="82">
        <f t="shared" ref="M105" si="2422">M100+M101-M102-M103-M104</f>
        <v>0</v>
      </c>
      <c r="N105" s="82">
        <f t="shared" ref="N105" si="2423">N100+N101-N102-N103-N104</f>
        <v>0</v>
      </c>
      <c r="O105" s="83">
        <f t="shared" ref="O105" si="2424">O100+O101-O102-O103-O104</f>
        <v>0</v>
      </c>
      <c r="P105" s="81">
        <f t="shared" ref="P105" si="2425">P100+P101-P102-P103-P104</f>
        <v>0</v>
      </c>
      <c r="Q105" s="82">
        <f t="shared" ref="Q105" si="2426">Q100+Q101-Q102-Q103-Q104</f>
        <v>0</v>
      </c>
      <c r="R105" s="82">
        <f t="shared" ref="R105" si="2427">R100+R101-R102-R103-R104</f>
        <v>0</v>
      </c>
      <c r="S105" s="82">
        <f t="shared" ref="S105" si="2428">S100+S101-S102-S103-S104</f>
        <v>0</v>
      </c>
      <c r="T105" s="82">
        <f t="shared" ref="T105" si="2429">T100+T101-T102-T103-T104</f>
        <v>0</v>
      </c>
      <c r="U105" s="82">
        <f t="shared" ref="U105" si="2430">U100+U101-U102-U103-U104</f>
        <v>0</v>
      </c>
      <c r="V105" s="83">
        <f t="shared" ref="V105" si="2431">V100+V101-V102-V103-V104</f>
        <v>0</v>
      </c>
      <c r="W105" s="81">
        <f t="shared" ref="W105" si="2432">W100+W101-W102-W103-W104</f>
        <v>0</v>
      </c>
      <c r="X105" s="82">
        <f t="shared" ref="X105" si="2433">X100+X101-X102-X103-X104</f>
        <v>0</v>
      </c>
      <c r="Y105" s="82">
        <f t="shared" ref="Y105" si="2434">Y100+Y101-Y102-Y103-Y104</f>
        <v>0</v>
      </c>
      <c r="Z105" s="82">
        <f t="shared" ref="Z105" si="2435">Z100+Z101-Z102-Z103-Z104</f>
        <v>0</v>
      </c>
      <c r="AA105" s="82">
        <f t="shared" ref="AA105" si="2436">AA100+AA101-AA102-AA103-AA104</f>
        <v>0</v>
      </c>
      <c r="AB105" s="82">
        <f t="shared" ref="AB105" si="2437">AB100+AB101-AB102-AB103-AB104</f>
        <v>0</v>
      </c>
      <c r="AC105" s="83">
        <f t="shared" ref="AC105" si="2438">AC100+AC101-AC102-AC103-AC104</f>
        <v>0</v>
      </c>
      <c r="AD105" s="81">
        <f t="shared" ref="AD105" si="2439">AD100+AD101-AD102-AD103-AD104</f>
        <v>0</v>
      </c>
      <c r="AE105" s="82">
        <f t="shared" ref="AE105" si="2440">AE100+AE101-AE102-AE103-AE104</f>
        <v>0</v>
      </c>
      <c r="AF105" s="82">
        <f t="shared" ref="AF105" si="2441">AF100+AF101-AF102-AF103-AF104</f>
        <v>0</v>
      </c>
      <c r="AG105" s="82">
        <f t="shared" ref="AG105" si="2442">AG100+AG101-AG102-AG103-AG104</f>
        <v>0</v>
      </c>
      <c r="AH105" s="82">
        <f t="shared" ref="AH105" si="2443">AH100+AH101-AH102-AH103-AH104</f>
        <v>0</v>
      </c>
      <c r="AI105" s="82">
        <f t="shared" ref="AI105" si="2444">AI100+AI101-AI102-AI103-AI104</f>
        <v>0</v>
      </c>
      <c r="AJ105" s="83">
        <f t="shared" ref="AJ105" si="2445">AJ100+AJ101-AJ102-AJ103-AJ104</f>
        <v>0</v>
      </c>
      <c r="AK105" s="81">
        <f t="shared" ref="AK105" si="2446">AK100+AK101-AK102-AK103-AK104</f>
        <v>0</v>
      </c>
      <c r="AL105" s="82">
        <f t="shared" ref="AL105" si="2447">AL100+AL101-AL102-AL103-AL104</f>
        <v>0</v>
      </c>
      <c r="AM105" s="82">
        <f t="shared" ref="AM105" si="2448">AM100+AM101-AM102-AM103-AM104</f>
        <v>0</v>
      </c>
      <c r="AN105" s="82">
        <f t="shared" ref="AN105" si="2449">AN100+AN101-AN102-AN103-AN104</f>
        <v>0</v>
      </c>
      <c r="AO105" s="82">
        <f t="shared" ref="AO105" si="2450">AO100+AO101-AO102-AO103-AO104</f>
        <v>614</v>
      </c>
      <c r="AP105" s="82">
        <f t="shared" ref="AP105" si="2451">AP100+AP101-AP102-AP103-AP104</f>
        <v>1116</v>
      </c>
      <c r="AQ105" s="83">
        <f t="shared" ref="AQ105" si="2452">AQ100+AQ101-AQ102-AQ103-AQ104</f>
        <v>1779</v>
      </c>
      <c r="AR105" s="81">
        <f t="shared" ref="AR105" si="2453">AR100+AR101-AR102-AR103-AR104</f>
        <v>2428</v>
      </c>
      <c r="AS105" s="82">
        <f t="shared" ref="AS105" si="2454">AS100+AS101-AS102-AS103-AS104</f>
        <v>2978</v>
      </c>
      <c r="AT105" s="82">
        <f t="shared" ref="AT105" si="2455">AT100+AT101-AT102-AT103-AT104</f>
        <v>3428</v>
      </c>
      <c r="AU105" s="82">
        <f t="shared" ref="AU105" si="2456">AU100+AU101-AU102-AU103-AU104</f>
        <v>470</v>
      </c>
      <c r="AV105" s="82">
        <f t="shared" ref="AV105" si="2457">AV100+AV101-AV102-AV103-AV104</f>
        <v>850</v>
      </c>
      <c r="AW105" s="82">
        <f t="shared" ref="AW105" si="2458">AW100+AW101-AW102-AW103-AW104</f>
        <v>1338</v>
      </c>
      <c r="AX105" s="83">
        <f t="shared" ref="AX105" si="2459">AX100+AX101-AX102-AX103-AX104</f>
        <v>1763</v>
      </c>
      <c r="AY105" s="81">
        <f t="shared" ref="AY105" si="2460">AY100+AY101-AY102-AY103-AY104</f>
        <v>2162</v>
      </c>
      <c r="AZ105" s="82">
        <f t="shared" ref="AZ105" si="2461">AZ100+AZ101-AZ102-AZ103-AZ104</f>
        <v>2498</v>
      </c>
      <c r="BA105" s="82">
        <f t="shared" ref="BA105" si="2462">BA100+BA101-BA102-BA103-BA104</f>
        <v>2769</v>
      </c>
      <c r="BB105" s="82">
        <f t="shared" ref="BB105" si="2463">BB100+BB101-BB102-BB103-BB104</f>
        <v>382</v>
      </c>
      <c r="BC105" s="82">
        <f t="shared" ref="BC105" si="2464">BC100+BC101-BC102-BC103-BC104</f>
        <v>802</v>
      </c>
      <c r="BD105" s="82">
        <f t="shared" ref="BD105" si="2465">BD100+BD101-BD102-BD103-BD104</f>
        <v>1044</v>
      </c>
      <c r="BE105" s="83">
        <f t="shared" ref="BE105" si="2466">BE100+BE101-BE102-BE103-BE104</f>
        <v>1378</v>
      </c>
      <c r="BF105" s="81">
        <f t="shared" ref="BF105" si="2467">BF100+BF101-BF102-BF103-BF104</f>
        <v>1682</v>
      </c>
      <c r="BG105" s="82">
        <f t="shared" ref="BG105" si="2468">BG100+BG101-BG102-BG103-BG104</f>
        <v>1908</v>
      </c>
      <c r="BH105" s="82">
        <f t="shared" ref="BH105" si="2469">BH100+BH101-BH102-BH103-BH104</f>
        <v>2178</v>
      </c>
      <c r="BI105" s="82">
        <f t="shared" ref="BI105" si="2470">BI100+BI101-BI102-BI103-BI104</f>
        <v>2462</v>
      </c>
      <c r="BJ105" s="82">
        <f t="shared" ref="BJ105" si="2471">BJ100+BJ101-BJ102-BJ103-BJ104</f>
        <v>363</v>
      </c>
      <c r="BK105" s="82">
        <f t="shared" ref="BK105" si="2472">BK100+BK101-BK102-BK103-BK104</f>
        <v>647</v>
      </c>
      <c r="BL105" s="83">
        <f t="shared" ref="BL105" si="2473">BL100+BL101-BL102-BL103-BL104</f>
        <v>953</v>
      </c>
      <c r="BM105" s="81">
        <f t="shared" ref="BM105" si="2474">BM100+BM101-BM102-BM103-BM104</f>
        <v>350</v>
      </c>
      <c r="BN105" s="82">
        <f t="shared" ref="BN105" si="2475">BN100+BN101-BN102-BN103-BN104</f>
        <v>600</v>
      </c>
      <c r="BO105" s="82">
        <f t="shared" ref="BO105" si="2476">BO100+BO101-BO102-BO103-BO104</f>
        <v>834</v>
      </c>
      <c r="BP105" s="82">
        <f t="shared" ref="BP105" si="2477">BP100+BP101-BP102-BP103-BP104</f>
        <v>1104</v>
      </c>
      <c r="BQ105" s="82">
        <f t="shared" ref="BQ105" si="2478">BQ100+BQ101-BQ102-BQ103-BQ104</f>
        <v>1434</v>
      </c>
      <c r="BR105" s="82">
        <f t="shared" ref="BR105" si="2479">BR100+BR101-BR102-BR103-BR104</f>
        <v>1594</v>
      </c>
      <c r="BS105" s="83">
        <f t="shared" ref="BS105" si="2480">BS100+BS101-BS102-BS103-BS104</f>
        <v>193</v>
      </c>
      <c r="BT105" s="81">
        <f t="shared" ref="BT105" si="2481">BT100+BT101-BT102-BT103-BT104</f>
        <v>429</v>
      </c>
      <c r="BU105" s="82">
        <f t="shared" ref="BU105" si="2482">BU100+BU101-BU102-BU103-BU104</f>
        <v>682</v>
      </c>
      <c r="BV105" s="82">
        <f t="shared" ref="BV105" si="2483">BV100+BV101-BV102-BV103-BV104</f>
        <v>896</v>
      </c>
      <c r="BW105" s="82">
        <f t="shared" ref="BW105" si="2484">BW100+BW101-BW102-BW103-BW104</f>
        <v>323</v>
      </c>
      <c r="BX105" s="82">
        <f t="shared" ref="BX105" si="2485">BX100+BX101-BX102-BX103-BX104</f>
        <v>609</v>
      </c>
      <c r="BY105" s="82">
        <f t="shared" ref="BY105" si="2486">BY100+BY101-BY102-BY103-BY104</f>
        <v>796</v>
      </c>
      <c r="BZ105" s="83">
        <f t="shared" ref="BZ105" si="2487">BZ100+BZ101-BZ102-BZ103-BZ104</f>
        <v>1056</v>
      </c>
      <c r="CA105" s="81">
        <f t="shared" ref="CA105" si="2488">CA100+CA101-CA102-CA103-CA104</f>
        <v>1315</v>
      </c>
      <c r="CB105" s="82">
        <f t="shared" ref="CB105" si="2489">CB100+CB101-CB102-CB103-CB104</f>
        <v>1624</v>
      </c>
      <c r="CC105" s="82">
        <f t="shared" ref="CC105" si="2490">CC100+CC101-CC102-CC103-CC104</f>
        <v>1916</v>
      </c>
      <c r="CD105" s="82">
        <f t="shared" ref="CD105" si="2491">CD100+CD101-CD102-CD103-CD104</f>
        <v>256</v>
      </c>
      <c r="CE105" s="82">
        <f t="shared" ref="CE105" si="2492">CE100+CE101-CE102-CE103-CE104</f>
        <v>508</v>
      </c>
      <c r="CF105" s="82">
        <f t="shared" ref="CF105" si="2493">CF100+CF101-CF102-CF103-CF104</f>
        <v>668</v>
      </c>
      <c r="CG105" s="83">
        <f t="shared" ref="CG105" si="2494">CG100+CG101-CG102-CG103-CG104</f>
        <v>939</v>
      </c>
      <c r="CH105" s="81">
        <f t="shared" ref="CH105" si="2495">CH100+CH101-CH102-CH103-CH104</f>
        <v>236</v>
      </c>
      <c r="CI105" s="82">
        <f t="shared" ref="CI105" si="2496">CI100+CI101-CI102-CI103-CI104</f>
        <v>417</v>
      </c>
      <c r="CJ105" s="82">
        <f t="shared" ref="CJ105" si="2497">CJ100+CJ101-CJ102-CJ103-CJ104</f>
        <v>687</v>
      </c>
      <c r="CK105" s="82">
        <f t="shared" ref="CK105" si="2498">CK100+CK101-CK102-CK103-CK104</f>
        <v>939</v>
      </c>
      <c r="CL105" s="82">
        <f t="shared" ref="CL105" si="2499">CL100+CL101-CL102-CL103-CL104</f>
        <v>1217</v>
      </c>
      <c r="CM105" s="82">
        <f t="shared" ref="CM105" si="2500">CM100+CM101-CM102-CM103-CM104</f>
        <v>1558</v>
      </c>
      <c r="CN105" s="83">
        <f t="shared" ref="CN105" si="2501">CN100+CN101-CN102-CN103-CN104</f>
        <v>1864</v>
      </c>
      <c r="CO105" s="81">
        <f t="shared" ref="CO105" si="2502">CO100+CO101-CO102-CO103-CO104</f>
        <v>2159</v>
      </c>
      <c r="CP105" s="82">
        <f t="shared" ref="CP105" si="2503">CP100+CP101-CP102-CP103-CP104</f>
        <v>2404</v>
      </c>
      <c r="CQ105" s="82">
        <f t="shared" ref="CQ105" si="2504">CQ100+CQ101-CQ102-CQ103-CQ104</f>
        <v>0</v>
      </c>
      <c r="CR105" s="82">
        <f t="shared" ref="CR105" si="2505">CR100+CR101-CR102-CR103-CR104</f>
        <v>366</v>
      </c>
      <c r="CS105" s="82">
        <f t="shared" ref="CS105" si="2506">CS100+CS101-CS102-CS103-CS104</f>
        <v>660</v>
      </c>
      <c r="CT105" s="82">
        <f t="shared" ref="CT105" si="2507">CT100+CT101-CT102-CT103-CT104</f>
        <v>1000</v>
      </c>
      <c r="CU105" s="83">
        <f t="shared" ref="CU105" si="2508">CU100+CU101-CU102-CU103-CU104</f>
        <v>1225</v>
      </c>
      <c r="CV105" s="81">
        <f t="shared" ref="CV105" si="2509">CV100+CV101-CV102-CV103-CV104</f>
        <v>1460</v>
      </c>
      <c r="CW105" s="82">
        <f t="shared" ref="CW105" si="2510">CW100+CW101-CW102-CW103-CW104</f>
        <v>1654</v>
      </c>
      <c r="CX105" s="82">
        <f t="shared" ref="CX105" si="2511">CX100+CX101-CX102-CX103-CX104</f>
        <v>1935</v>
      </c>
      <c r="CY105" s="82">
        <f t="shared" ref="CY105" si="2512">CY100+CY101-CY102-CY103-CY104</f>
        <v>2300</v>
      </c>
      <c r="CZ105" s="82">
        <f t="shared" ref="CZ105" si="2513">CZ100+CZ101-CZ102-CZ103-CZ104</f>
        <v>2660</v>
      </c>
      <c r="DA105" s="82">
        <f t="shared" ref="DA105" si="2514">DA100+DA101-DA102-DA103-DA104</f>
        <v>2828</v>
      </c>
      <c r="DB105" s="83">
        <f t="shared" ref="DB105" si="2515">DB100+DB101-DB102-DB103-DB104</f>
        <v>3045</v>
      </c>
      <c r="DC105" s="81">
        <f t="shared" ref="DC105" si="2516">DC100+DC101-DC102-DC103-DC104</f>
        <v>3266</v>
      </c>
      <c r="DD105" s="82">
        <f t="shared" ref="DD105" si="2517">DD100+DD101-DD102-DD103-DD104</f>
        <v>3486</v>
      </c>
      <c r="DE105" s="82">
        <f t="shared" ref="DE105" si="2518">DE100+DE101-DE102-DE103-DE104</f>
        <v>3796</v>
      </c>
      <c r="DF105" s="82">
        <f t="shared" ref="DF105" si="2519">DF100+DF101-DF102-DF103-DF104</f>
        <v>4087</v>
      </c>
      <c r="DG105" s="82">
        <f t="shared" ref="DG105" si="2520">DG100+DG101-DG102-DG103-DG104</f>
        <v>4362</v>
      </c>
      <c r="DH105" s="82">
        <f t="shared" ref="DH105" si="2521">DH100+DH101-DH102-DH103-DH104</f>
        <v>4665</v>
      </c>
      <c r="DI105" s="83">
        <f t="shared" ref="DI105" si="2522">DI100+DI101-DI102-DI103-DI104</f>
        <v>4900</v>
      </c>
      <c r="DJ105" s="81">
        <f t="shared" ref="DJ105" si="2523">DJ100+DJ101-DJ102-DJ103-DJ104</f>
        <v>5122</v>
      </c>
      <c r="DK105" s="82">
        <f t="shared" ref="DK105" si="2524">DK100+DK101-DK102-DK103-DK104</f>
        <v>5384</v>
      </c>
      <c r="DL105" s="82">
        <f t="shared" ref="DL105" si="2525">DL100+DL101-DL102-DL103-DL104</f>
        <v>5587</v>
      </c>
      <c r="DM105" s="82">
        <f t="shared" ref="DM105" si="2526">DM100+DM101-DM102-DM103-DM104</f>
        <v>448</v>
      </c>
      <c r="DN105" s="82">
        <f t="shared" ref="DN105" si="2527">DN100+DN101-DN102-DN103-DN104</f>
        <v>838</v>
      </c>
      <c r="DO105" s="82">
        <f t="shared" ref="DO105" si="2528">DO100+DO101-DO102-DO103-DO104</f>
        <v>1161</v>
      </c>
      <c r="DP105" s="83">
        <f t="shared" ref="DP105" si="2529">DP100+DP101-DP102-DP103-DP104</f>
        <v>1532</v>
      </c>
      <c r="DQ105" s="81">
        <f t="shared" ref="DQ105" si="2530">DQ100+DQ101-DQ102-DQ103-DQ104</f>
        <v>1888</v>
      </c>
      <c r="DR105" s="82">
        <f t="shared" ref="DR105" si="2531">DR100+DR101-DR102-DR103-DR104</f>
        <v>2178</v>
      </c>
      <c r="DS105" s="82">
        <f t="shared" ref="DS105" si="2532">DS100+DS101-DS102-DS103-DS104</f>
        <v>2560</v>
      </c>
      <c r="DT105" s="82">
        <f t="shared" ref="DT105" si="2533">DT100+DT101-DT102-DT103-DT104</f>
        <v>2956</v>
      </c>
      <c r="DU105" s="82">
        <f t="shared" ref="DU105" si="2534">DU100+DU101-DU102-DU103-DU104</f>
        <v>3296</v>
      </c>
      <c r="DV105" s="82">
        <f t="shared" ref="DV105" si="2535">DV100+DV101-DV102-DV103-DV104</f>
        <v>3536</v>
      </c>
      <c r="DW105" s="83">
        <f t="shared" ref="DW105" si="2536">DW100+DW101-DW102-DW103-DW104</f>
        <v>3739</v>
      </c>
      <c r="DX105" s="81">
        <f t="shared" ref="DX105" si="2537">DX100+DX101-DX102-DX103-DX104</f>
        <v>3990</v>
      </c>
      <c r="DY105" s="82">
        <f t="shared" ref="DY105" si="2538">DY100+DY101-DY102-DY103-DY104</f>
        <v>4238</v>
      </c>
      <c r="DZ105" s="82">
        <f t="shared" ref="DZ105" si="2539">DZ100+DZ101-DZ102-DZ103-DZ104</f>
        <v>4418</v>
      </c>
      <c r="EA105" s="82">
        <f t="shared" ref="EA105" si="2540">EA100+EA101-EA102-EA103-EA104</f>
        <v>4418</v>
      </c>
      <c r="EB105" s="82">
        <f t="shared" ref="EB105" si="2541">EB100+EB101-EB102-EB103-EB104</f>
        <v>4418</v>
      </c>
      <c r="EC105" s="82">
        <f t="shared" ref="EC105" si="2542">EC100+EC101-EC102-EC103-EC104</f>
        <v>4418</v>
      </c>
      <c r="ED105" s="83">
        <f t="shared" ref="ED105" si="2543">ED100+ED101-ED102-ED103-ED104</f>
        <v>4418</v>
      </c>
      <c r="EE105" s="81">
        <f t="shared" ref="EE105" si="2544">EE100+EE101-EE102-EE103-EE104</f>
        <v>4418</v>
      </c>
      <c r="EF105" s="82">
        <f t="shared" ref="EF105" si="2545">EF100+EF101-EF102-EF103-EF104</f>
        <v>4418</v>
      </c>
      <c r="EG105" s="82">
        <f t="shared" ref="EG105" si="2546">EG100+EG101-EG102-EG103-EG104</f>
        <v>0</v>
      </c>
      <c r="EH105" s="82">
        <f t="shared" ref="EH105" si="2547">EH100+EH101-EH102-EH103-EH104</f>
        <v>0</v>
      </c>
      <c r="EI105" s="82">
        <f t="shared" ref="EI105" si="2548">EI100+EI101-EI102-EI103-EI104</f>
        <v>0</v>
      </c>
      <c r="EJ105" s="82">
        <f t="shared" ref="EJ105" si="2549">EJ100+EJ101-EJ102-EJ103-EJ104</f>
        <v>0</v>
      </c>
      <c r="EK105" s="83">
        <f t="shared" ref="EK105" si="2550">EK100+EK101-EK102-EK103-EK104</f>
        <v>0</v>
      </c>
      <c r="EL105" s="81">
        <f t="shared" ref="EL105" si="2551">EL100+EL101-EL102-EL103-EL104</f>
        <v>0</v>
      </c>
      <c r="EM105" s="82">
        <f t="shared" ref="EM105" si="2552">EM100+EM101-EM102-EM103-EM104</f>
        <v>0</v>
      </c>
      <c r="EN105" s="82">
        <f t="shared" ref="EN105" si="2553">EN100+EN101-EN102-EN103-EN104</f>
        <v>0</v>
      </c>
      <c r="EO105" s="82">
        <f t="shared" ref="EO105" si="2554">EO100+EO101-EO102-EO103-EO104</f>
        <v>0</v>
      </c>
      <c r="EP105" s="82">
        <f t="shared" ref="EP105" si="2555">EP100+EP101-EP102-EP103-EP104</f>
        <v>0</v>
      </c>
      <c r="EQ105" s="82">
        <f t="shared" ref="EQ105" si="2556">EQ100+EQ101-EQ102-EQ103-EQ104</f>
        <v>0</v>
      </c>
      <c r="ER105" s="83">
        <f t="shared" ref="ER105" si="2557">ER100+ER101-ER102-ER103-ER104</f>
        <v>0</v>
      </c>
      <c r="ES105" s="81">
        <f t="shared" ref="ES105" si="2558">ES100+ES101-ES102-ES103-ES104</f>
        <v>0</v>
      </c>
      <c r="ET105" s="82">
        <f t="shared" ref="ET105" si="2559">ET100+ET101-ET102-ET103-ET104</f>
        <v>0</v>
      </c>
      <c r="EU105" s="82">
        <f t="shared" ref="EU105" si="2560">EU100+EU101-EU102-EU103-EU104</f>
        <v>0</v>
      </c>
      <c r="EV105" s="82">
        <f t="shared" ref="EV105" si="2561">EV100+EV101-EV102-EV103-EV104</f>
        <v>0</v>
      </c>
      <c r="EW105" s="82">
        <f t="shared" ref="EW105" si="2562">EW100+EW101-EW102-EW103-EW104</f>
        <v>0</v>
      </c>
      <c r="EX105" s="82">
        <f t="shared" ref="EX105" si="2563">EX100+EX101-EX102-EX103-EX104</f>
        <v>0</v>
      </c>
      <c r="EY105" s="83">
        <f t="shared" ref="EY105" si="2564">EY100+EY101-EY102-EY103-EY104</f>
        <v>0</v>
      </c>
      <c r="EZ105" s="81">
        <f t="shared" ref="EZ105" si="2565">EZ100+EZ101-EZ102-EZ103-EZ104</f>
        <v>0</v>
      </c>
      <c r="FA105" s="82">
        <f t="shared" ref="FA105" si="2566">FA100+FA101-FA102-FA103-FA104</f>
        <v>0</v>
      </c>
      <c r="FB105" s="82">
        <f t="shared" ref="FB105" si="2567">FB100+FB101-FB102-FB103-FB104</f>
        <v>0</v>
      </c>
      <c r="FC105" s="82">
        <f t="shared" ref="FC105" si="2568">FC100+FC101-FC102-FC103-FC104</f>
        <v>0</v>
      </c>
      <c r="FD105" s="82">
        <f t="shared" ref="FD105" si="2569">FD100+FD101-FD102-FD103-FD104</f>
        <v>0</v>
      </c>
      <c r="FE105" s="82">
        <f t="shared" ref="FE105" si="2570">FE100+FE101-FE102-FE103-FE104</f>
        <v>0</v>
      </c>
      <c r="FF105" s="83">
        <f t="shared" ref="FF105" si="2571">FF100+FF101-FF102-FF103-FF104</f>
        <v>0</v>
      </c>
      <c r="FG105" s="81">
        <f t="shared" ref="FG105" si="2572">FG100+FG101-FG102-FG103-FG104</f>
        <v>0</v>
      </c>
      <c r="FH105" s="82">
        <f t="shared" ref="FH105" si="2573">FH100+FH101-FH102-FH103-FH104</f>
        <v>0</v>
      </c>
      <c r="FI105" s="82">
        <f t="shared" ref="FI105" si="2574">FI100+FI101-FI102-FI103-FI104</f>
        <v>0</v>
      </c>
      <c r="FJ105" s="82">
        <f t="shared" ref="FJ105" si="2575">FJ100+FJ101-FJ102-FJ103-FJ104</f>
        <v>0</v>
      </c>
      <c r="FK105" s="82">
        <f t="shared" ref="FK105" si="2576">FK100+FK101-FK102-FK103-FK104</f>
        <v>0</v>
      </c>
      <c r="FL105" s="82">
        <f t="shared" ref="FL105" si="2577">FL100+FL101-FL102-FL103-FL104</f>
        <v>0</v>
      </c>
      <c r="FM105" s="83">
        <f t="shared" ref="FM105" si="2578">FM100+FM101-FM102-FM103-FM104</f>
        <v>0</v>
      </c>
      <c r="FN105" s="81">
        <f t="shared" ref="FN105" si="2579">FN100+FN101-FN102-FN103-FN104</f>
        <v>0</v>
      </c>
      <c r="FO105" s="82">
        <f t="shared" ref="FO105" si="2580">FO100+FO101-FO102-FO103-FO104</f>
        <v>0</v>
      </c>
      <c r="FP105" s="82">
        <f t="shared" ref="FP105" si="2581">FP100+FP101-FP102-FP103-FP104</f>
        <v>0</v>
      </c>
      <c r="FQ105" s="82">
        <f t="shared" ref="FQ105" si="2582">FQ100+FQ101-FQ102-FQ103-FQ104</f>
        <v>0</v>
      </c>
      <c r="FR105" s="82">
        <f t="shared" ref="FR105" si="2583">FR100+FR101-FR102-FR103-FR104</f>
        <v>0</v>
      </c>
      <c r="FS105" s="82">
        <f t="shared" ref="FS105" si="2584">FS100+FS101-FS102-FS103-FS104</f>
        <v>0</v>
      </c>
      <c r="FT105" s="83">
        <f t="shared" ref="FT105" si="2585">FT100+FT101-FT102-FT103-FT104</f>
        <v>0</v>
      </c>
      <c r="FU105" s="81">
        <f t="shared" ref="FU105" si="2586">FU100+FU101-FU102-FU103-FU104</f>
        <v>0</v>
      </c>
      <c r="FV105" s="82">
        <f t="shared" ref="FV105" si="2587">FV100+FV101-FV102-FV103-FV104</f>
        <v>0</v>
      </c>
      <c r="FW105" s="82">
        <f t="shared" ref="FW105" si="2588">FW100+FW101-FW102-FW103-FW104</f>
        <v>0</v>
      </c>
      <c r="FX105" s="82">
        <f t="shared" ref="FX105" si="2589">FX100+FX101-FX102-FX103-FX104</f>
        <v>0</v>
      </c>
      <c r="FY105" s="82">
        <f t="shared" ref="FY105" si="2590">FY100+FY101-FY102-FY103-FY104</f>
        <v>0</v>
      </c>
      <c r="FZ105" s="82">
        <f t="shared" ref="FZ105" si="2591">FZ100+FZ101-FZ102-FZ103-FZ104</f>
        <v>0</v>
      </c>
      <c r="GA105" s="83">
        <f t="shared" ref="GA105" si="2592">GA100+GA101-GA102-GA103-GA104</f>
        <v>0</v>
      </c>
      <c r="GB105" s="81">
        <f t="shared" ref="GB105" si="2593">GB100+GB101-GB102-GB103-GB104</f>
        <v>0</v>
      </c>
      <c r="GC105" s="82">
        <f t="shared" ref="GC105" si="2594">GC100+GC101-GC102-GC103-GC104</f>
        <v>0</v>
      </c>
      <c r="GD105" s="82">
        <f t="shared" ref="GD105" si="2595">GD100+GD101-GD102-GD103-GD104</f>
        <v>0</v>
      </c>
      <c r="GE105" s="82">
        <f t="shared" ref="GE105" si="2596">GE100+GE101-GE102-GE103-GE104</f>
        <v>0</v>
      </c>
      <c r="GF105" s="82">
        <f t="shared" ref="GF105" si="2597">GF100+GF101-GF102-GF103-GF104</f>
        <v>0</v>
      </c>
      <c r="GG105" s="82">
        <f t="shared" ref="GG105" si="2598">GG100+GG101-GG102-GG103-GG104</f>
        <v>0</v>
      </c>
      <c r="GH105" s="83">
        <f t="shared" ref="GH105" si="2599">GH100+GH101-GH102-GH103-GH104</f>
        <v>0</v>
      </c>
      <c r="GI105" s="81">
        <f t="shared" ref="GI105" si="2600">GI100+GI101-GI102-GI103-GI104</f>
        <v>0</v>
      </c>
      <c r="GJ105" s="82">
        <f t="shared" ref="GJ105" si="2601">GJ100+GJ101-GJ102-GJ103-GJ104</f>
        <v>0</v>
      </c>
      <c r="GK105" s="82">
        <f t="shared" ref="GK105" si="2602">GK100+GK101-GK102-GK103-GK104</f>
        <v>0</v>
      </c>
      <c r="GL105" s="82">
        <f t="shared" ref="GL105" si="2603">GL100+GL101-GL102-GL103-GL104</f>
        <v>0</v>
      </c>
      <c r="GM105" s="82">
        <f t="shared" ref="GM105" si="2604">GM100+GM101-GM102-GM103-GM104</f>
        <v>0</v>
      </c>
      <c r="GN105" s="82">
        <f t="shared" ref="GN105" si="2605">GN100+GN101-GN102-GN103-GN104</f>
        <v>0</v>
      </c>
      <c r="GO105" s="83">
        <f t="shared" ref="GO105" si="2606">GO100+GO101-GO102-GO103-GO104</f>
        <v>0</v>
      </c>
      <c r="GP105" s="81">
        <f t="shared" ref="GP105" si="2607">GP100+GP101-GP102-GP103-GP104</f>
        <v>0</v>
      </c>
      <c r="GQ105" s="82">
        <f t="shared" ref="GQ105" si="2608">GQ100+GQ101-GQ102-GQ103-GQ104</f>
        <v>0</v>
      </c>
      <c r="GR105" s="82">
        <f t="shared" ref="GR105" si="2609">GR100+GR101-GR102-GR103-GR104</f>
        <v>0</v>
      </c>
      <c r="GS105" s="82">
        <f t="shared" ref="GS105" si="2610">GS100+GS101-GS102-GS103-GS104</f>
        <v>0</v>
      </c>
      <c r="GT105" s="82">
        <f t="shared" ref="GT105" si="2611">GT100+GT101-GT102-GT103-GT104</f>
        <v>0</v>
      </c>
      <c r="GU105" s="82">
        <f t="shared" ref="GU105" si="2612">GU100+GU101-GU102-GU103-GU104</f>
        <v>0</v>
      </c>
      <c r="GV105" s="83">
        <f t="shared" ref="GV105" si="2613">GV100+GV101-GV102-GV103-GV104</f>
        <v>0</v>
      </c>
      <c r="GW105" s="81">
        <f t="shared" ref="GW105" si="2614">GW100+GW101-GW102-GW103-GW104</f>
        <v>0</v>
      </c>
      <c r="GX105" s="82">
        <f t="shared" ref="GX105" si="2615">GX100+GX101-GX102-GX103-GX104</f>
        <v>0</v>
      </c>
      <c r="GY105" s="82">
        <f t="shared" ref="GY105" si="2616">GY100+GY101-GY102-GY103-GY104</f>
        <v>0</v>
      </c>
      <c r="GZ105" s="82">
        <f t="shared" ref="GZ105" si="2617">GZ100+GZ101-GZ102-GZ103-GZ104</f>
        <v>0</v>
      </c>
      <c r="HA105" s="82">
        <f t="shared" ref="HA105" si="2618">HA100+HA101-HA102-HA103-HA104</f>
        <v>0</v>
      </c>
      <c r="HB105" s="82">
        <f t="shared" ref="HB105" si="2619">HB100+HB101-HB102-HB103-HB104</f>
        <v>0</v>
      </c>
      <c r="HC105" s="83">
        <f t="shared" ref="HC105" si="2620">HC100+HC101-HC102-HC103-HC104</f>
        <v>0</v>
      </c>
      <c r="HD105" s="81">
        <f t="shared" ref="HD105" si="2621">HD100+HD101-HD102-HD103-HD104</f>
        <v>0</v>
      </c>
      <c r="HE105" s="82">
        <f t="shared" ref="HE105" si="2622">HE100+HE101-HE102-HE103-HE104</f>
        <v>0</v>
      </c>
      <c r="HF105" s="82">
        <f t="shared" ref="HF105" si="2623">HF100+HF101-HF102-HF103-HF104</f>
        <v>0</v>
      </c>
      <c r="HG105" s="82">
        <f t="shared" ref="HG105" si="2624">HG100+HG101-HG102-HG103-HG104</f>
        <v>0</v>
      </c>
      <c r="HH105" s="82">
        <f t="shared" ref="HH105" si="2625">HH100+HH101-HH102-HH103-HH104</f>
        <v>0</v>
      </c>
      <c r="HI105" s="82">
        <f t="shared" ref="HI105" si="2626">HI100+HI101-HI102-HI103-HI104</f>
        <v>0</v>
      </c>
      <c r="HJ105" s="83">
        <f t="shared" ref="HJ105" si="2627">HJ100+HJ101-HJ102-HJ103-HJ104</f>
        <v>0</v>
      </c>
      <c r="HK105" s="81">
        <f t="shared" ref="HK105" si="2628">HK100+HK101-HK102-HK103-HK104</f>
        <v>0</v>
      </c>
      <c r="HL105" s="82">
        <f t="shared" ref="HL105" si="2629">HL100+HL101-HL102-HL103-HL104</f>
        <v>0</v>
      </c>
      <c r="HM105" s="82">
        <f t="shared" ref="HM105" si="2630">HM100+HM101-HM102-HM103-HM104</f>
        <v>0</v>
      </c>
      <c r="HN105" s="82">
        <f t="shared" ref="HN105" si="2631">HN100+HN101-HN102-HN103-HN104</f>
        <v>0</v>
      </c>
      <c r="HO105" s="82">
        <f t="shared" ref="HO105" si="2632">HO100+HO101-HO102-HO103-HO104</f>
        <v>0</v>
      </c>
      <c r="HP105" s="82">
        <f t="shared" ref="HP105" si="2633">HP100+HP101-HP102-HP103-HP104</f>
        <v>0</v>
      </c>
      <c r="HQ105" s="83">
        <f t="shared" ref="HQ105" si="2634">HQ100+HQ101-HQ102-HQ103-HQ104</f>
        <v>0</v>
      </c>
      <c r="HR105" s="81">
        <f t="shared" ref="HR105" si="2635">HR100+HR101-HR102-HR103-HR104</f>
        <v>0</v>
      </c>
      <c r="HS105" s="82">
        <f t="shared" ref="HS105" si="2636">HS100+HS101-HS102-HS103-HS104</f>
        <v>0</v>
      </c>
      <c r="HT105" s="82">
        <f t="shared" ref="HT105" si="2637">HT100+HT101-HT102-HT103-HT104</f>
        <v>0</v>
      </c>
      <c r="HU105" s="82">
        <f t="shared" ref="HU105" si="2638">HU100+HU101-HU102-HU103-HU104</f>
        <v>0</v>
      </c>
      <c r="HV105" s="82">
        <f t="shared" ref="HV105" si="2639">HV100+HV101-HV102-HV103-HV104</f>
        <v>0</v>
      </c>
      <c r="HW105" s="82">
        <f t="shared" ref="HW105" si="2640">HW100+HW101-HW102-HW103-HW104</f>
        <v>0</v>
      </c>
      <c r="HX105" s="83">
        <f t="shared" ref="HX105" si="2641">HX100+HX101-HX102-HX103-HX104</f>
        <v>0</v>
      </c>
      <c r="HY105" s="81">
        <f t="shared" ref="HY105" si="2642">HY100+HY101-HY102-HY103-HY104</f>
        <v>0</v>
      </c>
      <c r="HZ105" s="82">
        <f t="shared" ref="HZ105" si="2643">HZ100+HZ101-HZ102-HZ103-HZ104</f>
        <v>0</v>
      </c>
      <c r="IA105" s="82">
        <f t="shared" ref="IA105" si="2644">IA100+IA101-IA102-IA103-IA104</f>
        <v>0</v>
      </c>
      <c r="IB105" s="82">
        <f t="shared" ref="IB105" si="2645">IB100+IB101-IB102-IB103-IB104</f>
        <v>0</v>
      </c>
      <c r="IC105" s="82">
        <f t="shared" ref="IC105" si="2646">IC100+IC101-IC102-IC103-IC104</f>
        <v>0</v>
      </c>
      <c r="ID105" s="82">
        <f t="shared" ref="ID105" si="2647">ID100+ID101-ID102-ID103-ID104</f>
        <v>0</v>
      </c>
      <c r="IE105" s="83">
        <f t="shared" ref="IE105" si="2648">IE100+IE101-IE102-IE103-IE104</f>
        <v>0</v>
      </c>
      <c r="IF105" s="81">
        <f t="shared" ref="IF105" si="2649">IF100+IF101-IF102-IF103-IF104</f>
        <v>0</v>
      </c>
      <c r="IG105" s="82">
        <f t="shared" ref="IG105" si="2650">IG100+IG101-IG102-IG103-IG104</f>
        <v>0</v>
      </c>
      <c r="IH105" s="82">
        <f t="shared" ref="IH105" si="2651">IH100+IH101-IH102-IH103-IH104</f>
        <v>0</v>
      </c>
      <c r="II105" s="82">
        <f t="shared" ref="II105" si="2652">II100+II101-II102-II103-II104</f>
        <v>0</v>
      </c>
      <c r="IJ105" s="82">
        <f t="shared" ref="IJ105" si="2653">IJ100+IJ101-IJ102-IJ103-IJ104</f>
        <v>0</v>
      </c>
      <c r="IK105" s="82">
        <f t="shared" ref="IK105" si="2654">IK100+IK101-IK102-IK103-IK104</f>
        <v>0</v>
      </c>
      <c r="IL105" s="83">
        <f t="shared" ref="IL105" si="2655">IL100+IL101-IL102-IL103-IL104</f>
        <v>0</v>
      </c>
      <c r="IM105" s="81">
        <f t="shared" ref="IM105" si="2656">IM100+IM101-IM102-IM103-IM104</f>
        <v>0</v>
      </c>
      <c r="IN105" s="82">
        <f t="shared" ref="IN105" si="2657">IN100+IN101-IN102-IN103-IN104</f>
        <v>0</v>
      </c>
      <c r="IO105" s="82">
        <f t="shared" ref="IO105" si="2658">IO100+IO101-IO102-IO103-IO104</f>
        <v>0</v>
      </c>
      <c r="IP105" s="82">
        <f t="shared" ref="IP105" si="2659">IP100+IP101-IP102-IP103-IP104</f>
        <v>0</v>
      </c>
      <c r="IQ105" s="82">
        <f t="shared" ref="IQ105" si="2660">IQ100+IQ101-IQ102-IQ103-IQ104</f>
        <v>0</v>
      </c>
      <c r="IR105" s="82">
        <f t="shared" ref="IR105" si="2661">IR100+IR101-IR102-IR103-IR104</f>
        <v>0</v>
      </c>
      <c r="IS105" s="83">
        <f t="shared" ref="IS105" si="2662">IS100+IS101-IS102-IS103-IS104</f>
        <v>0</v>
      </c>
      <c r="IT105" s="81">
        <f t="shared" ref="IT105" si="2663">IT100+IT101-IT102-IT103-IT104</f>
        <v>0</v>
      </c>
      <c r="IU105" s="82">
        <f t="shared" ref="IU105" si="2664">IU100+IU101-IU102-IU103-IU104</f>
        <v>0</v>
      </c>
      <c r="IV105" s="82">
        <f t="shared" ref="IV105" si="2665">IV100+IV101-IV102-IV103-IV104</f>
        <v>0</v>
      </c>
      <c r="IW105" s="82">
        <f t="shared" ref="IW105" si="2666">IW100+IW101-IW102-IW103-IW104</f>
        <v>0</v>
      </c>
      <c r="IX105" s="82">
        <f t="shared" ref="IX105" si="2667">IX100+IX101-IX102-IX103-IX104</f>
        <v>0</v>
      </c>
      <c r="IY105" s="82">
        <f t="shared" ref="IY105" si="2668">IY100+IY101-IY102-IY103-IY104</f>
        <v>0</v>
      </c>
      <c r="IZ105" s="83">
        <f t="shared" ref="IZ105" si="2669">IZ100+IZ101-IZ102-IZ103-IZ104</f>
        <v>0</v>
      </c>
      <c r="JA105" s="81">
        <f t="shared" ref="JA105" si="2670">JA100+JA101-JA102-JA103-JA104</f>
        <v>0</v>
      </c>
      <c r="JB105" s="82">
        <f t="shared" ref="JB105" si="2671">JB100+JB101-JB102-JB103-JB104</f>
        <v>0</v>
      </c>
      <c r="JC105" s="82">
        <f t="shared" ref="JC105" si="2672">JC100+JC101-JC102-JC103-JC104</f>
        <v>0</v>
      </c>
      <c r="JD105" s="82">
        <f t="shared" ref="JD105" si="2673">JD100+JD101-JD102-JD103-JD104</f>
        <v>0</v>
      </c>
      <c r="JE105" s="82">
        <f t="shared" ref="JE105" si="2674">JE100+JE101-JE102-JE103-JE104</f>
        <v>0</v>
      </c>
      <c r="JF105" s="82">
        <f t="shared" ref="JF105" si="2675">JF100+JF101-JF102-JF103-JF104</f>
        <v>0</v>
      </c>
      <c r="JG105" s="83">
        <f t="shared" ref="JG105" si="2676">JG100+JG101-JG102-JG103-JG104</f>
        <v>0</v>
      </c>
      <c r="JH105" s="81">
        <f t="shared" ref="JH105" si="2677">JH100+JH101-JH102-JH103-JH104</f>
        <v>0</v>
      </c>
      <c r="JI105" s="82">
        <f t="shared" ref="JI105" si="2678">JI100+JI101-JI102-JI103-JI104</f>
        <v>0</v>
      </c>
      <c r="JJ105" s="82">
        <f t="shared" ref="JJ105" si="2679">JJ100+JJ101-JJ102-JJ103-JJ104</f>
        <v>0</v>
      </c>
      <c r="JK105" s="82">
        <f t="shared" ref="JK105" si="2680">JK100+JK101-JK102-JK103-JK104</f>
        <v>0</v>
      </c>
      <c r="JL105" s="82">
        <f t="shared" ref="JL105" si="2681">JL100+JL101-JL102-JL103-JL104</f>
        <v>0</v>
      </c>
      <c r="JM105" s="82">
        <f t="shared" ref="JM105" si="2682">JM100+JM101-JM102-JM103-JM104</f>
        <v>0</v>
      </c>
      <c r="JN105" s="83">
        <f t="shared" ref="JN105" si="2683">JN100+JN101-JN102-JN103-JN104</f>
        <v>0</v>
      </c>
    </row>
    <row r="106" spans="1:274" x14ac:dyDescent="0.2">
      <c r="A106" s="73" t="s">
        <v>118</v>
      </c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  <c r="DS106" s="72"/>
      <c r="DT106" s="72"/>
      <c r="DU106" s="72"/>
      <c r="DV106" s="72"/>
      <c r="DW106" s="72"/>
      <c r="DX106" s="72"/>
      <c r="DY106" s="72"/>
      <c r="DZ106" s="72"/>
      <c r="EA106" s="72"/>
      <c r="EB106" s="72"/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N106" s="72"/>
      <c r="EO106" s="72"/>
      <c r="EP106" s="72"/>
      <c r="EQ106" s="72"/>
      <c r="ER106" s="72"/>
      <c r="ES106" s="72"/>
      <c r="ET106" s="72"/>
      <c r="EU106" s="72"/>
      <c r="EV106" s="72"/>
      <c r="EW106" s="72"/>
      <c r="EX106" s="72"/>
      <c r="EY106" s="72"/>
      <c r="EZ106" s="72"/>
      <c r="FA106" s="72"/>
      <c r="FB106" s="72"/>
      <c r="FC106" s="72"/>
      <c r="FD106" s="72"/>
      <c r="FE106" s="72"/>
      <c r="FF106" s="72"/>
      <c r="FG106" s="72"/>
      <c r="FH106" s="72"/>
      <c r="FI106" s="72"/>
      <c r="FJ106" s="72"/>
      <c r="FK106" s="72"/>
      <c r="FL106" s="72"/>
      <c r="FM106" s="72"/>
      <c r="FN106" s="72"/>
      <c r="FO106" s="72"/>
      <c r="FP106" s="72"/>
      <c r="FQ106" s="72"/>
      <c r="FR106" s="72"/>
      <c r="FS106" s="72"/>
      <c r="FT106" s="72"/>
      <c r="FU106" s="72"/>
      <c r="FV106" s="72"/>
      <c r="FW106" s="72"/>
      <c r="FX106" s="72"/>
      <c r="FY106" s="72"/>
      <c r="FZ106" s="72"/>
      <c r="GA106" s="72"/>
      <c r="GB106" s="72"/>
      <c r="GC106" s="72"/>
      <c r="GD106" s="72"/>
      <c r="GE106" s="72"/>
      <c r="GF106" s="72"/>
      <c r="GG106" s="72"/>
      <c r="GH106" s="72"/>
      <c r="GI106" s="72"/>
      <c r="GJ106" s="72"/>
      <c r="GK106" s="72"/>
      <c r="GL106" s="72"/>
      <c r="GM106" s="72"/>
      <c r="GN106" s="72"/>
      <c r="GO106" s="72"/>
      <c r="GP106" s="72"/>
      <c r="GQ106" s="72"/>
      <c r="GR106" s="72"/>
      <c r="GS106" s="72"/>
      <c r="GT106" s="72"/>
      <c r="GU106" s="72"/>
      <c r="GV106" s="72"/>
      <c r="GW106" s="72"/>
      <c r="GX106" s="72"/>
      <c r="GY106" s="72"/>
      <c r="GZ106" s="72"/>
      <c r="HA106" s="72"/>
      <c r="HB106" s="72"/>
      <c r="HC106" s="72"/>
      <c r="HD106" s="72"/>
      <c r="HE106" s="72"/>
      <c r="HF106" s="72"/>
      <c r="HG106" s="72"/>
      <c r="HH106" s="72"/>
      <c r="HI106" s="72"/>
      <c r="HJ106" s="72"/>
      <c r="HK106" s="72"/>
      <c r="HL106" s="72"/>
      <c r="HM106" s="72"/>
      <c r="HN106" s="72"/>
      <c r="HO106" s="72"/>
      <c r="HP106" s="72"/>
      <c r="HQ106" s="72"/>
      <c r="HR106" s="72"/>
      <c r="HS106" s="72"/>
      <c r="HT106" s="72"/>
      <c r="HU106" s="72"/>
      <c r="HV106" s="72"/>
      <c r="HW106" s="72"/>
      <c r="HX106" s="72"/>
      <c r="HY106" s="72"/>
      <c r="HZ106" s="72"/>
      <c r="IA106" s="72"/>
      <c r="IB106" s="72"/>
      <c r="IC106" s="72"/>
      <c r="ID106" s="72"/>
      <c r="IE106" s="72"/>
      <c r="IF106" s="72"/>
      <c r="IG106" s="72"/>
      <c r="IH106" s="72"/>
      <c r="II106" s="72"/>
      <c r="IJ106" s="72"/>
      <c r="IK106" s="72"/>
      <c r="IL106" s="72"/>
      <c r="IM106" s="72"/>
      <c r="IN106" s="72"/>
      <c r="IO106" s="72"/>
      <c r="IP106" s="72"/>
      <c r="IQ106" s="72"/>
      <c r="IR106" s="72"/>
      <c r="IS106" s="72"/>
      <c r="IT106" s="72"/>
      <c r="IU106" s="72"/>
      <c r="IV106" s="72"/>
      <c r="IW106" s="72"/>
      <c r="IX106" s="72"/>
      <c r="IY106" s="72"/>
      <c r="IZ106" s="72"/>
      <c r="JA106" s="72"/>
      <c r="JB106" s="72"/>
      <c r="JC106" s="72"/>
      <c r="JD106" s="72"/>
      <c r="JE106" s="72"/>
      <c r="JF106" s="72"/>
      <c r="JG106" s="72"/>
      <c r="JH106" s="72"/>
      <c r="JI106" s="72"/>
      <c r="JJ106" s="72"/>
      <c r="JK106" s="72"/>
      <c r="JL106" s="72"/>
      <c r="JM106" s="72"/>
      <c r="JN106" s="72"/>
    </row>
    <row r="107" spans="1:274" x14ac:dyDescent="0.2">
      <c r="A107" s="76" t="s">
        <v>31</v>
      </c>
      <c r="B107" s="77">
        <v>0</v>
      </c>
      <c r="C107" s="78">
        <f>B112</f>
        <v>0</v>
      </c>
      <c r="D107" s="78">
        <f t="shared" ref="D107:BO107" si="2684">C112</f>
        <v>0</v>
      </c>
      <c r="E107" s="78">
        <f t="shared" si="2684"/>
        <v>0</v>
      </c>
      <c r="F107" s="78">
        <f t="shared" si="2684"/>
        <v>0</v>
      </c>
      <c r="G107" s="78">
        <f t="shared" si="2684"/>
        <v>0</v>
      </c>
      <c r="H107" s="79">
        <f t="shared" si="2684"/>
        <v>0</v>
      </c>
      <c r="I107" s="77">
        <f t="shared" si="2684"/>
        <v>0</v>
      </c>
      <c r="J107" s="78">
        <f t="shared" si="2684"/>
        <v>0</v>
      </c>
      <c r="K107" s="78">
        <f t="shared" si="2684"/>
        <v>0</v>
      </c>
      <c r="L107" s="78">
        <f t="shared" si="2684"/>
        <v>0</v>
      </c>
      <c r="M107" s="78">
        <f t="shared" si="2684"/>
        <v>0</v>
      </c>
      <c r="N107" s="78">
        <f t="shared" si="2684"/>
        <v>0</v>
      </c>
      <c r="O107" s="79">
        <f t="shared" si="2684"/>
        <v>0</v>
      </c>
      <c r="P107" s="77">
        <f t="shared" si="2684"/>
        <v>0</v>
      </c>
      <c r="Q107" s="78">
        <f t="shared" si="2684"/>
        <v>0</v>
      </c>
      <c r="R107" s="78">
        <f t="shared" si="2684"/>
        <v>0</v>
      </c>
      <c r="S107" s="78">
        <f t="shared" si="2684"/>
        <v>0</v>
      </c>
      <c r="T107" s="78">
        <f t="shared" si="2684"/>
        <v>0</v>
      </c>
      <c r="U107" s="78">
        <f t="shared" si="2684"/>
        <v>0</v>
      </c>
      <c r="V107" s="79">
        <f t="shared" si="2684"/>
        <v>0</v>
      </c>
      <c r="W107" s="77">
        <f t="shared" si="2684"/>
        <v>0</v>
      </c>
      <c r="X107" s="78">
        <f t="shared" si="2684"/>
        <v>0</v>
      </c>
      <c r="Y107" s="78">
        <f t="shared" si="2684"/>
        <v>0</v>
      </c>
      <c r="Z107" s="78">
        <f t="shared" si="2684"/>
        <v>0</v>
      </c>
      <c r="AA107" s="78">
        <f t="shared" si="2684"/>
        <v>0</v>
      </c>
      <c r="AB107" s="78">
        <f t="shared" si="2684"/>
        <v>0</v>
      </c>
      <c r="AC107" s="79">
        <f t="shared" si="2684"/>
        <v>0</v>
      </c>
      <c r="AD107" s="77">
        <f t="shared" si="2684"/>
        <v>0</v>
      </c>
      <c r="AE107" s="78">
        <f t="shared" si="2684"/>
        <v>0</v>
      </c>
      <c r="AF107" s="78">
        <f t="shared" si="2684"/>
        <v>0</v>
      </c>
      <c r="AG107" s="78">
        <f t="shared" si="2684"/>
        <v>0</v>
      </c>
      <c r="AH107" s="78">
        <f t="shared" si="2684"/>
        <v>0</v>
      </c>
      <c r="AI107" s="78">
        <f t="shared" si="2684"/>
        <v>0</v>
      </c>
      <c r="AJ107" s="79">
        <f t="shared" si="2684"/>
        <v>0</v>
      </c>
      <c r="AK107" s="77">
        <f t="shared" si="2684"/>
        <v>0</v>
      </c>
      <c r="AL107" s="78">
        <f t="shared" si="2684"/>
        <v>0</v>
      </c>
      <c r="AM107" s="78">
        <f t="shared" si="2684"/>
        <v>0</v>
      </c>
      <c r="AN107" s="78">
        <f t="shared" si="2684"/>
        <v>0</v>
      </c>
      <c r="AO107" s="78">
        <f t="shared" si="2684"/>
        <v>0</v>
      </c>
      <c r="AP107" s="78">
        <f t="shared" si="2684"/>
        <v>193</v>
      </c>
      <c r="AQ107" s="79">
        <f t="shared" si="2684"/>
        <v>380</v>
      </c>
      <c r="AR107" s="77">
        <f t="shared" si="2684"/>
        <v>629</v>
      </c>
      <c r="AS107" s="78">
        <f t="shared" si="2684"/>
        <v>845</v>
      </c>
      <c r="AT107" s="78">
        <f t="shared" si="2684"/>
        <v>1015</v>
      </c>
      <c r="AU107" s="78">
        <f t="shared" si="2684"/>
        <v>1205</v>
      </c>
      <c r="AV107" s="78">
        <f t="shared" si="2684"/>
        <v>235</v>
      </c>
      <c r="AW107" s="78">
        <f t="shared" si="2684"/>
        <v>435</v>
      </c>
      <c r="AX107" s="79">
        <f t="shared" si="2684"/>
        <v>677</v>
      </c>
      <c r="AY107" s="77">
        <f t="shared" si="2684"/>
        <v>947</v>
      </c>
      <c r="AZ107" s="78">
        <f t="shared" si="2684"/>
        <v>1189</v>
      </c>
      <c r="BA107" s="78">
        <f t="shared" si="2684"/>
        <v>1344</v>
      </c>
      <c r="BB107" s="78">
        <f t="shared" si="2684"/>
        <v>1505</v>
      </c>
      <c r="BC107" s="78">
        <f t="shared" si="2684"/>
        <v>218</v>
      </c>
      <c r="BD107" s="78">
        <f t="shared" si="2684"/>
        <v>415</v>
      </c>
      <c r="BE107" s="79">
        <f t="shared" si="2684"/>
        <v>624</v>
      </c>
      <c r="BF107" s="77">
        <f t="shared" si="2684"/>
        <v>883</v>
      </c>
      <c r="BG107" s="78">
        <f t="shared" si="2684"/>
        <v>1123</v>
      </c>
      <c r="BH107" s="78">
        <f t="shared" si="2684"/>
        <v>1305</v>
      </c>
      <c r="BI107" s="78">
        <f t="shared" si="2684"/>
        <v>1555</v>
      </c>
      <c r="BJ107" s="78">
        <f t="shared" si="2684"/>
        <v>1755</v>
      </c>
      <c r="BK107" s="78">
        <f t="shared" si="2684"/>
        <v>285</v>
      </c>
      <c r="BL107" s="79">
        <f t="shared" si="2684"/>
        <v>525</v>
      </c>
      <c r="BM107" s="77">
        <f t="shared" si="2684"/>
        <v>795</v>
      </c>
      <c r="BN107" s="78">
        <f t="shared" si="2684"/>
        <v>305</v>
      </c>
      <c r="BO107" s="78">
        <f t="shared" si="2684"/>
        <v>563</v>
      </c>
      <c r="BP107" s="78">
        <f t="shared" ref="BP107:EA107" si="2685">BO112</f>
        <v>853</v>
      </c>
      <c r="BQ107" s="78">
        <f t="shared" si="2685"/>
        <v>1119</v>
      </c>
      <c r="BR107" s="78">
        <f t="shared" si="2685"/>
        <v>1320</v>
      </c>
      <c r="BS107" s="79">
        <f t="shared" si="2685"/>
        <v>1600</v>
      </c>
      <c r="BT107" s="77">
        <f t="shared" si="2685"/>
        <v>233</v>
      </c>
      <c r="BU107" s="78">
        <f t="shared" si="2685"/>
        <v>444</v>
      </c>
      <c r="BV107" s="78">
        <f t="shared" si="2685"/>
        <v>665</v>
      </c>
      <c r="BW107" s="78">
        <f t="shared" si="2685"/>
        <v>915</v>
      </c>
      <c r="BX107" s="78">
        <f t="shared" si="2685"/>
        <v>287</v>
      </c>
      <c r="BY107" s="78">
        <f t="shared" si="2685"/>
        <v>537</v>
      </c>
      <c r="BZ107" s="79">
        <f t="shared" si="2685"/>
        <v>753</v>
      </c>
      <c r="CA107" s="77">
        <f t="shared" si="2685"/>
        <v>997</v>
      </c>
      <c r="CB107" s="78">
        <f t="shared" si="2685"/>
        <v>1216</v>
      </c>
      <c r="CC107" s="78">
        <f t="shared" si="2685"/>
        <v>1418</v>
      </c>
      <c r="CD107" s="78">
        <f t="shared" si="2685"/>
        <v>1737</v>
      </c>
      <c r="CE107" s="78">
        <f t="shared" si="2685"/>
        <v>250</v>
      </c>
      <c r="CF107" s="78">
        <f t="shared" si="2685"/>
        <v>500</v>
      </c>
      <c r="CG107" s="79">
        <f t="shared" si="2685"/>
        <v>720</v>
      </c>
      <c r="CH107" s="77">
        <f t="shared" si="2685"/>
        <v>1087</v>
      </c>
      <c r="CI107" s="78">
        <f t="shared" si="2685"/>
        <v>278</v>
      </c>
      <c r="CJ107" s="78">
        <f t="shared" si="2685"/>
        <v>436</v>
      </c>
      <c r="CK107" s="78">
        <f t="shared" si="2685"/>
        <v>739</v>
      </c>
      <c r="CL107" s="78">
        <f t="shared" si="2685"/>
        <v>1030</v>
      </c>
      <c r="CM107" s="78">
        <f t="shared" si="2685"/>
        <v>1273</v>
      </c>
      <c r="CN107" s="79">
        <f t="shared" si="2685"/>
        <v>1615</v>
      </c>
      <c r="CO107" s="77">
        <f t="shared" si="2685"/>
        <v>1954</v>
      </c>
      <c r="CP107" s="78">
        <f t="shared" si="2685"/>
        <v>2223</v>
      </c>
      <c r="CQ107" s="78">
        <f t="shared" si="2685"/>
        <v>2449</v>
      </c>
      <c r="CR107" s="78">
        <f t="shared" si="2685"/>
        <v>0</v>
      </c>
      <c r="CS107" s="78">
        <f t="shared" si="2685"/>
        <v>319</v>
      </c>
      <c r="CT107" s="78">
        <f t="shared" si="2685"/>
        <v>603</v>
      </c>
      <c r="CU107" s="79">
        <f t="shared" si="2685"/>
        <v>939</v>
      </c>
      <c r="CV107" s="77">
        <f t="shared" si="2685"/>
        <v>1370</v>
      </c>
      <c r="CW107" s="78">
        <f t="shared" si="2685"/>
        <v>1675</v>
      </c>
      <c r="CX107" s="78">
        <f t="shared" si="2685"/>
        <v>1894</v>
      </c>
      <c r="CY107" s="78">
        <f t="shared" si="2685"/>
        <v>2136</v>
      </c>
      <c r="CZ107" s="78">
        <f t="shared" si="2685"/>
        <v>2544</v>
      </c>
      <c r="DA107" s="78">
        <f t="shared" si="2685"/>
        <v>2889</v>
      </c>
      <c r="DB107" s="79">
        <f t="shared" si="2685"/>
        <v>3119</v>
      </c>
      <c r="DC107" s="77">
        <f t="shared" si="2685"/>
        <v>3519</v>
      </c>
      <c r="DD107" s="78">
        <f t="shared" si="2685"/>
        <v>3840</v>
      </c>
      <c r="DE107" s="78">
        <f t="shared" si="2685"/>
        <v>4103</v>
      </c>
      <c r="DF107" s="78">
        <f t="shared" si="2685"/>
        <v>4461</v>
      </c>
      <c r="DG107" s="78">
        <f t="shared" si="2685"/>
        <v>4761</v>
      </c>
      <c r="DH107" s="78">
        <f t="shared" si="2685"/>
        <v>5052</v>
      </c>
      <c r="DI107" s="79">
        <f t="shared" si="2685"/>
        <v>5346</v>
      </c>
      <c r="DJ107" s="77">
        <f t="shared" si="2685"/>
        <v>5621</v>
      </c>
      <c r="DK107" s="78">
        <f t="shared" si="2685"/>
        <v>5853</v>
      </c>
      <c r="DL107" s="78">
        <f t="shared" si="2685"/>
        <v>6095</v>
      </c>
      <c r="DM107" s="78">
        <f t="shared" si="2685"/>
        <v>6492</v>
      </c>
      <c r="DN107" s="78">
        <f t="shared" si="2685"/>
        <v>660</v>
      </c>
      <c r="DO107" s="78">
        <f t="shared" si="2685"/>
        <v>1008</v>
      </c>
      <c r="DP107" s="79">
        <f t="shared" si="2685"/>
        <v>1362</v>
      </c>
      <c r="DQ107" s="77">
        <f t="shared" si="2685"/>
        <v>1755</v>
      </c>
      <c r="DR107" s="78">
        <f t="shared" si="2685"/>
        <v>2032</v>
      </c>
      <c r="DS107" s="78">
        <f t="shared" si="2685"/>
        <v>2370</v>
      </c>
      <c r="DT107" s="78">
        <f t="shared" si="2685"/>
        <v>2700</v>
      </c>
      <c r="DU107" s="78">
        <f t="shared" si="2685"/>
        <v>3058</v>
      </c>
      <c r="DV107" s="78">
        <f t="shared" si="2685"/>
        <v>3418</v>
      </c>
      <c r="DW107" s="79">
        <f t="shared" si="2685"/>
        <v>3798</v>
      </c>
      <c r="DX107" s="77">
        <f t="shared" si="2685"/>
        <v>4176</v>
      </c>
      <c r="DY107" s="78">
        <f t="shared" si="2685"/>
        <v>4515</v>
      </c>
      <c r="DZ107" s="78">
        <f t="shared" si="2685"/>
        <v>4790</v>
      </c>
      <c r="EA107" s="78">
        <f t="shared" si="2685"/>
        <v>5164</v>
      </c>
      <c r="EB107" s="78">
        <f t="shared" ref="EB107:GM107" si="2686">EA112</f>
        <v>5164</v>
      </c>
      <c r="EC107" s="78">
        <f t="shared" si="2686"/>
        <v>5164</v>
      </c>
      <c r="ED107" s="79">
        <f t="shared" si="2686"/>
        <v>5164</v>
      </c>
      <c r="EE107" s="77">
        <f t="shared" si="2686"/>
        <v>5164</v>
      </c>
      <c r="EF107" s="78">
        <f t="shared" si="2686"/>
        <v>5164</v>
      </c>
      <c r="EG107" s="78">
        <f t="shared" si="2686"/>
        <v>5164</v>
      </c>
      <c r="EH107" s="78">
        <f t="shared" si="2686"/>
        <v>0</v>
      </c>
      <c r="EI107" s="78">
        <f t="shared" si="2686"/>
        <v>0</v>
      </c>
      <c r="EJ107" s="78">
        <f t="shared" si="2686"/>
        <v>0</v>
      </c>
      <c r="EK107" s="79">
        <f t="shared" si="2686"/>
        <v>0</v>
      </c>
      <c r="EL107" s="77">
        <f t="shared" si="2686"/>
        <v>0</v>
      </c>
      <c r="EM107" s="78">
        <f t="shared" si="2686"/>
        <v>0</v>
      </c>
      <c r="EN107" s="78">
        <f t="shared" si="2686"/>
        <v>0</v>
      </c>
      <c r="EO107" s="78">
        <f t="shared" si="2686"/>
        <v>0</v>
      </c>
      <c r="EP107" s="78">
        <f t="shared" si="2686"/>
        <v>0</v>
      </c>
      <c r="EQ107" s="78">
        <f t="shared" si="2686"/>
        <v>0</v>
      </c>
      <c r="ER107" s="79">
        <f t="shared" si="2686"/>
        <v>0</v>
      </c>
      <c r="ES107" s="77">
        <f t="shared" si="2686"/>
        <v>0</v>
      </c>
      <c r="ET107" s="78">
        <f t="shared" si="2686"/>
        <v>0</v>
      </c>
      <c r="EU107" s="78">
        <f t="shared" si="2686"/>
        <v>0</v>
      </c>
      <c r="EV107" s="78">
        <f t="shared" si="2686"/>
        <v>0</v>
      </c>
      <c r="EW107" s="78">
        <f t="shared" si="2686"/>
        <v>0</v>
      </c>
      <c r="EX107" s="78">
        <f t="shared" si="2686"/>
        <v>0</v>
      </c>
      <c r="EY107" s="79">
        <f t="shared" si="2686"/>
        <v>0</v>
      </c>
      <c r="EZ107" s="77">
        <f t="shared" si="2686"/>
        <v>0</v>
      </c>
      <c r="FA107" s="78">
        <f t="shared" si="2686"/>
        <v>0</v>
      </c>
      <c r="FB107" s="78">
        <f t="shared" si="2686"/>
        <v>0</v>
      </c>
      <c r="FC107" s="78">
        <f t="shared" si="2686"/>
        <v>0</v>
      </c>
      <c r="FD107" s="78">
        <f t="shared" si="2686"/>
        <v>0</v>
      </c>
      <c r="FE107" s="78">
        <f t="shared" si="2686"/>
        <v>0</v>
      </c>
      <c r="FF107" s="79">
        <f t="shared" si="2686"/>
        <v>0</v>
      </c>
      <c r="FG107" s="77">
        <f t="shared" si="2686"/>
        <v>0</v>
      </c>
      <c r="FH107" s="78">
        <f t="shared" si="2686"/>
        <v>0</v>
      </c>
      <c r="FI107" s="78">
        <f t="shared" si="2686"/>
        <v>0</v>
      </c>
      <c r="FJ107" s="78">
        <f t="shared" si="2686"/>
        <v>0</v>
      </c>
      <c r="FK107" s="78">
        <f t="shared" si="2686"/>
        <v>0</v>
      </c>
      <c r="FL107" s="78">
        <f t="shared" si="2686"/>
        <v>0</v>
      </c>
      <c r="FM107" s="79">
        <f t="shared" si="2686"/>
        <v>0</v>
      </c>
      <c r="FN107" s="77">
        <f t="shared" si="2686"/>
        <v>0</v>
      </c>
      <c r="FO107" s="78">
        <f t="shared" si="2686"/>
        <v>0</v>
      </c>
      <c r="FP107" s="78">
        <f t="shared" si="2686"/>
        <v>0</v>
      </c>
      <c r="FQ107" s="78">
        <f t="shared" si="2686"/>
        <v>0</v>
      </c>
      <c r="FR107" s="78">
        <f t="shared" si="2686"/>
        <v>0</v>
      </c>
      <c r="FS107" s="78">
        <f t="shared" si="2686"/>
        <v>0</v>
      </c>
      <c r="FT107" s="79">
        <f t="shared" si="2686"/>
        <v>0</v>
      </c>
      <c r="FU107" s="77">
        <f t="shared" si="2686"/>
        <v>0</v>
      </c>
      <c r="FV107" s="78">
        <f t="shared" si="2686"/>
        <v>0</v>
      </c>
      <c r="FW107" s="78">
        <f t="shared" si="2686"/>
        <v>0</v>
      </c>
      <c r="FX107" s="78">
        <f t="shared" si="2686"/>
        <v>0</v>
      </c>
      <c r="FY107" s="78">
        <f t="shared" si="2686"/>
        <v>0</v>
      </c>
      <c r="FZ107" s="78">
        <f t="shared" si="2686"/>
        <v>0</v>
      </c>
      <c r="GA107" s="79">
        <f t="shared" si="2686"/>
        <v>0</v>
      </c>
      <c r="GB107" s="77">
        <f t="shared" si="2686"/>
        <v>0</v>
      </c>
      <c r="GC107" s="78">
        <f t="shared" si="2686"/>
        <v>0</v>
      </c>
      <c r="GD107" s="78">
        <f t="shared" si="2686"/>
        <v>0</v>
      </c>
      <c r="GE107" s="78">
        <f t="shared" si="2686"/>
        <v>0</v>
      </c>
      <c r="GF107" s="78">
        <f t="shared" si="2686"/>
        <v>0</v>
      </c>
      <c r="GG107" s="78">
        <f t="shared" si="2686"/>
        <v>0</v>
      </c>
      <c r="GH107" s="79">
        <f t="shared" si="2686"/>
        <v>0</v>
      </c>
      <c r="GI107" s="77">
        <f t="shared" si="2686"/>
        <v>0</v>
      </c>
      <c r="GJ107" s="78">
        <f t="shared" si="2686"/>
        <v>0</v>
      </c>
      <c r="GK107" s="78">
        <f t="shared" si="2686"/>
        <v>0</v>
      </c>
      <c r="GL107" s="78">
        <f t="shared" si="2686"/>
        <v>0</v>
      </c>
      <c r="GM107" s="78">
        <f t="shared" si="2686"/>
        <v>0</v>
      </c>
      <c r="GN107" s="78">
        <f t="shared" ref="GN107:IY107" si="2687">GM112</f>
        <v>0</v>
      </c>
      <c r="GO107" s="79">
        <f t="shared" si="2687"/>
        <v>0</v>
      </c>
      <c r="GP107" s="77">
        <f t="shared" si="2687"/>
        <v>0</v>
      </c>
      <c r="GQ107" s="78">
        <f t="shared" si="2687"/>
        <v>0</v>
      </c>
      <c r="GR107" s="78">
        <f t="shared" si="2687"/>
        <v>0</v>
      </c>
      <c r="GS107" s="78">
        <f t="shared" si="2687"/>
        <v>0</v>
      </c>
      <c r="GT107" s="78">
        <f t="shared" si="2687"/>
        <v>0</v>
      </c>
      <c r="GU107" s="78">
        <f t="shared" si="2687"/>
        <v>0</v>
      </c>
      <c r="GV107" s="79">
        <f t="shared" si="2687"/>
        <v>0</v>
      </c>
      <c r="GW107" s="77">
        <f t="shared" si="2687"/>
        <v>0</v>
      </c>
      <c r="GX107" s="78">
        <f t="shared" si="2687"/>
        <v>0</v>
      </c>
      <c r="GY107" s="78">
        <f t="shared" si="2687"/>
        <v>0</v>
      </c>
      <c r="GZ107" s="78">
        <f t="shared" si="2687"/>
        <v>0</v>
      </c>
      <c r="HA107" s="78">
        <f t="shared" si="2687"/>
        <v>0</v>
      </c>
      <c r="HB107" s="78">
        <f t="shared" si="2687"/>
        <v>0</v>
      </c>
      <c r="HC107" s="79">
        <f t="shared" si="2687"/>
        <v>0</v>
      </c>
      <c r="HD107" s="77">
        <f t="shared" si="2687"/>
        <v>0</v>
      </c>
      <c r="HE107" s="78">
        <f t="shared" si="2687"/>
        <v>0</v>
      </c>
      <c r="HF107" s="78">
        <f t="shared" si="2687"/>
        <v>0</v>
      </c>
      <c r="HG107" s="78">
        <f t="shared" si="2687"/>
        <v>0</v>
      </c>
      <c r="HH107" s="78">
        <f t="shared" si="2687"/>
        <v>0</v>
      </c>
      <c r="HI107" s="78">
        <f t="shared" si="2687"/>
        <v>0</v>
      </c>
      <c r="HJ107" s="79">
        <f t="shared" si="2687"/>
        <v>0</v>
      </c>
      <c r="HK107" s="77">
        <f t="shared" si="2687"/>
        <v>0</v>
      </c>
      <c r="HL107" s="78">
        <f t="shared" si="2687"/>
        <v>0</v>
      </c>
      <c r="HM107" s="78">
        <f t="shared" si="2687"/>
        <v>0</v>
      </c>
      <c r="HN107" s="78">
        <f t="shared" si="2687"/>
        <v>0</v>
      </c>
      <c r="HO107" s="78">
        <f t="shared" si="2687"/>
        <v>0</v>
      </c>
      <c r="HP107" s="78">
        <f t="shared" si="2687"/>
        <v>0</v>
      </c>
      <c r="HQ107" s="79">
        <f t="shared" si="2687"/>
        <v>0</v>
      </c>
      <c r="HR107" s="77">
        <f t="shared" si="2687"/>
        <v>0</v>
      </c>
      <c r="HS107" s="78">
        <f t="shared" si="2687"/>
        <v>0</v>
      </c>
      <c r="HT107" s="78">
        <f t="shared" si="2687"/>
        <v>0</v>
      </c>
      <c r="HU107" s="78">
        <f t="shared" si="2687"/>
        <v>0</v>
      </c>
      <c r="HV107" s="78">
        <f t="shared" si="2687"/>
        <v>0</v>
      </c>
      <c r="HW107" s="78">
        <f t="shared" si="2687"/>
        <v>0</v>
      </c>
      <c r="HX107" s="79">
        <f t="shared" si="2687"/>
        <v>0</v>
      </c>
      <c r="HY107" s="77">
        <f t="shared" si="2687"/>
        <v>0</v>
      </c>
      <c r="HZ107" s="78">
        <f t="shared" si="2687"/>
        <v>0</v>
      </c>
      <c r="IA107" s="78">
        <f t="shared" si="2687"/>
        <v>0</v>
      </c>
      <c r="IB107" s="78">
        <f t="shared" si="2687"/>
        <v>0</v>
      </c>
      <c r="IC107" s="78">
        <f t="shared" si="2687"/>
        <v>0</v>
      </c>
      <c r="ID107" s="78">
        <f t="shared" si="2687"/>
        <v>0</v>
      </c>
      <c r="IE107" s="79">
        <f t="shared" si="2687"/>
        <v>0</v>
      </c>
      <c r="IF107" s="77">
        <f t="shared" si="2687"/>
        <v>0</v>
      </c>
      <c r="IG107" s="78">
        <f t="shared" si="2687"/>
        <v>0</v>
      </c>
      <c r="IH107" s="78">
        <f t="shared" si="2687"/>
        <v>0</v>
      </c>
      <c r="II107" s="78">
        <f t="shared" si="2687"/>
        <v>0</v>
      </c>
      <c r="IJ107" s="78">
        <f t="shared" si="2687"/>
        <v>0</v>
      </c>
      <c r="IK107" s="78">
        <f t="shared" si="2687"/>
        <v>0</v>
      </c>
      <c r="IL107" s="79">
        <f t="shared" si="2687"/>
        <v>0</v>
      </c>
      <c r="IM107" s="77">
        <f t="shared" si="2687"/>
        <v>0</v>
      </c>
      <c r="IN107" s="78">
        <f t="shared" si="2687"/>
        <v>0</v>
      </c>
      <c r="IO107" s="78">
        <f t="shared" si="2687"/>
        <v>0</v>
      </c>
      <c r="IP107" s="78">
        <f t="shared" si="2687"/>
        <v>0</v>
      </c>
      <c r="IQ107" s="78">
        <f t="shared" si="2687"/>
        <v>0</v>
      </c>
      <c r="IR107" s="78">
        <f t="shared" si="2687"/>
        <v>0</v>
      </c>
      <c r="IS107" s="79">
        <f t="shared" si="2687"/>
        <v>0</v>
      </c>
      <c r="IT107" s="77">
        <f t="shared" si="2687"/>
        <v>0</v>
      </c>
      <c r="IU107" s="78">
        <f t="shared" si="2687"/>
        <v>0</v>
      </c>
      <c r="IV107" s="78">
        <f t="shared" si="2687"/>
        <v>0</v>
      </c>
      <c r="IW107" s="78">
        <f t="shared" si="2687"/>
        <v>0</v>
      </c>
      <c r="IX107" s="78">
        <f t="shared" si="2687"/>
        <v>0</v>
      </c>
      <c r="IY107" s="78">
        <f t="shared" si="2687"/>
        <v>0</v>
      </c>
      <c r="IZ107" s="79">
        <f t="shared" ref="IZ107:JN107" si="2688">IY112</f>
        <v>0</v>
      </c>
      <c r="JA107" s="77">
        <f t="shared" si="2688"/>
        <v>0</v>
      </c>
      <c r="JB107" s="78">
        <f t="shared" si="2688"/>
        <v>0</v>
      </c>
      <c r="JC107" s="78">
        <f t="shared" si="2688"/>
        <v>0</v>
      </c>
      <c r="JD107" s="78">
        <f t="shared" si="2688"/>
        <v>0</v>
      </c>
      <c r="JE107" s="78">
        <f t="shared" si="2688"/>
        <v>0</v>
      </c>
      <c r="JF107" s="78">
        <f t="shared" si="2688"/>
        <v>0</v>
      </c>
      <c r="JG107" s="79">
        <f t="shared" si="2688"/>
        <v>0</v>
      </c>
      <c r="JH107" s="77">
        <f t="shared" si="2688"/>
        <v>0</v>
      </c>
      <c r="JI107" s="78">
        <f t="shared" si="2688"/>
        <v>0</v>
      </c>
      <c r="JJ107" s="78">
        <f t="shared" si="2688"/>
        <v>0</v>
      </c>
      <c r="JK107" s="78">
        <f t="shared" si="2688"/>
        <v>0</v>
      </c>
      <c r="JL107" s="78">
        <f t="shared" si="2688"/>
        <v>0</v>
      </c>
      <c r="JM107" s="78">
        <f t="shared" si="2688"/>
        <v>0</v>
      </c>
      <c r="JN107" s="79">
        <f t="shared" si="2688"/>
        <v>0</v>
      </c>
    </row>
    <row r="108" spans="1:274" x14ac:dyDescent="0.2">
      <c r="A108" s="39" t="s">
        <v>32</v>
      </c>
      <c r="B108" s="40">
        <v>0</v>
      </c>
      <c r="C108" s="41"/>
      <c r="D108" s="41"/>
      <c r="E108" s="41"/>
      <c r="F108" s="41"/>
      <c r="G108" s="41"/>
      <c r="H108" s="42"/>
      <c r="I108" s="40">
        <v>0</v>
      </c>
      <c r="J108" s="41"/>
      <c r="K108" s="41"/>
      <c r="L108" s="41"/>
      <c r="M108" s="41"/>
      <c r="N108" s="41"/>
      <c r="O108" s="42"/>
      <c r="P108" s="40"/>
      <c r="Q108" s="41"/>
      <c r="R108" s="41"/>
      <c r="S108" s="41"/>
      <c r="T108" s="41"/>
      <c r="U108" s="41"/>
      <c r="V108" s="42"/>
      <c r="W108" s="40">
        <v>0</v>
      </c>
      <c r="X108" s="41"/>
      <c r="Y108" s="41"/>
      <c r="Z108" s="41"/>
      <c r="AA108" s="41"/>
      <c r="AB108" s="41"/>
      <c r="AC108" s="42"/>
      <c r="AD108" s="40">
        <v>0</v>
      </c>
      <c r="AE108" s="41"/>
      <c r="AF108" s="41"/>
      <c r="AG108" s="41"/>
      <c r="AH108" s="41"/>
      <c r="AI108" s="41"/>
      <c r="AJ108" s="42"/>
      <c r="AK108" s="40">
        <v>0</v>
      </c>
      <c r="AL108" s="41"/>
      <c r="AM108" s="41"/>
      <c r="AN108" s="41"/>
      <c r="AO108" s="41">
        <v>193</v>
      </c>
      <c r="AP108" s="41">
        <v>187</v>
      </c>
      <c r="AQ108" s="42">
        <v>249</v>
      </c>
      <c r="AR108" s="40">
        <v>216</v>
      </c>
      <c r="AS108" s="41">
        <v>170</v>
      </c>
      <c r="AT108" s="41">
        <v>190</v>
      </c>
      <c r="AU108" s="41">
        <v>235</v>
      </c>
      <c r="AV108" s="41">
        <v>200</v>
      </c>
      <c r="AW108" s="41">
        <v>242</v>
      </c>
      <c r="AX108" s="42">
        <v>270</v>
      </c>
      <c r="AY108" s="40">
        <v>242</v>
      </c>
      <c r="AZ108" s="41">
        <v>155</v>
      </c>
      <c r="BA108" s="41">
        <v>161</v>
      </c>
      <c r="BB108" s="41">
        <v>218</v>
      </c>
      <c r="BC108" s="41">
        <v>197</v>
      </c>
      <c r="BD108" s="41">
        <v>209</v>
      </c>
      <c r="BE108" s="42">
        <v>259</v>
      </c>
      <c r="BF108" s="40">
        <v>240</v>
      </c>
      <c r="BG108" s="41">
        <v>182</v>
      </c>
      <c r="BH108" s="41">
        <v>250</v>
      </c>
      <c r="BI108" s="41">
        <v>200</v>
      </c>
      <c r="BJ108" s="41">
        <v>285</v>
      </c>
      <c r="BK108" s="41">
        <v>240</v>
      </c>
      <c r="BL108" s="42">
        <v>270</v>
      </c>
      <c r="BM108" s="40">
        <v>305</v>
      </c>
      <c r="BN108" s="41">
        <v>258</v>
      </c>
      <c r="BO108" s="41">
        <v>290</v>
      </c>
      <c r="BP108" s="41">
        <v>266</v>
      </c>
      <c r="BQ108" s="41">
        <v>201</v>
      </c>
      <c r="BR108" s="41">
        <v>280</v>
      </c>
      <c r="BS108" s="42">
        <v>233</v>
      </c>
      <c r="BT108" s="40">
        <v>211</v>
      </c>
      <c r="BU108" s="41">
        <v>221</v>
      </c>
      <c r="BV108" s="41">
        <v>250</v>
      </c>
      <c r="BW108" s="41">
        <v>287</v>
      </c>
      <c r="BX108" s="41">
        <v>250</v>
      </c>
      <c r="BY108" s="41">
        <v>216</v>
      </c>
      <c r="BZ108" s="42">
        <v>244</v>
      </c>
      <c r="CA108" s="40">
        <v>219</v>
      </c>
      <c r="CB108" s="41">
        <v>202</v>
      </c>
      <c r="CC108" s="41">
        <v>319</v>
      </c>
      <c r="CD108" s="41">
        <v>250</v>
      </c>
      <c r="CE108" s="41">
        <v>250</v>
      </c>
      <c r="CF108" s="41">
        <v>220</v>
      </c>
      <c r="CG108" s="42">
        <v>367</v>
      </c>
      <c r="CH108" s="40">
        <v>278</v>
      </c>
      <c r="CI108" s="41">
        <v>158</v>
      </c>
      <c r="CJ108" s="41">
        <v>303</v>
      </c>
      <c r="CK108" s="41">
        <v>291</v>
      </c>
      <c r="CL108" s="41">
        <v>243</v>
      </c>
      <c r="CM108" s="41">
        <v>342</v>
      </c>
      <c r="CN108" s="42">
        <v>339</v>
      </c>
      <c r="CO108" s="40">
        <v>269</v>
      </c>
      <c r="CP108" s="41">
        <v>226</v>
      </c>
      <c r="CQ108" s="41">
        <v>280</v>
      </c>
      <c r="CR108" s="41">
        <v>319</v>
      </c>
      <c r="CS108" s="41">
        <v>284</v>
      </c>
      <c r="CT108" s="41">
        <v>336</v>
      </c>
      <c r="CU108" s="42">
        <v>431</v>
      </c>
      <c r="CV108" s="40">
        <v>305</v>
      </c>
      <c r="CW108" s="41">
        <v>219</v>
      </c>
      <c r="CX108" s="41">
        <v>242</v>
      </c>
      <c r="CY108" s="41">
        <v>408</v>
      </c>
      <c r="CZ108" s="41">
        <v>345</v>
      </c>
      <c r="DA108" s="41">
        <v>230</v>
      </c>
      <c r="DB108" s="42">
        <v>400</v>
      </c>
      <c r="DC108" s="40">
        <v>321</v>
      </c>
      <c r="DD108" s="41">
        <v>263</v>
      </c>
      <c r="DE108" s="41">
        <v>358</v>
      </c>
      <c r="DF108" s="41">
        <v>300</v>
      </c>
      <c r="DG108" s="41">
        <v>291</v>
      </c>
      <c r="DH108" s="41">
        <v>294</v>
      </c>
      <c r="DI108" s="42">
        <v>275</v>
      </c>
      <c r="DJ108" s="40">
        <v>232</v>
      </c>
      <c r="DK108" s="41">
        <v>242</v>
      </c>
      <c r="DL108" s="41">
        <v>397</v>
      </c>
      <c r="DM108" s="41">
        <v>263</v>
      </c>
      <c r="DN108" s="41">
        <v>348</v>
      </c>
      <c r="DO108" s="41">
        <v>354</v>
      </c>
      <c r="DP108" s="42">
        <v>393</v>
      </c>
      <c r="DQ108" s="40">
        <v>277</v>
      </c>
      <c r="DR108" s="41">
        <v>338</v>
      </c>
      <c r="DS108" s="41">
        <v>330</v>
      </c>
      <c r="DT108" s="41">
        <v>358</v>
      </c>
      <c r="DU108" s="41">
        <v>360</v>
      </c>
      <c r="DV108" s="41">
        <v>380</v>
      </c>
      <c r="DW108" s="42">
        <v>378</v>
      </c>
      <c r="DX108" s="40">
        <v>339</v>
      </c>
      <c r="DY108" s="41">
        <v>275</v>
      </c>
      <c r="DZ108" s="41">
        <v>374</v>
      </c>
      <c r="EA108" s="41"/>
      <c r="EB108" s="41"/>
      <c r="EC108" s="41"/>
      <c r="ED108" s="42"/>
      <c r="EE108" s="40">
        <v>0</v>
      </c>
      <c r="EF108" s="41"/>
      <c r="EG108" s="41"/>
      <c r="EH108" s="41"/>
      <c r="EI108" s="41"/>
      <c r="EJ108" s="41"/>
      <c r="EK108" s="42"/>
      <c r="EL108" s="40">
        <v>0</v>
      </c>
      <c r="EM108" s="41"/>
      <c r="EN108" s="41"/>
      <c r="EO108" s="41"/>
      <c r="EP108" s="41"/>
      <c r="EQ108" s="41"/>
      <c r="ER108" s="42"/>
      <c r="ES108" s="40">
        <v>0</v>
      </c>
      <c r="ET108" s="41"/>
      <c r="EU108" s="41"/>
      <c r="EV108" s="41"/>
      <c r="EW108" s="41"/>
      <c r="EX108" s="41"/>
      <c r="EY108" s="42"/>
      <c r="EZ108" s="40">
        <v>0</v>
      </c>
      <c r="FA108" s="41"/>
      <c r="FB108" s="41"/>
      <c r="FC108" s="41"/>
      <c r="FD108" s="41"/>
      <c r="FE108" s="41"/>
      <c r="FF108" s="42"/>
      <c r="FG108" s="40">
        <v>0</v>
      </c>
      <c r="FH108" s="41"/>
      <c r="FI108" s="41"/>
      <c r="FJ108" s="41"/>
      <c r="FK108" s="41"/>
      <c r="FL108" s="41"/>
      <c r="FM108" s="42"/>
      <c r="FN108" s="40">
        <v>0</v>
      </c>
      <c r="FO108" s="41"/>
      <c r="FP108" s="41"/>
      <c r="FQ108" s="41"/>
      <c r="FR108" s="41"/>
      <c r="FS108" s="41"/>
      <c r="FT108" s="42"/>
      <c r="FU108" s="40">
        <v>0</v>
      </c>
      <c r="FV108" s="41"/>
      <c r="FW108" s="41"/>
      <c r="FX108" s="41"/>
      <c r="FY108" s="41"/>
      <c r="FZ108" s="41"/>
      <c r="GA108" s="42"/>
      <c r="GB108" s="40">
        <v>0</v>
      </c>
      <c r="GC108" s="41"/>
      <c r="GD108" s="41"/>
      <c r="GE108" s="41"/>
      <c r="GF108" s="41"/>
      <c r="GG108" s="41"/>
      <c r="GH108" s="42"/>
      <c r="GI108" s="40">
        <v>0</v>
      </c>
      <c r="GJ108" s="41"/>
      <c r="GK108" s="41"/>
      <c r="GL108" s="41"/>
      <c r="GM108" s="41"/>
      <c r="GN108" s="41"/>
      <c r="GO108" s="42"/>
      <c r="GP108" s="40">
        <v>0</v>
      </c>
      <c r="GQ108" s="41"/>
      <c r="GR108" s="41"/>
      <c r="GS108" s="41"/>
      <c r="GT108" s="41"/>
      <c r="GU108" s="41"/>
      <c r="GV108" s="42"/>
      <c r="GW108" s="40">
        <v>0</v>
      </c>
      <c r="GX108" s="41"/>
      <c r="GY108" s="41"/>
      <c r="GZ108" s="41"/>
      <c r="HA108" s="41"/>
      <c r="HB108" s="41"/>
      <c r="HC108" s="42"/>
      <c r="HD108" s="40">
        <v>0</v>
      </c>
      <c r="HE108" s="41"/>
      <c r="HF108" s="41"/>
      <c r="HG108" s="41"/>
      <c r="HH108" s="41"/>
      <c r="HI108" s="41"/>
      <c r="HJ108" s="42"/>
      <c r="HK108" s="40">
        <v>0</v>
      </c>
      <c r="HL108" s="41"/>
      <c r="HM108" s="41"/>
      <c r="HN108" s="41"/>
      <c r="HO108" s="41"/>
      <c r="HP108" s="41"/>
      <c r="HQ108" s="42"/>
      <c r="HR108" s="40">
        <v>0</v>
      </c>
      <c r="HS108" s="41"/>
      <c r="HT108" s="41"/>
      <c r="HU108" s="41"/>
      <c r="HV108" s="41"/>
      <c r="HW108" s="41"/>
      <c r="HX108" s="42"/>
      <c r="HY108" s="40">
        <v>0</v>
      </c>
      <c r="HZ108" s="41"/>
      <c r="IA108" s="41"/>
      <c r="IB108" s="41"/>
      <c r="IC108" s="41"/>
      <c r="ID108" s="41"/>
      <c r="IE108" s="42"/>
      <c r="IF108" s="40">
        <v>0</v>
      </c>
      <c r="IG108" s="41"/>
      <c r="IH108" s="41"/>
      <c r="II108" s="41"/>
      <c r="IJ108" s="41"/>
      <c r="IK108" s="41"/>
      <c r="IL108" s="42"/>
      <c r="IM108" s="40">
        <v>0</v>
      </c>
      <c r="IN108" s="41"/>
      <c r="IO108" s="41"/>
      <c r="IP108" s="41"/>
      <c r="IQ108" s="41"/>
      <c r="IR108" s="41"/>
      <c r="IS108" s="42"/>
      <c r="IT108" s="40">
        <v>0</v>
      </c>
      <c r="IU108" s="41"/>
      <c r="IV108" s="41"/>
      <c r="IW108" s="41"/>
      <c r="IX108" s="41"/>
      <c r="IY108" s="41"/>
      <c r="IZ108" s="42"/>
      <c r="JA108" s="40">
        <v>0</v>
      </c>
      <c r="JB108" s="41"/>
      <c r="JC108" s="41"/>
      <c r="JD108" s="41"/>
      <c r="JE108" s="41"/>
      <c r="JF108" s="41"/>
      <c r="JG108" s="42"/>
      <c r="JH108" s="40">
        <v>0</v>
      </c>
      <c r="JI108" s="41"/>
      <c r="JJ108" s="41"/>
      <c r="JK108" s="41"/>
      <c r="JL108" s="41"/>
      <c r="JM108" s="41"/>
      <c r="JN108" s="42"/>
    </row>
    <row r="109" spans="1:274" x14ac:dyDescent="0.2">
      <c r="A109" s="39" t="s">
        <v>111</v>
      </c>
      <c r="B109" s="40"/>
      <c r="C109" s="41"/>
      <c r="D109" s="41"/>
      <c r="E109" s="41"/>
      <c r="F109" s="41"/>
      <c r="G109" s="41"/>
      <c r="H109" s="42"/>
      <c r="I109" s="40"/>
      <c r="J109" s="41"/>
      <c r="K109" s="41"/>
      <c r="L109" s="41"/>
      <c r="M109" s="41"/>
      <c r="N109" s="41"/>
      <c r="O109" s="42"/>
      <c r="P109" s="40"/>
      <c r="Q109" s="41"/>
      <c r="R109" s="41"/>
      <c r="S109" s="41"/>
      <c r="T109" s="41"/>
      <c r="U109" s="41"/>
      <c r="V109" s="42"/>
      <c r="W109" s="40"/>
      <c r="X109" s="41"/>
      <c r="Y109" s="41"/>
      <c r="Z109" s="41"/>
      <c r="AA109" s="41"/>
      <c r="AB109" s="41"/>
      <c r="AC109" s="42"/>
      <c r="AD109" s="40"/>
      <c r="AE109" s="41"/>
      <c r="AF109" s="41"/>
      <c r="AG109" s="41"/>
      <c r="AH109" s="41"/>
      <c r="AI109" s="41"/>
      <c r="AJ109" s="42"/>
      <c r="AK109" s="40"/>
      <c r="AL109" s="41"/>
      <c r="AM109" s="41"/>
      <c r="AN109" s="41"/>
      <c r="AO109" s="41"/>
      <c r="AP109" s="41"/>
      <c r="AQ109" s="42"/>
      <c r="AR109" s="40"/>
      <c r="AS109" s="41"/>
      <c r="AT109" s="41"/>
      <c r="AU109" s="41">
        <v>1205</v>
      </c>
      <c r="AV109" s="41"/>
      <c r="AW109" s="41"/>
      <c r="AX109" s="42"/>
      <c r="AY109" s="40"/>
      <c r="AZ109" s="41"/>
      <c r="BA109" s="41"/>
      <c r="BB109" s="41">
        <v>1505</v>
      </c>
      <c r="BC109" s="41"/>
      <c r="BD109" s="41"/>
      <c r="BE109" s="42"/>
      <c r="BF109" s="40"/>
      <c r="BG109" s="41"/>
      <c r="BH109" s="41"/>
      <c r="BI109" s="41"/>
      <c r="BJ109" s="41">
        <v>1755</v>
      </c>
      <c r="BK109" s="41"/>
      <c r="BL109" s="42"/>
      <c r="BM109" s="40">
        <v>795</v>
      </c>
      <c r="BN109" s="41"/>
      <c r="BO109" s="41"/>
      <c r="BP109" s="41"/>
      <c r="BQ109" s="41"/>
      <c r="BR109" s="41"/>
      <c r="BS109" s="42">
        <v>1600</v>
      </c>
      <c r="BT109" s="40"/>
      <c r="BU109" s="41"/>
      <c r="BV109" s="41"/>
      <c r="BW109" s="41">
        <v>915</v>
      </c>
      <c r="BX109" s="41"/>
      <c r="BY109" s="41"/>
      <c r="BZ109" s="42"/>
      <c r="CA109" s="40"/>
      <c r="CB109" s="41"/>
      <c r="CC109" s="41"/>
      <c r="CD109" s="41">
        <v>1737</v>
      </c>
      <c r="CE109" s="41"/>
      <c r="CF109" s="41"/>
      <c r="CG109" s="42"/>
      <c r="CH109" s="40">
        <v>1087</v>
      </c>
      <c r="CI109" s="41"/>
      <c r="CJ109" s="41"/>
      <c r="CK109" s="41"/>
      <c r="CL109" s="41"/>
      <c r="CM109" s="41"/>
      <c r="CN109" s="42"/>
      <c r="CO109" s="40"/>
      <c r="CP109" s="41"/>
      <c r="CQ109" s="41">
        <v>2729</v>
      </c>
      <c r="CR109" s="41"/>
      <c r="CS109" s="41"/>
      <c r="CT109" s="41"/>
      <c r="CU109" s="42"/>
      <c r="CV109" s="40"/>
      <c r="CW109" s="41"/>
      <c r="CX109" s="41"/>
      <c r="CY109" s="41"/>
      <c r="CZ109" s="41"/>
      <c r="DA109" s="41"/>
      <c r="DB109" s="42"/>
      <c r="DC109" s="40"/>
      <c r="DD109" s="41"/>
      <c r="DE109" s="41"/>
      <c r="DF109" s="41"/>
      <c r="DG109" s="41"/>
      <c r="DH109" s="41"/>
      <c r="DI109" s="42"/>
      <c r="DJ109" s="40"/>
      <c r="DK109" s="41"/>
      <c r="DL109" s="41"/>
      <c r="DM109" s="41">
        <v>6095</v>
      </c>
      <c r="DN109" s="41"/>
      <c r="DO109" s="41"/>
      <c r="DP109" s="42"/>
      <c r="DQ109" s="40"/>
      <c r="DR109" s="41"/>
      <c r="DS109" s="41"/>
      <c r="DT109" s="41"/>
      <c r="DU109" s="41"/>
      <c r="DV109" s="41"/>
      <c r="DW109" s="42"/>
      <c r="DX109" s="40"/>
      <c r="DY109" s="41"/>
      <c r="DZ109" s="41"/>
      <c r="EA109" s="41"/>
      <c r="EB109" s="41"/>
      <c r="EC109" s="41"/>
      <c r="ED109" s="42"/>
      <c r="EE109" s="40"/>
      <c r="EF109" s="41"/>
      <c r="EG109" s="41">
        <v>5164</v>
      </c>
      <c r="EH109" s="41"/>
      <c r="EI109" s="41"/>
      <c r="EJ109" s="41"/>
      <c r="EK109" s="42"/>
      <c r="EL109" s="40"/>
      <c r="EM109" s="41"/>
      <c r="EN109" s="41"/>
      <c r="EO109" s="41"/>
      <c r="EP109" s="41"/>
      <c r="EQ109" s="41"/>
      <c r="ER109" s="42"/>
      <c r="ES109" s="40"/>
      <c r="ET109" s="41"/>
      <c r="EU109" s="41"/>
      <c r="EV109" s="41"/>
      <c r="EW109" s="41"/>
      <c r="EX109" s="41"/>
      <c r="EY109" s="42"/>
      <c r="EZ109" s="40"/>
      <c r="FA109" s="41"/>
      <c r="FB109" s="41"/>
      <c r="FC109" s="41"/>
      <c r="FD109" s="41"/>
      <c r="FE109" s="41"/>
      <c r="FF109" s="42"/>
      <c r="FG109" s="40"/>
      <c r="FH109" s="41"/>
      <c r="FI109" s="41"/>
      <c r="FJ109" s="41"/>
      <c r="FK109" s="41"/>
      <c r="FL109" s="41"/>
      <c r="FM109" s="42"/>
      <c r="FN109" s="40"/>
      <c r="FO109" s="41"/>
      <c r="FP109" s="41"/>
      <c r="FQ109" s="41"/>
      <c r="FR109" s="41"/>
      <c r="FS109" s="41"/>
      <c r="FT109" s="42"/>
      <c r="FU109" s="40"/>
      <c r="FV109" s="41"/>
      <c r="FW109" s="41"/>
      <c r="FX109" s="41"/>
      <c r="FY109" s="41"/>
      <c r="FZ109" s="41"/>
      <c r="GA109" s="42"/>
      <c r="GB109" s="40"/>
      <c r="GC109" s="41"/>
      <c r="GD109" s="41"/>
      <c r="GE109" s="41"/>
      <c r="GF109" s="41"/>
      <c r="GG109" s="41"/>
      <c r="GH109" s="42"/>
      <c r="GI109" s="40"/>
      <c r="GJ109" s="41"/>
      <c r="GK109" s="41"/>
      <c r="GL109" s="41"/>
      <c r="GM109" s="41"/>
      <c r="GN109" s="41"/>
      <c r="GO109" s="42"/>
      <c r="GP109" s="40"/>
      <c r="GQ109" s="41"/>
      <c r="GR109" s="41"/>
      <c r="GS109" s="41"/>
      <c r="GT109" s="41"/>
      <c r="GU109" s="41"/>
      <c r="GV109" s="42"/>
      <c r="GW109" s="40"/>
      <c r="GX109" s="41"/>
      <c r="GY109" s="41"/>
      <c r="GZ109" s="41"/>
      <c r="HA109" s="41"/>
      <c r="HB109" s="41"/>
      <c r="HC109" s="42"/>
      <c r="HD109" s="40"/>
      <c r="HE109" s="41"/>
      <c r="HF109" s="41"/>
      <c r="HG109" s="41"/>
      <c r="HH109" s="41"/>
      <c r="HI109" s="41"/>
      <c r="HJ109" s="42"/>
      <c r="HK109" s="40"/>
      <c r="HL109" s="41"/>
      <c r="HM109" s="41"/>
      <c r="HN109" s="41"/>
      <c r="HO109" s="41"/>
      <c r="HP109" s="41"/>
      <c r="HQ109" s="42"/>
      <c r="HR109" s="40"/>
      <c r="HS109" s="41"/>
      <c r="HT109" s="41"/>
      <c r="HU109" s="41"/>
      <c r="HV109" s="41"/>
      <c r="HW109" s="41"/>
      <c r="HX109" s="42"/>
      <c r="HY109" s="40"/>
      <c r="HZ109" s="41"/>
      <c r="IA109" s="41"/>
      <c r="IB109" s="41"/>
      <c r="IC109" s="41"/>
      <c r="ID109" s="41"/>
      <c r="IE109" s="42"/>
      <c r="IF109" s="40"/>
      <c r="IG109" s="41"/>
      <c r="IH109" s="41"/>
      <c r="II109" s="41"/>
      <c r="IJ109" s="41"/>
      <c r="IK109" s="41"/>
      <c r="IL109" s="42"/>
      <c r="IM109" s="40"/>
      <c r="IN109" s="41"/>
      <c r="IO109" s="41"/>
      <c r="IP109" s="41"/>
      <c r="IQ109" s="41"/>
      <c r="IR109" s="41"/>
      <c r="IS109" s="42"/>
      <c r="IT109" s="40"/>
      <c r="IU109" s="41"/>
      <c r="IV109" s="41"/>
      <c r="IW109" s="41"/>
      <c r="IX109" s="41"/>
      <c r="IY109" s="41"/>
      <c r="IZ109" s="42"/>
      <c r="JA109" s="40"/>
      <c r="JB109" s="41"/>
      <c r="JC109" s="41"/>
      <c r="JD109" s="41"/>
      <c r="JE109" s="41"/>
      <c r="JF109" s="41"/>
      <c r="JG109" s="42"/>
      <c r="JH109" s="40"/>
      <c r="JI109" s="41"/>
      <c r="JJ109" s="41"/>
      <c r="JK109" s="41"/>
      <c r="JL109" s="41"/>
      <c r="JM109" s="41"/>
      <c r="JN109" s="42"/>
    </row>
    <row r="110" spans="1:274" x14ac:dyDescent="0.2">
      <c r="A110" s="39" t="s">
        <v>112</v>
      </c>
      <c r="B110" s="40"/>
      <c r="C110" s="41"/>
      <c r="D110" s="41"/>
      <c r="E110" s="41"/>
      <c r="F110" s="41"/>
      <c r="G110" s="41"/>
      <c r="H110" s="42"/>
      <c r="I110" s="40"/>
      <c r="J110" s="41"/>
      <c r="K110" s="41"/>
      <c r="L110" s="41"/>
      <c r="M110" s="41"/>
      <c r="N110" s="41"/>
      <c r="O110" s="42"/>
      <c r="P110" s="40"/>
      <c r="Q110" s="41"/>
      <c r="R110" s="41"/>
      <c r="S110" s="41"/>
      <c r="T110" s="41"/>
      <c r="U110" s="41"/>
      <c r="V110" s="42"/>
      <c r="W110" s="40"/>
      <c r="X110" s="41"/>
      <c r="Y110" s="41"/>
      <c r="Z110" s="41"/>
      <c r="AA110" s="41"/>
      <c r="AB110" s="41"/>
      <c r="AC110" s="42"/>
      <c r="AD110" s="40"/>
      <c r="AE110" s="41"/>
      <c r="AF110" s="41"/>
      <c r="AG110" s="41"/>
      <c r="AH110" s="41"/>
      <c r="AI110" s="41"/>
      <c r="AJ110" s="42"/>
      <c r="AK110" s="40"/>
      <c r="AL110" s="41"/>
      <c r="AM110" s="41"/>
      <c r="AN110" s="41"/>
      <c r="AO110" s="41"/>
      <c r="AP110" s="41"/>
      <c r="AQ110" s="42"/>
      <c r="AR110" s="40"/>
      <c r="AS110" s="41"/>
      <c r="AT110" s="41"/>
      <c r="AU110" s="41"/>
      <c r="AV110" s="41"/>
      <c r="AW110" s="41"/>
      <c r="AX110" s="42"/>
      <c r="AY110" s="40"/>
      <c r="AZ110" s="41"/>
      <c r="BA110" s="41"/>
      <c r="BB110" s="41"/>
      <c r="BC110" s="41"/>
      <c r="BD110" s="41"/>
      <c r="BE110" s="42"/>
      <c r="BF110" s="40"/>
      <c r="BG110" s="41"/>
      <c r="BH110" s="41"/>
      <c r="BI110" s="41"/>
      <c r="BJ110" s="41"/>
      <c r="BK110" s="41"/>
      <c r="BL110" s="42"/>
      <c r="BM110" s="40"/>
      <c r="BN110" s="41"/>
      <c r="BO110" s="41"/>
      <c r="BP110" s="41"/>
      <c r="BQ110" s="41"/>
      <c r="BR110" s="41"/>
      <c r="BS110" s="42"/>
      <c r="BT110" s="40"/>
      <c r="BU110" s="41"/>
      <c r="BV110" s="41"/>
      <c r="BW110" s="41"/>
      <c r="BX110" s="41"/>
      <c r="BY110" s="41"/>
      <c r="BZ110" s="42"/>
      <c r="CA110" s="40"/>
      <c r="CB110" s="41"/>
      <c r="CC110" s="41"/>
      <c r="CD110" s="41"/>
      <c r="CE110" s="41"/>
      <c r="CF110" s="41"/>
      <c r="CG110" s="42"/>
      <c r="CH110" s="40"/>
      <c r="CI110" s="41"/>
      <c r="CJ110" s="41"/>
      <c r="CK110" s="41"/>
      <c r="CL110" s="41"/>
      <c r="CM110" s="41"/>
      <c r="CN110" s="42"/>
      <c r="CO110" s="40"/>
      <c r="CP110" s="41"/>
      <c r="CQ110" s="41"/>
      <c r="CR110" s="41"/>
      <c r="CS110" s="41"/>
      <c r="CT110" s="41"/>
      <c r="CU110" s="42"/>
      <c r="CV110" s="40"/>
      <c r="CW110" s="41"/>
      <c r="CX110" s="41"/>
      <c r="CY110" s="41"/>
      <c r="CZ110" s="41"/>
      <c r="DA110" s="41"/>
      <c r="DB110" s="42"/>
      <c r="DC110" s="40"/>
      <c r="DD110" s="41"/>
      <c r="DE110" s="41"/>
      <c r="DF110" s="41"/>
      <c r="DG110" s="41"/>
      <c r="DH110" s="41"/>
      <c r="DI110" s="42"/>
      <c r="DJ110" s="40"/>
      <c r="DK110" s="41"/>
      <c r="DL110" s="41"/>
      <c r="DM110" s="41"/>
      <c r="DN110" s="41"/>
      <c r="DO110" s="41"/>
      <c r="DP110" s="42"/>
      <c r="DQ110" s="40"/>
      <c r="DR110" s="41"/>
      <c r="DS110" s="41"/>
      <c r="DT110" s="41"/>
      <c r="DU110" s="41"/>
      <c r="DV110" s="41"/>
      <c r="DW110" s="42"/>
      <c r="DX110" s="40"/>
      <c r="DY110" s="41"/>
      <c r="DZ110" s="41"/>
      <c r="EA110" s="41"/>
      <c r="EB110" s="41"/>
      <c r="EC110" s="41"/>
      <c r="ED110" s="42"/>
      <c r="EE110" s="40"/>
      <c r="EF110" s="41"/>
      <c r="EG110" s="41"/>
      <c r="EH110" s="41"/>
      <c r="EI110" s="41"/>
      <c r="EJ110" s="41"/>
      <c r="EK110" s="42"/>
      <c r="EL110" s="40"/>
      <c r="EM110" s="41"/>
      <c r="EN110" s="41"/>
      <c r="EO110" s="41"/>
      <c r="EP110" s="41"/>
      <c r="EQ110" s="41"/>
      <c r="ER110" s="42"/>
      <c r="ES110" s="40"/>
      <c r="ET110" s="41"/>
      <c r="EU110" s="41"/>
      <c r="EV110" s="41"/>
      <c r="EW110" s="41"/>
      <c r="EX110" s="41"/>
      <c r="EY110" s="42"/>
      <c r="EZ110" s="40"/>
      <c r="FA110" s="41"/>
      <c r="FB110" s="41"/>
      <c r="FC110" s="41"/>
      <c r="FD110" s="41"/>
      <c r="FE110" s="41"/>
      <c r="FF110" s="42"/>
      <c r="FG110" s="40"/>
      <c r="FH110" s="41"/>
      <c r="FI110" s="41"/>
      <c r="FJ110" s="41"/>
      <c r="FK110" s="41"/>
      <c r="FL110" s="41"/>
      <c r="FM110" s="42"/>
      <c r="FN110" s="40"/>
      <c r="FO110" s="41"/>
      <c r="FP110" s="41"/>
      <c r="FQ110" s="41"/>
      <c r="FR110" s="41"/>
      <c r="FS110" s="41"/>
      <c r="FT110" s="42"/>
      <c r="FU110" s="40"/>
      <c r="FV110" s="41"/>
      <c r="FW110" s="41"/>
      <c r="FX110" s="41"/>
      <c r="FY110" s="41"/>
      <c r="FZ110" s="41"/>
      <c r="GA110" s="42"/>
      <c r="GB110" s="40"/>
      <c r="GC110" s="41"/>
      <c r="GD110" s="41"/>
      <c r="GE110" s="41"/>
      <c r="GF110" s="41"/>
      <c r="GG110" s="41"/>
      <c r="GH110" s="42"/>
      <c r="GI110" s="40"/>
      <c r="GJ110" s="41"/>
      <c r="GK110" s="41"/>
      <c r="GL110" s="41"/>
      <c r="GM110" s="41"/>
      <c r="GN110" s="41"/>
      <c r="GO110" s="42"/>
      <c r="GP110" s="40"/>
      <c r="GQ110" s="41"/>
      <c r="GR110" s="41"/>
      <c r="GS110" s="41"/>
      <c r="GT110" s="41"/>
      <c r="GU110" s="41"/>
      <c r="GV110" s="42"/>
      <c r="GW110" s="40"/>
      <c r="GX110" s="41"/>
      <c r="GY110" s="41"/>
      <c r="GZ110" s="41"/>
      <c r="HA110" s="41"/>
      <c r="HB110" s="41"/>
      <c r="HC110" s="42"/>
      <c r="HD110" s="40"/>
      <c r="HE110" s="41"/>
      <c r="HF110" s="41"/>
      <c r="HG110" s="41"/>
      <c r="HH110" s="41"/>
      <c r="HI110" s="41"/>
      <c r="HJ110" s="42"/>
      <c r="HK110" s="40"/>
      <c r="HL110" s="41"/>
      <c r="HM110" s="41"/>
      <c r="HN110" s="41"/>
      <c r="HO110" s="41"/>
      <c r="HP110" s="41"/>
      <c r="HQ110" s="42"/>
      <c r="HR110" s="40"/>
      <c r="HS110" s="41"/>
      <c r="HT110" s="41"/>
      <c r="HU110" s="41"/>
      <c r="HV110" s="41"/>
      <c r="HW110" s="41"/>
      <c r="HX110" s="42"/>
      <c r="HY110" s="40"/>
      <c r="HZ110" s="41"/>
      <c r="IA110" s="41"/>
      <c r="IB110" s="41"/>
      <c r="IC110" s="41"/>
      <c r="ID110" s="41"/>
      <c r="IE110" s="42"/>
      <c r="IF110" s="40"/>
      <c r="IG110" s="41"/>
      <c r="IH110" s="41"/>
      <c r="II110" s="41"/>
      <c r="IJ110" s="41"/>
      <c r="IK110" s="41"/>
      <c r="IL110" s="42"/>
      <c r="IM110" s="40"/>
      <c r="IN110" s="41"/>
      <c r="IO110" s="41"/>
      <c r="IP110" s="41"/>
      <c r="IQ110" s="41"/>
      <c r="IR110" s="41"/>
      <c r="IS110" s="42"/>
      <c r="IT110" s="40"/>
      <c r="IU110" s="41"/>
      <c r="IV110" s="41"/>
      <c r="IW110" s="41"/>
      <c r="IX110" s="41"/>
      <c r="IY110" s="41"/>
      <c r="IZ110" s="42"/>
      <c r="JA110" s="40"/>
      <c r="JB110" s="41"/>
      <c r="JC110" s="41"/>
      <c r="JD110" s="41"/>
      <c r="JE110" s="41"/>
      <c r="JF110" s="41"/>
      <c r="JG110" s="42"/>
      <c r="JH110" s="40"/>
      <c r="JI110" s="41"/>
      <c r="JJ110" s="41"/>
      <c r="JK110" s="41"/>
      <c r="JL110" s="41"/>
      <c r="JM110" s="41"/>
      <c r="JN110" s="42"/>
    </row>
    <row r="111" spans="1:274" x14ac:dyDescent="0.2">
      <c r="A111" s="26" t="s">
        <v>113</v>
      </c>
      <c r="B111" s="27"/>
      <c r="C111" s="28"/>
      <c r="D111" s="28"/>
      <c r="E111" s="28"/>
      <c r="F111" s="28"/>
      <c r="G111" s="28"/>
      <c r="H111" s="29"/>
      <c r="I111" s="27"/>
      <c r="J111" s="28"/>
      <c r="K111" s="28"/>
      <c r="L111" s="28"/>
      <c r="M111" s="28"/>
      <c r="N111" s="28"/>
      <c r="O111" s="29"/>
      <c r="P111" s="27"/>
      <c r="Q111" s="28"/>
      <c r="R111" s="28"/>
      <c r="S111" s="28"/>
      <c r="T111" s="28"/>
      <c r="U111" s="28"/>
      <c r="V111" s="29"/>
      <c r="W111" s="27"/>
      <c r="X111" s="28"/>
      <c r="Y111" s="28"/>
      <c r="Z111" s="28"/>
      <c r="AA111" s="28"/>
      <c r="AB111" s="28"/>
      <c r="AC111" s="29"/>
      <c r="AD111" s="27"/>
      <c r="AE111" s="28"/>
      <c r="AF111" s="28"/>
      <c r="AG111" s="28"/>
      <c r="AH111" s="28"/>
      <c r="AI111" s="28"/>
      <c r="AJ111" s="29"/>
      <c r="AK111" s="27"/>
      <c r="AL111" s="28"/>
      <c r="AM111" s="28"/>
      <c r="AN111" s="28"/>
      <c r="AO111" s="28"/>
      <c r="AP111" s="28"/>
      <c r="AQ111" s="29"/>
      <c r="AR111" s="27"/>
      <c r="AS111" s="28"/>
      <c r="AT111" s="28"/>
      <c r="AU111" s="28"/>
      <c r="AV111" s="28"/>
      <c r="AW111" s="28"/>
      <c r="AX111" s="29"/>
      <c r="AY111" s="27"/>
      <c r="AZ111" s="28"/>
      <c r="BA111" s="28"/>
      <c r="BB111" s="28"/>
      <c r="BC111" s="28"/>
      <c r="BD111" s="28"/>
      <c r="BE111" s="29"/>
      <c r="BF111" s="27"/>
      <c r="BG111" s="28"/>
      <c r="BH111" s="28"/>
      <c r="BI111" s="28"/>
      <c r="BJ111" s="28"/>
      <c r="BK111" s="28"/>
      <c r="BL111" s="29"/>
      <c r="BM111" s="27"/>
      <c r="BN111" s="28"/>
      <c r="BO111" s="28"/>
      <c r="BP111" s="28"/>
      <c r="BQ111" s="28"/>
      <c r="BR111" s="28"/>
      <c r="BS111" s="29"/>
      <c r="BT111" s="27"/>
      <c r="BU111" s="28"/>
      <c r="BV111" s="28"/>
      <c r="BW111" s="28"/>
      <c r="BX111" s="28"/>
      <c r="BY111" s="28"/>
      <c r="BZ111" s="29"/>
      <c r="CA111" s="27"/>
      <c r="CB111" s="28"/>
      <c r="CC111" s="28"/>
      <c r="CD111" s="28"/>
      <c r="CE111" s="28"/>
      <c r="CF111" s="28"/>
      <c r="CG111" s="29"/>
      <c r="CH111" s="27"/>
      <c r="CI111" s="28"/>
      <c r="CJ111" s="28"/>
      <c r="CK111" s="28"/>
      <c r="CL111" s="28"/>
      <c r="CM111" s="28"/>
      <c r="CN111" s="29"/>
      <c r="CO111" s="27"/>
      <c r="CP111" s="28"/>
      <c r="CQ111" s="28"/>
      <c r="CR111" s="28"/>
      <c r="CS111" s="28"/>
      <c r="CT111" s="28"/>
      <c r="CU111" s="29"/>
      <c r="CV111" s="27"/>
      <c r="CW111" s="28"/>
      <c r="CX111" s="28"/>
      <c r="CY111" s="28"/>
      <c r="CZ111" s="28"/>
      <c r="DA111" s="28"/>
      <c r="DB111" s="29"/>
      <c r="DC111" s="27"/>
      <c r="DD111" s="28"/>
      <c r="DE111" s="28"/>
      <c r="DF111" s="28"/>
      <c r="DG111" s="28"/>
      <c r="DH111" s="28"/>
      <c r="DI111" s="29"/>
      <c r="DJ111" s="27"/>
      <c r="DK111" s="28"/>
      <c r="DL111" s="28"/>
      <c r="DM111" s="28"/>
      <c r="DN111" s="28"/>
      <c r="DO111" s="28"/>
      <c r="DP111" s="29"/>
      <c r="DQ111" s="27"/>
      <c r="DR111" s="28"/>
      <c r="DS111" s="28"/>
      <c r="DT111" s="28"/>
      <c r="DU111" s="28"/>
      <c r="DV111" s="28"/>
      <c r="DW111" s="29"/>
      <c r="DX111" s="27"/>
      <c r="DY111" s="28"/>
      <c r="DZ111" s="28"/>
      <c r="EA111" s="28"/>
      <c r="EB111" s="28"/>
      <c r="EC111" s="28"/>
      <c r="ED111" s="29"/>
      <c r="EE111" s="27"/>
      <c r="EF111" s="28"/>
      <c r="EG111" s="28"/>
      <c r="EH111" s="28"/>
      <c r="EI111" s="28"/>
      <c r="EJ111" s="28"/>
      <c r="EK111" s="29"/>
      <c r="EL111" s="27"/>
      <c r="EM111" s="28"/>
      <c r="EN111" s="28"/>
      <c r="EO111" s="28"/>
      <c r="EP111" s="28"/>
      <c r="EQ111" s="28"/>
      <c r="ER111" s="29"/>
      <c r="ES111" s="27"/>
      <c r="ET111" s="28"/>
      <c r="EU111" s="28"/>
      <c r="EV111" s="28"/>
      <c r="EW111" s="28"/>
      <c r="EX111" s="28"/>
      <c r="EY111" s="29"/>
      <c r="EZ111" s="27"/>
      <c r="FA111" s="28"/>
      <c r="FB111" s="28"/>
      <c r="FC111" s="28"/>
      <c r="FD111" s="28"/>
      <c r="FE111" s="28"/>
      <c r="FF111" s="29"/>
      <c r="FG111" s="27"/>
      <c r="FH111" s="28"/>
      <c r="FI111" s="28"/>
      <c r="FJ111" s="28"/>
      <c r="FK111" s="28"/>
      <c r="FL111" s="28"/>
      <c r="FM111" s="29"/>
      <c r="FN111" s="27"/>
      <c r="FO111" s="28"/>
      <c r="FP111" s="28"/>
      <c r="FQ111" s="28"/>
      <c r="FR111" s="28"/>
      <c r="FS111" s="28"/>
      <c r="FT111" s="29"/>
      <c r="FU111" s="27"/>
      <c r="FV111" s="28"/>
      <c r="FW111" s="28"/>
      <c r="FX111" s="28"/>
      <c r="FY111" s="28"/>
      <c r="FZ111" s="28"/>
      <c r="GA111" s="29"/>
      <c r="GB111" s="27"/>
      <c r="GC111" s="28"/>
      <c r="GD111" s="28"/>
      <c r="GE111" s="28"/>
      <c r="GF111" s="28"/>
      <c r="GG111" s="28"/>
      <c r="GH111" s="29"/>
      <c r="GI111" s="27"/>
      <c r="GJ111" s="28"/>
      <c r="GK111" s="28"/>
      <c r="GL111" s="28"/>
      <c r="GM111" s="28"/>
      <c r="GN111" s="28"/>
      <c r="GO111" s="29"/>
      <c r="GP111" s="27"/>
      <c r="GQ111" s="28"/>
      <c r="GR111" s="28"/>
      <c r="GS111" s="28"/>
      <c r="GT111" s="28"/>
      <c r="GU111" s="28"/>
      <c r="GV111" s="29"/>
      <c r="GW111" s="27"/>
      <c r="GX111" s="28"/>
      <c r="GY111" s="28"/>
      <c r="GZ111" s="28"/>
      <c r="HA111" s="28"/>
      <c r="HB111" s="28"/>
      <c r="HC111" s="29"/>
      <c r="HD111" s="27"/>
      <c r="HE111" s="28"/>
      <c r="HF111" s="28"/>
      <c r="HG111" s="28"/>
      <c r="HH111" s="28"/>
      <c r="HI111" s="28"/>
      <c r="HJ111" s="29"/>
      <c r="HK111" s="27"/>
      <c r="HL111" s="28"/>
      <c r="HM111" s="28"/>
      <c r="HN111" s="28"/>
      <c r="HO111" s="28"/>
      <c r="HP111" s="28"/>
      <c r="HQ111" s="29"/>
      <c r="HR111" s="27"/>
      <c r="HS111" s="28"/>
      <c r="HT111" s="28"/>
      <c r="HU111" s="28"/>
      <c r="HV111" s="28"/>
      <c r="HW111" s="28"/>
      <c r="HX111" s="29"/>
      <c r="HY111" s="27"/>
      <c r="HZ111" s="28"/>
      <c r="IA111" s="28"/>
      <c r="IB111" s="28"/>
      <c r="IC111" s="28"/>
      <c r="ID111" s="28"/>
      <c r="IE111" s="29"/>
      <c r="IF111" s="27"/>
      <c r="IG111" s="28"/>
      <c r="IH111" s="28"/>
      <c r="II111" s="28"/>
      <c r="IJ111" s="28"/>
      <c r="IK111" s="28"/>
      <c r="IL111" s="29"/>
      <c r="IM111" s="27"/>
      <c r="IN111" s="28"/>
      <c r="IO111" s="28"/>
      <c r="IP111" s="28"/>
      <c r="IQ111" s="28"/>
      <c r="IR111" s="28"/>
      <c r="IS111" s="29"/>
      <c r="IT111" s="27"/>
      <c r="IU111" s="28"/>
      <c r="IV111" s="28"/>
      <c r="IW111" s="28"/>
      <c r="IX111" s="28"/>
      <c r="IY111" s="28"/>
      <c r="IZ111" s="29"/>
      <c r="JA111" s="27"/>
      <c r="JB111" s="28"/>
      <c r="JC111" s="28"/>
      <c r="JD111" s="28"/>
      <c r="JE111" s="28"/>
      <c r="JF111" s="28"/>
      <c r="JG111" s="29"/>
      <c r="JH111" s="27"/>
      <c r="JI111" s="28"/>
      <c r="JJ111" s="28"/>
      <c r="JK111" s="28"/>
      <c r="JL111" s="28"/>
      <c r="JM111" s="28"/>
      <c r="JN111" s="29"/>
    </row>
    <row r="112" spans="1:274" x14ac:dyDescent="0.2">
      <c r="A112" s="80" t="s">
        <v>35</v>
      </c>
      <c r="B112" s="81">
        <f>B107+B108-B109-B110-B111</f>
        <v>0</v>
      </c>
      <c r="C112" s="82">
        <f t="shared" ref="C112" si="2689">C107+C108-C109-C110-C111</f>
        <v>0</v>
      </c>
      <c r="D112" s="82">
        <f t="shared" ref="D112" si="2690">D107+D108-D109-D110-D111</f>
        <v>0</v>
      </c>
      <c r="E112" s="82">
        <f t="shared" ref="E112" si="2691">E107+E108-E109-E110-E111</f>
        <v>0</v>
      </c>
      <c r="F112" s="82">
        <f t="shared" ref="F112" si="2692">F107+F108-F109-F110-F111</f>
        <v>0</v>
      </c>
      <c r="G112" s="82">
        <f t="shared" ref="G112" si="2693">G107+G108-G109-G110-G111</f>
        <v>0</v>
      </c>
      <c r="H112" s="83">
        <f t="shared" ref="H112" si="2694">H107+H108-H109-H110-H111</f>
        <v>0</v>
      </c>
      <c r="I112" s="81">
        <f t="shared" ref="I112" si="2695">I107+I108-I109-I110-I111</f>
        <v>0</v>
      </c>
      <c r="J112" s="82">
        <f t="shared" ref="J112" si="2696">J107+J108-J109-J110-J111</f>
        <v>0</v>
      </c>
      <c r="K112" s="82">
        <f t="shared" ref="K112" si="2697">K107+K108-K109-K110-K111</f>
        <v>0</v>
      </c>
      <c r="L112" s="82">
        <f t="shared" ref="L112" si="2698">L107+L108-L109-L110-L111</f>
        <v>0</v>
      </c>
      <c r="M112" s="82">
        <f t="shared" ref="M112" si="2699">M107+M108-M109-M110-M111</f>
        <v>0</v>
      </c>
      <c r="N112" s="82">
        <f t="shared" ref="N112" si="2700">N107+N108-N109-N110-N111</f>
        <v>0</v>
      </c>
      <c r="O112" s="83">
        <f t="shared" ref="O112" si="2701">O107+O108-O109-O110-O111</f>
        <v>0</v>
      </c>
      <c r="P112" s="81">
        <f t="shared" ref="P112" si="2702">P107+P108-P109-P110-P111</f>
        <v>0</v>
      </c>
      <c r="Q112" s="82">
        <f t="shared" ref="Q112" si="2703">Q107+Q108-Q109-Q110-Q111</f>
        <v>0</v>
      </c>
      <c r="R112" s="82">
        <f t="shared" ref="R112" si="2704">R107+R108-R109-R110-R111</f>
        <v>0</v>
      </c>
      <c r="S112" s="82">
        <f t="shared" ref="S112" si="2705">S107+S108-S109-S110-S111</f>
        <v>0</v>
      </c>
      <c r="T112" s="82">
        <f t="shared" ref="T112" si="2706">T107+T108-T109-T110-T111</f>
        <v>0</v>
      </c>
      <c r="U112" s="82">
        <f t="shared" ref="U112" si="2707">U107+U108-U109-U110-U111</f>
        <v>0</v>
      </c>
      <c r="V112" s="83">
        <f t="shared" ref="V112" si="2708">V107+V108-V109-V110-V111</f>
        <v>0</v>
      </c>
      <c r="W112" s="81">
        <f t="shared" ref="W112" si="2709">W107+W108-W109-W110-W111</f>
        <v>0</v>
      </c>
      <c r="X112" s="82">
        <f t="shared" ref="X112" si="2710">X107+X108-X109-X110-X111</f>
        <v>0</v>
      </c>
      <c r="Y112" s="82">
        <f t="shared" ref="Y112" si="2711">Y107+Y108-Y109-Y110-Y111</f>
        <v>0</v>
      </c>
      <c r="Z112" s="82">
        <f t="shared" ref="Z112" si="2712">Z107+Z108-Z109-Z110-Z111</f>
        <v>0</v>
      </c>
      <c r="AA112" s="82">
        <f t="shared" ref="AA112" si="2713">AA107+AA108-AA109-AA110-AA111</f>
        <v>0</v>
      </c>
      <c r="AB112" s="82">
        <f t="shared" ref="AB112" si="2714">AB107+AB108-AB109-AB110-AB111</f>
        <v>0</v>
      </c>
      <c r="AC112" s="83">
        <f t="shared" ref="AC112" si="2715">AC107+AC108-AC109-AC110-AC111</f>
        <v>0</v>
      </c>
      <c r="AD112" s="81">
        <f t="shared" ref="AD112" si="2716">AD107+AD108-AD109-AD110-AD111</f>
        <v>0</v>
      </c>
      <c r="AE112" s="82">
        <f t="shared" ref="AE112" si="2717">AE107+AE108-AE109-AE110-AE111</f>
        <v>0</v>
      </c>
      <c r="AF112" s="82">
        <f t="shared" ref="AF112" si="2718">AF107+AF108-AF109-AF110-AF111</f>
        <v>0</v>
      </c>
      <c r="AG112" s="82">
        <f t="shared" ref="AG112" si="2719">AG107+AG108-AG109-AG110-AG111</f>
        <v>0</v>
      </c>
      <c r="AH112" s="82">
        <f t="shared" ref="AH112" si="2720">AH107+AH108-AH109-AH110-AH111</f>
        <v>0</v>
      </c>
      <c r="AI112" s="82">
        <f t="shared" ref="AI112" si="2721">AI107+AI108-AI109-AI110-AI111</f>
        <v>0</v>
      </c>
      <c r="AJ112" s="83">
        <f t="shared" ref="AJ112" si="2722">AJ107+AJ108-AJ109-AJ110-AJ111</f>
        <v>0</v>
      </c>
      <c r="AK112" s="81">
        <f t="shared" ref="AK112" si="2723">AK107+AK108-AK109-AK110-AK111</f>
        <v>0</v>
      </c>
      <c r="AL112" s="82">
        <f t="shared" ref="AL112" si="2724">AL107+AL108-AL109-AL110-AL111</f>
        <v>0</v>
      </c>
      <c r="AM112" s="82">
        <f t="shared" ref="AM112" si="2725">AM107+AM108-AM109-AM110-AM111</f>
        <v>0</v>
      </c>
      <c r="AN112" s="82">
        <f t="shared" ref="AN112" si="2726">AN107+AN108-AN109-AN110-AN111</f>
        <v>0</v>
      </c>
      <c r="AO112" s="82">
        <f t="shared" ref="AO112" si="2727">AO107+AO108-AO109-AO110-AO111</f>
        <v>193</v>
      </c>
      <c r="AP112" s="82">
        <f t="shared" ref="AP112" si="2728">AP107+AP108-AP109-AP110-AP111</f>
        <v>380</v>
      </c>
      <c r="AQ112" s="83">
        <f t="shared" ref="AQ112" si="2729">AQ107+AQ108-AQ109-AQ110-AQ111</f>
        <v>629</v>
      </c>
      <c r="AR112" s="81">
        <f t="shared" ref="AR112" si="2730">AR107+AR108-AR109-AR110-AR111</f>
        <v>845</v>
      </c>
      <c r="AS112" s="82">
        <f t="shared" ref="AS112" si="2731">AS107+AS108-AS109-AS110-AS111</f>
        <v>1015</v>
      </c>
      <c r="AT112" s="82">
        <f t="shared" ref="AT112" si="2732">AT107+AT108-AT109-AT110-AT111</f>
        <v>1205</v>
      </c>
      <c r="AU112" s="82">
        <f t="shared" ref="AU112" si="2733">AU107+AU108-AU109-AU110-AU111</f>
        <v>235</v>
      </c>
      <c r="AV112" s="82">
        <f t="shared" ref="AV112" si="2734">AV107+AV108-AV109-AV110-AV111</f>
        <v>435</v>
      </c>
      <c r="AW112" s="82">
        <f t="shared" ref="AW112" si="2735">AW107+AW108-AW109-AW110-AW111</f>
        <v>677</v>
      </c>
      <c r="AX112" s="83">
        <f t="shared" ref="AX112" si="2736">AX107+AX108-AX109-AX110-AX111</f>
        <v>947</v>
      </c>
      <c r="AY112" s="81">
        <f t="shared" ref="AY112" si="2737">AY107+AY108-AY109-AY110-AY111</f>
        <v>1189</v>
      </c>
      <c r="AZ112" s="82">
        <f t="shared" ref="AZ112" si="2738">AZ107+AZ108-AZ109-AZ110-AZ111</f>
        <v>1344</v>
      </c>
      <c r="BA112" s="82">
        <f t="shared" ref="BA112" si="2739">BA107+BA108-BA109-BA110-BA111</f>
        <v>1505</v>
      </c>
      <c r="BB112" s="82">
        <f t="shared" ref="BB112" si="2740">BB107+BB108-BB109-BB110-BB111</f>
        <v>218</v>
      </c>
      <c r="BC112" s="82">
        <f t="shared" ref="BC112" si="2741">BC107+BC108-BC109-BC110-BC111</f>
        <v>415</v>
      </c>
      <c r="BD112" s="82">
        <f t="shared" ref="BD112" si="2742">BD107+BD108-BD109-BD110-BD111</f>
        <v>624</v>
      </c>
      <c r="BE112" s="83">
        <f t="shared" ref="BE112" si="2743">BE107+BE108-BE109-BE110-BE111</f>
        <v>883</v>
      </c>
      <c r="BF112" s="81">
        <f t="shared" ref="BF112" si="2744">BF107+BF108-BF109-BF110-BF111</f>
        <v>1123</v>
      </c>
      <c r="BG112" s="82">
        <f t="shared" ref="BG112" si="2745">BG107+BG108-BG109-BG110-BG111</f>
        <v>1305</v>
      </c>
      <c r="BH112" s="82">
        <f t="shared" ref="BH112" si="2746">BH107+BH108-BH109-BH110-BH111</f>
        <v>1555</v>
      </c>
      <c r="BI112" s="82">
        <f t="shared" ref="BI112" si="2747">BI107+BI108-BI109-BI110-BI111</f>
        <v>1755</v>
      </c>
      <c r="BJ112" s="82">
        <f t="shared" ref="BJ112" si="2748">BJ107+BJ108-BJ109-BJ110-BJ111</f>
        <v>285</v>
      </c>
      <c r="BK112" s="82">
        <f t="shared" ref="BK112" si="2749">BK107+BK108-BK109-BK110-BK111</f>
        <v>525</v>
      </c>
      <c r="BL112" s="83">
        <f t="shared" ref="BL112" si="2750">BL107+BL108-BL109-BL110-BL111</f>
        <v>795</v>
      </c>
      <c r="BM112" s="81">
        <f t="shared" ref="BM112" si="2751">BM107+BM108-BM109-BM110-BM111</f>
        <v>305</v>
      </c>
      <c r="BN112" s="82">
        <f t="shared" ref="BN112" si="2752">BN107+BN108-BN109-BN110-BN111</f>
        <v>563</v>
      </c>
      <c r="BO112" s="82">
        <f t="shared" ref="BO112" si="2753">BO107+BO108-BO109-BO110-BO111</f>
        <v>853</v>
      </c>
      <c r="BP112" s="82">
        <f t="shared" ref="BP112" si="2754">BP107+BP108-BP109-BP110-BP111</f>
        <v>1119</v>
      </c>
      <c r="BQ112" s="82">
        <f t="shared" ref="BQ112" si="2755">BQ107+BQ108-BQ109-BQ110-BQ111</f>
        <v>1320</v>
      </c>
      <c r="BR112" s="82">
        <f t="shared" ref="BR112" si="2756">BR107+BR108-BR109-BR110-BR111</f>
        <v>1600</v>
      </c>
      <c r="BS112" s="83">
        <f t="shared" ref="BS112" si="2757">BS107+BS108-BS109-BS110-BS111</f>
        <v>233</v>
      </c>
      <c r="BT112" s="81">
        <f t="shared" ref="BT112" si="2758">BT107+BT108-BT109-BT110-BT111</f>
        <v>444</v>
      </c>
      <c r="BU112" s="82">
        <f t="shared" ref="BU112" si="2759">BU107+BU108-BU109-BU110-BU111</f>
        <v>665</v>
      </c>
      <c r="BV112" s="82">
        <f t="shared" ref="BV112" si="2760">BV107+BV108-BV109-BV110-BV111</f>
        <v>915</v>
      </c>
      <c r="BW112" s="82">
        <f t="shared" ref="BW112" si="2761">BW107+BW108-BW109-BW110-BW111</f>
        <v>287</v>
      </c>
      <c r="BX112" s="82">
        <f t="shared" ref="BX112" si="2762">BX107+BX108-BX109-BX110-BX111</f>
        <v>537</v>
      </c>
      <c r="BY112" s="82">
        <f t="shared" ref="BY112" si="2763">BY107+BY108-BY109-BY110-BY111</f>
        <v>753</v>
      </c>
      <c r="BZ112" s="83">
        <f t="shared" ref="BZ112" si="2764">BZ107+BZ108-BZ109-BZ110-BZ111</f>
        <v>997</v>
      </c>
      <c r="CA112" s="81">
        <f t="shared" ref="CA112" si="2765">CA107+CA108-CA109-CA110-CA111</f>
        <v>1216</v>
      </c>
      <c r="CB112" s="82">
        <f t="shared" ref="CB112" si="2766">CB107+CB108-CB109-CB110-CB111</f>
        <v>1418</v>
      </c>
      <c r="CC112" s="82">
        <f t="shared" ref="CC112" si="2767">CC107+CC108-CC109-CC110-CC111</f>
        <v>1737</v>
      </c>
      <c r="CD112" s="82">
        <f t="shared" ref="CD112" si="2768">CD107+CD108-CD109-CD110-CD111</f>
        <v>250</v>
      </c>
      <c r="CE112" s="82">
        <f t="shared" ref="CE112" si="2769">CE107+CE108-CE109-CE110-CE111</f>
        <v>500</v>
      </c>
      <c r="CF112" s="82">
        <f t="shared" ref="CF112" si="2770">CF107+CF108-CF109-CF110-CF111</f>
        <v>720</v>
      </c>
      <c r="CG112" s="83">
        <f t="shared" ref="CG112" si="2771">CG107+CG108-CG109-CG110-CG111</f>
        <v>1087</v>
      </c>
      <c r="CH112" s="81">
        <f t="shared" ref="CH112" si="2772">CH107+CH108-CH109-CH110-CH111</f>
        <v>278</v>
      </c>
      <c r="CI112" s="82">
        <f t="shared" ref="CI112" si="2773">CI107+CI108-CI109-CI110-CI111</f>
        <v>436</v>
      </c>
      <c r="CJ112" s="82">
        <f t="shared" ref="CJ112" si="2774">CJ107+CJ108-CJ109-CJ110-CJ111</f>
        <v>739</v>
      </c>
      <c r="CK112" s="82">
        <f t="shared" ref="CK112" si="2775">CK107+CK108-CK109-CK110-CK111</f>
        <v>1030</v>
      </c>
      <c r="CL112" s="82">
        <f t="shared" ref="CL112" si="2776">CL107+CL108-CL109-CL110-CL111</f>
        <v>1273</v>
      </c>
      <c r="CM112" s="82">
        <f t="shared" ref="CM112" si="2777">CM107+CM108-CM109-CM110-CM111</f>
        <v>1615</v>
      </c>
      <c r="CN112" s="83">
        <f t="shared" ref="CN112" si="2778">CN107+CN108-CN109-CN110-CN111</f>
        <v>1954</v>
      </c>
      <c r="CO112" s="81">
        <f t="shared" ref="CO112" si="2779">CO107+CO108-CO109-CO110-CO111</f>
        <v>2223</v>
      </c>
      <c r="CP112" s="82">
        <f t="shared" ref="CP112" si="2780">CP107+CP108-CP109-CP110-CP111</f>
        <v>2449</v>
      </c>
      <c r="CQ112" s="82">
        <f t="shared" ref="CQ112" si="2781">CQ107+CQ108-CQ109-CQ110-CQ111</f>
        <v>0</v>
      </c>
      <c r="CR112" s="82">
        <f t="shared" ref="CR112" si="2782">CR107+CR108-CR109-CR110-CR111</f>
        <v>319</v>
      </c>
      <c r="CS112" s="82">
        <f t="shared" ref="CS112" si="2783">CS107+CS108-CS109-CS110-CS111</f>
        <v>603</v>
      </c>
      <c r="CT112" s="82">
        <f t="shared" ref="CT112" si="2784">CT107+CT108-CT109-CT110-CT111</f>
        <v>939</v>
      </c>
      <c r="CU112" s="83">
        <f t="shared" ref="CU112" si="2785">CU107+CU108-CU109-CU110-CU111</f>
        <v>1370</v>
      </c>
      <c r="CV112" s="81">
        <f t="shared" ref="CV112" si="2786">CV107+CV108-CV109-CV110-CV111</f>
        <v>1675</v>
      </c>
      <c r="CW112" s="82">
        <f t="shared" ref="CW112" si="2787">CW107+CW108-CW109-CW110-CW111</f>
        <v>1894</v>
      </c>
      <c r="CX112" s="82">
        <f t="shared" ref="CX112" si="2788">CX107+CX108-CX109-CX110-CX111</f>
        <v>2136</v>
      </c>
      <c r="CY112" s="82">
        <f t="shared" ref="CY112" si="2789">CY107+CY108-CY109-CY110-CY111</f>
        <v>2544</v>
      </c>
      <c r="CZ112" s="82">
        <f t="shared" ref="CZ112" si="2790">CZ107+CZ108-CZ109-CZ110-CZ111</f>
        <v>2889</v>
      </c>
      <c r="DA112" s="82">
        <f t="shared" ref="DA112" si="2791">DA107+DA108-DA109-DA110-DA111</f>
        <v>3119</v>
      </c>
      <c r="DB112" s="83">
        <f t="shared" ref="DB112" si="2792">DB107+DB108-DB109-DB110-DB111</f>
        <v>3519</v>
      </c>
      <c r="DC112" s="81">
        <f t="shared" ref="DC112" si="2793">DC107+DC108-DC109-DC110-DC111</f>
        <v>3840</v>
      </c>
      <c r="DD112" s="82">
        <f t="shared" ref="DD112" si="2794">DD107+DD108-DD109-DD110-DD111</f>
        <v>4103</v>
      </c>
      <c r="DE112" s="82">
        <f t="shared" ref="DE112" si="2795">DE107+DE108-DE109-DE110-DE111</f>
        <v>4461</v>
      </c>
      <c r="DF112" s="82">
        <f t="shared" ref="DF112" si="2796">DF107+DF108-DF109-DF110-DF111</f>
        <v>4761</v>
      </c>
      <c r="DG112" s="82">
        <f t="shared" ref="DG112" si="2797">DG107+DG108-DG109-DG110-DG111</f>
        <v>5052</v>
      </c>
      <c r="DH112" s="82">
        <f t="shared" ref="DH112" si="2798">DH107+DH108-DH109-DH110-DH111</f>
        <v>5346</v>
      </c>
      <c r="DI112" s="83">
        <f t="shared" ref="DI112" si="2799">DI107+DI108-DI109-DI110-DI111</f>
        <v>5621</v>
      </c>
      <c r="DJ112" s="81">
        <f t="shared" ref="DJ112" si="2800">DJ107+DJ108-DJ109-DJ110-DJ111</f>
        <v>5853</v>
      </c>
      <c r="DK112" s="82">
        <f t="shared" ref="DK112" si="2801">DK107+DK108-DK109-DK110-DK111</f>
        <v>6095</v>
      </c>
      <c r="DL112" s="82">
        <f t="shared" ref="DL112" si="2802">DL107+DL108-DL109-DL110-DL111</f>
        <v>6492</v>
      </c>
      <c r="DM112" s="82">
        <f t="shared" ref="DM112" si="2803">DM107+DM108-DM109-DM110-DM111</f>
        <v>660</v>
      </c>
      <c r="DN112" s="82">
        <f t="shared" ref="DN112" si="2804">DN107+DN108-DN109-DN110-DN111</f>
        <v>1008</v>
      </c>
      <c r="DO112" s="82">
        <f t="shared" ref="DO112" si="2805">DO107+DO108-DO109-DO110-DO111</f>
        <v>1362</v>
      </c>
      <c r="DP112" s="83">
        <f t="shared" ref="DP112" si="2806">DP107+DP108-DP109-DP110-DP111</f>
        <v>1755</v>
      </c>
      <c r="DQ112" s="81">
        <f t="shared" ref="DQ112" si="2807">DQ107+DQ108-DQ109-DQ110-DQ111</f>
        <v>2032</v>
      </c>
      <c r="DR112" s="82">
        <f t="shared" ref="DR112" si="2808">DR107+DR108-DR109-DR110-DR111</f>
        <v>2370</v>
      </c>
      <c r="DS112" s="82">
        <f t="shared" ref="DS112" si="2809">DS107+DS108-DS109-DS110-DS111</f>
        <v>2700</v>
      </c>
      <c r="DT112" s="82">
        <f t="shared" ref="DT112" si="2810">DT107+DT108-DT109-DT110-DT111</f>
        <v>3058</v>
      </c>
      <c r="DU112" s="82">
        <f t="shared" ref="DU112" si="2811">DU107+DU108-DU109-DU110-DU111</f>
        <v>3418</v>
      </c>
      <c r="DV112" s="82">
        <f t="shared" ref="DV112" si="2812">DV107+DV108-DV109-DV110-DV111</f>
        <v>3798</v>
      </c>
      <c r="DW112" s="83">
        <f t="shared" ref="DW112" si="2813">DW107+DW108-DW109-DW110-DW111</f>
        <v>4176</v>
      </c>
      <c r="DX112" s="81">
        <f t="shared" ref="DX112" si="2814">DX107+DX108-DX109-DX110-DX111</f>
        <v>4515</v>
      </c>
      <c r="DY112" s="82">
        <f t="shared" ref="DY112" si="2815">DY107+DY108-DY109-DY110-DY111</f>
        <v>4790</v>
      </c>
      <c r="DZ112" s="82">
        <f t="shared" ref="DZ112" si="2816">DZ107+DZ108-DZ109-DZ110-DZ111</f>
        <v>5164</v>
      </c>
      <c r="EA112" s="82">
        <f t="shared" ref="EA112" si="2817">EA107+EA108-EA109-EA110-EA111</f>
        <v>5164</v>
      </c>
      <c r="EB112" s="82">
        <f t="shared" ref="EB112" si="2818">EB107+EB108-EB109-EB110-EB111</f>
        <v>5164</v>
      </c>
      <c r="EC112" s="82">
        <f t="shared" ref="EC112" si="2819">EC107+EC108-EC109-EC110-EC111</f>
        <v>5164</v>
      </c>
      <c r="ED112" s="83">
        <f t="shared" ref="ED112" si="2820">ED107+ED108-ED109-ED110-ED111</f>
        <v>5164</v>
      </c>
      <c r="EE112" s="81">
        <f t="shared" ref="EE112" si="2821">EE107+EE108-EE109-EE110-EE111</f>
        <v>5164</v>
      </c>
      <c r="EF112" s="82">
        <f t="shared" ref="EF112" si="2822">EF107+EF108-EF109-EF110-EF111</f>
        <v>5164</v>
      </c>
      <c r="EG112" s="82">
        <f t="shared" ref="EG112" si="2823">EG107+EG108-EG109-EG110-EG111</f>
        <v>0</v>
      </c>
      <c r="EH112" s="82">
        <f t="shared" ref="EH112" si="2824">EH107+EH108-EH109-EH110-EH111</f>
        <v>0</v>
      </c>
      <c r="EI112" s="82">
        <f t="shared" ref="EI112" si="2825">EI107+EI108-EI109-EI110-EI111</f>
        <v>0</v>
      </c>
      <c r="EJ112" s="82">
        <f t="shared" ref="EJ112" si="2826">EJ107+EJ108-EJ109-EJ110-EJ111</f>
        <v>0</v>
      </c>
      <c r="EK112" s="83">
        <f t="shared" ref="EK112" si="2827">EK107+EK108-EK109-EK110-EK111</f>
        <v>0</v>
      </c>
      <c r="EL112" s="81">
        <f t="shared" ref="EL112" si="2828">EL107+EL108-EL109-EL110-EL111</f>
        <v>0</v>
      </c>
      <c r="EM112" s="82">
        <f t="shared" ref="EM112" si="2829">EM107+EM108-EM109-EM110-EM111</f>
        <v>0</v>
      </c>
      <c r="EN112" s="82">
        <f t="shared" ref="EN112" si="2830">EN107+EN108-EN109-EN110-EN111</f>
        <v>0</v>
      </c>
      <c r="EO112" s="82">
        <f t="shared" ref="EO112" si="2831">EO107+EO108-EO109-EO110-EO111</f>
        <v>0</v>
      </c>
      <c r="EP112" s="82">
        <f t="shared" ref="EP112" si="2832">EP107+EP108-EP109-EP110-EP111</f>
        <v>0</v>
      </c>
      <c r="EQ112" s="82">
        <f t="shared" ref="EQ112" si="2833">EQ107+EQ108-EQ109-EQ110-EQ111</f>
        <v>0</v>
      </c>
      <c r="ER112" s="83">
        <f t="shared" ref="ER112" si="2834">ER107+ER108-ER109-ER110-ER111</f>
        <v>0</v>
      </c>
      <c r="ES112" s="81">
        <f t="shared" ref="ES112" si="2835">ES107+ES108-ES109-ES110-ES111</f>
        <v>0</v>
      </c>
      <c r="ET112" s="82">
        <f t="shared" ref="ET112" si="2836">ET107+ET108-ET109-ET110-ET111</f>
        <v>0</v>
      </c>
      <c r="EU112" s="82">
        <f t="shared" ref="EU112" si="2837">EU107+EU108-EU109-EU110-EU111</f>
        <v>0</v>
      </c>
      <c r="EV112" s="82">
        <f t="shared" ref="EV112" si="2838">EV107+EV108-EV109-EV110-EV111</f>
        <v>0</v>
      </c>
      <c r="EW112" s="82">
        <f t="shared" ref="EW112" si="2839">EW107+EW108-EW109-EW110-EW111</f>
        <v>0</v>
      </c>
      <c r="EX112" s="82">
        <f t="shared" ref="EX112" si="2840">EX107+EX108-EX109-EX110-EX111</f>
        <v>0</v>
      </c>
      <c r="EY112" s="83">
        <f t="shared" ref="EY112" si="2841">EY107+EY108-EY109-EY110-EY111</f>
        <v>0</v>
      </c>
      <c r="EZ112" s="81">
        <f t="shared" ref="EZ112" si="2842">EZ107+EZ108-EZ109-EZ110-EZ111</f>
        <v>0</v>
      </c>
      <c r="FA112" s="82">
        <f t="shared" ref="FA112" si="2843">FA107+FA108-FA109-FA110-FA111</f>
        <v>0</v>
      </c>
      <c r="FB112" s="82">
        <f t="shared" ref="FB112" si="2844">FB107+FB108-FB109-FB110-FB111</f>
        <v>0</v>
      </c>
      <c r="FC112" s="82">
        <f t="shared" ref="FC112" si="2845">FC107+FC108-FC109-FC110-FC111</f>
        <v>0</v>
      </c>
      <c r="FD112" s="82">
        <f t="shared" ref="FD112" si="2846">FD107+FD108-FD109-FD110-FD111</f>
        <v>0</v>
      </c>
      <c r="FE112" s="82">
        <f t="shared" ref="FE112" si="2847">FE107+FE108-FE109-FE110-FE111</f>
        <v>0</v>
      </c>
      <c r="FF112" s="83">
        <f t="shared" ref="FF112" si="2848">FF107+FF108-FF109-FF110-FF111</f>
        <v>0</v>
      </c>
      <c r="FG112" s="81">
        <f t="shared" ref="FG112" si="2849">FG107+FG108-FG109-FG110-FG111</f>
        <v>0</v>
      </c>
      <c r="FH112" s="82">
        <f t="shared" ref="FH112" si="2850">FH107+FH108-FH109-FH110-FH111</f>
        <v>0</v>
      </c>
      <c r="FI112" s="82">
        <f t="shared" ref="FI112" si="2851">FI107+FI108-FI109-FI110-FI111</f>
        <v>0</v>
      </c>
      <c r="FJ112" s="82">
        <f t="shared" ref="FJ112" si="2852">FJ107+FJ108-FJ109-FJ110-FJ111</f>
        <v>0</v>
      </c>
      <c r="FK112" s="82">
        <f t="shared" ref="FK112" si="2853">FK107+FK108-FK109-FK110-FK111</f>
        <v>0</v>
      </c>
      <c r="FL112" s="82">
        <f t="shared" ref="FL112" si="2854">FL107+FL108-FL109-FL110-FL111</f>
        <v>0</v>
      </c>
      <c r="FM112" s="83">
        <f t="shared" ref="FM112" si="2855">FM107+FM108-FM109-FM110-FM111</f>
        <v>0</v>
      </c>
      <c r="FN112" s="81">
        <f t="shared" ref="FN112" si="2856">FN107+FN108-FN109-FN110-FN111</f>
        <v>0</v>
      </c>
      <c r="FO112" s="82">
        <f t="shared" ref="FO112" si="2857">FO107+FO108-FO109-FO110-FO111</f>
        <v>0</v>
      </c>
      <c r="FP112" s="82">
        <f t="shared" ref="FP112" si="2858">FP107+FP108-FP109-FP110-FP111</f>
        <v>0</v>
      </c>
      <c r="FQ112" s="82">
        <f t="shared" ref="FQ112" si="2859">FQ107+FQ108-FQ109-FQ110-FQ111</f>
        <v>0</v>
      </c>
      <c r="FR112" s="82">
        <f t="shared" ref="FR112" si="2860">FR107+FR108-FR109-FR110-FR111</f>
        <v>0</v>
      </c>
      <c r="FS112" s="82">
        <f t="shared" ref="FS112" si="2861">FS107+FS108-FS109-FS110-FS111</f>
        <v>0</v>
      </c>
      <c r="FT112" s="83">
        <f t="shared" ref="FT112" si="2862">FT107+FT108-FT109-FT110-FT111</f>
        <v>0</v>
      </c>
      <c r="FU112" s="81">
        <f t="shared" ref="FU112" si="2863">FU107+FU108-FU109-FU110-FU111</f>
        <v>0</v>
      </c>
      <c r="FV112" s="82">
        <f t="shared" ref="FV112" si="2864">FV107+FV108-FV109-FV110-FV111</f>
        <v>0</v>
      </c>
      <c r="FW112" s="82">
        <f t="shared" ref="FW112" si="2865">FW107+FW108-FW109-FW110-FW111</f>
        <v>0</v>
      </c>
      <c r="FX112" s="82">
        <f t="shared" ref="FX112" si="2866">FX107+FX108-FX109-FX110-FX111</f>
        <v>0</v>
      </c>
      <c r="FY112" s="82">
        <f t="shared" ref="FY112" si="2867">FY107+FY108-FY109-FY110-FY111</f>
        <v>0</v>
      </c>
      <c r="FZ112" s="82">
        <f t="shared" ref="FZ112" si="2868">FZ107+FZ108-FZ109-FZ110-FZ111</f>
        <v>0</v>
      </c>
      <c r="GA112" s="83">
        <f t="shared" ref="GA112" si="2869">GA107+GA108-GA109-GA110-GA111</f>
        <v>0</v>
      </c>
      <c r="GB112" s="81">
        <f t="shared" ref="GB112" si="2870">GB107+GB108-GB109-GB110-GB111</f>
        <v>0</v>
      </c>
      <c r="GC112" s="82">
        <f t="shared" ref="GC112" si="2871">GC107+GC108-GC109-GC110-GC111</f>
        <v>0</v>
      </c>
      <c r="GD112" s="82">
        <f t="shared" ref="GD112" si="2872">GD107+GD108-GD109-GD110-GD111</f>
        <v>0</v>
      </c>
      <c r="GE112" s="82">
        <f t="shared" ref="GE112" si="2873">GE107+GE108-GE109-GE110-GE111</f>
        <v>0</v>
      </c>
      <c r="GF112" s="82">
        <f t="shared" ref="GF112" si="2874">GF107+GF108-GF109-GF110-GF111</f>
        <v>0</v>
      </c>
      <c r="GG112" s="82">
        <f t="shared" ref="GG112" si="2875">GG107+GG108-GG109-GG110-GG111</f>
        <v>0</v>
      </c>
      <c r="GH112" s="83">
        <f t="shared" ref="GH112" si="2876">GH107+GH108-GH109-GH110-GH111</f>
        <v>0</v>
      </c>
      <c r="GI112" s="81">
        <f t="shared" ref="GI112" si="2877">GI107+GI108-GI109-GI110-GI111</f>
        <v>0</v>
      </c>
      <c r="GJ112" s="82">
        <f t="shared" ref="GJ112" si="2878">GJ107+GJ108-GJ109-GJ110-GJ111</f>
        <v>0</v>
      </c>
      <c r="GK112" s="82">
        <f t="shared" ref="GK112" si="2879">GK107+GK108-GK109-GK110-GK111</f>
        <v>0</v>
      </c>
      <c r="GL112" s="82">
        <f t="shared" ref="GL112" si="2880">GL107+GL108-GL109-GL110-GL111</f>
        <v>0</v>
      </c>
      <c r="GM112" s="82">
        <f t="shared" ref="GM112" si="2881">GM107+GM108-GM109-GM110-GM111</f>
        <v>0</v>
      </c>
      <c r="GN112" s="82">
        <f t="shared" ref="GN112" si="2882">GN107+GN108-GN109-GN110-GN111</f>
        <v>0</v>
      </c>
      <c r="GO112" s="83">
        <f t="shared" ref="GO112" si="2883">GO107+GO108-GO109-GO110-GO111</f>
        <v>0</v>
      </c>
      <c r="GP112" s="81">
        <f t="shared" ref="GP112" si="2884">GP107+GP108-GP109-GP110-GP111</f>
        <v>0</v>
      </c>
      <c r="GQ112" s="82">
        <f t="shared" ref="GQ112" si="2885">GQ107+GQ108-GQ109-GQ110-GQ111</f>
        <v>0</v>
      </c>
      <c r="GR112" s="82">
        <f t="shared" ref="GR112" si="2886">GR107+GR108-GR109-GR110-GR111</f>
        <v>0</v>
      </c>
      <c r="GS112" s="82">
        <f t="shared" ref="GS112" si="2887">GS107+GS108-GS109-GS110-GS111</f>
        <v>0</v>
      </c>
      <c r="GT112" s="82">
        <f t="shared" ref="GT112" si="2888">GT107+GT108-GT109-GT110-GT111</f>
        <v>0</v>
      </c>
      <c r="GU112" s="82">
        <f t="shared" ref="GU112" si="2889">GU107+GU108-GU109-GU110-GU111</f>
        <v>0</v>
      </c>
      <c r="GV112" s="83">
        <f t="shared" ref="GV112" si="2890">GV107+GV108-GV109-GV110-GV111</f>
        <v>0</v>
      </c>
      <c r="GW112" s="81">
        <f t="shared" ref="GW112" si="2891">GW107+GW108-GW109-GW110-GW111</f>
        <v>0</v>
      </c>
      <c r="GX112" s="82">
        <f t="shared" ref="GX112" si="2892">GX107+GX108-GX109-GX110-GX111</f>
        <v>0</v>
      </c>
      <c r="GY112" s="82">
        <f t="shared" ref="GY112" si="2893">GY107+GY108-GY109-GY110-GY111</f>
        <v>0</v>
      </c>
      <c r="GZ112" s="82">
        <f t="shared" ref="GZ112" si="2894">GZ107+GZ108-GZ109-GZ110-GZ111</f>
        <v>0</v>
      </c>
      <c r="HA112" s="82">
        <f t="shared" ref="HA112" si="2895">HA107+HA108-HA109-HA110-HA111</f>
        <v>0</v>
      </c>
      <c r="HB112" s="82">
        <f t="shared" ref="HB112" si="2896">HB107+HB108-HB109-HB110-HB111</f>
        <v>0</v>
      </c>
      <c r="HC112" s="83">
        <f t="shared" ref="HC112" si="2897">HC107+HC108-HC109-HC110-HC111</f>
        <v>0</v>
      </c>
      <c r="HD112" s="81">
        <f t="shared" ref="HD112" si="2898">HD107+HD108-HD109-HD110-HD111</f>
        <v>0</v>
      </c>
      <c r="HE112" s="82">
        <f t="shared" ref="HE112" si="2899">HE107+HE108-HE109-HE110-HE111</f>
        <v>0</v>
      </c>
      <c r="HF112" s="82">
        <f t="shared" ref="HF112" si="2900">HF107+HF108-HF109-HF110-HF111</f>
        <v>0</v>
      </c>
      <c r="HG112" s="82">
        <f t="shared" ref="HG112" si="2901">HG107+HG108-HG109-HG110-HG111</f>
        <v>0</v>
      </c>
      <c r="HH112" s="82">
        <f t="shared" ref="HH112" si="2902">HH107+HH108-HH109-HH110-HH111</f>
        <v>0</v>
      </c>
      <c r="HI112" s="82">
        <f t="shared" ref="HI112" si="2903">HI107+HI108-HI109-HI110-HI111</f>
        <v>0</v>
      </c>
      <c r="HJ112" s="83">
        <f t="shared" ref="HJ112" si="2904">HJ107+HJ108-HJ109-HJ110-HJ111</f>
        <v>0</v>
      </c>
      <c r="HK112" s="81">
        <f t="shared" ref="HK112" si="2905">HK107+HK108-HK109-HK110-HK111</f>
        <v>0</v>
      </c>
      <c r="HL112" s="82">
        <f t="shared" ref="HL112" si="2906">HL107+HL108-HL109-HL110-HL111</f>
        <v>0</v>
      </c>
      <c r="HM112" s="82">
        <f t="shared" ref="HM112" si="2907">HM107+HM108-HM109-HM110-HM111</f>
        <v>0</v>
      </c>
      <c r="HN112" s="82">
        <f t="shared" ref="HN112" si="2908">HN107+HN108-HN109-HN110-HN111</f>
        <v>0</v>
      </c>
      <c r="HO112" s="82">
        <f t="shared" ref="HO112" si="2909">HO107+HO108-HO109-HO110-HO111</f>
        <v>0</v>
      </c>
      <c r="HP112" s="82">
        <f t="shared" ref="HP112" si="2910">HP107+HP108-HP109-HP110-HP111</f>
        <v>0</v>
      </c>
      <c r="HQ112" s="83">
        <f t="shared" ref="HQ112" si="2911">HQ107+HQ108-HQ109-HQ110-HQ111</f>
        <v>0</v>
      </c>
      <c r="HR112" s="81">
        <f t="shared" ref="HR112" si="2912">HR107+HR108-HR109-HR110-HR111</f>
        <v>0</v>
      </c>
      <c r="HS112" s="82">
        <f t="shared" ref="HS112" si="2913">HS107+HS108-HS109-HS110-HS111</f>
        <v>0</v>
      </c>
      <c r="HT112" s="82">
        <f t="shared" ref="HT112" si="2914">HT107+HT108-HT109-HT110-HT111</f>
        <v>0</v>
      </c>
      <c r="HU112" s="82">
        <f t="shared" ref="HU112" si="2915">HU107+HU108-HU109-HU110-HU111</f>
        <v>0</v>
      </c>
      <c r="HV112" s="82">
        <f t="shared" ref="HV112" si="2916">HV107+HV108-HV109-HV110-HV111</f>
        <v>0</v>
      </c>
      <c r="HW112" s="82">
        <f t="shared" ref="HW112" si="2917">HW107+HW108-HW109-HW110-HW111</f>
        <v>0</v>
      </c>
      <c r="HX112" s="83">
        <f t="shared" ref="HX112" si="2918">HX107+HX108-HX109-HX110-HX111</f>
        <v>0</v>
      </c>
      <c r="HY112" s="81">
        <f t="shared" ref="HY112" si="2919">HY107+HY108-HY109-HY110-HY111</f>
        <v>0</v>
      </c>
      <c r="HZ112" s="82">
        <f t="shared" ref="HZ112" si="2920">HZ107+HZ108-HZ109-HZ110-HZ111</f>
        <v>0</v>
      </c>
      <c r="IA112" s="82">
        <f t="shared" ref="IA112" si="2921">IA107+IA108-IA109-IA110-IA111</f>
        <v>0</v>
      </c>
      <c r="IB112" s="82">
        <f t="shared" ref="IB112" si="2922">IB107+IB108-IB109-IB110-IB111</f>
        <v>0</v>
      </c>
      <c r="IC112" s="82">
        <f t="shared" ref="IC112" si="2923">IC107+IC108-IC109-IC110-IC111</f>
        <v>0</v>
      </c>
      <c r="ID112" s="82">
        <f t="shared" ref="ID112" si="2924">ID107+ID108-ID109-ID110-ID111</f>
        <v>0</v>
      </c>
      <c r="IE112" s="83">
        <f t="shared" ref="IE112" si="2925">IE107+IE108-IE109-IE110-IE111</f>
        <v>0</v>
      </c>
      <c r="IF112" s="81">
        <f t="shared" ref="IF112" si="2926">IF107+IF108-IF109-IF110-IF111</f>
        <v>0</v>
      </c>
      <c r="IG112" s="82">
        <f t="shared" ref="IG112" si="2927">IG107+IG108-IG109-IG110-IG111</f>
        <v>0</v>
      </c>
      <c r="IH112" s="82">
        <f t="shared" ref="IH112" si="2928">IH107+IH108-IH109-IH110-IH111</f>
        <v>0</v>
      </c>
      <c r="II112" s="82">
        <f t="shared" ref="II112" si="2929">II107+II108-II109-II110-II111</f>
        <v>0</v>
      </c>
      <c r="IJ112" s="82">
        <f t="shared" ref="IJ112" si="2930">IJ107+IJ108-IJ109-IJ110-IJ111</f>
        <v>0</v>
      </c>
      <c r="IK112" s="82">
        <f t="shared" ref="IK112" si="2931">IK107+IK108-IK109-IK110-IK111</f>
        <v>0</v>
      </c>
      <c r="IL112" s="83">
        <f t="shared" ref="IL112" si="2932">IL107+IL108-IL109-IL110-IL111</f>
        <v>0</v>
      </c>
      <c r="IM112" s="81">
        <f t="shared" ref="IM112" si="2933">IM107+IM108-IM109-IM110-IM111</f>
        <v>0</v>
      </c>
      <c r="IN112" s="82">
        <f t="shared" ref="IN112" si="2934">IN107+IN108-IN109-IN110-IN111</f>
        <v>0</v>
      </c>
      <c r="IO112" s="82">
        <f t="shared" ref="IO112" si="2935">IO107+IO108-IO109-IO110-IO111</f>
        <v>0</v>
      </c>
      <c r="IP112" s="82">
        <f t="shared" ref="IP112" si="2936">IP107+IP108-IP109-IP110-IP111</f>
        <v>0</v>
      </c>
      <c r="IQ112" s="82">
        <f t="shared" ref="IQ112" si="2937">IQ107+IQ108-IQ109-IQ110-IQ111</f>
        <v>0</v>
      </c>
      <c r="IR112" s="82">
        <f t="shared" ref="IR112" si="2938">IR107+IR108-IR109-IR110-IR111</f>
        <v>0</v>
      </c>
      <c r="IS112" s="83">
        <f t="shared" ref="IS112" si="2939">IS107+IS108-IS109-IS110-IS111</f>
        <v>0</v>
      </c>
      <c r="IT112" s="81">
        <f t="shared" ref="IT112" si="2940">IT107+IT108-IT109-IT110-IT111</f>
        <v>0</v>
      </c>
      <c r="IU112" s="82">
        <f t="shared" ref="IU112" si="2941">IU107+IU108-IU109-IU110-IU111</f>
        <v>0</v>
      </c>
      <c r="IV112" s="82">
        <f t="shared" ref="IV112" si="2942">IV107+IV108-IV109-IV110-IV111</f>
        <v>0</v>
      </c>
      <c r="IW112" s="82">
        <f t="shared" ref="IW112" si="2943">IW107+IW108-IW109-IW110-IW111</f>
        <v>0</v>
      </c>
      <c r="IX112" s="82">
        <f t="shared" ref="IX112" si="2944">IX107+IX108-IX109-IX110-IX111</f>
        <v>0</v>
      </c>
      <c r="IY112" s="82">
        <f t="shared" ref="IY112" si="2945">IY107+IY108-IY109-IY110-IY111</f>
        <v>0</v>
      </c>
      <c r="IZ112" s="83">
        <f t="shared" ref="IZ112" si="2946">IZ107+IZ108-IZ109-IZ110-IZ111</f>
        <v>0</v>
      </c>
      <c r="JA112" s="81">
        <f t="shared" ref="JA112" si="2947">JA107+JA108-JA109-JA110-JA111</f>
        <v>0</v>
      </c>
      <c r="JB112" s="82">
        <f t="shared" ref="JB112" si="2948">JB107+JB108-JB109-JB110-JB111</f>
        <v>0</v>
      </c>
      <c r="JC112" s="82">
        <f t="shared" ref="JC112" si="2949">JC107+JC108-JC109-JC110-JC111</f>
        <v>0</v>
      </c>
      <c r="JD112" s="82">
        <f t="shared" ref="JD112" si="2950">JD107+JD108-JD109-JD110-JD111</f>
        <v>0</v>
      </c>
      <c r="JE112" s="82">
        <f t="shared" ref="JE112" si="2951">JE107+JE108-JE109-JE110-JE111</f>
        <v>0</v>
      </c>
      <c r="JF112" s="82">
        <f t="shared" ref="JF112" si="2952">JF107+JF108-JF109-JF110-JF111</f>
        <v>0</v>
      </c>
      <c r="JG112" s="83">
        <f t="shared" ref="JG112" si="2953">JG107+JG108-JG109-JG110-JG111</f>
        <v>0</v>
      </c>
      <c r="JH112" s="81">
        <f t="shared" ref="JH112" si="2954">JH107+JH108-JH109-JH110-JH111</f>
        <v>0</v>
      </c>
      <c r="JI112" s="82">
        <f t="shared" ref="JI112" si="2955">JI107+JI108-JI109-JI110-JI111</f>
        <v>0</v>
      </c>
      <c r="JJ112" s="82">
        <f t="shared" ref="JJ112" si="2956">JJ107+JJ108-JJ109-JJ110-JJ111</f>
        <v>0</v>
      </c>
      <c r="JK112" s="82">
        <f t="shared" ref="JK112" si="2957">JK107+JK108-JK109-JK110-JK111</f>
        <v>0</v>
      </c>
      <c r="JL112" s="82">
        <f t="shared" ref="JL112" si="2958">JL107+JL108-JL109-JL110-JL111</f>
        <v>0</v>
      </c>
      <c r="JM112" s="82">
        <f t="shared" ref="JM112" si="2959">JM107+JM108-JM109-JM110-JM111</f>
        <v>0</v>
      </c>
      <c r="JN112" s="83">
        <f t="shared" ref="JN112" si="2960">JN107+JN108-JN109-JN110-JN111</f>
        <v>0</v>
      </c>
    </row>
    <row r="113" spans="1:274" x14ac:dyDescent="0.2">
      <c r="A113" s="59" t="s">
        <v>119</v>
      </c>
      <c r="B113" s="60">
        <f>B111+B97+B90+B83+B76</f>
        <v>0</v>
      </c>
      <c r="C113" s="61">
        <f t="shared" ref="C113:BN113" si="2961">C111+C97+C90+C83+C76</f>
        <v>0</v>
      </c>
      <c r="D113" s="61">
        <f t="shared" si="2961"/>
        <v>0</v>
      </c>
      <c r="E113" s="61">
        <f t="shared" si="2961"/>
        <v>0</v>
      </c>
      <c r="F113" s="61">
        <f t="shared" si="2961"/>
        <v>0</v>
      </c>
      <c r="G113" s="61">
        <f t="shared" si="2961"/>
        <v>0</v>
      </c>
      <c r="H113" s="62">
        <f t="shared" si="2961"/>
        <v>0</v>
      </c>
      <c r="I113" s="60">
        <f t="shared" si="2961"/>
        <v>0</v>
      </c>
      <c r="J113" s="61">
        <f t="shared" si="2961"/>
        <v>0</v>
      </c>
      <c r="K113" s="61">
        <f t="shared" si="2961"/>
        <v>0</v>
      </c>
      <c r="L113" s="61">
        <f t="shared" si="2961"/>
        <v>3</v>
      </c>
      <c r="M113" s="61">
        <f t="shared" si="2961"/>
        <v>1</v>
      </c>
      <c r="N113" s="61">
        <f t="shared" si="2961"/>
        <v>4</v>
      </c>
      <c r="O113" s="62">
        <f t="shared" si="2961"/>
        <v>6</v>
      </c>
      <c r="P113" s="60">
        <f t="shared" si="2961"/>
        <v>5</v>
      </c>
      <c r="Q113" s="61">
        <f t="shared" si="2961"/>
        <v>4</v>
      </c>
      <c r="R113" s="61">
        <f t="shared" si="2961"/>
        <v>6</v>
      </c>
      <c r="S113" s="61">
        <f t="shared" si="2961"/>
        <v>6</v>
      </c>
      <c r="T113" s="61">
        <f t="shared" si="2961"/>
        <v>7</v>
      </c>
      <c r="U113" s="61">
        <f t="shared" si="2961"/>
        <v>6</v>
      </c>
      <c r="V113" s="62">
        <f t="shared" si="2961"/>
        <v>10</v>
      </c>
      <c r="W113" s="60">
        <f t="shared" si="2961"/>
        <v>6</v>
      </c>
      <c r="X113" s="61">
        <f t="shared" si="2961"/>
        <v>10</v>
      </c>
      <c r="Y113" s="61">
        <f t="shared" si="2961"/>
        <v>7</v>
      </c>
      <c r="Z113" s="61">
        <f t="shared" si="2961"/>
        <v>5</v>
      </c>
      <c r="AA113" s="61">
        <f t="shared" si="2961"/>
        <v>7</v>
      </c>
      <c r="AB113" s="61">
        <f t="shared" si="2961"/>
        <v>5</v>
      </c>
      <c r="AC113" s="62">
        <f t="shared" si="2961"/>
        <v>6</v>
      </c>
      <c r="AD113" s="60">
        <f t="shared" si="2961"/>
        <v>8</v>
      </c>
      <c r="AE113" s="61">
        <f t="shared" si="2961"/>
        <v>6</v>
      </c>
      <c r="AF113" s="61">
        <f t="shared" si="2961"/>
        <v>6</v>
      </c>
      <c r="AG113" s="61">
        <f t="shared" si="2961"/>
        <v>10</v>
      </c>
      <c r="AH113" s="61">
        <f t="shared" si="2961"/>
        <v>8</v>
      </c>
      <c r="AI113" s="61">
        <f t="shared" si="2961"/>
        <v>7</v>
      </c>
      <c r="AJ113" s="62">
        <f t="shared" si="2961"/>
        <v>8</v>
      </c>
      <c r="AK113" s="60">
        <f t="shared" si="2961"/>
        <v>12</v>
      </c>
      <c r="AL113" s="61">
        <f t="shared" si="2961"/>
        <v>11</v>
      </c>
      <c r="AM113" s="61">
        <f t="shared" si="2961"/>
        <v>12</v>
      </c>
      <c r="AN113" s="61">
        <f t="shared" si="2961"/>
        <v>10</v>
      </c>
      <c r="AO113" s="61">
        <f t="shared" si="2961"/>
        <v>0</v>
      </c>
      <c r="AP113" s="61">
        <f t="shared" si="2961"/>
        <v>0</v>
      </c>
      <c r="AQ113" s="61">
        <f t="shared" si="2961"/>
        <v>0</v>
      </c>
      <c r="AR113" s="61">
        <f t="shared" si="2961"/>
        <v>0</v>
      </c>
      <c r="AS113" s="61">
        <f t="shared" si="2961"/>
        <v>0</v>
      </c>
      <c r="AT113" s="61">
        <f t="shared" si="2961"/>
        <v>0</v>
      </c>
      <c r="AU113" s="61">
        <f t="shared" si="2961"/>
        <v>0</v>
      </c>
      <c r="AV113" s="61">
        <f t="shared" si="2961"/>
        <v>0</v>
      </c>
      <c r="AW113" s="61">
        <f t="shared" si="2961"/>
        <v>0</v>
      </c>
      <c r="AX113" s="61">
        <f t="shared" si="2961"/>
        <v>0</v>
      </c>
      <c r="AY113" s="61">
        <f t="shared" si="2961"/>
        <v>0</v>
      </c>
      <c r="AZ113" s="61">
        <f t="shared" si="2961"/>
        <v>0</v>
      </c>
      <c r="BA113" s="61">
        <f t="shared" si="2961"/>
        <v>0</v>
      </c>
      <c r="BB113" s="61">
        <f t="shared" si="2961"/>
        <v>0</v>
      </c>
      <c r="BC113" s="61">
        <f t="shared" si="2961"/>
        <v>0</v>
      </c>
      <c r="BD113" s="61">
        <f t="shared" si="2961"/>
        <v>0</v>
      </c>
      <c r="BE113" s="61">
        <f t="shared" si="2961"/>
        <v>0</v>
      </c>
      <c r="BF113" s="61">
        <f t="shared" si="2961"/>
        <v>0</v>
      </c>
      <c r="BG113" s="61">
        <f t="shared" si="2961"/>
        <v>0</v>
      </c>
      <c r="BH113" s="61">
        <f t="shared" si="2961"/>
        <v>0</v>
      </c>
      <c r="BI113" s="61">
        <f t="shared" si="2961"/>
        <v>0</v>
      </c>
      <c r="BJ113" s="61">
        <f t="shared" si="2961"/>
        <v>0</v>
      </c>
      <c r="BK113" s="61">
        <f t="shared" si="2961"/>
        <v>0</v>
      </c>
      <c r="BL113" s="61">
        <f t="shared" si="2961"/>
        <v>0</v>
      </c>
      <c r="BM113" s="61">
        <f t="shared" si="2961"/>
        <v>0</v>
      </c>
      <c r="BN113" s="61">
        <f t="shared" si="2961"/>
        <v>0</v>
      </c>
      <c r="BO113" s="61">
        <f t="shared" ref="BO113:BZ113" si="2962">BO111+BO97+BO90+BO83+BO76</f>
        <v>0</v>
      </c>
      <c r="BP113" s="61">
        <f t="shared" si="2962"/>
        <v>0</v>
      </c>
      <c r="BQ113" s="61">
        <f t="shared" si="2962"/>
        <v>0</v>
      </c>
      <c r="BR113" s="61">
        <f t="shared" si="2962"/>
        <v>0</v>
      </c>
      <c r="BS113" s="61">
        <f t="shared" si="2962"/>
        <v>0</v>
      </c>
      <c r="BT113" s="61">
        <f t="shared" si="2962"/>
        <v>0</v>
      </c>
      <c r="BU113" s="61">
        <f t="shared" si="2962"/>
        <v>0</v>
      </c>
      <c r="BV113" s="61">
        <f t="shared" si="2962"/>
        <v>0</v>
      </c>
      <c r="BW113" s="61">
        <f t="shared" si="2962"/>
        <v>0</v>
      </c>
      <c r="BX113" s="61">
        <f t="shared" si="2962"/>
        <v>0</v>
      </c>
      <c r="BY113" s="61">
        <f t="shared" si="2962"/>
        <v>0</v>
      </c>
      <c r="BZ113" s="61">
        <f t="shared" si="2962"/>
        <v>0</v>
      </c>
      <c r="CA113" s="61">
        <f>CA76+CA83+CA90+CA97+CA104+CA111</f>
        <v>12</v>
      </c>
      <c r="CB113" s="61">
        <f t="shared" ref="CB113:CG113" si="2963">CB76+CB83+CB90+CB97+CB104+CB111</f>
        <v>12</v>
      </c>
      <c r="CC113" s="61">
        <f t="shared" si="2963"/>
        <v>10</v>
      </c>
      <c r="CD113" s="61">
        <f t="shared" si="2963"/>
        <v>12</v>
      </c>
      <c r="CE113" s="61">
        <f t="shared" si="2963"/>
        <v>10</v>
      </c>
      <c r="CF113" s="61">
        <f t="shared" si="2963"/>
        <v>10</v>
      </c>
      <c r="CG113" s="61">
        <f t="shared" si="2963"/>
        <v>9</v>
      </c>
      <c r="CH113" s="60">
        <f>CH111+CH97+CH90+CH83+CH76+CH104</f>
        <v>9</v>
      </c>
      <c r="CI113" s="60">
        <f t="shared" ref="CI113:EB113" si="2964">CI111+CI97+CI90+CI83+CI76+CI104</f>
        <v>8</v>
      </c>
      <c r="CJ113" s="60">
        <f t="shared" si="2964"/>
        <v>8</v>
      </c>
      <c r="CK113" s="60">
        <f t="shared" si="2964"/>
        <v>8</v>
      </c>
      <c r="CL113" s="60">
        <f t="shared" si="2964"/>
        <v>7</v>
      </c>
      <c r="CM113" s="60">
        <f t="shared" si="2964"/>
        <v>7</v>
      </c>
      <c r="CN113" s="60">
        <f t="shared" si="2964"/>
        <v>10</v>
      </c>
      <c r="CO113" s="60">
        <f t="shared" si="2964"/>
        <v>9</v>
      </c>
      <c r="CP113" s="60">
        <f t="shared" si="2964"/>
        <v>9</v>
      </c>
      <c r="CQ113" s="60">
        <f t="shared" si="2964"/>
        <v>12</v>
      </c>
      <c r="CR113" s="60">
        <f t="shared" si="2964"/>
        <v>15</v>
      </c>
      <c r="CS113" s="60">
        <f t="shared" si="2964"/>
        <v>9</v>
      </c>
      <c r="CT113" s="60">
        <f t="shared" si="2964"/>
        <v>11</v>
      </c>
      <c r="CU113" s="60">
        <f t="shared" si="2964"/>
        <v>7</v>
      </c>
      <c r="CV113" s="60">
        <f t="shared" si="2964"/>
        <v>7</v>
      </c>
      <c r="CW113" s="60">
        <f t="shared" si="2964"/>
        <v>10</v>
      </c>
      <c r="CX113" s="60">
        <f t="shared" si="2964"/>
        <v>9</v>
      </c>
      <c r="CY113" s="60">
        <f t="shared" si="2964"/>
        <v>11</v>
      </c>
      <c r="CZ113" s="60">
        <f t="shared" si="2964"/>
        <v>10</v>
      </c>
      <c r="DA113" s="60">
        <f t="shared" si="2964"/>
        <v>12</v>
      </c>
      <c r="DB113" s="60">
        <f t="shared" si="2964"/>
        <v>7</v>
      </c>
      <c r="DC113" s="60">
        <f t="shared" si="2964"/>
        <v>7</v>
      </c>
      <c r="DD113" s="60">
        <f t="shared" si="2964"/>
        <v>8</v>
      </c>
      <c r="DE113" s="60">
        <f t="shared" si="2964"/>
        <v>8</v>
      </c>
      <c r="DF113" s="60">
        <f t="shared" si="2964"/>
        <v>12</v>
      </c>
      <c r="DG113" s="60">
        <f t="shared" si="2964"/>
        <v>6</v>
      </c>
      <c r="DH113" s="60">
        <f t="shared" si="2964"/>
        <v>10</v>
      </c>
      <c r="DI113" s="60">
        <f t="shared" si="2964"/>
        <v>8</v>
      </c>
      <c r="DJ113" s="60">
        <f t="shared" si="2964"/>
        <v>7</v>
      </c>
      <c r="DK113" s="60">
        <f t="shared" si="2964"/>
        <v>8</v>
      </c>
      <c r="DL113" s="60">
        <f t="shared" si="2964"/>
        <v>7</v>
      </c>
      <c r="DM113" s="60">
        <f t="shared" si="2964"/>
        <v>6</v>
      </c>
      <c r="DN113" s="60">
        <f t="shared" si="2964"/>
        <v>6</v>
      </c>
      <c r="DO113" s="60">
        <f t="shared" si="2964"/>
        <v>7</v>
      </c>
      <c r="DP113" s="60">
        <f t="shared" si="2964"/>
        <v>7</v>
      </c>
      <c r="DQ113" s="60">
        <f t="shared" si="2964"/>
        <v>7</v>
      </c>
      <c r="DR113" s="60">
        <f t="shared" si="2964"/>
        <v>8</v>
      </c>
      <c r="DS113" s="60">
        <f t="shared" si="2964"/>
        <v>5</v>
      </c>
      <c r="DT113" s="60">
        <f t="shared" si="2964"/>
        <v>5</v>
      </c>
      <c r="DU113" s="60">
        <f t="shared" si="2964"/>
        <v>8</v>
      </c>
      <c r="DV113" s="60">
        <f t="shared" si="2964"/>
        <v>8</v>
      </c>
      <c r="DW113" s="60">
        <f t="shared" si="2964"/>
        <v>8</v>
      </c>
      <c r="DX113" s="60">
        <f t="shared" si="2964"/>
        <v>10</v>
      </c>
      <c r="DY113" s="60">
        <f t="shared" si="2964"/>
        <v>10</v>
      </c>
      <c r="DZ113" s="60">
        <f t="shared" si="2964"/>
        <v>8</v>
      </c>
      <c r="EA113" s="60">
        <f t="shared" si="2964"/>
        <v>0</v>
      </c>
      <c r="EB113" s="60">
        <f t="shared" si="2964"/>
        <v>0</v>
      </c>
      <c r="EC113" s="61">
        <f t="shared" ref="EC113:GL113" si="2965">EC111+EC97+EC90+EC83+EC76</f>
        <v>0</v>
      </c>
      <c r="ED113" s="62">
        <f t="shared" si="2965"/>
        <v>0</v>
      </c>
      <c r="EE113" s="60">
        <f t="shared" si="2965"/>
        <v>0</v>
      </c>
      <c r="EF113" s="61">
        <f t="shared" si="2965"/>
        <v>0</v>
      </c>
      <c r="EG113" s="61">
        <f t="shared" si="2965"/>
        <v>0</v>
      </c>
      <c r="EH113" s="61">
        <f t="shared" si="2965"/>
        <v>0</v>
      </c>
      <c r="EI113" s="61">
        <f t="shared" si="2965"/>
        <v>0</v>
      </c>
      <c r="EJ113" s="61">
        <f t="shared" si="2965"/>
        <v>0</v>
      </c>
      <c r="EK113" s="62">
        <f t="shared" si="2965"/>
        <v>0</v>
      </c>
      <c r="EL113" s="60">
        <f t="shared" si="2965"/>
        <v>0</v>
      </c>
      <c r="EM113" s="61">
        <f t="shared" si="2965"/>
        <v>0</v>
      </c>
      <c r="EN113" s="61">
        <f t="shared" si="2965"/>
        <v>0</v>
      </c>
      <c r="EO113" s="61">
        <f t="shared" si="2965"/>
        <v>0</v>
      </c>
      <c r="EP113" s="61">
        <f t="shared" si="2965"/>
        <v>0</v>
      </c>
      <c r="EQ113" s="61">
        <f t="shared" si="2965"/>
        <v>0</v>
      </c>
      <c r="ER113" s="62">
        <f t="shared" si="2965"/>
        <v>0</v>
      </c>
      <c r="ES113" s="60">
        <f t="shared" si="2965"/>
        <v>0</v>
      </c>
      <c r="ET113" s="61">
        <f t="shared" si="2965"/>
        <v>0</v>
      </c>
      <c r="EU113" s="61">
        <f t="shared" si="2965"/>
        <v>0</v>
      </c>
      <c r="EV113" s="61">
        <f t="shared" si="2965"/>
        <v>0</v>
      </c>
      <c r="EW113" s="61">
        <f t="shared" si="2965"/>
        <v>0</v>
      </c>
      <c r="EX113" s="61">
        <f t="shared" si="2965"/>
        <v>0</v>
      </c>
      <c r="EY113" s="62">
        <f t="shared" si="2965"/>
        <v>0</v>
      </c>
      <c r="EZ113" s="60">
        <f t="shared" si="2965"/>
        <v>0</v>
      </c>
      <c r="FA113" s="61">
        <f t="shared" si="2965"/>
        <v>0</v>
      </c>
      <c r="FB113" s="61">
        <f t="shared" si="2965"/>
        <v>0</v>
      </c>
      <c r="FC113" s="61">
        <f t="shared" si="2965"/>
        <v>0</v>
      </c>
      <c r="FD113" s="61">
        <f t="shared" si="2965"/>
        <v>0</v>
      </c>
      <c r="FE113" s="61">
        <f t="shared" si="2965"/>
        <v>0</v>
      </c>
      <c r="FF113" s="62">
        <f t="shared" si="2965"/>
        <v>0</v>
      </c>
      <c r="FG113" s="60">
        <f t="shared" si="2965"/>
        <v>0</v>
      </c>
      <c r="FH113" s="61">
        <f t="shared" si="2965"/>
        <v>0</v>
      </c>
      <c r="FI113" s="61">
        <f t="shared" si="2965"/>
        <v>0</v>
      </c>
      <c r="FJ113" s="61">
        <f t="shared" si="2965"/>
        <v>0</v>
      </c>
      <c r="FK113" s="61">
        <f t="shared" si="2965"/>
        <v>0</v>
      </c>
      <c r="FL113" s="61">
        <f t="shared" si="2965"/>
        <v>0</v>
      </c>
      <c r="FM113" s="62">
        <f t="shared" si="2965"/>
        <v>0</v>
      </c>
      <c r="FN113" s="60">
        <f t="shared" si="2965"/>
        <v>0</v>
      </c>
      <c r="FO113" s="61">
        <f t="shared" si="2965"/>
        <v>0</v>
      </c>
      <c r="FP113" s="61">
        <f t="shared" si="2965"/>
        <v>0</v>
      </c>
      <c r="FQ113" s="61">
        <f t="shared" si="2965"/>
        <v>0</v>
      </c>
      <c r="FR113" s="61">
        <f t="shared" si="2965"/>
        <v>0</v>
      </c>
      <c r="FS113" s="61">
        <f t="shared" si="2965"/>
        <v>0</v>
      </c>
      <c r="FT113" s="62">
        <f t="shared" si="2965"/>
        <v>0</v>
      </c>
      <c r="FU113" s="60">
        <f t="shared" si="2965"/>
        <v>0</v>
      </c>
      <c r="FV113" s="61">
        <f t="shared" si="2965"/>
        <v>0</v>
      </c>
      <c r="FW113" s="61">
        <f t="shared" si="2965"/>
        <v>0</v>
      </c>
      <c r="FX113" s="61">
        <f t="shared" si="2965"/>
        <v>0</v>
      </c>
      <c r="FY113" s="61">
        <f t="shared" si="2965"/>
        <v>0</v>
      </c>
      <c r="FZ113" s="61">
        <f t="shared" si="2965"/>
        <v>0</v>
      </c>
      <c r="GA113" s="62">
        <f t="shared" si="2965"/>
        <v>0</v>
      </c>
      <c r="GB113" s="60">
        <f t="shared" si="2965"/>
        <v>0</v>
      </c>
      <c r="GC113" s="61">
        <f t="shared" si="2965"/>
        <v>0</v>
      </c>
      <c r="GD113" s="61">
        <f t="shared" si="2965"/>
        <v>0</v>
      </c>
      <c r="GE113" s="61">
        <f t="shared" si="2965"/>
        <v>0</v>
      </c>
      <c r="GF113" s="61">
        <f t="shared" si="2965"/>
        <v>0</v>
      </c>
      <c r="GG113" s="61">
        <f t="shared" si="2965"/>
        <v>0</v>
      </c>
      <c r="GH113" s="62">
        <f t="shared" si="2965"/>
        <v>0</v>
      </c>
      <c r="GI113" s="60">
        <f t="shared" si="2965"/>
        <v>0</v>
      </c>
      <c r="GJ113" s="61">
        <f t="shared" si="2965"/>
        <v>0</v>
      </c>
      <c r="GK113" s="61">
        <f t="shared" si="2965"/>
        <v>0</v>
      </c>
      <c r="GL113" s="61">
        <f t="shared" si="2965"/>
        <v>0</v>
      </c>
      <c r="GM113" s="61">
        <f t="shared" ref="GM113:IX113" si="2966">GM111+GM97+GM90+GM83+GM76</f>
        <v>0</v>
      </c>
      <c r="GN113" s="61">
        <f t="shared" si="2966"/>
        <v>0</v>
      </c>
      <c r="GO113" s="62">
        <f t="shared" si="2966"/>
        <v>0</v>
      </c>
      <c r="GP113" s="60">
        <f t="shared" si="2966"/>
        <v>0</v>
      </c>
      <c r="GQ113" s="61">
        <f t="shared" si="2966"/>
        <v>0</v>
      </c>
      <c r="GR113" s="61">
        <f t="shared" si="2966"/>
        <v>0</v>
      </c>
      <c r="GS113" s="61">
        <f t="shared" si="2966"/>
        <v>0</v>
      </c>
      <c r="GT113" s="61">
        <f t="shared" si="2966"/>
        <v>0</v>
      </c>
      <c r="GU113" s="61">
        <f t="shared" si="2966"/>
        <v>0</v>
      </c>
      <c r="GV113" s="62">
        <f t="shared" si="2966"/>
        <v>0</v>
      </c>
      <c r="GW113" s="60">
        <f t="shared" si="2966"/>
        <v>0</v>
      </c>
      <c r="GX113" s="61">
        <f t="shared" si="2966"/>
        <v>0</v>
      </c>
      <c r="GY113" s="61">
        <f t="shared" si="2966"/>
        <v>0</v>
      </c>
      <c r="GZ113" s="61">
        <f t="shared" si="2966"/>
        <v>0</v>
      </c>
      <c r="HA113" s="61">
        <f t="shared" si="2966"/>
        <v>0</v>
      </c>
      <c r="HB113" s="61">
        <f t="shared" si="2966"/>
        <v>0</v>
      </c>
      <c r="HC113" s="62">
        <f t="shared" si="2966"/>
        <v>0</v>
      </c>
      <c r="HD113" s="60">
        <f t="shared" si="2966"/>
        <v>0</v>
      </c>
      <c r="HE113" s="61">
        <f t="shared" si="2966"/>
        <v>0</v>
      </c>
      <c r="HF113" s="61">
        <f t="shared" si="2966"/>
        <v>0</v>
      </c>
      <c r="HG113" s="61">
        <f t="shared" si="2966"/>
        <v>0</v>
      </c>
      <c r="HH113" s="61">
        <f t="shared" si="2966"/>
        <v>0</v>
      </c>
      <c r="HI113" s="61">
        <f t="shared" si="2966"/>
        <v>0</v>
      </c>
      <c r="HJ113" s="62">
        <f t="shared" si="2966"/>
        <v>0</v>
      </c>
      <c r="HK113" s="60">
        <f t="shared" si="2966"/>
        <v>0</v>
      </c>
      <c r="HL113" s="61">
        <f t="shared" si="2966"/>
        <v>0</v>
      </c>
      <c r="HM113" s="61">
        <f t="shared" si="2966"/>
        <v>0</v>
      </c>
      <c r="HN113" s="61">
        <f t="shared" si="2966"/>
        <v>0</v>
      </c>
      <c r="HO113" s="61">
        <f t="shared" si="2966"/>
        <v>0</v>
      </c>
      <c r="HP113" s="61">
        <f t="shared" si="2966"/>
        <v>0</v>
      </c>
      <c r="HQ113" s="62">
        <f t="shared" si="2966"/>
        <v>0</v>
      </c>
      <c r="HR113" s="60">
        <f t="shared" si="2966"/>
        <v>0</v>
      </c>
      <c r="HS113" s="61">
        <f t="shared" si="2966"/>
        <v>0</v>
      </c>
      <c r="HT113" s="61">
        <f t="shared" si="2966"/>
        <v>0</v>
      </c>
      <c r="HU113" s="61">
        <f t="shared" si="2966"/>
        <v>0</v>
      </c>
      <c r="HV113" s="61">
        <f t="shared" si="2966"/>
        <v>0</v>
      </c>
      <c r="HW113" s="61">
        <f t="shared" si="2966"/>
        <v>0</v>
      </c>
      <c r="HX113" s="62">
        <f t="shared" si="2966"/>
        <v>0</v>
      </c>
      <c r="HY113" s="60">
        <f t="shared" si="2966"/>
        <v>0</v>
      </c>
      <c r="HZ113" s="61">
        <f t="shared" si="2966"/>
        <v>0</v>
      </c>
      <c r="IA113" s="61">
        <f t="shared" si="2966"/>
        <v>0</v>
      </c>
      <c r="IB113" s="61">
        <f t="shared" si="2966"/>
        <v>0</v>
      </c>
      <c r="IC113" s="61">
        <f t="shared" si="2966"/>
        <v>0</v>
      </c>
      <c r="ID113" s="61">
        <f t="shared" si="2966"/>
        <v>0</v>
      </c>
      <c r="IE113" s="62">
        <f t="shared" si="2966"/>
        <v>0</v>
      </c>
      <c r="IF113" s="60">
        <f t="shared" si="2966"/>
        <v>0</v>
      </c>
      <c r="IG113" s="61">
        <f t="shared" si="2966"/>
        <v>0</v>
      </c>
      <c r="IH113" s="61">
        <f t="shared" si="2966"/>
        <v>0</v>
      </c>
      <c r="II113" s="61">
        <f t="shared" si="2966"/>
        <v>0</v>
      </c>
      <c r="IJ113" s="61">
        <f t="shared" si="2966"/>
        <v>0</v>
      </c>
      <c r="IK113" s="61">
        <f t="shared" si="2966"/>
        <v>0</v>
      </c>
      <c r="IL113" s="62">
        <f t="shared" si="2966"/>
        <v>0</v>
      </c>
      <c r="IM113" s="60">
        <f t="shared" si="2966"/>
        <v>0</v>
      </c>
      <c r="IN113" s="61">
        <f t="shared" si="2966"/>
        <v>0</v>
      </c>
      <c r="IO113" s="61">
        <f t="shared" si="2966"/>
        <v>0</v>
      </c>
      <c r="IP113" s="61">
        <f t="shared" si="2966"/>
        <v>0</v>
      </c>
      <c r="IQ113" s="61">
        <f t="shared" si="2966"/>
        <v>0</v>
      </c>
      <c r="IR113" s="61">
        <f t="shared" si="2966"/>
        <v>0</v>
      </c>
      <c r="IS113" s="62">
        <f t="shared" si="2966"/>
        <v>0</v>
      </c>
      <c r="IT113" s="60">
        <f t="shared" si="2966"/>
        <v>0</v>
      </c>
      <c r="IU113" s="61">
        <f t="shared" si="2966"/>
        <v>0</v>
      </c>
      <c r="IV113" s="61">
        <f t="shared" si="2966"/>
        <v>0</v>
      </c>
      <c r="IW113" s="61">
        <f t="shared" si="2966"/>
        <v>0</v>
      </c>
      <c r="IX113" s="61">
        <f t="shared" si="2966"/>
        <v>0</v>
      </c>
      <c r="IY113" s="61">
        <f t="shared" ref="IY113:JN113" si="2967">IY111+IY97+IY90+IY83+IY76</f>
        <v>0</v>
      </c>
      <c r="IZ113" s="62">
        <f t="shared" si="2967"/>
        <v>0</v>
      </c>
      <c r="JA113" s="60">
        <f t="shared" si="2967"/>
        <v>0</v>
      </c>
      <c r="JB113" s="61">
        <f t="shared" si="2967"/>
        <v>0</v>
      </c>
      <c r="JC113" s="61">
        <f t="shared" si="2967"/>
        <v>0</v>
      </c>
      <c r="JD113" s="61">
        <f t="shared" si="2967"/>
        <v>0</v>
      </c>
      <c r="JE113" s="61">
        <f t="shared" si="2967"/>
        <v>0</v>
      </c>
      <c r="JF113" s="61">
        <f t="shared" si="2967"/>
        <v>0</v>
      </c>
      <c r="JG113" s="62">
        <f t="shared" si="2967"/>
        <v>0</v>
      </c>
      <c r="JH113" s="60">
        <f t="shared" si="2967"/>
        <v>0</v>
      </c>
      <c r="JI113" s="61">
        <f t="shared" si="2967"/>
        <v>0</v>
      </c>
      <c r="JJ113" s="61">
        <f t="shared" si="2967"/>
        <v>0</v>
      </c>
      <c r="JK113" s="61">
        <f t="shared" si="2967"/>
        <v>0</v>
      </c>
      <c r="JL113" s="61">
        <f t="shared" si="2967"/>
        <v>0</v>
      </c>
      <c r="JM113" s="61">
        <f t="shared" si="2967"/>
        <v>0</v>
      </c>
      <c r="JN113" s="62">
        <f t="shared" si="2967"/>
        <v>0</v>
      </c>
    </row>
    <row r="114" spans="1:274" x14ac:dyDescent="0.2">
      <c r="A114" s="89"/>
      <c r="B114" s="89"/>
      <c r="I114" s="89"/>
      <c r="P114" s="89"/>
      <c r="W114" s="89"/>
      <c r="AD114" s="89"/>
      <c r="AK114" s="89"/>
      <c r="AR114" s="89"/>
      <c r="AY114" s="89"/>
      <c r="BF114" s="89"/>
      <c r="BM114" s="89"/>
      <c r="BT114" s="89"/>
      <c r="CA114" s="89"/>
      <c r="CH114" s="89"/>
      <c r="CO114" s="89"/>
      <c r="CV114" s="89"/>
      <c r="DC114" s="89"/>
      <c r="DJ114" s="89"/>
      <c r="DQ114" s="89"/>
      <c r="DX114" s="89"/>
      <c r="EE114" s="89"/>
      <c r="EL114" s="89"/>
      <c r="ES114" s="89"/>
      <c r="EZ114" s="89"/>
      <c r="FG114" s="89"/>
      <c r="FN114" s="89"/>
      <c r="FU114" s="89"/>
      <c r="GB114" s="89"/>
      <c r="GI114" s="89"/>
      <c r="GP114" s="89"/>
      <c r="GW114" s="89"/>
      <c r="HD114" s="89"/>
      <c r="HK114" s="89"/>
      <c r="HR114" s="89"/>
      <c r="HY114" s="89"/>
      <c r="IF114" s="89"/>
      <c r="IM114" s="89"/>
      <c r="IT114" s="89"/>
      <c r="JA114" s="89"/>
      <c r="JH114" s="89"/>
    </row>
    <row r="115" spans="1:274" s="15" customFormat="1" x14ac:dyDescent="0.2">
      <c r="A115" s="15" t="s">
        <v>120</v>
      </c>
    </row>
    <row r="116" spans="1:274" s="15" customFormat="1" ht="9" customHeight="1" x14ac:dyDescent="0.2"/>
    <row r="117" spans="1:274" x14ac:dyDescent="0.2">
      <c r="A117" s="63" t="s">
        <v>109</v>
      </c>
      <c r="B117" s="130">
        <f t="shared" ref="B117:BM117" si="2968">IFERROR(B72/B66,0)</f>
        <v>0</v>
      </c>
      <c r="C117" s="131">
        <f t="shared" si="2968"/>
        <v>0</v>
      </c>
      <c r="D117" s="131">
        <f t="shared" si="2968"/>
        <v>0</v>
      </c>
      <c r="E117" s="131">
        <f t="shared" si="2968"/>
        <v>0</v>
      </c>
      <c r="F117" s="131">
        <f t="shared" si="2968"/>
        <v>0</v>
      </c>
      <c r="G117" s="131">
        <f t="shared" si="2968"/>
        <v>0</v>
      </c>
      <c r="H117" s="132">
        <f t="shared" si="2968"/>
        <v>0</v>
      </c>
      <c r="I117" s="130">
        <f t="shared" si="2968"/>
        <v>0</v>
      </c>
      <c r="J117" s="131">
        <f t="shared" si="2968"/>
        <v>0</v>
      </c>
      <c r="K117" s="131">
        <f t="shared" si="2968"/>
        <v>0</v>
      </c>
      <c r="L117" s="131">
        <f t="shared" si="2968"/>
        <v>0.34328358208955223</v>
      </c>
      <c r="M117" s="131">
        <f t="shared" si="2968"/>
        <v>0.30203442879499215</v>
      </c>
      <c r="N117" s="131">
        <f t="shared" si="2968"/>
        <v>0.49876237623762376</v>
      </c>
      <c r="O117" s="132">
        <f t="shared" si="2968"/>
        <v>0.51446945337620575</v>
      </c>
      <c r="P117" s="130">
        <f t="shared" si="2968"/>
        <v>0.61684011352885526</v>
      </c>
      <c r="Q117" s="131">
        <f t="shared" si="2968"/>
        <v>0.61843168957154404</v>
      </c>
      <c r="R117" s="131">
        <f t="shared" si="2968"/>
        <v>0.70384047267355987</v>
      </c>
      <c r="S117" s="131">
        <f t="shared" si="2968"/>
        <v>0.69127988748241909</v>
      </c>
      <c r="T117" s="131">
        <f t="shared" si="2968"/>
        <v>0.72883597883597884</v>
      </c>
      <c r="U117" s="131">
        <f t="shared" si="2968"/>
        <v>0.79451180599872373</v>
      </c>
      <c r="V117" s="132">
        <f t="shared" si="2968"/>
        <v>0.79136690647482011</v>
      </c>
      <c r="W117" s="130">
        <f t="shared" si="2968"/>
        <v>0.81807580174927119</v>
      </c>
      <c r="X117" s="131">
        <f t="shared" si="2968"/>
        <v>0.83570210346787943</v>
      </c>
      <c r="Y117" s="131">
        <f t="shared" si="2968"/>
        <v>0.84053156146179397</v>
      </c>
      <c r="Z117" s="131">
        <f t="shared" si="2968"/>
        <v>0.85620915032679734</v>
      </c>
      <c r="AA117" s="131">
        <f t="shared" si="2968"/>
        <v>0.84519956850053934</v>
      </c>
      <c r="AB117" s="131">
        <f t="shared" si="2968"/>
        <v>0.85599999999999998</v>
      </c>
      <c r="AC117" s="132">
        <f t="shared" si="2968"/>
        <v>0.85941644562334218</v>
      </c>
      <c r="AD117" s="130">
        <f t="shared" si="2968"/>
        <v>0.8886554621848739</v>
      </c>
      <c r="AE117" s="131">
        <f t="shared" si="2968"/>
        <v>0.88481675392670156</v>
      </c>
      <c r="AF117" s="131">
        <f t="shared" si="2968"/>
        <v>0.88802083333333337</v>
      </c>
      <c r="AG117" s="131">
        <f t="shared" si="2968"/>
        <v>0.88095238095238093</v>
      </c>
      <c r="AH117" s="131">
        <f t="shared" si="2968"/>
        <v>0.87816210635002578</v>
      </c>
      <c r="AI117" s="131">
        <f t="shared" si="2968"/>
        <v>0.91064049586776863</v>
      </c>
      <c r="AJ117" s="132">
        <f t="shared" si="2968"/>
        <v>0.88140859658208182</v>
      </c>
      <c r="AK117" s="130">
        <f t="shared" si="2968"/>
        <v>0.90424430641821951</v>
      </c>
      <c r="AL117" s="131">
        <f t="shared" si="2968"/>
        <v>0.90062111801242239</v>
      </c>
      <c r="AM117" s="131">
        <f t="shared" si="2968"/>
        <v>0.91238983929497153</v>
      </c>
      <c r="AN117" s="131">
        <f t="shared" si="2968"/>
        <v>0.9144634525660964</v>
      </c>
      <c r="AO117" s="131">
        <f t="shared" si="2968"/>
        <v>0.9149818558838777</v>
      </c>
      <c r="AP117" s="131">
        <f t="shared" si="2968"/>
        <v>0.91964748574390875</v>
      </c>
      <c r="AQ117" s="132">
        <f t="shared" si="2968"/>
        <v>0.91126102750389204</v>
      </c>
      <c r="AR117" s="130">
        <f t="shared" si="2968"/>
        <v>0.91558103178738925</v>
      </c>
      <c r="AS117" s="131">
        <f t="shared" si="2968"/>
        <v>0.92699579831932777</v>
      </c>
      <c r="AT117" s="131">
        <f t="shared" si="2968"/>
        <v>0.9327731092436975</v>
      </c>
      <c r="AU117" s="131">
        <f t="shared" si="2968"/>
        <v>0.92352320675105481</v>
      </c>
      <c r="AV117" s="131">
        <f t="shared" si="2968"/>
        <v>0.93208556149732624</v>
      </c>
      <c r="AW117" s="131">
        <f t="shared" si="2968"/>
        <v>0.92085561497326207</v>
      </c>
      <c r="AX117" s="132">
        <f t="shared" si="2968"/>
        <v>0.92479999999999996</v>
      </c>
      <c r="AY117" s="130">
        <f t="shared" si="2968"/>
        <v>0.93152866242038213</v>
      </c>
      <c r="AZ117" s="131">
        <f t="shared" si="2968"/>
        <v>0.94011658717541069</v>
      </c>
      <c r="BA117" s="131">
        <f t="shared" si="2968"/>
        <v>0.94411606663084369</v>
      </c>
      <c r="BB117" s="131">
        <f t="shared" si="2968"/>
        <v>0.93333333333333335</v>
      </c>
      <c r="BC117" s="131">
        <f t="shared" si="2968"/>
        <v>0.930848190167477</v>
      </c>
      <c r="BD117" s="131">
        <f t="shared" si="2968"/>
        <v>0.94238018309100702</v>
      </c>
      <c r="BE117" s="132">
        <f t="shared" si="2968"/>
        <v>0.93716433941997856</v>
      </c>
      <c r="BF117" s="130">
        <f t="shared" si="2968"/>
        <v>0.94268880557043389</v>
      </c>
      <c r="BG117" s="131">
        <f t="shared" si="2968"/>
        <v>0.9500805152979066</v>
      </c>
      <c r="BH117" s="131">
        <f t="shared" si="2968"/>
        <v>0.94354838709677424</v>
      </c>
      <c r="BI117" s="131">
        <f t="shared" si="2968"/>
        <v>0.94516829533116176</v>
      </c>
      <c r="BJ117" s="131">
        <f t="shared" si="2968"/>
        <v>0.93391115926327195</v>
      </c>
      <c r="BK117" s="131">
        <f t="shared" si="2968"/>
        <v>0.93986998916576381</v>
      </c>
      <c r="BL117" s="132">
        <f t="shared" si="2968"/>
        <v>0.93777056277056281</v>
      </c>
      <c r="BM117" s="130">
        <f t="shared" si="2968"/>
        <v>0.93571042679632632</v>
      </c>
      <c r="BN117" s="131">
        <f t="shared" ref="BN117:DY117" si="2969">IFERROR(BN72/BN66,0)</f>
        <v>0.94435440302539164</v>
      </c>
      <c r="BO117" s="131">
        <f t="shared" si="2969"/>
        <v>0.93895191788222587</v>
      </c>
      <c r="BP117" s="131">
        <f t="shared" si="2969"/>
        <v>0.94219340896812531</v>
      </c>
      <c r="BQ117" s="131">
        <f t="shared" si="2969"/>
        <v>0.94003241491085898</v>
      </c>
      <c r="BR117" s="131">
        <f t="shared" si="2969"/>
        <v>0.95083738519719074</v>
      </c>
      <c r="BS117" s="132">
        <f t="shared" si="2969"/>
        <v>0.95132504056246625</v>
      </c>
      <c r="BT117" s="130">
        <f t="shared" si="2969"/>
        <v>0.94489907255864702</v>
      </c>
      <c r="BU117" s="131">
        <f t="shared" si="2969"/>
        <v>0.94175824175824174</v>
      </c>
      <c r="BV117" s="131">
        <f t="shared" si="2969"/>
        <v>0.94330183435241799</v>
      </c>
      <c r="BW117" s="131">
        <f t="shared" si="2969"/>
        <v>0.93180547792062607</v>
      </c>
      <c r="BX117" s="131">
        <f t="shared" si="2969"/>
        <v>0.93809258226436143</v>
      </c>
      <c r="BY117" s="131">
        <f t="shared" si="2969"/>
        <v>0.94963626189143813</v>
      </c>
      <c r="BZ117" s="132">
        <f t="shared" si="2969"/>
        <v>0.93903803131991048</v>
      </c>
      <c r="CA117" s="130">
        <f t="shared" si="2969"/>
        <v>0.9456582633053221</v>
      </c>
      <c r="CB117" s="131">
        <f t="shared" si="2969"/>
        <v>0.94236149972020145</v>
      </c>
      <c r="CC117" s="131">
        <f t="shared" si="2969"/>
        <v>0.93900391717963072</v>
      </c>
      <c r="CD117" s="131">
        <f t="shared" si="2969"/>
        <v>0.94107837687604223</v>
      </c>
      <c r="CE117" s="131">
        <f t="shared" si="2969"/>
        <v>0.9412423055400112</v>
      </c>
      <c r="CF117" s="131">
        <f t="shared" si="2969"/>
        <v>0.94686800894854584</v>
      </c>
      <c r="CG117" s="132">
        <f t="shared" si="2969"/>
        <v>0.93501400560224091</v>
      </c>
      <c r="CH117" s="130">
        <f t="shared" si="2969"/>
        <v>0.94355758266818701</v>
      </c>
      <c r="CI117" s="131">
        <f t="shared" si="2969"/>
        <v>0.94854202401372212</v>
      </c>
      <c r="CJ117" s="131">
        <f t="shared" si="2969"/>
        <v>0.94292237442922378</v>
      </c>
      <c r="CK117" s="131">
        <f t="shared" si="2969"/>
        <v>0.94292237442922378</v>
      </c>
      <c r="CL117" s="131">
        <f t="shared" si="2969"/>
        <v>0.94383954154727789</v>
      </c>
      <c r="CM117" s="131">
        <f t="shared" si="2969"/>
        <v>0.93528064146620848</v>
      </c>
      <c r="CN117" s="132">
        <f t="shared" si="2969"/>
        <v>0.93585337915234823</v>
      </c>
      <c r="CO117" s="130">
        <f t="shared" si="2969"/>
        <v>0.93948296122209163</v>
      </c>
      <c r="CP117" s="131">
        <f t="shared" si="2969"/>
        <v>0.94141769185705915</v>
      </c>
      <c r="CQ117" s="131">
        <f t="shared" si="2969"/>
        <v>0.94200351493848855</v>
      </c>
      <c r="CR117" s="131">
        <f t="shared" si="2969"/>
        <v>0.93603286384976525</v>
      </c>
      <c r="CS117" s="131">
        <f t="shared" si="2969"/>
        <v>0.93896713615023475</v>
      </c>
      <c r="CT117" s="131">
        <f t="shared" si="2969"/>
        <v>0.9289906103286385</v>
      </c>
      <c r="CU117" s="132">
        <f t="shared" si="2969"/>
        <v>0.93309859154929575</v>
      </c>
      <c r="CV117" s="130">
        <f t="shared" si="2969"/>
        <v>0.94131455399061037</v>
      </c>
      <c r="CW117" s="131">
        <f t="shared" si="2969"/>
        <v>0.94366197183098588</v>
      </c>
      <c r="CX117" s="131">
        <f t="shared" si="2969"/>
        <v>0.94072769953051638</v>
      </c>
      <c r="CY117" s="131">
        <f t="shared" si="2969"/>
        <v>0.9227138643067847</v>
      </c>
      <c r="CZ117" s="131">
        <f t="shared" si="2969"/>
        <v>0.92498523331364446</v>
      </c>
      <c r="DA117" s="131">
        <f t="shared" si="2969"/>
        <v>0.94295900178253123</v>
      </c>
      <c r="DB117" s="132">
        <f t="shared" si="2969"/>
        <v>0.93226381461675578</v>
      </c>
      <c r="DC117" s="130">
        <f t="shared" si="2969"/>
        <v>0.93571428571428572</v>
      </c>
      <c r="DD117" s="131">
        <f t="shared" si="2969"/>
        <v>0.94026284348864997</v>
      </c>
      <c r="DE117" s="131">
        <f t="shared" si="2969"/>
        <v>0.93010752688172038</v>
      </c>
      <c r="DF117" s="131">
        <f t="shared" si="2969"/>
        <v>0.93608124253285541</v>
      </c>
      <c r="DG117" s="131">
        <f t="shared" si="2969"/>
        <v>0.93787335722819598</v>
      </c>
      <c r="DH117" s="131">
        <f t="shared" si="2969"/>
        <v>0.93548387096774188</v>
      </c>
      <c r="DI117" s="132">
        <f t="shared" si="2969"/>
        <v>0.93966547192353644</v>
      </c>
      <c r="DJ117" s="130">
        <f t="shared" si="2969"/>
        <v>0.94265232974910396</v>
      </c>
      <c r="DK117" s="131">
        <f t="shared" si="2969"/>
        <v>0.94086021505376349</v>
      </c>
      <c r="DL117" s="131">
        <f t="shared" si="2969"/>
        <v>0.93906810035842292</v>
      </c>
      <c r="DM117" s="131">
        <f t="shared" si="2969"/>
        <v>0.93847072879330939</v>
      </c>
      <c r="DN117" s="131">
        <f t="shared" si="2969"/>
        <v>0.92459605026929981</v>
      </c>
      <c r="DO117" s="131">
        <f t="shared" si="2969"/>
        <v>0.92698982645122685</v>
      </c>
      <c r="DP117" s="132">
        <f t="shared" si="2969"/>
        <v>0.92100538599640935</v>
      </c>
      <c r="DQ117" s="130">
        <f t="shared" si="2969"/>
        <v>0.92505995203836933</v>
      </c>
      <c r="DR117" s="131">
        <f t="shared" si="2969"/>
        <v>0.93561973525872444</v>
      </c>
      <c r="DS117" s="131">
        <f t="shared" si="2969"/>
        <v>0.93078324225865205</v>
      </c>
      <c r="DT117" s="131">
        <f t="shared" si="2969"/>
        <v>0.91956124314442411</v>
      </c>
      <c r="DU117" s="131">
        <f t="shared" si="2969"/>
        <v>0.92687385740402195</v>
      </c>
      <c r="DV117" s="131">
        <f t="shared" si="2969"/>
        <v>0.92443631931748937</v>
      </c>
      <c r="DW117" s="132">
        <f t="shared" si="2969"/>
        <v>0.92608430054978619</v>
      </c>
      <c r="DX117" s="130">
        <f t="shared" si="2969"/>
        <v>0.92241905925473422</v>
      </c>
      <c r="DY117" s="131">
        <f t="shared" si="2969"/>
        <v>0.92791692119731217</v>
      </c>
      <c r="DZ117" s="131">
        <f t="shared" ref="DZ117:GK117" si="2970">IFERROR(DZ72/DZ66,0)</f>
        <v>0.92975970425138632</v>
      </c>
      <c r="EA117" s="131">
        <f t="shared" si="2970"/>
        <v>0</v>
      </c>
      <c r="EB117" s="131">
        <f t="shared" si="2970"/>
        <v>0</v>
      </c>
      <c r="EC117" s="131">
        <f t="shared" si="2970"/>
        <v>0</v>
      </c>
      <c r="ED117" s="132">
        <f t="shared" si="2970"/>
        <v>0</v>
      </c>
      <c r="EE117" s="130">
        <f t="shared" si="2970"/>
        <v>0</v>
      </c>
      <c r="EF117" s="131">
        <f t="shared" si="2970"/>
        <v>0</v>
      </c>
      <c r="EG117" s="131">
        <f t="shared" si="2970"/>
        <v>0</v>
      </c>
      <c r="EH117" s="131">
        <f t="shared" si="2970"/>
        <v>0</v>
      </c>
      <c r="EI117" s="131">
        <f t="shared" si="2970"/>
        <v>0</v>
      </c>
      <c r="EJ117" s="131">
        <f t="shared" si="2970"/>
        <v>0</v>
      </c>
      <c r="EK117" s="132">
        <f t="shared" si="2970"/>
        <v>0</v>
      </c>
      <c r="EL117" s="130">
        <f t="shared" si="2970"/>
        <v>0</v>
      </c>
      <c r="EM117" s="131">
        <f t="shared" si="2970"/>
        <v>0</v>
      </c>
      <c r="EN117" s="131">
        <f t="shared" si="2970"/>
        <v>0</v>
      </c>
      <c r="EO117" s="131">
        <f t="shared" si="2970"/>
        <v>0</v>
      </c>
      <c r="EP117" s="131">
        <f t="shared" si="2970"/>
        <v>0</v>
      </c>
      <c r="EQ117" s="131">
        <f t="shared" si="2970"/>
        <v>0</v>
      </c>
      <c r="ER117" s="132">
        <f t="shared" si="2970"/>
        <v>0</v>
      </c>
      <c r="ES117" s="130">
        <f t="shared" si="2970"/>
        <v>0</v>
      </c>
      <c r="ET117" s="131">
        <f t="shared" si="2970"/>
        <v>0</v>
      </c>
      <c r="EU117" s="131">
        <f t="shared" si="2970"/>
        <v>0</v>
      </c>
      <c r="EV117" s="131">
        <f t="shared" si="2970"/>
        <v>0</v>
      </c>
      <c r="EW117" s="131">
        <f t="shared" si="2970"/>
        <v>0</v>
      </c>
      <c r="EX117" s="131">
        <f t="shared" si="2970"/>
        <v>0</v>
      </c>
      <c r="EY117" s="132">
        <f t="shared" si="2970"/>
        <v>0</v>
      </c>
      <c r="EZ117" s="130">
        <f t="shared" si="2970"/>
        <v>0</v>
      </c>
      <c r="FA117" s="131">
        <f t="shared" si="2970"/>
        <v>0</v>
      </c>
      <c r="FB117" s="131">
        <f t="shared" si="2970"/>
        <v>0</v>
      </c>
      <c r="FC117" s="131">
        <f t="shared" si="2970"/>
        <v>0</v>
      </c>
      <c r="FD117" s="131">
        <f t="shared" si="2970"/>
        <v>0</v>
      </c>
      <c r="FE117" s="131">
        <f t="shared" si="2970"/>
        <v>0</v>
      </c>
      <c r="FF117" s="132">
        <f t="shared" si="2970"/>
        <v>0</v>
      </c>
      <c r="FG117" s="130">
        <f t="shared" si="2970"/>
        <v>0</v>
      </c>
      <c r="FH117" s="131">
        <f t="shared" si="2970"/>
        <v>0</v>
      </c>
      <c r="FI117" s="131">
        <f t="shared" si="2970"/>
        <v>0</v>
      </c>
      <c r="FJ117" s="131">
        <f t="shared" si="2970"/>
        <v>0</v>
      </c>
      <c r="FK117" s="131">
        <f t="shared" si="2970"/>
        <v>0</v>
      </c>
      <c r="FL117" s="131">
        <f t="shared" si="2970"/>
        <v>0</v>
      </c>
      <c r="FM117" s="132">
        <f t="shared" si="2970"/>
        <v>0</v>
      </c>
      <c r="FN117" s="130">
        <f t="shared" si="2970"/>
        <v>0</v>
      </c>
      <c r="FO117" s="131">
        <f t="shared" si="2970"/>
        <v>0</v>
      </c>
      <c r="FP117" s="131">
        <f t="shared" si="2970"/>
        <v>0</v>
      </c>
      <c r="FQ117" s="131">
        <f t="shared" si="2970"/>
        <v>0</v>
      </c>
      <c r="FR117" s="131">
        <f t="shared" si="2970"/>
        <v>0</v>
      </c>
      <c r="FS117" s="131">
        <f t="shared" si="2970"/>
        <v>0</v>
      </c>
      <c r="FT117" s="132">
        <f t="shared" si="2970"/>
        <v>0</v>
      </c>
      <c r="FU117" s="130">
        <f t="shared" si="2970"/>
        <v>0</v>
      </c>
      <c r="FV117" s="131">
        <f t="shared" si="2970"/>
        <v>0</v>
      </c>
      <c r="FW117" s="131">
        <f t="shared" si="2970"/>
        <v>0</v>
      </c>
      <c r="FX117" s="131">
        <f t="shared" si="2970"/>
        <v>0</v>
      </c>
      <c r="FY117" s="131">
        <f t="shared" si="2970"/>
        <v>0</v>
      </c>
      <c r="FZ117" s="131">
        <f t="shared" si="2970"/>
        <v>0</v>
      </c>
      <c r="GA117" s="132">
        <f t="shared" si="2970"/>
        <v>0</v>
      </c>
      <c r="GB117" s="130">
        <f t="shared" si="2970"/>
        <v>0</v>
      </c>
      <c r="GC117" s="131">
        <f t="shared" si="2970"/>
        <v>0</v>
      </c>
      <c r="GD117" s="131">
        <f t="shared" si="2970"/>
        <v>0</v>
      </c>
      <c r="GE117" s="131">
        <f t="shared" si="2970"/>
        <v>0</v>
      </c>
      <c r="GF117" s="131">
        <f t="shared" si="2970"/>
        <v>0</v>
      </c>
      <c r="GG117" s="131">
        <f t="shared" si="2970"/>
        <v>0</v>
      </c>
      <c r="GH117" s="132">
        <f t="shared" si="2970"/>
        <v>0</v>
      </c>
      <c r="GI117" s="130">
        <f t="shared" si="2970"/>
        <v>0</v>
      </c>
      <c r="GJ117" s="131">
        <f t="shared" si="2970"/>
        <v>0</v>
      </c>
      <c r="GK117" s="131">
        <f t="shared" si="2970"/>
        <v>0</v>
      </c>
      <c r="GL117" s="131">
        <f t="shared" ref="GL117:IW117" si="2971">IFERROR(GL72/GL66,0)</f>
        <v>0</v>
      </c>
      <c r="GM117" s="131">
        <f t="shared" si="2971"/>
        <v>0</v>
      </c>
      <c r="GN117" s="131">
        <f t="shared" si="2971"/>
        <v>0</v>
      </c>
      <c r="GO117" s="132">
        <f t="shared" si="2971"/>
        <v>0</v>
      </c>
      <c r="GP117" s="130">
        <f t="shared" si="2971"/>
        <v>0</v>
      </c>
      <c r="GQ117" s="131">
        <f t="shared" si="2971"/>
        <v>0</v>
      </c>
      <c r="GR117" s="131">
        <f t="shared" si="2971"/>
        <v>0</v>
      </c>
      <c r="GS117" s="131">
        <f t="shared" si="2971"/>
        <v>0</v>
      </c>
      <c r="GT117" s="131">
        <f t="shared" si="2971"/>
        <v>0</v>
      </c>
      <c r="GU117" s="131">
        <f t="shared" si="2971"/>
        <v>0</v>
      </c>
      <c r="GV117" s="132">
        <f t="shared" si="2971"/>
        <v>0</v>
      </c>
      <c r="GW117" s="130">
        <f t="shared" si="2971"/>
        <v>0</v>
      </c>
      <c r="GX117" s="131">
        <f t="shared" si="2971"/>
        <v>0</v>
      </c>
      <c r="GY117" s="131">
        <f t="shared" si="2971"/>
        <v>0</v>
      </c>
      <c r="GZ117" s="131">
        <f t="shared" si="2971"/>
        <v>0</v>
      </c>
      <c r="HA117" s="131">
        <f t="shared" si="2971"/>
        <v>0</v>
      </c>
      <c r="HB117" s="131">
        <f t="shared" si="2971"/>
        <v>0</v>
      </c>
      <c r="HC117" s="132">
        <f t="shared" si="2971"/>
        <v>0</v>
      </c>
      <c r="HD117" s="130">
        <f t="shared" si="2971"/>
        <v>0</v>
      </c>
      <c r="HE117" s="131">
        <f t="shared" si="2971"/>
        <v>0</v>
      </c>
      <c r="HF117" s="131">
        <f t="shared" si="2971"/>
        <v>0</v>
      </c>
      <c r="HG117" s="131">
        <f t="shared" si="2971"/>
        <v>0</v>
      </c>
      <c r="HH117" s="131">
        <f t="shared" si="2971"/>
        <v>0</v>
      </c>
      <c r="HI117" s="131">
        <f t="shared" si="2971"/>
        <v>0</v>
      </c>
      <c r="HJ117" s="132">
        <f t="shared" si="2971"/>
        <v>0</v>
      </c>
      <c r="HK117" s="130">
        <f t="shared" si="2971"/>
        <v>0</v>
      </c>
      <c r="HL117" s="131">
        <f t="shared" si="2971"/>
        <v>0</v>
      </c>
      <c r="HM117" s="131">
        <f t="shared" si="2971"/>
        <v>0</v>
      </c>
      <c r="HN117" s="131">
        <f t="shared" si="2971"/>
        <v>0</v>
      </c>
      <c r="HO117" s="131">
        <f t="shared" si="2971"/>
        <v>0</v>
      </c>
      <c r="HP117" s="131">
        <f t="shared" si="2971"/>
        <v>0</v>
      </c>
      <c r="HQ117" s="132">
        <f t="shared" si="2971"/>
        <v>0</v>
      </c>
      <c r="HR117" s="130">
        <f t="shared" si="2971"/>
        <v>0</v>
      </c>
      <c r="HS117" s="131">
        <f t="shared" si="2971"/>
        <v>0</v>
      </c>
      <c r="HT117" s="131">
        <f t="shared" si="2971"/>
        <v>0</v>
      </c>
      <c r="HU117" s="131">
        <f t="shared" si="2971"/>
        <v>0</v>
      </c>
      <c r="HV117" s="131">
        <f t="shared" si="2971"/>
        <v>0</v>
      </c>
      <c r="HW117" s="131">
        <f t="shared" si="2971"/>
        <v>0</v>
      </c>
      <c r="HX117" s="132">
        <f t="shared" si="2971"/>
        <v>0</v>
      </c>
      <c r="HY117" s="130">
        <f t="shared" si="2971"/>
        <v>0</v>
      </c>
      <c r="HZ117" s="131">
        <f t="shared" si="2971"/>
        <v>0</v>
      </c>
      <c r="IA117" s="131">
        <f t="shared" si="2971"/>
        <v>0</v>
      </c>
      <c r="IB117" s="131">
        <f t="shared" si="2971"/>
        <v>0</v>
      </c>
      <c r="IC117" s="131">
        <f t="shared" si="2971"/>
        <v>0</v>
      </c>
      <c r="ID117" s="131">
        <f t="shared" si="2971"/>
        <v>0</v>
      </c>
      <c r="IE117" s="132">
        <f t="shared" si="2971"/>
        <v>0</v>
      </c>
      <c r="IF117" s="130">
        <f t="shared" si="2971"/>
        <v>0</v>
      </c>
      <c r="IG117" s="131">
        <f t="shared" si="2971"/>
        <v>0</v>
      </c>
      <c r="IH117" s="131">
        <f t="shared" si="2971"/>
        <v>0</v>
      </c>
      <c r="II117" s="131">
        <f t="shared" si="2971"/>
        <v>0</v>
      </c>
      <c r="IJ117" s="131">
        <f t="shared" si="2971"/>
        <v>0</v>
      </c>
      <c r="IK117" s="131">
        <f t="shared" si="2971"/>
        <v>0</v>
      </c>
      <c r="IL117" s="132">
        <f t="shared" si="2971"/>
        <v>0</v>
      </c>
      <c r="IM117" s="130">
        <f t="shared" si="2971"/>
        <v>0</v>
      </c>
      <c r="IN117" s="131">
        <f t="shared" si="2971"/>
        <v>0</v>
      </c>
      <c r="IO117" s="131">
        <f t="shared" si="2971"/>
        <v>0</v>
      </c>
      <c r="IP117" s="131">
        <f t="shared" si="2971"/>
        <v>0</v>
      </c>
      <c r="IQ117" s="131">
        <f t="shared" si="2971"/>
        <v>0</v>
      </c>
      <c r="IR117" s="131">
        <f t="shared" si="2971"/>
        <v>0</v>
      </c>
      <c r="IS117" s="132">
        <f t="shared" si="2971"/>
        <v>0</v>
      </c>
      <c r="IT117" s="130">
        <f t="shared" si="2971"/>
        <v>0</v>
      </c>
      <c r="IU117" s="131">
        <f t="shared" si="2971"/>
        <v>0</v>
      </c>
      <c r="IV117" s="131">
        <f t="shared" si="2971"/>
        <v>0</v>
      </c>
      <c r="IW117" s="131">
        <f t="shared" si="2971"/>
        <v>0</v>
      </c>
      <c r="IX117" s="131">
        <f t="shared" ref="IX117:JN117" si="2972">IFERROR(IX72/IX66,0)</f>
        <v>0</v>
      </c>
      <c r="IY117" s="131">
        <f t="shared" si="2972"/>
        <v>0</v>
      </c>
      <c r="IZ117" s="132">
        <f t="shared" si="2972"/>
        <v>0</v>
      </c>
      <c r="JA117" s="130">
        <f t="shared" si="2972"/>
        <v>0</v>
      </c>
      <c r="JB117" s="131">
        <f t="shared" si="2972"/>
        <v>0</v>
      </c>
      <c r="JC117" s="131">
        <f t="shared" si="2972"/>
        <v>0</v>
      </c>
      <c r="JD117" s="131">
        <f t="shared" si="2972"/>
        <v>0</v>
      </c>
      <c r="JE117" s="131">
        <f t="shared" si="2972"/>
        <v>0</v>
      </c>
      <c r="JF117" s="131">
        <f t="shared" si="2972"/>
        <v>0</v>
      </c>
      <c r="JG117" s="132">
        <f t="shared" si="2972"/>
        <v>0</v>
      </c>
      <c r="JH117" s="130">
        <f t="shared" si="2972"/>
        <v>0</v>
      </c>
      <c r="JI117" s="131">
        <f t="shared" si="2972"/>
        <v>0</v>
      </c>
      <c r="JJ117" s="131">
        <f t="shared" si="2972"/>
        <v>0</v>
      </c>
      <c r="JK117" s="131">
        <f t="shared" si="2972"/>
        <v>0</v>
      </c>
      <c r="JL117" s="131">
        <f t="shared" si="2972"/>
        <v>0</v>
      </c>
      <c r="JM117" s="131">
        <f t="shared" si="2972"/>
        <v>0</v>
      </c>
      <c r="JN117" s="132">
        <f t="shared" si="2972"/>
        <v>0</v>
      </c>
    </row>
    <row r="118" spans="1:274" x14ac:dyDescent="0.2">
      <c r="A118" s="94" t="s">
        <v>121</v>
      </c>
      <c r="B118" s="133">
        <f t="shared" ref="B118:BM118" si="2973">IFERROR(B80/B66,0)</f>
        <v>0</v>
      </c>
      <c r="C118" s="134">
        <f t="shared" si="2973"/>
        <v>0</v>
      </c>
      <c r="D118" s="134">
        <f t="shared" si="2973"/>
        <v>0</v>
      </c>
      <c r="E118" s="134">
        <f t="shared" si="2973"/>
        <v>0</v>
      </c>
      <c r="F118" s="134">
        <f t="shared" si="2973"/>
        <v>0</v>
      </c>
      <c r="G118" s="134">
        <f t="shared" si="2973"/>
        <v>0</v>
      </c>
      <c r="H118" s="135">
        <f t="shared" si="2973"/>
        <v>0</v>
      </c>
      <c r="I118" s="133">
        <f t="shared" si="2973"/>
        <v>0.90177514792899405</v>
      </c>
      <c r="J118" s="134">
        <f t="shared" si="2973"/>
        <v>0.93700787401574803</v>
      </c>
      <c r="K118" s="134">
        <f t="shared" si="2973"/>
        <v>0.93350383631713552</v>
      </c>
      <c r="L118" s="134">
        <f t="shared" si="2973"/>
        <v>0.56044776119402984</v>
      </c>
      <c r="M118" s="134">
        <f t="shared" si="2973"/>
        <v>0.61784037558685445</v>
      </c>
      <c r="N118" s="134">
        <f t="shared" si="2973"/>
        <v>0.44764851485148516</v>
      </c>
      <c r="O118" s="135">
        <f t="shared" si="2973"/>
        <v>0.39474812433011791</v>
      </c>
      <c r="P118" s="133">
        <f t="shared" si="2973"/>
        <v>0.33623462630085149</v>
      </c>
      <c r="Q118" s="134">
        <f t="shared" si="2973"/>
        <v>0.33443815683104283</v>
      </c>
      <c r="R118" s="134">
        <f t="shared" si="2973"/>
        <v>0.24416543574593796</v>
      </c>
      <c r="S118" s="134">
        <f t="shared" si="2973"/>
        <v>0.25506329113924053</v>
      </c>
      <c r="T118" s="134">
        <f t="shared" si="2973"/>
        <v>0.2367063492063492</v>
      </c>
      <c r="U118" s="134">
        <f t="shared" si="2973"/>
        <v>0.16502871729419272</v>
      </c>
      <c r="V118" s="135">
        <f t="shared" si="2973"/>
        <v>0.1670863309352518</v>
      </c>
      <c r="W118" s="133">
        <f t="shared" si="2973"/>
        <v>0.13854227405247813</v>
      </c>
      <c r="X118" s="134">
        <f t="shared" si="2973"/>
        <v>0.12689027856736781</v>
      </c>
      <c r="Y118" s="134">
        <f t="shared" si="2973"/>
        <v>0.11295681063122924</v>
      </c>
      <c r="Z118" s="134">
        <f t="shared" si="2973"/>
        <v>0.10816993464052288</v>
      </c>
      <c r="AA118" s="134">
        <f t="shared" si="2973"/>
        <v>0.11758360302049622</v>
      </c>
      <c r="AB118" s="134">
        <f t="shared" si="2973"/>
        <v>0.10682666666666667</v>
      </c>
      <c r="AC118" s="135">
        <f t="shared" si="2973"/>
        <v>9.6551724137931033E-2</v>
      </c>
      <c r="AD118" s="133">
        <f t="shared" si="2973"/>
        <v>7.6155462184873943E-2</v>
      </c>
      <c r="AE118" s="134">
        <f t="shared" si="2973"/>
        <v>7.6335078534031417E-2</v>
      </c>
      <c r="AF118" s="134">
        <f t="shared" si="2973"/>
        <v>7.5052083333333339E-2</v>
      </c>
      <c r="AG118" s="134">
        <f t="shared" si="2973"/>
        <v>8.2194616977225674E-2</v>
      </c>
      <c r="AH118" s="134">
        <f t="shared" si="2973"/>
        <v>7.1657201858544142E-2</v>
      </c>
      <c r="AI118" s="134">
        <f t="shared" si="2973"/>
        <v>4.4834710743801652E-2</v>
      </c>
      <c r="AJ118" s="135">
        <f t="shared" si="2973"/>
        <v>6.2661833247022264E-2</v>
      </c>
      <c r="AK118" s="133">
        <f t="shared" si="2973"/>
        <v>4.6842650103519672E-2</v>
      </c>
      <c r="AL118" s="134">
        <f t="shared" si="2973"/>
        <v>4.9068322981366458E-2</v>
      </c>
      <c r="AM118" s="134">
        <f t="shared" si="2973"/>
        <v>4.0072576464489376E-2</v>
      </c>
      <c r="AN118" s="134">
        <f t="shared" si="2973"/>
        <v>3.8361845515811302E-2</v>
      </c>
      <c r="AO118" s="134">
        <f t="shared" si="2973"/>
        <v>0</v>
      </c>
      <c r="AP118" s="134">
        <f t="shared" si="2973"/>
        <v>0</v>
      </c>
      <c r="AQ118" s="135">
        <f t="shared" si="2973"/>
        <v>0</v>
      </c>
      <c r="AR118" s="133">
        <f t="shared" si="2973"/>
        <v>0</v>
      </c>
      <c r="AS118" s="134">
        <f t="shared" si="2973"/>
        <v>0</v>
      </c>
      <c r="AT118" s="134">
        <f t="shared" si="2973"/>
        <v>0</v>
      </c>
      <c r="AU118" s="134">
        <f t="shared" si="2973"/>
        <v>0</v>
      </c>
      <c r="AV118" s="134">
        <f t="shared" si="2973"/>
        <v>0</v>
      </c>
      <c r="AW118" s="134">
        <f t="shared" si="2973"/>
        <v>0</v>
      </c>
      <c r="AX118" s="135">
        <f t="shared" si="2973"/>
        <v>0</v>
      </c>
      <c r="AY118" s="133">
        <f t="shared" si="2973"/>
        <v>0</v>
      </c>
      <c r="AZ118" s="134">
        <f t="shared" si="2973"/>
        <v>0</v>
      </c>
      <c r="BA118" s="134">
        <f t="shared" si="2973"/>
        <v>0</v>
      </c>
      <c r="BB118" s="134">
        <f t="shared" si="2973"/>
        <v>0</v>
      </c>
      <c r="BC118" s="134">
        <f t="shared" si="2973"/>
        <v>0</v>
      </c>
      <c r="BD118" s="134">
        <f t="shared" si="2973"/>
        <v>0</v>
      </c>
      <c r="BE118" s="135">
        <f t="shared" si="2973"/>
        <v>0</v>
      </c>
      <c r="BF118" s="133">
        <f t="shared" si="2973"/>
        <v>0</v>
      </c>
      <c r="BG118" s="134">
        <f t="shared" si="2973"/>
        <v>0</v>
      </c>
      <c r="BH118" s="134">
        <f t="shared" si="2973"/>
        <v>0</v>
      </c>
      <c r="BI118" s="134">
        <f t="shared" si="2973"/>
        <v>0</v>
      </c>
      <c r="BJ118" s="134">
        <f t="shared" si="2973"/>
        <v>0</v>
      </c>
      <c r="BK118" s="134">
        <f t="shared" si="2973"/>
        <v>0</v>
      </c>
      <c r="BL118" s="135">
        <f t="shared" si="2973"/>
        <v>0</v>
      </c>
      <c r="BM118" s="133">
        <f t="shared" si="2973"/>
        <v>0</v>
      </c>
      <c r="BN118" s="134">
        <f t="shared" ref="BN118:DY118" si="2974">IFERROR(BN80/BN66,0)</f>
        <v>0</v>
      </c>
      <c r="BO118" s="134">
        <f t="shared" si="2974"/>
        <v>0</v>
      </c>
      <c r="BP118" s="134">
        <f t="shared" si="2974"/>
        <v>0</v>
      </c>
      <c r="BQ118" s="134">
        <f t="shared" si="2974"/>
        <v>0</v>
      </c>
      <c r="BR118" s="134">
        <f t="shared" si="2974"/>
        <v>0</v>
      </c>
      <c r="BS118" s="135">
        <f t="shared" si="2974"/>
        <v>0</v>
      </c>
      <c r="BT118" s="133">
        <f t="shared" si="2974"/>
        <v>0</v>
      </c>
      <c r="BU118" s="134">
        <f t="shared" si="2974"/>
        <v>0</v>
      </c>
      <c r="BV118" s="134">
        <f t="shared" si="2974"/>
        <v>0</v>
      </c>
      <c r="BW118" s="134">
        <f t="shared" si="2974"/>
        <v>0</v>
      </c>
      <c r="BX118" s="134">
        <f t="shared" si="2974"/>
        <v>0</v>
      </c>
      <c r="BY118" s="134">
        <f t="shared" si="2974"/>
        <v>0</v>
      </c>
      <c r="BZ118" s="135">
        <f t="shared" si="2974"/>
        <v>0</v>
      </c>
      <c r="CA118" s="133">
        <f t="shared" si="2974"/>
        <v>0</v>
      </c>
      <c r="CB118" s="134">
        <f t="shared" si="2974"/>
        <v>0</v>
      </c>
      <c r="CC118" s="134">
        <f t="shared" si="2974"/>
        <v>0</v>
      </c>
      <c r="CD118" s="134">
        <f t="shared" si="2974"/>
        <v>0</v>
      </c>
      <c r="CE118" s="134">
        <f t="shared" si="2974"/>
        <v>0</v>
      </c>
      <c r="CF118" s="134">
        <f t="shared" si="2974"/>
        <v>0</v>
      </c>
      <c r="CG118" s="135">
        <f t="shared" si="2974"/>
        <v>0</v>
      </c>
      <c r="CH118" s="133">
        <f t="shared" si="2974"/>
        <v>0</v>
      </c>
      <c r="CI118" s="134">
        <f t="shared" si="2974"/>
        <v>0</v>
      </c>
      <c r="CJ118" s="134">
        <f t="shared" si="2974"/>
        <v>0</v>
      </c>
      <c r="CK118" s="134">
        <f t="shared" si="2974"/>
        <v>0</v>
      </c>
      <c r="CL118" s="134">
        <f t="shared" si="2974"/>
        <v>0</v>
      </c>
      <c r="CM118" s="134">
        <f t="shared" si="2974"/>
        <v>0</v>
      </c>
      <c r="CN118" s="135">
        <f t="shared" si="2974"/>
        <v>0</v>
      </c>
      <c r="CO118" s="133">
        <f t="shared" si="2974"/>
        <v>0</v>
      </c>
      <c r="CP118" s="134">
        <f t="shared" si="2974"/>
        <v>0</v>
      </c>
      <c r="CQ118" s="134">
        <f t="shared" si="2974"/>
        <v>0</v>
      </c>
      <c r="CR118" s="134">
        <f t="shared" si="2974"/>
        <v>0</v>
      </c>
      <c r="CS118" s="134">
        <f t="shared" si="2974"/>
        <v>0</v>
      </c>
      <c r="CT118" s="134">
        <f t="shared" si="2974"/>
        <v>0</v>
      </c>
      <c r="CU118" s="135">
        <f t="shared" si="2974"/>
        <v>0</v>
      </c>
      <c r="CV118" s="133">
        <f t="shared" si="2974"/>
        <v>0</v>
      </c>
      <c r="CW118" s="134">
        <f t="shared" si="2974"/>
        <v>0</v>
      </c>
      <c r="CX118" s="134">
        <f t="shared" si="2974"/>
        <v>0</v>
      </c>
      <c r="CY118" s="134">
        <f t="shared" si="2974"/>
        <v>0</v>
      </c>
      <c r="CZ118" s="134">
        <f t="shared" si="2974"/>
        <v>0</v>
      </c>
      <c r="DA118" s="134">
        <f t="shared" si="2974"/>
        <v>0</v>
      </c>
      <c r="DB118" s="135">
        <f t="shared" si="2974"/>
        <v>0</v>
      </c>
      <c r="DC118" s="133">
        <f t="shared" si="2974"/>
        <v>0</v>
      </c>
      <c r="DD118" s="134">
        <f t="shared" si="2974"/>
        <v>0</v>
      </c>
      <c r="DE118" s="134">
        <f t="shared" si="2974"/>
        <v>0</v>
      </c>
      <c r="DF118" s="134">
        <f t="shared" si="2974"/>
        <v>0</v>
      </c>
      <c r="DG118" s="134">
        <f t="shared" si="2974"/>
        <v>0</v>
      </c>
      <c r="DH118" s="134">
        <f t="shared" si="2974"/>
        <v>0</v>
      </c>
      <c r="DI118" s="135">
        <f t="shared" si="2974"/>
        <v>0</v>
      </c>
      <c r="DJ118" s="133">
        <f t="shared" si="2974"/>
        <v>0</v>
      </c>
      <c r="DK118" s="134">
        <f t="shared" si="2974"/>
        <v>0</v>
      </c>
      <c r="DL118" s="134">
        <f t="shared" si="2974"/>
        <v>0</v>
      </c>
      <c r="DM118" s="134">
        <f t="shared" si="2974"/>
        <v>0</v>
      </c>
      <c r="DN118" s="134">
        <f t="shared" si="2974"/>
        <v>0</v>
      </c>
      <c r="DO118" s="134">
        <f t="shared" si="2974"/>
        <v>0</v>
      </c>
      <c r="DP118" s="135">
        <f t="shared" si="2974"/>
        <v>0</v>
      </c>
      <c r="DQ118" s="133">
        <f t="shared" si="2974"/>
        <v>0</v>
      </c>
      <c r="DR118" s="134">
        <f t="shared" si="2974"/>
        <v>0</v>
      </c>
      <c r="DS118" s="134">
        <f t="shared" si="2974"/>
        <v>0</v>
      </c>
      <c r="DT118" s="134">
        <f t="shared" si="2974"/>
        <v>0</v>
      </c>
      <c r="DU118" s="134">
        <f t="shared" si="2974"/>
        <v>0</v>
      </c>
      <c r="DV118" s="134">
        <f t="shared" si="2974"/>
        <v>0</v>
      </c>
      <c r="DW118" s="135">
        <f t="shared" si="2974"/>
        <v>0</v>
      </c>
      <c r="DX118" s="133">
        <f t="shared" si="2974"/>
        <v>0</v>
      </c>
      <c r="DY118" s="134">
        <f t="shared" si="2974"/>
        <v>0</v>
      </c>
      <c r="DZ118" s="134">
        <f t="shared" ref="DZ118:GK118" si="2975">IFERROR(DZ80/DZ66,0)</f>
        <v>0</v>
      </c>
      <c r="EA118" s="134">
        <f t="shared" si="2975"/>
        <v>0</v>
      </c>
      <c r="EB118" s="134">
        <f t="shared" si="2975"/>
        <v>0</v>
      </c>
      <c r="EC118" s="134">
        <f t="shared" si="2975"/>
        <v>0</v>
      </c>
      <c r="ED118" s="135">
        <f t="shared" si="2975"/>
        <v>0</v>
      </c>
      <c r="EE118" s="133">
        <f t="shared" si="2975"/>
        <v>0</v>
      </c>
      <c r="EF118" s="134">
        <f t="shared" si="2975"/>
        <v>0</v>
      </c>
      <c r="EG118" s="134">
        <f t="shared" si="2975"/>
        <v>0</v>
      </c>
      <c r="EH118" s="134">
        <f t="shared" si="2975"/>
        <v>0</v>
      </c>
      <c r="EI118" s="134">
        <f t="shared" si="2975"/>
        <v>0</v>
      </c>
      <c r="EJ118" s="134">
        <f t="shared" si="2975"/>
        <v>0</v>
      </c>
      <c r="EK118" s="135">
        <f t="shared" si="2975"/>
        <v>0</v>
      </c>
      <c r="EL118" s="133">
        <f t="shared" si="2975"/>
        <v>0</v>
      </c>
      <c r="EM118" s="134">
        <f t="shared" si="2975"/>
        <v>0</v>
      </c>
      <c r="EN118" s="134">
        <f t="shared" si="2975"/>
        <v>0</v>
      </c>
      <c r="EO118" s="134">
        <f t="shared" si="2975"/>
        <v>0</v>
      </c>
      <c r="EP118" s="134">
        <f t="shared" si="2975"/>
        <v>0</v>
      </c>
      <c r="EQ118" s="134">
        <f t="shared" si="2975"/>
        <v>0</v>
      </c>
      <c r="ER118" s="135">
        <f t="shared" si="2975"/>
        <v>0</v>
      </c>
      <c r="ES118" s="133">
        <f t="shared" si="2975"/>
        <v>0</v>
      </c>
      <c r="ET118" s="134">
        <f t="shared" si="2975"/>
        <v>0</v>
      </c>
      <c r="EU118" s="134">
        <f t="shared" si="2975"/>
        <v>0</v>
      </c>
      <c r="EV118" s="134">
        <f t="shared" si="2975"/>
        <v>0</v>
      </c>
      <c r="EW118" s="134">
        <f t="shared" si="2975"/>
        <v>0</v>
      </c>
      <c r="EX118" s="134">
        <f t="shared" si="2975"/>
        <v>0</v>
      </c>
      <c r="EY118" s="135">
        <f t="shared" si="2975"/>
        <v>0</v>
      </c>
      <c r="EZ118" s="133">
        <f t="shared" si="2975"/>
        <v>0</v>
      </c>
      <c r="FA118" s="134">
        <f t="shared" si="2975"/>
        <v>0</v>
      </c>
      <c r="FB118" s="134">
        <f t="shared" si="2975"/>
        <v>0</v>
      </c>
      <c r="FC118" s="134">
        <f t="shared" si="2975"/>
        <v>0</v>
      </c>
      <c r="FD118" s="134">
        <f t="shared" si="2975"/>
        <v>0</v>
      </c>
      <c r="FE118" s="134">
        <f t="shared" si="2975"/>
        <v>0</v>
      </c>
      <c r="FF118" s="135">
        <f t="shared" si="2975"/>
        <v>0</v>
      </c>
      <c r="FG118" s="133">
        <f t="shared" si="2975"/>
        <v>0</v>
      </c>
      <c r="FH118" s="134">
        <f t="shared" si="2975"/>
        <v>0</v>
      </c>
      <c r="FI118" s="134">
        <f t="shared" si="2975"/>
        <v>0</v>
      </c>
      <c r="FJ118" s="134">
        <f t="shared" si="2975"/>
        <v>0</v>
      </c>
      <c r="FK118" s="134">
        <f t="shared" si="2975"/>
        <v>0</v>
      </c>
      <c r="FL118" s="134">
        <f t="shared" si="2975"/>
        <v>0</v>
      </c>
      <c r="FM118" s="135">
        <f t="shared" si="2975"/>
        <v>0</v>
      </c>
      <c r="FN118" s="133">
        <f t="shared" si="2975"/>
        <v>0</v>
      </c>
      <c r="FO118" s="134">
        <f t="shared" si="2975"/>
        <v>0</v>
      </c>
      <c r="FP118" s="134">
        <f t="shared" si="2975"/>
        <v>0</v>
      </c>
      <c r="FQ118" s="134">
        <f t="shared" si="2975"/>
        <v>0</v>
      </c>
      <c r="FR118" s="134">
        <f t="shared" si="2975"/>
        <v>0</v>
      </c>
      <c r="FS118" s="134">
        <f t="shared" si="2975"/>
        <v>0</v>
      </c>
      <c r="FT118" s="135">
        <f t="shared" si="2975"/>
        <v>0</v>
      </c>
      <c r="FU118" s="133">
        <f t="shared" si="2975"/>
        <v>0</v>
      </c>
      <c r="FV118" s="134">
        <f t="shared" si="2975"/>
        <v>0</v>
      </c>
      <c r="FW118" s="134">
        <f t="shared" si="2975"/>
        <v>0</v>
      </c>
      <c r="FX118" s="134">
        <f t="shared" si="2975"/>
        <v>0</v>
      </c>
      <c r="FY118" s="134">
        <f t="shared" si="2975"/>
        <v>0</v>
      </c>
      <c r="FZ118" s="134">
        <f t="shared" si="2975"/>
        <v>0</v>
      </c>
      <c r="GA118" s="135">
        <f t="shared" si="2975"/>
        <v>0</v>
      </c>
      <c r="GB118" s="133">
        <f t="shared" si="2975"/>
        <v>0</v>
      </c>
      <c r="GC118" s="134">
        <f t="shared" si="2975"/>
        <v>0</v>
      </c>
      <c r="GD118" s="134">
        <f t="shared" si="2975"/>
        <v>0</v>
      </c>
      <c r="GE118" s="134">
        <f t="shared" si="2975"/>
        <v>0</v>
      </c>
      <c r="GF118" s="134">
        <f t="shared" si="2975"/>
        <v>0</v>
      </c>
      <c r="GG118" s="134">
        <f t="shared" si="2975"/>
        <v>0</v>
      </c>
      <c r="GH118" s="135">
        <f t="shared" si="2975"/>
        <v>0</v>
      </c>
      <c r="GI118" s="133">
        <f t="shared" si="2975"/>
        <v>0</v>
      </c>
      <c r="GJ118" s="134">
        <f t="shared" si="2975"/>
        <v>0</v>
      </c>
      <c r="GK118" s="134">
        <f t="shared" si="2975"/>
        <v>0</v>
      </c>
      <c r="GL118" s="134">
        <f t="shared" ref="GL118:IW118" si="2976">IFERROR(GL80/GL66,0)</f>
        <v>0</v>
      </c>
      <c r="GM118" s="134">
        <f t="shared" si="2976"/>
        <v>0</v>
      </c>
      <c r="GN118" s="134">
        <f t="shared" si="2976"/>
        <v>0</v>
      </c>
      <c r="GO118" s="135">
        <f t="shared" si="2976"/>
        <v>0</v>
      </c>
      <c r="GP118" s="133">
        <f t="shared" si="2976"/>
        <v>0</v>
      </c>
      <c r="GQ118" s="134">
        <f t="shared" si="2976"/>
        <v>0</v>
      </c>
      <c r="GR118" s="134">
        <f t="shared" si="2976"/>
        <v>0</v>
      </c>
      <c r="GS118" s="134">
        <f t="shared" si="2976"/>
        <v>0</v>
      </c>
      <c r="GT118" s="134">
        <f t="shared" si="2976"/>
        <v>0</v>
      </c>
      <c r="GU118" s="134">
        <f t="shared" si="2976"/>
        <v>0</v>
      </c>
      <c r="GV118" s="135">
        <f t="shared" si="2976"/>
        <v>0</v>
      </c>
      <c r="GW118" s="133">
        <f t="shared" si="2976"/>
        <v>0</v>
      </c>
      <c r="GX118" s="134">
        <f t="shared" si="2976"/>
        <v>0</v>
      </c>
      <c r="GY118" s="134">
        <f t="shared" si="2976"/>
        <v>0</v>
      </c>
      <c r="GZ118" s="134">
        <f t="shared" si="2976"/>
        <v>0</v>
      </c>
      <c r="HA118" s="134">
        <f t="shared" si="2976"/>
        <v>0</v>
      </c>
      <c r="HB118" s="134">
        <f t="shared" si="2976"/>
        <v>0</v>
      </c>
      <c r="HC118" s="135">
        <f t="shared" si="2976"/>
        <v>0</v>
      </c>
      <c r="HD118" s="133">
        <f t="shared" si="2976"/>
        <v>0</v>
      </c>
      <c r="HE118" s="134">
        <f t="shared" si="2976"/>
        <v>0</v>
      </c>
      <c r="HF118" s="134">
        <f t="shared" si="2976"/>
        <v>0</v>
      </c>
      <c r="HG118" s="134">
        <f t="shared" si="2976"/>
        <v>0</v>
      </c>
      <c r="HH118" s="134">
        <f t="shared" si="2976"/>
        <v>0</v>
      </c>
      <c r="HI118" s="134">
        <f t="shared" si="2976"/>
        <v>0</v>
      </c>
      <c r="HJ118" s="135">
        <f t="shared" si="2976"/>
        <v>0</v>
      </c>
      <c r="HK118" s="133">
        <f t="shared" si="2976"/>
        <v>0</v>
      </c>
      <c r="HL118" s="134">
        <f t="shared" si="2976"/>
        <v>0</v>
      </c>
      <c r="HM118" s="134">
        <f t="shared" si="2976"/>
        <v>0</v>
      </c>
      <c r="HN118" s="134">
        <f t="shared" si="2976"/>
        <v>0</v>
      </c>
      <c r="HO118" s="134">
        <f t="shared" si="2976"/>
        <v>0</v>
      </c>
      <c r="HP118" s="134">
        <f t="shared" si="2976"/>
        <v>0</v>
      </c>
      <c r="HQ118" s="135">
        <f t="shared" si="2976"/>
        <v>0</v>
      </c>
      <c r="HR118" s="133">
        <f t="shared" si="2976"/>
        <v>0</v>
      </c>
      <c r="HS118" s="134">
        <f t="shared" si="2976"/>
        <v>0</v>
      </c>
      <c r="HT118" s="134">
        <f t="shared" si="2976"/>
        <v>0</v>
      </c>
      <c r="HU118" s="134">
        <f t="shared" si="2976"/>
        <v>0</v>
      </c>
      <c r="HV118" s="134">
        <f t="shared" si="2976"/>
        <v>0</v>
      </c>
      <c r="HW118" s="134">
        <f t="shared" si="2976"/>
        <v>0</v>
      </c>
      <c r="HX118" s="135">
        <f t="shared" si="2976"/>
        <v>0</v>
      </c>
      <c r="HY118" s="133">
        <f t="shared" si="2976"/>
        <v>0</v>
      </c>
      <c r="HZ118" s="134">
        <f t="shared" si="2976"/>
        <v>0</v>
      </c>
      <c r="IA118" s="134">
        <f t="shared" si="2976"/>
        <v>0</v>
      </c>
      <c r="IB118" s="134">
        <f t="shared" si="2976"/>
        <v>0</v>
      </c>
      <c r="IC118" s="134">
        <f t="shared" si="2976"/>
        <v>0</v>
      </c>
      <c r="ID118" s="134">
        <f t="shared" si="2976"/>
        <v>0</v>
      </c>
      <c r="IE118" s="135">
        <f t="shared" si="2976"/>
        <v>0</v>
      </c>
      <c r="IF118" s="133">
        <f t="shared" si="2976"/>
        <v>0</v>
      </c>
      <c r="IG118" s="134">
        <f t="shared" si="2976"/>
        <v>0</v>
      </c>
      <c r="IH118" s="134">
        <f t="shared" si="2976"/>
        <v>0</v>
      </c>
      <c r="II118" s="134">
        <f t="shared" si="2976"/>
        <v>0</v>
      </c>
      <c r="IJ118" s="134">
        <f t="shared" si="2976"/>
        <v>0</v>
      </c>
      <c r="IK118" s="134">
        <f t="shared" si="2976"/>
        <v>0</v>
      </c>
      <c r="IL118" s="135">
        <f t="shared" si="2976"/>
        <v>0</v>
      </c>
      <c r="IM118" s="133">
        <f t="shared" si="2976"/>
        <v>0</v>
      </c>
      <c r="IN118" s="134">
        <f t="shared" si="2976"/>
        <v>0</v>
      </c>
      <c r="IO118" s="134">
        <f t="shared" si="2976"/>
        <v>0</v>
      </c>
      <c r="IP118" s="134">
        <f t="shared" si="2976"/>
        <v>0</v>
      </c>
      <c r="IQ118" s="134">
        <f t="shared" si="2976"/>
        <v>0</v>
      </c>
      <c r="IR118" s="134">
        <f t="shared" si="2976"/>
        <v>0</v>
      </c>
      <c r="IS118" s="135">
        <f t="shared" si="2976"/>
        <v>0</v>
      </c>
      <c r="IT118" s="133">
        <f t="shared" si="2976"/>
        <v>0</v>
      </c>
      <c r="IU118" s="134">
        <f t="shared" si="2976"/>
        <v>0</v>
      </c>
      <c r="IV118" s="134">
        <f t="shared" si="2976"/>
        <v>0</v>
      </c>
      <c r="IW118" s="134">
        <f t="shared" si="2976"/>
        <v>0</v>
      </c>
      <c r="IX118" s="134">
        <f t="shared" ref="IX118:JN118" si="2977">IFERROR(IX80/IX66,0)</f>
        <v>0</v>
      </c>
      <c r="IY118" s="134">
        <f t="shared" si="2977"/>
        <v>0</v>
      </c>
      <c r="IZ118" s="135">
        <f t="shared" si="2977"/>
        <v>0</v>
      </c>
      <c r="JA118" s="133">
        <f t="shared" si="2977"/>
        <v>0</v>
      </c>
      <c r="JB118" s="134">
        <f t="shared" si="2977"/>
        <v>0</v>
      </c>
      <c r="JC118" s="134">
        <f t="shared" si="2977"/>
        <v>0</v>
      </c>
      <c r="JD118" s="134">
        <f t="shared" si="2977"/>
        <v>0</v>
      </c>
      <c r="JE118" s="134">
        <f t="shared" si="2977"/>
        <v>0</v>
      </c>
      <c r="JF118" s="134">
        <f t="shared" si="2977"/>
        <v>0</v>
      </c>
      <c r="JG118" s="135">
        <f t="shared" si="2977"/>
        <v>0</v>
      </c>
      <c r="JH118" s="133">
        <f t="shared" si="2977"/>
        <v>0</v>
      </c>
      <c r="JI118" s="134">
        <f t="shared" si="2977"/>
        <v>0</v>
      </c>
      <c r="JJ118" s="134">
        <f t="shared" si="2977"/>
        <v>0</v>
      </c>
      <c r="JK118" s="134">
        <f t="shared" si="2977"/>
        <v>0</v>
      </c>
      <c r="JL118" s="134">
        <f t="shared" si="2977"/>
        <v>0</v>
      </c>
      <c r="JM118" s="134">
        <f t="shared" si="2977"/>
        <v>0</v>
      </c>
      <c r="JN118" s="135">
        <f t="shared" si="2977"/>
        <v>0</v>
      </c>
    </row>
    <row r="119" spans="1:274" x14ac:dyDescent="0.2">
      <c r="A119" s="63" t="s">
        <v>122</v>
      </c>
      <c r="B119" s="130">
        <f t="shared" ref="B119:BM119" si="2978">IFERROR(B87/B66,0)</f>
        <v>0</v>
      </c>
      <c r="C119" s="131">
        <f t="shared" si="2978"/>
        <v>0</v>
      </c>
      <c r="D119" s="131">
        <f t="shared" si="2978"/>
        <v>0</v>
      </c>
      <c r="E119" s="131">
        <f t="shared" si="2978"/>
        <v>0</v>
      </c>
      <c r="F119" s="131">
        <f t="shared" si="2978"/>
        <v>0</v>
      </c>
      <c r="G119" s="131">
        <f t="shared" si="2978"/>
        <v>0</v>
      </c>
      <c r="H119" s="132">
        <f t="shared" si="2978"/>
        <v>0</v>
      </c>
      <c r="I119" s="130">
        <f t="shared" si="2978"/>
        <v>1.5384615384615385E-2</v>
      </c>
      <c r="J119" s="131">
        <f t="shared" si="2978"/>
        <v>1.5748031496062992E-2</v>
      </c>
      <c r="K119" s="131">
        <f t="shared" si="2978"/>
        <v>1.5345268542199489E-2</v>
      </c>
      <c r="L119" s="131">
        <f t="shared" si="2978"/>
        <v>2.3507462686567164E-2</v>
      </c>
      <c r="M119" s="131">
        <f t="shared" si="2978"/>
        <v>2.0657276995305163E-2</v>
      </c>
      <c r="N119" s="131">
        <f t="shared" si="2978"/>
        <v>1.6460396039603961E-2</v>
      </c>
      <c r="O119" s="132">
        <f t="shared" si="2978"/>
        <v>1.6827438370846732E-2</v>
      </c>
      <c r="P119" s="130">
        <f t="shared" si="2978"/>
        <v>1.6083254493850521E-2</v>
      </c>
      <c r="Q119" s="131">
        <f t="shared" si="2978"/>
        <v>1.5763945028294261E-2</v>
      </c>
      <c r="R119" s="131">
        <f t="shared" si="2978"/>
        <v>1.6765140324963072E-2</v>
      </c>
      <c r="S119" s="131">
        <f t="shared" si="2978"/>
        <v>1.5682137834036568E-2</v>
      </c>
      <c r="T119" s="131">
        <f t="shared" si="2978"/>
        <v>1.4616402116402116E-2</v>
      </c>
      <c r="U119" s="131">
        <f t="shared" si="2978"/>
        <v>1.5826419910657308E-2</v>
      </c>
      <c r="V119" s="132">
        <f t="shared" si="2978"/>
        <v>1.7745803357314148E-2</v>
      </c>
      <c r="W119" s="130">
        <f t="shared" si="2978"/>
        <v>1.9766763848396502E-2</v>
      </c>
      <c r="X119" s="131">
        <f t="shared" si="2978"/>
        <v>1.6372939169982944E-2</v>
      </c>
      <c r="Y119" s="131">
        <f t="shared" si="2978"/>
        <v>1.7829457364341085E-2</v>
      </c>
      <c r="Z119" s="131">
        <f t="shared" si="2978"/>
        <v>1.8409586056644882E-2</v>
      </c>
      <c r="AA119" s="131">
        <f t="shared" si="2978"/>
        <v>1.9417475728155338E-2</v>
      </c>
      <c r="AB119" s="131">
        <f t="shared" si="2978"/>
        <v>2.0106666666666665E-2</v>
      </c>
      <c r="AC119" s="132">
        <f t="shared" si="2978"/>
        <v>2.493368700265252E-2</v>
      </c>
      <c r="AD119" s="130">
        <f t="shared" si="2978"/>
        <v>1.7857142857142856E-2</v>
      </c>
      <c r="AE119" s="131">
        <f t="shared" si="2978"/>
        <v>2.3141361256544504E-2</v>
      </c>
      <c r="AF119" s="131">
        <f t="shared" si="2978"/>
        <v>2.1302083333333333E-2</v>
      </c>
      <c r="AG119" s="131">
        <f t="shared" si="2978"/>
        <v>2.339544513457557E-2</v>
      </c>
      <c r="AH119" s="131">
        <f t="shared" si="2978"/>
        <v>2.075374290139391E-2</v>
      </c>
      <c r="AI119" s="131">
        <f t="shared" si="2978"/>
        <v>2.0144628099173553E-2</v>
      </c>
      <c r="AJ119" s="132">
        <f t="shared" si="2978"/>
        <v>1.9678922837907821E-2</v>
      </c>
      <c r="AK119" s="130">
        <f t="shared" si="2978"/>
        <v>1.9409937888198756E-2</v>
      </c>
      <c r="AL119" s="131">
        <f t="shared" si="2978"/>
        <v>2.0031055900621118E-2</v>
      </c>
      <c r="AM119" s="131">
        <f t="shared" si="2978"/>
        <v>1.6433385173665112E-2</v>
      </c>
      <c r="AN119" s="131">
        <f t="shared" si="2978"/>
        <v>2.0114048729911873E-2</v>
      </c>
      <c r="AO119" s="131">
        <f t="shared" si="2978"/>
        <v>1.6951788491446344E-2</v>
      </c>
      <c r="AP119" s="131">
        <f t="shared" si="2978"/>
        <v>1.5085536547433904E-2</v>
      </c>
      <c r="AQ119" s="132">
        <f t="shared" si="2978"/>
        <v>1.7125064867669952E-2</v>
      </c>
      <c r="AR119" s="130">
        <f t="shared" si="2978"/>
        <v>1.6623241271495569E-2</v>
      </c>
      <c r="AS119" s="131">
        <f t="shared" si="2978"/>
        <v>1.365546218487395E-2</v>
      </c>
      <c r="AT119" s="131">
        <f t="shared" si="2978"/>
        <v>1.3130252100840336E-2</v>
      </c>
      <c r="AU119" s="131">
        <f t="shared" si="2978"/>
        <v>1.4451476793248945E-2</v>
      </c>
      <c r="AV119" s="131">
        <f t="shared" si="2978"/>
        <v>1.5508021390374332E-2</v>
      </c>
      <c r="AW119" s="131">
        <f t="shared" si="2978"/>
        <v>1.2887700534759359E-2</v>
      </c>
      <c r="AX119" s="132">
        <f t="shared" si="2978"/>
        <v>1.3066666666666667E-2</v>
      </c>
      <c r="AY119" s="130">
        <f t="shared" si="2978"/>
        <v>1.167728237791932E-2</v>
      </c>
      <c r="AZ119" s="131">
        <f t="shared" si="2978"/>
        <v>1.0598834128245893E-2</v>
      </c>
      <c r="BA119" s="131">
        <f t="shared" si="2978"/>
        <v>1.1176786673831273E-2</v>
      </c>
      <c r="BB119" s="131">
        <f t="shared" si="2978"/>
        <v>1.0752688172043012E-2</v>
      </c>
      <c r="BC119" s="131">
        <f t="shared" si="2978"/>
        <v>9.7244732576985422E-3</v>
      </c>
      <c r="BD119" s="131">
        <f t="shared" si="2978"/>
        <v>9.9623047926763603E-3</v>
      </c>
      <c r="BE119" s="132">
        <f t="shared" si="2978"/>
        <v>9.5059076262083778E-3</v>
      </c>
      <c r="BF119" s="130">
        <f t="shared" si="2978"/>
        <v>9.0519550080342803E-3</v>
      </c>
      <c r="BG119" s="131">
        <f t="shared" si="2978"/>
        <v>7.6221148684916798E-3</v>
      </c>
      <c r="BH119" s="131">
        <f t="shared" si="2978"/>
        <v>8.6021505376344086E-3</v>
      </c>
      <c r="BI119" s="131">
        <f t="shared" si="2978"/>
        <v>8.4147665580890339E-3</v>
      </c>
      <c r="BJ119" s="131">
        <f t="shared" si="2978"/>
        <v>7.5839653304442039E-3</v>
      </c>
      <c r="BK119" s="131">
        <f t="shared" si="2978"/>
        <v>8.6673889490790895E-3</v>
      </c>
      <c r="BL119" s="132">
        <f t="shared" si="2978"/>
        <v>7.034632034632035E-3</v>
      </c>
      <c r="BM119" s="130">
        <f t="shared" si="2978"/>
        <v>7.671528903295516E-3</v>
      </c>
      <c r="BN119" s="131">
        <f t="shared" ref="BN119:DY119" si="2979">IFERROR(BN87/BN66,0)</f>
        <v>7.8336034575904913E-3</v>
      </c>
      <c r="BO119" s="131">
        <f t="shared" si="2979"/>
        <v>7.5634792004321992E-3</v>
      </c>
      <c r="BP119" s="131">
        <f t="shared" si="2979"/>
        <v>9.2382495948136138E-3</v>
      </c>
      <c r="BQ119" s="131">
        <f t="shared" si="2979"/>
        <v>7.4554294975688815E-3</v>
      </c>
      <c r="BR119" s="131">
        <f t="shared" si="2979"/>
        <v>7.8876283090221506E-3</v>
      </c>
      <c r="BS119" s="132">
        <f t="shared" si="2979"/>
        <v>8.1124932395889669E-3</v>
      </c>
      <c r="BT119" s="130">
        <f t="shared" si="2979"/>
        <v>8.1833060556464818E-3</v>
      </c>
      <c r="BU119" s="131">
        <f t="shared" si="2979"/>
        <v>6.5934065934065934E-3</v>
      </c>
      <c r="BV119" s="131">
        <f t="shared" si="2979"/>
        <v>6.5036131183991109E-3</v>
      </c>
      <c r="BW119" s="131">
        <f t="shared" si="2979"/>
        <v>5.9250978200111794E-3</v>
      </c>
      <c r="BX119" s="131">
        <f t="shared" si="2979"/>
        <v>4.9079754601226997E-3</v>
      </c>
      <c r="BY119" s="131">
        <f t="shared" si="2979"/>
        <v>4.0290990486849471E-3</v>
      </c>
      <c r="BZ119" s="132">
        <f t="shared" si="2979"/>
        <v>4.306487695749441E-3</v>
      </c>
      <c r="CA119" s="130">
        <f t="shared" si="2979"/>
        <v>4.4817927170868344E-3</v>
      </c>
      <c r="CB119" s="131">
        <f t="shared" si="2979"/>
        <v>5.9876888640179073E-3</v>
      </c>
      <c r="CC119" s="131">
        <f t="shared" si="2979"/>
        <v>4.9804141018466707E-3</v>
      </c>
      <c r="CD119" s="131">
        <f t="shared" si="2979"/>
        <v>4.7248471372984989E-3</v>
      </c>
      <c r="CE119" s="131">
        <f t="shared" si="2979"/>
        <v>5.0363738108561837E-3</v>
      </c>
      <c r="CF119" s="131">
        <f t="shared" si="2979"/>
        <v>5.0335570469798654E-3</v>
      </c>
      <c r="CG119" s="132">
        <f t="shared" si="2979"/>
        <v>4.985994397759104E-3</v>
      </c>
      <c r="CH119" s="130">
        <f t="shared" si="2979"/>
        <v>3.7628278221208664E-3</v>
      </c>
      <c r="CI119" s="131">
        <f t="shared" si="2979"/>
        <v>4.7455688965122927E-3</v>
      </c>
      <c r="CJ119" s="131">
        <f t="shared" si="2979"/>
        <v>3.9954337899543377E-3</v>
      </c>
      <c r="CK119" s="131">
        <f t="shared" si="2979"/>
        <v>3.8812785388127853E-3</v>
      </c>
      <c r="CL119" s="131">
        <f t="shared" si="2979"/>
        <v>1.8338108882521491E-3</v>
      </c>
      <c r="CM119" s="131">
        <f t="shared" si="2979"/>
        <v>2.8636884306987398E-3</v>
      </c>
      <c r="CN119" s="132">
        <f t="shared" si="2979"/>
        <v>2.5773195876288659E-3</v>
      </c>
      <c r="CO119" s="130">
        <f t="shared" si="2979"/>
        <v>3.2314923619271444E-3</v>
      </c>
      <c r="CP119" s="131">
        <f t="shared" si="2979"/>
        <v>2.8705330990041007E-3</v>
      </c>
      <c r="CQ119" s="131">
        <f t="shared" si="2979"/>
        <v>2.9876977152899823E-3</v>
      </c>
      <c r="CR119" s="131">
        <f t="shared" si="2979"/>
        <v>2.3474178403755869E-3</v>
      </c>
      <c r="CS119" s="131">
        <f t="shared" si="2979"/>
        <v>1.9366197183098592E-3</v>
      </c>
      <c r="CT119" s="131">
        <f t="shared" si="2979"/>
        <v>2.8755868544600941E-3</v>
      </c>
      <c r="CU119" s="132">
        <f t="shared" si="2979"/>
        <v>2.1713615023474177E-3</v>
      </c>
      <c r="CV119" s="130">
        <f t="shared" si="2979"/>
        <v>2.112676056338028E-3</v>
      </c>
      <c r="CW119" s="131">
        <f t="shared" si="2979"/>
        <v>1.5258215962441314E-3</v>
      </c>
      <c r="CX119" s="131">
        <f t="shared" si="2979"/>
        <v>2.9342723004694834E-3</v>
      </c>
      <c r="CY119" s="131">
        <f t="shared" si="2979"/>
        <v>2.9498525073746312E-3</v>
      </c>
      <c r="CZ119" s="131">
        <f t="shared" si="2979"/>
        <v>2.3626698168930892E-3</v>
      </c>
      <c r="DA119" s="131">
        <f t="shared" si="2979"/>
        <v>2.4361259655377304E-3</v>
      </c>
      <c r="DB119" s="132">
        <f t="shared" si="2979"/>
        <v>1.6636957813428402E-3</v>
      </c>
      <c r="DC119" s="130">
        <f t="shared" si="2979"/>
        <v>2.5000000000000001E-3</v>
      </c>
      <c r="DD119" s="131">
        <f t="shared" si="2979"/>
        <v>1.8518518518518519E-3</v>
      </c>
      <c r="DE119" s="131">
        <f t="shared" si="2979"/>
        <v>2.3894862604540022E-3</v>
      </c>
      <c r="DF119" s="131">
        <f t="shared" si="2979"/>
        <v>1.3739545997610513E-3</v>
      </c>
      <c r="DG119" s="131">
        <f t="shared" si="2979"/>
        <v>1.8518518518518519E-3</v>
      </c>
      <c r="DH119" s="131">
        <f t="shared" si="2979"/>
        <v>1.3739545997610513E-3</v>
      </c>
      <c r="DI119" s="132">
        <f t="shared" si="2979"/>
        <v>1.9115890083632018E-3</v>
      </c>
      <c r="DJ119" s="130">
        <f t="shared" si="2979"/>
        <v>2.2102747909199523E-3</v>
      </c>
      <c r="DK119" s="131">
        <f t="shared" si="2979"/>
        <v>1.2544802867383513E-3</v>
      </c>
      <c r="DL119" s="131">
        <f t="shared" si="2979"/>
        <v>1.7921146953405018E-3</v>
      </c>
      <c r="DM119" s="131">
        <f t="shared" si="2979"/>
        <v>2.2102747909199523E-3</v>
      </c>
      <c r="DN119" s="131">
        <f t="shared" si="2979"/>
        <v>1.9150209455415918E-3</v>
      </c>
      <c r="DO119" s="131">
        <f t="shared" si="2979"/>
        <v>2.5134649910233393E-3</v>
      </c>
      <c r="DP119" s="132">
        <f t="shared" si="2979"/>
        <v>2.3937761819269898E-3</v>
      </c>
      <c r="DQ119" s="130">
        <f t="shared" si="2979"/>
        <v>1.199040767386091E-3</v>
      </c>
      <c r="DR119" s="131">
        <f t="shared" si="2979"/>
        <v>8.4235860409145609E-4</v>
      </c>
      <c r="DS119" s="131">
        <f t="shared" si="2979"/>
        <v>1.4571948998178506E-3</v>
      </c>
      <c r="DT119" s="131">
        <f t="shared" si="2979"/>
        <v>1.2797074954296161E-3</v>
      </c>
      <c r="DU119" s="131">
        <f t="shared" si="2979"/>
        <v>1.3406459475929311E-3</v>
      </c>
      <c r="DV119" s="131">
        <f t="shared" si="2979"/>
        <v>7.3126142595978066E-4</v>
      </c>
      <c r="DW119" s="132">
        <f t="shared" si="2979"/>
        <v>1.2217470983506415E-3</v>
      </c>
      <c r="DX119" s="130">
        <f t="shared" si="2979"/>
        <v>6.1087354917532073E-4</v>
      </c>
      <c r="DY119" s="131">
        <f t="shared" si="2979"/>
        <v>8.5522296884544895E-4</v>
      </c>
      <c r="DZ119" s="131">
        <f t="shared" ref="DZ119:GK119" si="2980">IFERROR(DZ87/DZ66,0)</f>
        <v>1.7252002464571781E-3</v>
      </c>
      <c r="EA119" s="131">
        <f t="shared" si="2980"/>
        <v>0</v>
      </c>
      <c r="EB119" s="131">
        <f t="shared" si="2980"/>
        <v>0</v>
      </c>
      <c r="EC119" s="131">
        <f t="shared" si="2980"/>
        <v>0</v>
      </c>
      <c r="ED119" s="132">
        <f t="shared" si="2980"/>
        <v>0</v>
      </c>
      <c r="EE119" s="130">
        <f t="shared" si="2980"/>
        <v>0</v>
      </c>
      <c r="EF119" s="131">
        <f t="shared" si="2980"/>
        <v>0</v>
      </c>
      <c r="EG119" s="131">
        <f t="shared" si="2980"/>
        <v>0</v>
      </c>
      <c r="EH119" s="131">
        <f t="shared" si="2980"/>
        <v>0</v>
      </c>
      <c r="EI119" s="131">
        <f t="shared" si="2980"/>
        <v>0</v>
      </c>
      <c r="EJ119" s="131">
        <f t="shared" si="2980"/>
        <v>0</v>
      </c>
      <c r="EK119" s="132">
        <f t="shared" si="2980"/>
        <v>0</v>
      </c>
      <c r="EL119" s="130">
        <f t="shared" si="2980"/>
        <v>0</v>
      </c>
      <c r="EM119" s="131">
        <f t="shared" si="2980"/>
        <v>0</v>
      </c>
      <c r="EN119" s="131">
        <f t="shared" si="2980"/>
        <v>0</v>
      </c>
      <c r="EO119" s="131">
        <f t="shared" si="2980"/>
        <v>0</v>
      </c>
      <c r="EP119" s="131">
        <f t="shared" si="2980"/>
        <v>0</v>
      </c>
      <c r="EQ119" s="131">
        <f t="shared" si="2980"/>
        <v>0</v>
      </c>
      <c r="ER119" s="132">
        <f t="shared" si="2980"/>
        <v>0</v>
      </c>
      <c r="ES119" s="130">
        <f t="shared" si="2980"/>
        <v>0</v>
      </c>
      <c r="ET119" s="131">
        <f t="shared" si="2980"/>
        <v>0</v>
      </c>
      <c r="EU119" s="131">
        <f t="shared" si="2980"/>
        <v>0</v>
      </c>
      <c r="EV119" s="131">
        <f t="shared" si="2980"/>
        <v>0</v>
      </c>
      <c r="EW119" s="131">
        <f t="shared" si="2980"/>
        <v>0</v>
      </c>
      <c r="EX119" s="131">
        <f t="shared" si="2980"/>
        <v>0</v>
      </c>
      <c r="EY119" s="132">
        <f t="shared" si="2980"/>
        <v>0</v>
      </c>
      <c r="EZ119" s="130">
        <f t="shared" si="2980"/>
        <v>0</v>
      </c>
      <c r="FA119" s="131">
        <f t="shared" si="2980"/>
        <v>0</v>
      </c>
      <c r="FB119" s="131">
        <f t="shared" si="2980"/>
        <v>0</v>
      </c>
      <c r="FC119" s="131">
        <f t="shared" si="2980"/>
        <v>0</v>
      </c>
      <c r="FD119" s="131">
        <f t="shared" si="2980"/>
        <v>0</v>
      </c>
      <c r="FE119" s="131">
        <f t="shared" si="2980"/>
        <v>0</v>
      </c>
      <c r="FF119" s="132">
        <f t="shared" si="2980"/>
        <v>0</v>
      </c>
      <c r="FG119" s="130">
        <f t="shared" si="2980"/>
        <v>0</v>
      </c>
      <c r="FH119" s="131">
        <f t="shared" si="2980"/>
        <v>0</v>
      </c>
      <c r="FI119" s="131">
        <f t="shared" si="2980"/>
        <v>0</v>
      </c>
      <c r="FJ119" s="131">
        <f t="shared" si="2980"/>
        <v>0</v>
      </c>
      <c r="FK119" s="131">
        <f t="shared" si="2980"/>
        <v>0</v>
      </c>
      <c r="FL119" s="131">
        <f t="shared" si="2980"/>
        <v>0</v>
      </c>
      <c r="FM119" s="132">
        <f t="shared" si="2980"/>
        <v>0</v>
      </c>
      <c r="FN119" s="130">
        <f t="shared" si="2980"/>
        <v>0</v>
      </c>
      <c r="FO119" s="131">
        <f t="shared" si="2980"/>
        <v>0</v>
      </c>
      <c r="FP119" s="131">
        <f t="shared" si="2980"/>
        <v>0</v>
      </c>
      <c r="FQ119" s="131">
        <f t="shared" si="2980"/>
        <v>0</v>
      </c>
      <c r="FR119" s="131">
        <f t="shared" si="2980"/>
        <v>0</v>
      </c>
      <c r="FS119" s="131">
        <f t="shared" si="2980"/>
        <v>0</v>
      </c>
      <c r="FT119" s="132">
        <f t="shared" si="2980"/>
        <v>0</v>
      </c>
      <c r="FU119" s="130">
        <f t="shared" si="2980"/>
        <v>0</v>
      </c>
      <c r="FV119" s="131">
        <f t="shared" si="2980"/>
        <v>0</v>
      </c>
      <c r="FW119" s="131">
        <f t="shared" si="2980"/>
        <v>0</v>
      </c>
      <c r="FX119" s="131">
        <f t="shared" si="2980"/>
        <v>0</v>
      </c>
      <c r="FY119" s="131">
        <f t="shared" si="2980"/>
        <v>0</v>
      </c>
      <c r="FZ119" s="131">
        <f t="shared" si="2980"/>
        <v>0</v>
      </c>
      <c r="GA119" s="132">
        <f t="shared" si="2980"/>
        <v>0</v>
      </c>
      <c r="GB119" s="130">
        <f t="shared" si="2980"/>
        <v>0</v>
      </c>
      <c r="GC119" s="131">
        <f t="shared" si="2980"/>
        <v>0</v>
      </c>
      <c r="GD119" s="131">
        <f t="shared" si="2980"/>
        <v>0</v>
      </c>
      <c r="GE119" s="131">
        <f t="shared" si="2980"/>
        <v>0</v>
      </c>
      <c r="GF119" s="131">
        <f t="shared" si="2980"/>
        <v>0</v>
      </c>
      <c r="GG119" s="131">
        <f t="shared" si="2980"/>
        <v>0</v>
      </c>
      <c r="GH119" s="132">
        <f t="shared" si="2980"/>
        <v>0</v>
      </c>
      <c r="GI119" s="130">
        <f t="shared" si="2980"/>
        <v>0</v>
      </c>
      <c r="GJ119" s="131">
        <f t="shared" si="2980"/>
        <v>0</v>
      </c>
      <c r="GK119" s="131">
        <f t="shared" si="2980"/>
        <v>0</v>
      </c>
      <c r="GL119" s="131">
        <f t="shared" ref="GL119:IW119" si="2981">IFERROR(GL87/GL66,0)</f>
        <v>0</v>
      </c>
      <c r="GM119" s="131">
        <f t="shared" si="2981"/>
        <v>0</v>
      </c>
      <c r="GN119" s="131">
        <f t="shared" si="2981"/>
        <v>0</v>
      </c>
      <c r="GO119" s="132">
        <f t="shared" si="2981"/>
        <v>0</v>
      </c>
      <c r="GP119" s="130">
        <f t="shared" si="2981"/>
        <v>0</v>
      </c>
      <c r="GQ119" s="131">
        <f t="shared" si="2981"/>
        <v>0</v>
      </c>
      <c r="GR119" s="131">
        <f t="shared" si="2981"/>
        <v>0</v>
      </c>
      <c r="GS119" s="131">
        <f t="shared" si="2981"/>
        <v>0</v>
      </c>
      <c r="GT119" s="131">
        <f t="shared" si="2981"/>
        <v>0</v>
      </c>
      <c r="GU119" s="131">
        <f t="shared" si="2981"/>
        <v>0</v>
      </c>
      <c r="GV119" s="132">
        <f t="shared" si="2981"/>
        <v>0</v>
      </c>
      <c r="GW119" s="130">
        <f t="shared" si="2981"/>
        <v>0</v>
      </c>
      <c r="GX119" s="131">
        <f t="shared" si="2981"/>
        <v>0</v>
      </c>
      <c r="GY119" s="131">
        <f t="shared" si="2981"/>
        <v>0</v>
      </c>
      <c r="GZ119" s="131">
        <f t="shared" si="2981"/>
        <v>0</v>
      </c>
      <c r="HA119" s="131">
        <f t="shared" si="2981"/>
        <v>0</v>
      </c>
      <c r="HB119" s="131">
        <f t="shared" si="2981"/>
        <v>0</v>
      </c>
      <c r="HC119" s="132">
        <f t="shared" si="2981"/>
        <v>0</v>
      </c>
      <c r="HD119" s="130">
        <f t="shared" si="2981"/>
        <v>0</v>
      </c>
      <c r="HE119" s="131">
        <f t="shared" si="2981"/>
        <v>0</v>
      </c>
      <c r="HF119" s="131">
        <f t="shared" si="2981"/>
        <v>0</v>
      </c>
      <c r="HG119" s="131">
        <f t="shared" si="2981"/>
        <v>0</v>
      </c>
      <c r="HH119" s="131">
        <f t="shared" si="2981"/>
        <v>0</v>
      </c>
      <c r="HI119" s="131">
        <f t="shared" si="2981"/>
        <v>0</v>
      </c>
      <c r="HJ119" s="132">
        <f t="shared" si="2981"/>
        <v>0</v>
      </c>
      <c r="HK119" s="130">
        <f t="shared" si="2981"/>
        <v>0</v>
      </c>
      <c r="HL119" s="131">
        <f t="shared" si="2981"/>
        <v>0</v>
      </c>
      <c r="HM119" s="131">
        <f t="shared" si="2981"/>
        <v>0</v>
      </c>
      <c r="HN119" s="131">
        <f t="shared" si="2981"/>
        <v>0</v>
      </c>
      <c r="HO119" s="131">
        <f t="shared" si="2981"/>
        <v>0</v>
      </c>
      <c r="HP119" s="131">
        <f t="shared" si="2981"/>
        <v>0</v>
      </c>
      <c r="HQ119" s="132">
        <f t="shared" si="2981"/>
        <v>0</v>
      </c>
      <c r="HR119" s="130">
        <f t="shared" si="2981"/>
        <v>0</v>
      </c>
      <c r="HS119" s="131">
        <f t="shared" si="2981"/>
        <v>0</v>
      </c>
      <c r="HT119" s="131">
        <f t="shared" si="2981"/>
        <v>0</v>
      </c>
      <c r="HU119" s="131">
        <f t="shared" si="2981"/>
        <v>0</v>
      </c>
      <c r="HV119" s="131">
        <f t="shared" si="2981"/>
        <v>0</v>
      </c>
      <c r="HW119" s="131">
        <f t="shared" si="2981"/>
        <v>0</v>
      </c>
      <c r="HX119" s="132">
        <f t="shared" si="2981"/>
        <v>0</v>
      </c>
      <c r="HY119" s="130">
        <f t="shared" si="2981"/>
        <v>0</v>
      </c>
      <c r="HZ119" s="131">
        <f t="shared" si="2981"/>
        <v>0</v>
      </c>
      <c r="IA119" s="131">
        <f t="shared" si="2981"/>
        <v>0</v>
      </c>
      <c r="IB119" s="131">
        <f t="shared" si="2981"/>
        <v>0</v>
      </c>
      <c r="IC119" s="131">
        <f t="shared" si="2981"/>
        <v>0</v>
      </c>
      <c r="ID119" s="131">
        <f t="shared" si="2981"/>
        <v>0</v>
      </c>
      <c r="IE119" s="132">
        <f t="shared" si="2981"/>
        <v>0</v>
      </c>
      <c r="IF119" s="130">
        <f t="shared" si="2981"/>
        <v>0</v>
      </c>
      <c r="IG119" s="131">
        <f t="shared" si="2981"/>
        <v>0</v>
      </c>
      <c r="IH119" s="131">
        <f t="shared" si="2981"/>
        <v>0</v>
      </c>
      <c r="II119" s="131">
        <f t="shared" si="2981"/>
        <v>0</v>
      </c>
      <c r="IJ119" s="131">
        <f t="shared" si="2981"/>
        <v>0</v>
      </c>
      <c r="IK119" s="131">
        <f t="shared" si="2981"/>
        <v>0</v>
      </c>
      <c r="IL119" s="132">
        <f t="shared" si="2981"/>
        <v>0</v>
      </c>
      <c r="IM119" s="130">
        <f t="shared" si="2981"/>
        <v>0</v>
      </c>
      <c r="IN119" s="131">
        <f t="shared" si="2981"/>
        <v>0</v>
      </c>
      <c r="IO119" s="131">
        <f t="shared" si="2981"/>
        <v>0</v>
      </c>
      <c r="IP119" s="131">
        <f t="shared" si="2981"/>
        <v>0</v>
      </c>
      <c r="IQ119" s="131">
        <f t="shared" si="2981"/>
        <v>0</v>
      </c>
      <c r="IR119" s="131">
        <f t="shared" si="2981"/>
        <v>0</v>
      </c>
      <c r="IS119" s="132">
        <f t="shared" si="2981"/>
        <v>0</v>
      </c>
      <c r="IT119" s="130">
        <f t="shared" si="2981"/>
        <v>0</v>
      </c>
      <c r="IU119" s="131">
        <f t="shared" si="2981"/>
        <v>0</v>
      </c>
      <c r="IV119" s="131">
        <f t="shared" si="2981"/>
        <v>0</v>
      </c>
      <c r="IW119" s="131">
        <f t="shared" si="2981"/>
        <v>0</v>
      </c>
      <c r="IX119" s="131">
        <f t="shared" ref="IX119:JN119" si="2982">IFERROR(IX87/IX66,0)</f>
        <v>0</v>
      </c>
      <c r="IY119" s="131">
        <f t="shared" si="2982"/>
        <v>0</v>
      </c>
      <c r="IZ119" s="132">
        <f t="shared" si="2982"/>
        <v>0</v>
      </c>
      <c r="JA119" s="130">
        <f t="shared" si="2982"/>
        <v>0</v>
      </c>
      <c r="JB119" s="131">
        <f t="shared" si="2982"/>
        <v>0</v>
      </c>
      <c r="JC119" s="131">
        <f t="shared" si="2982"/>
        <v>0</v>
      </c>
      <c r="JD119" s="131">
        <f t="shared" si="2982"/>
        <v>0</v>
      </c>
      <c r="JE119" s="131">
        <f t="shared" si="2982"/>
        <v>0</v>
      </c>
      <c r="JF119" s="131">
        <f t="shared" si="2982"/>
        <v>0</v>
      </c>
      <c r="JG119" s="132">
        <f t="shared" si="2982"/>
        <v>0</v>
      </c>
      <c r="JH119" s="130">
        <f t="shared" si="2982"/>
        <v>0</v>
      </c>
      <c r="JI119" s="131">
        <f t="shared" si="2982"/>
        <v>0</v>
      </c>
      <c r="JJ119" s="131">
        <f t="shared" si="2982"/>
        <v>0</v>
      </c>
      <c r="JK119" s="131">
        <f t="shared" si="2982"/>
        <v>0</v>
      </c>
      <c r="JL119" s="131">
        <f t="shared" si="2982"/>
        <v>0</v>
      </c>
      <c r="JM119" s="131">
        <f t="shared" si="2982"/>
        <v>0</v>
      </c>
      <c r="JN119" s="132">
        <f t="shared" si="2982"/>
        <v>0</v>
      </c>
    </row>
    <row r="120" spans="1:274" x14ac:dyDescent="0.2">
      <c r="A120" s="94" t="s">
        <v>123</v>
      </c>
      <c r="B120" s="133">
        <f t="shared" ref="B120:BM120" si="2983">IFERROR(B94/B66,0)</f>
        <v>0</v>
      </c>
      <c r="C120" s="134">
        <f t="shared" si="2983"/>
        <v>0</v>
      </c>
      <c r="D120" s="134">
        <f t="shared" si="2983"/>
        <v>0</v>
      </c>
      <c r="E120" s="134">
        <f t="shared" si="2983"/>
        <v>0</v>
      </c>
      <c r="F120" s="134">
        <f t="shared" si="2983"/>
        <v>0</v>
      </c>
      <c r="G120" s="134">
        <f t="shared" si="2983"/>
        <v>0</v>
      </c>
      <c r="H120" s="135">
        <f t="shared" si="2983"/>
        <v>0</v>
      </c>
      <c r="I120" s="133">
        <f t="shared" si="2983"/>
        <v>8.2840236686390539E-2</v>
      </c>
      <c r="J120" s="134">
        <f t="shared" si="2983"/>
        <v>4.7244094488188976E-2</v>
      </c>
      <c r="K120" s="134">
        <f t="shared" si="2983"/>
        <v>5.1150895140664961E-2</v>
      </c>
      <c r="L120" s="134">
        <f t="shared" si="2983"/>
        <v>7.2761194029850748E-2</v>
      </c>
      <c r="M120" s="134">
        <f t="shared" si="2983"/>
        <v>5.9467918622848198E-2</v>
      </c>
      <c r="N120" s="134">
        <f t="shared" si="2983"/>
        <v>3.7128712871287127E-2</v>
      </c>
      <c r="O120" s="135">
        <f t="shared" si="2983"/>
        <v>7.3954983922829579E-2</v>
      </c>
      <c r="P120" s="133">
        <f t="shared" si="2983"/>
        <v>3.0842005676442762E-2</v>
      </c>
      <c r="Q120" s="134">
        <f t="shared" si="2983"/>
        <v>3.1366208569118835E-2</v>
      </c>
      <c r="R120" s="134">
        <f t="shared" si="2983"/>
        <v>3.522895125553914E-2</v>
      </c>
      <c r="S120" s="134">
        <f t="shared" si="2983"/>
        <v>3.7974683544303799E-2</v>
      </c>
      <c r="T120" s="134">
        <f t="shared" si="2983"/>
        <v>1.984126984126984E-2</v>
      </c>
      <c r="U120" s="134">
        <f t="shared" si="2983"/>
        <v>2.4633056796426293E-2</v>
      </c>
      <c r="V120" s="135">
        <f t="shared" si="2983"/>
        <v>2.3800959232613907E-2</v>
      </c>
      <c r="W120" s="133">
        <f t="shared" si="2983"/>
        <v>2.3615160349854229E-2</v>
      </c>
      <c r="X120" s="134">
        <f t="shared" si="2983"/>
        <v>2.1034678794769755E-2</v>
      </c>
      <c r="Y120" s="134">
        <f t="shared" si="2983"/>
        <v>2.8682170542635659E-2</v>
      </c>
      <c r="Z120" s="134">
        <f t="shared" si="2983"/>
        <v>1.7211328976034859E-2</v>
      </c>
      <c r="AA120" s="134">
        <f t="shared" si="2983"/>
        <v>1.7799352750809062E-2</v>
      </c>
      <c r="AB120" s="134">
        <f t="shared" si="2983"/>
        <v>1.7066666666666667E-2</v>
      </c>
      <c r="AC120" s="135">
        <f t="shared" si="2983"/>
        <v>1.9098143236074269E-2</v>
      </c>
      <c r="AD120" s="133">
        <f t="shared" si="2983"/>
        <v>1.7331932773109245E-2</v>
      </c>
      <c r="AE120" s="134">
        <f t="shared" si="2983"/>
        <v>1.5706806282722512E-2</v>
      </c>
      <c r="AF120" s="134">
        <f t="shared" si="2983"/>
        <v>1.5625E-2</v>
      </c>
      <c r="AG120" s="134">
        <f t="shared" si="2983"/>
        <v>1.3457556935817806E-2</v>
      </c>
      <c r="AH120" s="134">
        <f t="shared" si="2983"/>
        <v>2.942694889003614E-2</v>
      </c>
      <c r="AI120" s="134">
        <f t="shared" si="2983"/>
        <v>2.4380165289256198E-2</v>
      </c>
      <c r="AJ120" s="135">
        <f t="shared" si="2983"/>
        <v>3.6250647332988092E-2</v>
      </c>
      <c r="AK120" s="133">
        <f t="shared" si="2983"/>
        <v>2.9503105590062112E-2</v>
      </c>
      <c r="AL120" s="134">
        <f t="shared" si="2983"/>
        <v>3.0279503105590064E-2</v>
      </c>
      <c r="AM120" s="134">
        <f t="shared" si="2983"/>
        <v>3.110419906687403E-2</v>
      </c>
      <c r="AN120" s="134">
        <f t="shared" si="2983"/>
        <v>2.7060653188180406E-2</v>
      </c>
      <c r="AO120" s="134">
        <f t="shared" si="2983"/>
        <v>2.5609123898392951E-2</v>
      </c>
      <c r="AP120" s="134">
        <f t="shared" si="2983"/>
        <v>2.8926905132192846E-2</v>
      </c>
      <c r="AQ120" s="135">
        <f t="shared" si="2983"/>
        <v>2.3663725998962118E-2</v>
      </c>
      <c r="AR120" s="133">
        <f t="shared" si="2983"/>
        <v>2.2146951537258989E-2</v>
      </c>
      <c r="AS120" s="134">
        <f t="shared" si="2983"/>
        <v>2.0903361344537814E-2</v>
      </c>
      <c r="AT120" s="134">
        <f t="shared" si="2983"/>
        <v>1.9957983193277309E-2</v>
      </c>
      <c r="AU120" s="134">
        <f t="shared" si="2983"/>
        <v>2.4314345991561181E-2</v>
      </c>
      <c r="AV120" s="134">
        <f t="shared" si="2983"/>
        <v>2.0855614973262031E-2</v>
      </c>
      <c r="AW120" s="134">
        <f t="shared" si="2983"/>
        <v>2.6737967914438502E-2</v>
      </c>
      <c r="AX120" s="135">
        <f t="shared" si="2983"/>
        <v>2.4533333333333334E-2</v>
      </c>
      <c r="AY120" s="133">
        <f t="shared" si="2983"/>
        <v>2.2080679405520168E-2</v>
      </c>
      <c r="AZ120" s="134">
        <f t="shared" si="2983"/>
        <v>2.2522522522522521E-2</v>
      </c>
      <c r="BA120" s="134">
        <f t="shared" si="2983"/>
        <v>2.0956475013433638E-2</v>
      </c>
      <c r="BB120" s="134">
        <f t="shared" si="2983"/>
        <v>2.3225806451612905E-2</v>
      </c>
      <c r="BC120" s="134">
        <f t="shared" si="2983"/>
        <v>2.5391680172879523E-2</v>
      </c>
      <c r="BD120" s="134">
        <f t="shared" si="2983"/>
        <v>2.2832525578890685E-2</v>
      </c>
      <c r="BE120" s="135">
        <f t="shared" si="2983"/>
        <v>2.0945220193340493E-2</v>
      </c>
      <c r="BF120" s="133">
        <f t="shared" si="2983"/>
        <v>1.8532404927691485E-2</v>
      </c>
      <c r="BG120" s="134">
        <f t="shared" si="2983"/>
        <v>1.9753086419753086E-2</v>
      </c>
      <c r="BH120" s="134">
        <f t="shared" si="2983"/>
        <v>1.935483870967742E-2</v>
      </c>
      <c r="BI120" s="134">
        <f t="shared" si="2983"/>
        <v>1.9543973941368076E-2</v>
      </c>
      <c r="BJ120" s="134">
        <f t="shared" si="2983"/>
        <v>2.2751895991332611E-2</v>
      </c>
      <c r="BK120" s="134">
        <f t="shared" si="2983"/>
        <v>2.2426868905742144E-2</v>
      </c>
      <c r="BL120" s="135">
        <f t="shared" si="2983"/>
        <v>2.3376623376623377E-2</v>
      </c>
      <c r="BM120" s="133">
        <f t="shared" si="2983"/>
        <v>2.0691518098325229E-2</v>
      </c>
      <c r="BN120" s="134">
        <f t="shared" ref="BN120:DY120" si="2984">IFERROR(BN94/BN66,0)</f>
        <v>1.9773095623987033E-2</v>
      </c>
      <c r="BO120" s="134">
        <f t="shared" si="2984"/>
        <v>2.4527282549972988E-2</v>
      </c>
      <c r="BP120" s="134">
        <f t="shared" si="2984"/>
        <v>1.8908698001080498E-2</v>
      </c>
      <c r="BQ120" s="134">
        <f t="shared" si="2984"/>
        <v>2.3230686115613183E-2</v>
      </c>
      <c r="BR120" s="134">
        <f t="shared" si="2984"/>
        <v>1.6963803349540788E-2</v>
      </c>
      <c r="BS120" s="135">
        <f t="shared" si="2984"/>
        <v>1.6873985938345052E-2</v>
      </c>
      <c r="BT120" s="133">
        <f t="shared" si="2984"/>
        <v>2.1931260229132568E-2</v>
      </c>
      <c r="BU120" s="134">
        <f t="shared" si="2984"/>
        <v>2.4945054945054945E-2</v>
      </c>
      <c r="BV120" s="134">
        <f t="shared" si="2984"/>
        <v>2.3735408560311283E-2</v>
      </c>
      <c r="BW120" s="134">
        <f t="shared" si="2984"/>
        <v>2.7613191727221913E-2</v>
      </c>
      <c r="BX120" s="134">
        <f t="shared" si="2984"/>
        <v>2.6436140546569994E-2</v>
      </c>
      <c r="BY120" s="134">
        <f t="shared" si="2984"/>
        <v>2.311135982092893E-2</v>
      </c>
      <c r="BZ120" s="135">
        <f t="shared" si="2984"/>
        <v>2.7796420581655479E-2</v>
      </c>
      <c r="CA120" s="133">
        <f t="shared" si="2984"/>
        <v>2.2408963585434174E-2</v>
      </c>
      <c r="CB120" s="134">
        <f t="shared" si="2984"/>
        <v>2.238388360380526E-2</v>
      </c>
      <c r="CC120" s="134">
        <f t="shared" si="2984"/>
        <v>2.1264689423614997E-2</v>
      </c>
      <c r="CD120" s="134">
        <f t="shared" si="2984"/>
        <v>2.5403001667593107E-2</v>
      </c>
      <c r="CE120" s="134">
        <f t="shared" si="2984"/>
        <v>2.5069949636261891E-2</v>
      </c>
      <c r="CF120" s="134">
        <f t="shared" si="2984"/>
        <v>2.6286353467561523E-2</v>
      </c>
      <c r="CG120" s="135">
        <f t="shared" si="2984"/>
        <v>2.3753501400560224E-2</v>
      </c>
      <c r="CH120" s="133">
        <f t="shared" si="2984"/>
        <v>2.2862029646522234E-2</v>
      </c>
      <c r="CI120" s="134">
        <f t="shared" si="2984"/>
        <v>2.6872498570611778E-2</v>
      </c>
      <c r="CJ120" s="134">
        <f t="shared" si="2984"/>
        <v>1.9920091324200914E-2</v>
      </c>
      <c r="CK120" s="134">
        <f t="shared" si="2984"/>
        <v>2.1746575342465754E-2</v>
      </c>
      <c r="CL120" s="134">
        <f t="shared" si="2984"/>
        <v>2.4068767908309457E-2</v>
      </c>
      <c r="CM120" s="134">
        <f t="shared" si="2984"/>
        <v>2.2336769759450172E-2</v>
      </c>
      <c r="CN120" s="135">
        <f t="shared" si="2984"/>
        <v>2.4054982817869417E-2</v>
      </c>
      <c r="CO120" s="133">
        <f t="shared" si="2984"/>
        <v>2.36192714453584E-2</v>
      </c>
      <c r="CP120" s="134">
        <f t="shared" si="2984"/>
        <v>2.7592267135325133E-2</v>
      </c>
      <c r="CQ120" s="134">
        <f t="shared" si="2984"/>
        <v>2.671353251318102E-2</v>
      </c>
      <c r="CR120" s="134">
        <f t="shared" si="2984"/>
        <v>2.0539906103286387E-2</v>
      </c>
      <c r="CS120" s="134">
        <f t="shared" si="2984"/>
        <v>2.464788732394366E-2</v>
      </c>
      <c r="CT120" s="134">
        <f t="shared" si="2984"/>
        <v>2.7816901408450705E-2</v>
      </c>
      <c r="CU120" s="135">
        <f t="shared" si="2984"/>
        <v>2.5821596244131457E-2</v>
      </c>
      <c r="CV120" s="133">
        <f t="shared" si="2984"/>
        <v>2.4471830985915492E-2</v>
      </c>
      <c r="CW120" s="134">
        <f t="shared" si="2984"/>
        <v>2.9988262910798123E-2</v>
      </c>
      <c r="CX120" s="134">
        <f t="shared" si="2984"/>
        <v>2.5117370892018778E-2</v>
      </c>
      <c r="CY120" s="134">
        <f t="shared" si="2984"/>
        <v>2.8082595870206489E-2</v>
      </c>
      <c r="CZ120" s="134">
        <f t="shared" si="2984"/>
        <v>3.0419373892498523E-2</v>
      </c>
      <c r="DA120" s="134">
        <f t="shared" si="2984"/>
        <v>3.0243612596553775E-2</v>
      </c>
      <c r="DB120" s="135">
        <f t="shared" si="2984"/>
        <v>2.8995840760546641E-2</v>
      </c>
      <c r="DC120" s="133">
        <f t="shared" si="2984"/>
        <v>2.9107142857142856E-2</v>
      </c>
      <c r="DD120" s="134">
        <f t="shared" si="2984"/>
        <v>2.8554360812425329E-2</v>
      </c>
      <c r="DE120" s="134">
        <f t="shared" si="2984"/>
        <v>2.7120669056152926E-2</v>
      </c>
      <c r="DF120" s="134">
        <f t="shared" si="2984"/>
        <v>2.6523297491039426E-2</v>
      </c>
      <c r="DG120" s="134">
        <f t="shared" si="2984"/>
        <v>2.6105137395459978E-2</v>
      </c>
      <c r="DH120" s="134">
        <f t="shared" si="2984"/>
        <v>2.6881720430107527E-2</v>
      </c>
      <c r="DI120" s="135">
        <f t="shared" si="2984"/>
        <v>2.7479091995221028E-2</v>
      </c>
      <c r="DJ120" s="133">
        <f t="shared" si="2984"/>
        <v>2.7598566308243727E-2</v>
      </c>
      <c r="DK120" s="134">
        <f t="shared" si="2984"/>
        <v>2.7299880525686979E-2</v>
      </c>
      <c r="DL120" s="134">
        <f t="shared" si="2984"/>
        <v>2.2879330943847073E-2</v>
      </c>
      <c r="DM120" s="134">
        <f t="shared" si="2984"/>
        <v>2.8614097968936679E-2</v>
      </c>
      <c r="DN120" s="134">
        <f t="shared" si="2984"/>
        <v>2.8964691801316576E-2</v>
      </c>
      <c r="DO120" s="134">
        <f t="shared" si="2984"/>
        <v>2.9563135846798323E-2</v>
      </c>
      <c r="DP120" s="135">
        <f t="shared" si="2984"/>
        <v>3.0460801915020947E-2</v>
      </c>
      <c r="DQ120" s="133">
        <f t="shared" si="2984"/>
        <v>3.537170263788969E-2</v>
      </c>
      <c r="DR120" s="134">
        <f t="shared" si="2984"/>
        <v>2.5270758122743681E-2</v>
      </c>
      <c r="DS120" s="134">
        <f t="shared" si="2984"/>
        <v>2.4225865209471766E-2</v>
      </c>
      <c r="DT120" s="134">
        <f t="shared" si="2984"/>
        <v>3.2906764168190127E-2</v>
      </c>
      <c r="DU120" s="134">
        <f t="shared" si="2984"/>
        <v>2.8641072516758074E-2</v>
      </c>
      <c r="DV120" s="134">
        <f t="shared" si="2984"/>
        <v>3.6563071297989032E-2</v>
      </c>
      <c r="DW120" s="135">
        <f t="shared" si="2984"/>
        <v>3.6713500305436776E-2</v>
      </c>
      <c r="DX120" s="133">
        <f t="shared" si="2984"/>
        <v>4.0317654245571169E-2</v>
      </c>
      <c r="DY120" s="134">
        <f t="shared" si="2984"/>
        <v>3.8668295662797801E-2</v>
      </c>
      <c r="DZ120" s="134">
        <f t="shared" ref="DZ120:GK120" si="2985">IFERROR(DZ94/DZ66,0)</f>
        <v>3.3887861983980284E-2</v>
      </c>
      <c r="EA120" s="134">
        <f t="shared" si="2985"/>
        <v>0</v>
      </c>
      <c r="EB120" s="134">
        <f t="shared" si="2985"/>
        <v>0</v>
      </c>
      <c r="EC120" s="134">
        <f t="shared" si="2985"/>
        <v>0</v>
      </c>
      <c r="ED120" s="135">
        <f t="shared" si="2985"/>
        <v>0</v>
      </c>
      <c r="EE120" s="133">
        <f t="shared" si="2985"/>
        <v>0</v>
      </c>
      <c r="EF120" s="134">
        <f t="shared" si="2985"/>
        <v>0</v>
      </c>
      <c r="EG120" s="134">
        <f t="shared" si="2985"/>
        <v>0</v>
      </c>
      <c r="EH120" s="134">
        <f t="shared" si="2985"/>
        <v>0</v>
      </c>
      <c r="EI120" s="134">
        <f t="shared" si="2985"/>
        <v>0</v>
      </c>
      <c r="EJ120" s="134">
        <f t="shared" si="2985"/>
        <v>0</v>
      </c>
      <c r="EK120" s="135">
        <f t="shared" si="2985"/>
        <v>0</v>
      </c>
      <c r="EL120" s="133">
        <f t="shared" si="2985"/>
        <v>0</v>
      </c>
      <c r="EM120" s="134">
        <f t="shared" si="2985"/>
        <v>0</v>
      </c>
      <c r="EN120" s="134">
        <f t="shared" si="2985"/>
        <v>0</v>
      </c>
      <c r="EO120" s="134">
        <f t="shared" si="2985"/>
        <v>0</v>
      </c>
      <c r="EP120" s="134">
        <f t="shared" si="2985"/>
        <v>0</v>
      </c>
      <c r="EQ120" s="134">
        <f t="shared" si="2985"/>
        <v>0</v>
      </c>
      <c r="ER120" s="135">
        <f t="shared" si="2985"/>
        <v>0</v>
      </c>
      <c r="ES120" s="133">
        <f t="shared" si="2985"/>
        <v>0</v>
      </c>
      <c r="ET120" s="134">
        <f t="shared" si="2985"/>
        <v>0</v>
      </c>
      <c r="EU120" s="134">
        <f t="shared" si="2985"/>
        <v>0</v>
      </c>
      <c r="EV120" s="134">
        <f t="shared" si="2985"/>
        <v>0</v>
      </c>
      <c r="EW120" s="134">
        <f t="shared" si="2985"/>
        <v>0</v>
      </c>
      <c r="EX120" s="134">
        <f t="shared" si="2985"/>
        <v>0</v>
      </c>
      <c r="EY120" s="135">
        <f t="shared" si="2985"/>
        <v>0</v>
      </c>
      <c r="EZ120" s="133">
        <f t="shared" si="2985"/>
        <v>0</v>
      </c>
      <c r="FA120" s="134">
        <f t="shared" si="2985"/>
        <v>0</v>
      </c>
      <c r="FB120" s="134">
        <f t="shared" si="2985"/>
        <v>0</v>
      </c>
      <c r="FC120" s="134">
        <f t="shared" si="2985"/>
        <v>0</v>
      </c>
      <c r="FD120" s="134">
        <f t="shared" si="2985"/>
        <v>0</v>
      </c>
      <c r="FE120" s="134">
        <f t="shared" si="2985"/>
        <v>0</v>
      </c>
      <c r="FF120" s="135">
        <f t="shared" si="2985"/>
        <v>0</v>
      </c>
      <c r="FG120" s="133">
        <f t="shared" si="2985"/>
        <v>0</v>
      </c>
      <c r="FH120" s="134">
        <f t="shared" si="2985"/>
        <v>0</v>
      </c>
      <c r="FI120" s="134">
        <f t="shared" si="2985"/>
        <v>0</v>
      </c>
      <c r="FJ120" s="134">
        <f t="shared" si="2985"/>
        <v>0</v>
      </c>
      <c r="FK120" s="134">
        <f t="shared" si="2985"/>
        <v>0</v>
      </c>
      <c r="FL120" s="134">
        <f t="shared" si="2985"/>
        <v>0</v>
      </c>
      <c r="FM120" s="135">
        <f t="shared" si="2985"/>
        <v>0</v>
      </c>
      <c r="FN120" s="133">
        <f t="shared" si="2985"/>
        <v>0</v>
      </c>
      <c r="FO120" s="134">
        <f t="shared" si="2985"/>
        <v>0</v>
      </c>
      <c r="FP120" s="134">
        <f t="shared" si="2985"/>
        <v>0</v>
      </c>
      <c r="FQ120" s="134">
        <f t="shared" si="2985"/>
        <v>0</v>
      </c>
      <c r="FR120" s="134">
        <f t="shared" si="2985"/>
        <v>0</v>
      </c>
      <c r="FS120" s="134">
        <f t="shared" si="2985"/>
        <v>0</v>
      </c>
      <c r="FT120" s="135">
        <f t="shared" si="2985"/>
        <v>0</v>
      </c>
      <c r="FU120" s="133">
        <f t="shared" si="2985"/>
        <v>0</v>
      </c>
      <c r="FV120" s="134">
        <f t="shared" si="2985"/>
        <v>0</v>
      </c>
      <c r="FW120" s="134">
        <f t="shared" si="2985"/>
        <v>0</v>
      </c>
      <c r="FX120" s="134">
        <f t="shared" si="2985"/>
        <v>0</v>
      </c>
      <c r="FY120" s="134">
        <f t="shared" si="2985"/>
        <v>0</v>
      </c>
      <c r="FZ120" s="134">
        <f t="shared" si="2985"/>
        <v>0</v>
      </c>
      <c r="GA120" s="135">
        <f t="shared" si="2985"/>
        <v>0</v>
      </c>
      <c r="GB120" s="133">
        <f t="shared" si="2985"/>
        <v>0</v>
      </c>
      <c r="GC120" s="134">
        <f t="shared" si="2985"/>
        <v>0</v>
      </c>
      <c r="GD120" s="134">
        <f t="shared" si="2985"/>
        <v>0</v>
      </c>
      <c r="GE120" s="134">
        <f t="shared" si="2985"/>
        <v>0</v>
      </c>
      <c r="GF120" s="134">
        <f t="shared" si="2985"/>
        <v>0</v>
      </c>
      <c r="GG120" s="134">
        <f t="shared" si="2985"/>
        <v>0</v>
      </c>
      <c r="GH120" s="135">
        <f t="shared" si="2985"/>
        <v>0</v>
      </c>
      <c r="GI120" s="133">
        <f t="shared" si="2985"/>
        <v>0</v>
      </c>
      <c r="GJ120" s="134">
        <f t="shared" si="2985"/>
        <v>0</v>
      </c>
      <c r="GK120" s="134">
        <f t="shared" si="2985"/>
        <v>0</v>
      </c>
      <c r="GL120" s="134">
        <f t="shared" ref="GL120:IW120" si="2986">IFERROR(GL94/GL66,0)</f>
        <v>0</v>
      </c>
      <c r="GM120" s="134">
        <f t="shared" si="2986"/>
        <v>0</v>
      </c>
      <c r="GN120" s="134">
        <f t="shared" si="2986"/>
        <v>0</v>
      </c>
      <c r="GO120" s="135">
        <f t="shared" si="2986"/>
        <v>0</v>
      </c>
      <c r="GP120" s="133">
        <f t="shared" si="2986"/>
        <v>0</v>
      </c>
      <c r="GQ120" s="134">
        <f t="shared" si="2986"/>
        <v>0</v>
      </c>
      <c r="GR120" s="134">
        <f t="shared" si="2986"/>
        <v>0</v>
      </c>
      <c r="GS120" s="134">
        <f t="shared" si="2986"/>
        <v>0</v>
      </c>
      <c r="GT120" s="134">
        <f t="shared" si="2986"/>
        <v>0</v>
      </c>
      <c r="GU120" s="134">
        <f t="shared" si="2986"/>
        <v>0</v>
      </c>
      <c r="GV120" s="135">
        <f t="shared" si="2986"/>
        <v>0</v>
      </c>
      <c r="GW120" s="133">
        <f t="shared" si="2986"/>
        <v>0</v>
      </c>
      <c r="GX120" s="134">
        <f t="shared" si="2986"/>
        <v>0</v>
      </c>
      <c r="GY120" s="134">
        <f t="shared" si="2986"/>
        <v>0</v>
      </c>
      <c r="GZ120" s="134">
        <f t="shared" si="2986"/>
        <v>0</v>
      </c>
      <c r="HA120" s="134">
        <f t="shared" si="2986"/>
        <v>0</v>
      </c>
      <c r="HB120" s="134">
        <f t="shared" si="2986"/>
        <v>0</v>
      </c>
      <c r="HC120" s="135">
        <f t="shared" si="2986"/>
        <v>0</v>
      </c>
      <c r="HD120" s="133">
        <f t="shared" si="2986"/>
        <v>0</v>
      </c>
      <c r="HE120" s="134">
        <f t="shared" si="2986"/>
        <v>0</v>
      </c>
      <c r="HF120" s="134">
        <f t="shared" si="2986"/>
        <v>0</v>
      </c>
      <c r="HG120" s="134">
        <f t="shared" si="2986"/>
        <v>0</v>
      </c>
      <c r="HH120" s="134">
        <f t="shared" si="2986"/>
        <v>0</v>
      </c>
      <c r="HI120" s="134">
        <f t="shared" si="2986"/>
        <v>0</v>
      </c>
      <c r="HJ120" s="135">
        <f t="shared" si="2986"/>
        <v>0</v>
      </c>
      <c r="HK120" s="133">
        <f t="shared" si="2986"/>
        <v>0</v>
      </c>
      <c r="HL120" s="134">
        <f t="shared" si="2986"/>
        <v>0</v>
      </c>
      <c r="HM120" s="134">
        <f t="shared" si="2986"/>
        <v>0</v>
      </c>
      <c r="HN120" s="134">
        <f t="shared" si="2986"/>
        <v>0</v>
      </c>
      <c r="HO120" s="134">
        <f t="shared" si="2986"/>
        <v>0</v>
      </c>
      <c r="HP120" s="134">
        <f t="shared" si="2986"/>
        <v>0</v>
      </c>
      <c r="HQ120" s="135">
        <f t="shared" si="2986"/>
        <v>0</v>
      </c>
      <c r="HR120" s="133">
        <f t="shared" si="2986"/>
        <v>0</v>
      </c>
      <c r="HS120" s="134">
        <f t="shared" si="2986"/>
        <v>0</v>
      </c>
      <c r="HT120" s="134">
        <f t="shared" si="2986"/>
        <v>0</v>
      </c>
      <c r="HU120" s="134">
        <f t="shared" si="2986"/>
        <v>0</v>
      </c>
      <c r="HV120" s="134">
        <f t="shared" si="2986"/>
        <v>0</v>
      </c>
      <c r="HW120" s="134">
        <f t="shared" si="2986"/>
        <v>0</v>
      </c>
      <c r="HX120" s="135">
        <f t="shared" si="2986"/>
        <v>0</v>
      </c>
      <c r="HY120" s="133">
        <f t="shared" si="2986"/>
        <v>0</v>
      </c>
      <c r="HZ120" s="134">
        <f t="shared" si="2986"/>
        <v>0</v>
      </c>
      <c r="IA120" s="134">
        <f t="shared" si="2986"/>
        <v>0</v>
      </c>
      <c r="IB120" s="134">
        <f t="shared" si="2986"/>
        <v>0</v>
      </c>
      <c r="IC120" s="134">
        <f t="shared" si="2986"/>
        <v>0</v>
      </c>
      <c r="ID120" s="134">
        <f t="shared" si="2986"/>
        <v>0</v>
      </c>
      <c r="IE120" s="135">
        <f t="shared" si="2986"/>
        <v>0</v>
      </c>
      <c r="IF120" s="133">
        <f t="shared" si="2986"/>
        <v>0</v>
      </c>
      <c r="IG120" s="134">
        <f t="shared" si="2986"/>
        <v>0</v>
      </c>
      <c r="IH120" s="134">
        <f t="shared" si="2986"/>
        <v>0</v>
      </c>
      <c r="II120" s="134">
        <f t="shared" si="2986"/>
        <v>0</v>
      </c>
      <c r="IJ120" s="134">
        <f t="shared" si="2986"/>
        <v>0</v>
      </c>
      <c r="IK120" s="134">
        <f t="shared" si="2986"/>
        <v>0</v>
      </c>
      <c r="IL120" s="135">
        <f t="shared" si="2986"/>
        <v>0</v>
      </c>
      <c r="IM120" s="133">
        <f t="shared" si="2986"/>
        <v>0</v>
      </c>
      <c r="IN120" s="134">
        <f t="shared" si="2986"/>
        <v>0</v>
      </c>
      <c r="IO120" s="134">
        <f t="shared" si="2986"/>
        <v>0</v>
      </c>
      <c r="IP120" s="134">
        <f t="shared" si="2986"/>
        <v>0</v>
      </c>
      <c r="IQ120" s="134">
        <f t="shared" si="2986"/>
        <v>0</v>
      </c>
      <c r="IR120" s="134">
        <f t="shared" si="2986"/>
        <v>0</v>
      </c>
      <c r="IS120" s="135">
        <f t="shared" si="2986"/>
        <v>0</v>
      </c>
      <c r="IT120" s="133">
        <f t="shared" si="2986"/>
        <v>0</v>
      </c>
      <c r="IU120" s="134">
        <f t="shared" si="2986"/>
        <v>0</v>
      </c>
      <c r="IV120" s="134">
        <f t="shared" si="2986"/>
        <v>0</v>
      </c>
      <c r="IW120" s="134">
        <f t="shared" si="2986"/>
        <v>0</v>
      </c>
      <c r="IX120" s="134">
        <f t="shared" ref="IX120:JN120" si="2987">IFERROR(IX94/IX66,0)</f>
        <v>0</v>
      </c>
      <c r="IY120" s="134">
        <f t="shared" si="2987"/>
        <v>0</v>
      </c>
      <c r="IZ120" s="135">
        <f t="shared" si="2987"/>
        <v>0</v>
      </c>
      <c r="JA120" s="133">
        <f t="shared" si="2987"/>
        <v>0</v>
      </c>
      <c r="JB120" s="134">
        <f t="shared" si="2987"/>
        <v>0</v>
      </c>
      <c r="JC120" s="134">
        <f t="shared" si="2987"/>
        <v>0</v>
      </c>
      <c r="JD120" s="134">
        <f t="shared" si="2987"/>
        <v>0</v>
      </c>
      <c r="JE120" s="134">
        <f t="shared" si="2987"/>
        <v>0</v>
      </c>
      <c r="JF120" s="134">
        <f t="shared" si="2987"/>
        <v>0</v>
      </c>
      <c r="JG120" s="135">
        <f t="shared" si="2987"/>
        <v>0</v>
      </c>
      <c r="JH120" s="133">
        <f t="shared" si="2987"/>
        <v>0</v>
      </c>
      <c r="JI120" s="134">
        <f t="shared" si="2987"/>
        <v>0</v>
      </c>
      <c r="JJ120" s="134">
        <f t="shared" si="2987"/>
        <v>0</v>
      </c>
      <c r="JK120" s="134">
        <f t="shared" si="2987"/>
        <v>0</v>
      </c>
      <c r="JL120" s="134">
        <f t="shared" si="2987"/>
        <v>0</v>
      </c>
      <c r="JM120" s="134">
        <f t="shared" si="2987"/>
        <v>0</v>
      </c>
      <c r="JN120" s="135">
        <f t="shared" si="2987"/>
        <v>0</v>
      </c>
    </row>
    <row r="121" spans="1:274" x14ac:dyDescent="0.2">
      <c r="A121" s="63" t="s">
        <v>124</v>
      </c>
      <c r="B121" s="130">
        <f>IFERROR(B101/B66,0)</f>
        <v>0</v>
      </c>
      <c r="C121" s="130">
        <f t="shared" ref="C121:BN121" si="2988">IFERROR(C101/C66,0)</f>
        <v>0</v>
      </c>
      <c r="D121" s="130">
        <f t="shared" si="2988"/>
        <v>0</v>
      </c>
      <c r="E121" s="130">
        <f t="shared" si="2988"/>
        <v>0</v>
      </c>
      <c r="F121" s="130">
        <f t="shared" si="2988"/>
        <v>0</v>
      </c>
      <c r="G121" s="130">
        <f t="shared" si="2988"/>
        <v>0</v>
      </c>
      <c r="H121" s="130">
        <f t="shared" si="2988"/>
        <v>0</v>
      </c>
      <c r="I121" s="130">
        <f t="shared" si="2988"/>
        <v>0</v>
      </c>
      <c r="J121" s="130">
        <f t="shared" si="2988"/>
        <v>0</v>
      </c>
      <c r="K121" s="130">
        <f t="shared" si="2988"/>
        <v>0</v>
      </c>
      <c r="L121" s="130">
        <f t="shared" si="2988"/>
        <v>0</v>
      </c>
      <c r="M121" s="130">
        <f t="shared" si="2988"/>
        <v>0</v>
      </c>
      <c r="N121" s="130">
        <f t="shared" si="2988"/>
        <v>0</v>
      </c>
      <c r="O121" s="130">
        <f t="shared" si="2988"/>
        <v>0</v>
      </c>
      <c r="P121" s="130">
        <f t="shared" si="2988"/>
        <v>0</v>
      </c>
      <c r="Q121" s="130">
        <f t="shared" si="2988"/>
        <v>0</v>
      </c>
      <c r="R121" s="130">
        <f t="shared" si="2988"/>
        <v>0</v>
      </c>
      <c r="S121" s="130">
        <f t="shared" si="2988"/>
        <v>0</v>
      </c>
      <c r="T121" s="130">
        <f t="shared" si="2988"/>
        <v>0</v>
      </c>
      <c r="U121" s="130">
        <f t="shared" si="2988"/>
        <v>0</v>
      </c>
      <c r="V121" s="130">
        <f t="shared" si="2988"/>
        <v>0</v>
      </c>
      <c r="W121" s="130">
        <f t="shared" si="2988"/>
        <v>0</v>
      </c>
      <c r="X121" s="130">
        <f t="shared" si="2988"/>
        <v>0</v>
      </c>
      <c r="Y121" s="130">
        <f t="shared" si="2988"/>
        <v>0</v>
      </c>
      <c r="Z121" s="130">
        <f t="shared" si="2988"/>
        <v>0</v>
      </c>
      <c r="AA121" s="130">
        <f t="shared" si="2988"/>
        <v>0</v>
      </c>
      <c r="AB121" s="130">
        <f t="shared" si="2988"/>
        <v>0</v>
      </c>
      <c r="AC121" s="130">
        <f t="shared" si="2988"/>
        <v>0</v>
      </c>
      <c r="AD121" s="130">
        <f t="shared" si="2988"/>
        <v>0</v>
      </c>
      <c r="AE121" s="130">
        <f t="shared" si="2988"/>
        <v>0</v>
      </c>
      <c r="AF121" s="130">
        <f t="shared" si="2988"/>
        <v>0</v>
      </c>
      <c r="AG121" s="130">
        <f t="shared" si="2988"/>
        <v>0</v>
      </c>
      <c r="AH121" s="130">
        <f t="shared" si="2988"/>
        <v>0</v>
      </c>
      <c r="AI121" s="130">
        <f t="shared" si="2988"/>
        <v>0</v>
      </c>
      <c r="AJ121" s="130">
        <f t="shared" si="2988"/>
        <v>0</v>
      </c>
      <c r="AK121" s="130">
        <f t="shared" si="2988"/>
        <v>0</v>
      </c>
      <c r="AL121" s="130">
        <f t="shared" si="2988"/>
        <v>0</v>
      </c>
      <c r="AM121" s="130">
        <f t="shared" si="2988"/>
        <v>0</v>
      </c>
      <c r="AN121" s="130">
        <f t="shared" si="2988"/>
        <v>0</v>
      </c>
      <c r="AO121" s="130">
        <f t="shared" si="2988"/>
        <v>3.2452047693105238E-2</v>
      </c>
      <c r="AP121" s="130">
        <f t="shared" si="2988"/>
        <v>2.6645930533955416E-2</v>
      </c>
      <c r="AQ121" s="130">
        <f t="shared" si="2988"/>
        <v>3.5028541774779452E-2</v>
      </c>
      <c r="AR121" s="130">
        <f t="shared" si="2988"/>
        <v>3.4392912975508075E-2</v>
      </c>
      <c r="AS121" s="130">
        <f t="shared" si="2988"/>
        <v>2.9516806722689075E-2</v>
      </c>
      <c r="AT121" s="130">
        <f t="shared" si="2988"/>
        <v>2.4159663865546219E-2</v>
      </c>
      <c r="AU121" s="130">
        <f t="shared" si="2988"/>
        <v>2.5316455696202531E-2</v>
      </c>
      <c r="AV121" s="130">
        <f t="shared" si="2988"/>
        <v>2.0855614973262031E-2</v>
      </c>
      <c r="AW121" s="130">
        <f t="shared" si="2988"/>
        <v>2.6577540106951871E-2</v>
      </c>
      <c r="AX121" s="130">
        <f t="shared" si="2988"/>
        <v>2.3199999999999998E-2</v>
      </c>
      <c r="AY121" s="130">
        <f t="shared" si="2988"/>
        <v>2.186836518046709E-2</v>
      </c>
      <c r="AZ121" s="130">
        <f t="shared" si="2988"/>
        <v>1.8547959724430314E-2</v>
      </c>
      <c r="BA121" s="130">
        <f t="shared" si="2988"/>
        <v>1.5099408919935518E-2</v>
      </c>
      <c r="BB121" s="130">
        <f t="shared" si="2988"/>
        <v>2.0967741935483872E-2</v>
      </c>
      <c r="BC121" s="130">
        <f t="shared" si="2988"/>
        <v>2.3392760669908159E-2</v>
      </c>
      <c r="BD121" s="130">
        <f t="shared" si="2988"/>
        <v>1.3570274636510501E-2</v>
      </c>
      <c r="BE121" s="130">
        <f t="shared" si="2988"/>
        <v>1.8474758324382383E-2</v>
      </c>
      <c r="BF121" s="130">
        <f t="shared" si="2988"/>
        <v>1.6871987145152652E-2</v>
      </c>
      <c r="BG121" s="130">
        <f t="shared" si="2988"/>
        <v>1.2775093934514224E-2</v>
      </c>
      <c r="BH121" s="130">
        <f t="shared" si="2988"/>
        <v>1.5053763440860216E-2</v>
      </c>
      <c r="BI121" s="130">
        <f t="shared" si="2988"/>
        <v>1.6015200868621064E-2</v>
      </c>
      <c r="BJ121" s="130">
        <f t="shared" si="2988"/>
        <v>2.0314192849404118E-2</v>
      </c>
      <c r="BK121" s="130">
        <f t="shared" si="2988"/>
        <v>1.6034669555796317E-2</v>
      </c>
      <c r="BL121" s="130">
        <f t="shared" si="2988"/>
        <v>1.7207792207792207E-2</v>
      </c>
      <c r="BM121" s="130">
        <f t="shared" si="2988"/>
        <v>1.9448946515397084E-2</v>
      </c>
      <c r="BN121" s="130">
        <f t="shared" si="2988"/>
        <v>1.4100486223662886E-2</v>
      </c>
      <c r="BO121" s="130">
        <f t="shared" ref="BO121:DZ121" si="2989">IFERROR(BO101/BO66,0)</f>
        <v>1.3290113452188007E-2</v>
      </c>
      <c r="BP121" s="130">
        <f t="shared" si="2989"/>
        <v>1.5289032955159373E-2</v>
      </c>
      <c r="BQ121" s="130">
        <f t="shared" si="2989"/>
        <v>1.842247433819557E-2</v>
      </c>
      <c r="BR121" s="130">
        <f t="shared" si="2989"/>
        <v>9.1842247433819562E-3</v>
      </c>
      <c r="BS121" s="130">
        <f t="shared" si="2989"/>
        <v>1.1087074094104922E-2</v>
      </c>
      <c r="BT121" s="130">
        <f t="shared" si="2989"/>
        <v>1.3475177304964539E-2</v>
      </c>
      <c r="BU121" s="130">
        <f t="shared" si="2989"/>
        <v>1.4560439560439561E-2</v>
      </c>
      <c r="BV121" s="130">
        <f t="shared" si="2989"/>
        <v>1.2562534741523069E-2</v>
      </c>
      <c r="BW121" s="130">
        <f t="shared" si="2989"/>
        <v>1.8613750698714366E-2</v>
      </c>
      <c r="BX121" s="130">
        <f t="shared" si="2989"/>
        <v>1.6620189626324597E-2</v>
      </c>
      <c r="BY121" s="130">
        <f t="shared" si="2989"/>
        <v>1.1135982092893118E-2</v>
      </c>
      <c r="BZ121" s="130">
        <f t="shared" si="2989"/>
        <v>1.5212527964205816E-2</v>
      </c>
      <c r="CA121" s="130">
        <f t="shared" si="2989"/>
        <v>1.5182072829131652E-2</v>
      </c>
      <c r="CB121" s="130">
        <f t="shared" si="2989"/>
        <v>1.7963066592053722E-2</v>
      </c>
      <c r="CC121" s="130">
        <f t="shared" si="2989"/>
        <v>1.6899832120872971E-2</v>
      </c>
      <c r="CD121" s="130">
        <f t="shared" si="2989"/>
        <v>1.4897165091717622E-2</v>
      </c>
      <c r="CE121" s="130">
        <f t="shared" si="2989"/>
        <v>1.4661443760492445E-2</v>
      </c>
      <c r="CF121" s="130">
        <f t="shared" si="2989"/>
        <v>9.5078299776286349E-3</v>
      </c>
      <c r="CG121" s="130">
        <f t="shared" si="2989"/>
        <v>1.5686274509803921E-2</v>
      </c>
      <c r="CH121" s="130">
        <f t="shared" si="2989"/>
        <v>1.3968072976054732E-2</v>
      </c>
      <c r="CI121" s="130">
        <f t="shared" si="2989"/>
        <v>1.0806174957118353E-2</v>
      </c>
      <c r="CJ121" s="130">
        <f t="shared" si="2989"/>
        <v>1.5867579908675798E-2</v>
      </c>
      <c r="CK121" s="130">
        <f t="shared" si="2989"/>
        <v>1.4840182648401826E-2</v>
      </c>
      <c r="CL121" s="130">
        <f t="shared" si="2989"/>
        <v>1.6332378223495703E-2</v>
      </c>
      <c r="CM121" s="130">
        <f t="shared" si="2989"/>
        <v>1.9931271477663229E-2</v>
      </c>
      <c r="CN121" s="130">
        <f t="shared" si="2989"/>
        <v>1.8098510882016038E-2</v>
      </c>
      <c r="CO121" s="130">
        <f t="shared" si="2989"/>
        <v>1.7861339600470035E-2</v>
      </c>
      <c r="CP121" s="130">
        <f t="shared" si="2989"/>
        <v>1.4879906268306972E-2</v>
      </c>
      <c r="CQ121" s="130">
        <f t="shared" si="2989"/>
        <v>1.1892208553016989E-2</v>
      </c>
      <c r="CR121" s="130">
        <f t="shared" si="2989"/>
        <v>2.2359154929577466E-2</v>
      </c>
      <c r="CS121" s="130">
        <f t="shared" si="2989"/>
        <v>1.7781690140845071E-2</v>
      </c>
      <c r="CT121" s="130">
        <f t="shared" si="2989"/>
        <v>2.0598591549295775E-2</v>
      </c>
      <c r="CU121" s="130">
        <f t="shared" si="2989"/>
        <v>1.3615023474178404E-2</v>
      </c>
      <c r="CV121" s="130">
        <f t="shared" si="2989"/>
        <v>1.42018779342723E-2</v>
      </c>
      <c r="CW121" s="130">
        <f t="shared" si="2989"/>
        <v>1.1971830985915493E-2</v>
      </c>
      <c r="CX121" s="130">
        <f t="shared" si="2989"/>
        <v>1.7018779342723004E-2</v>
      </c>
      <c r="CY121" s="130">
        <f t="shared" si="2989"/>
        <v>2.2182890855457226E-2</v>
      </c>
      <c r="CZ121" s="130">
        <f t="shared" si="2989"/>
        <v>2.1854695806261076E-2</v>
      </c>
      <c r="DA121" s="130">
        <f t="shared" si="2989"/>
        <v>1.06951871657754E-2</v>
      </c>
      <c r="DB121" s="130">
        <f t="shared" si="2989"/>
        <v>1.3309566250742722E-2</v>
      </c>
      <c r="DC121" s="130">
        <f t="shared" si="2989"/>
        <v>1.3571428571428571E-2</v>
      </c>
      <c r="DD121" s="130">
        <f t="shared" si="2989"/>
        <v>1.3620071684587814E-2</v>
      </c>
      <c r="DE121" s="130">
        <f t="shared" si="2989"/>
        <v>1.8996415770609319E-2</v>
      </c>
      <c r="DF121" s="130">
        <f t="shared" si="2989"/>
        <v>1.810035842293907E-2</v>
      </c>
      <c r="DG121" s="130">
        <f t="shared" si="2989"/>
        <v>1.6786140979689366E-2</v>
      </c>
      <c r="DH121" s="130">
        <f t="shared" si="2989"/>
        <v>1.869772998805257E-2</v>
      </c>
      <c r="DI121" s="130">
        <f t="shared" si="2989"/>
        <v>1.4516129032258065E-2</v>
      </c>
      <c r="DJ121" s="130">
        <f t="shared" si="2989"/>
        <v>1.3679808841099164E-2</v>
      </c>
      <c r="DK121" s="130">
        <f t="shared" si="2989"/>
        <v>1.6129032258064516E-2</v>
      </c>
      <c r="DL121" s="130">
        <f t="shared" si="2989"/>
        <v>1.2544802867383513E-2</v>
      </c>
      <c r="DM121" s="130">
        <f t="shared" si="2989"/>
        <v>1.4994026284348864E-2</v>
      </c>
      <c r="DN121" s="130">
        <f t="shared" si="2989"/>
        <v>2.3698384201077199E-2</v>
      </c>
      <c r="DO121" s="130">
        <f t="shared" si="2989"/>
        <v>1.9748653500897665E-2</v>
      </c>
      <c r="DP121" s="130">
        <f t="shared" si="2989"/>
        <v>2.2621184919210054E-2</v>
      </c>
      <c r="DQ121" s="130">
        <f t="shared" si="2989"/>
        <v>2.1762589928057553E-2</v>
      </c>
      <c r="DR121" s="130">
        <f t="shared" si="2989"/>
        <v>1.7930204572803851E-2</v>
      </c>
      <c r="DS121" s="130">
        <f t="shared" si="2989"/>
        <v>2.3497267759562842E-2</v>
      </c>
      <c r="DT121" s="130">
        <f t="shared" si="2989"/>
        <v>2.4436319317489335E-2</v>
      </c>
      <c r="DU121" s="130">
        <f t="shared" si="2989"/>
        <v>2.1206581352833639E-2</v>
      </c>
      <c r="DV121" s="130">
        <f t="shared" si="2989"/>
        <v>1.5112736136502132E-2</v>
      </c>
      <c r="DW121" s="130">
        <f t="shared" si="2989"/>
        <v>1.2889431887599266E-2</v>
      </c>
      <c r="DX121" s="130">
        <f t="shared" si="2989"/>
        <v>1.5943799633475871E-2</v>
      </c>
      <c r="DY121" s="130">
        <f t="shared" si="2989"/>
        <v>1.5760537568723275E-2</v>
      </c>
      <c r="DZ121" s="130">
        <f t="shared" si="2989"/>
        <v>1.1583487369069624E-2</v>
      </c>
      <c r="EA121" s="130">
        <f t="shared" ref="EA121:GL121" si="2990">IFERROR(EA101/EA66,0)</f>
        <v>0</v>
      </c>
      <c r="EB121" s="130">
        <f t="shared" si="2990"/>
        <v>0</v>
      </c>
      <c r="EC121" s="130">
        <f t="shared" si="2990"/>
        <v>0</v>
      </c>
      <c r="ED121" s="130">
        <f t="shared" si="2990"/>
        <v>0</v>
      </c>
      <c r="EE121" s="130">
        <f t="shared" si="2990"/>
        <v>0</v>
      </c>
      <c r="EF121" s="130">
        <f t="shared" si="2990"/>
        <v>0</v>
      </c>
      <c r="EG121" s="130">
        <f t="shared" si="2990"/>
        <v>0</v>
      </c>
      <c r="EH121" s="130">
        <f t="shared" si="2990"/>
        <v>0</v>
      </c>
      <c r="EI121" s="130">
        <f t="shared" si="2990"/>
        <v>0</v>
      </c>
      <c r="EJ121" s="130">
        <f t="shared" si="2990"/>
        <v>0</v>
      </c>
      <c r="EK121" s="130">
        <f t="shared" si="2990"/>
        <v>0</v>
      </c>
      <c r="EL121" s="130">
        <f t="shared" si="2990"/>
        <v>0</v>
      </c>
      <c r="EM121" s="130">
        <f t="shared" si="2990"/>
        <v>0</v>
      </c>
      <c r="EN121" s="130">
        <f t="shared" si="2990"/>
        <v>0</v>
      </c>
      <c r="EO121" s="130">
        <f t="shared" si="2990"/>
        <v>0</v>
      </c>
      <c r="EP121" s="130">
        <f t="shared" si="2990"/>
        <v>0</v>
      </c>
      <c r="EQ121" s="130">
        <f t="shared" si="2990"/>
        <v>0</v>
      </c>
      <c r="ER121" s="130">
        <f t="shared" si="2990"/>
        <v>0</v>
      </c>
      <c r="ES121" s="130">
        <f t="shared" si="2990"/>
        <v>0</v>
      </c>
      <c r="ET121" s="130">
        <f t="shared" si="2990"/>
        <v>0</v>
      </c>
      <c r="EU121" s="130">
        <f t="shared" si="2990"/>
        <v>0</v>
      </c>
      <c r="EV121" s="130">
        <f t="shared" si="2990"/>
        <v>0</v>
      </c>
      <c r="EW121" s="130">
        <f t="shared" si="2990"/>
        <v>0</v>
      </c>
      <c r="EX121" s="130">
        <f t="shared" si="2990"/>
        <v>0</v>
      </c>
      <c r="EY121" s="130">
        <f t="shared" si="2990"/>
        <v>0</v>
      </c>
      <c r="EZ121" s="130">
        <f t="shared" si="2990"/>
        <v>0</v>
      </c>
      <c r="FA121" s="130">
        <f t="shared" si="2990"/>
        <v>0</v>
      </c>
      <c r="FB121" s="130">
        <f t="shared" si="2990"/>
        <v>0</v>
      </c>
      <c r="FC121" s="130">
        <f t="shared" si="2990"/>
        <v>0</v>
      </c>
      <c r="FD121" s="130">
        <f t="shared" si="2990"/>
        <v>0</v>
      </c>
      <c r="FE121" s="130">
        <f t="shared" si="2990"/>
        <v>0</v>
      </c>
      <c r="FF121" s="130">
        <f t="shared" si="2990"/>
        <v>0</v>
      </c>
      <c r="FG121" s="130">
        <f t="shared" si="2990"/>
        <v>0</v>
      </c>
      <c r="FH121" s="130">
        <f t="shared" si="2990"/>
        <v>0</v>
      </c>
      <c r="FI121" s="130">
        <f t="shared" si="2990"/>
        <v>0</v>
      </c>
      <c r="FJ121" s="130">
        <f t="shared" si="2990"/>
        <v>0</v>
      </c>
      <c r="FK121" s="130">
        <f t="shared" si="2990"/>
        <v>0</v>
      </c>
      <c r="FL121" s="130">
        <f t="shared" si="2990"/>
        <v>0</v>
      </c>
      <c r="FM121" s="130">
        <f t="shared" si="2990"/>
        <v>0</v>
      </c>
      <c r="FN121" s="130">
        <f t="shared" si="2990"/>
        <v>0</v>
      </c>
      <c r="FO121" s="130">
        <f t="shared" si="2990"/>
        <v>0</v>
      </c>
      <c r="FP121" s="130">
        <f t="shared" si="2990"/>
        <v>0</v>
      </c>
      <c r="FQ121" s="130">
        <f t="shared" si="2990"/>
        <v>0</v>
      </c>
      <c r="FR121" s="130">
        <f t="shared" si="2990"/>
        <v>0</v>
      </c>
      <c r="FS121" s="130">
        <f t="shared" si="2990"/>
        <v>0</v>
      </c>
      <c r="FT121" s="130">
        <f t="shared" si="2990"/>
        <v>0</v>
      </c>
      <c r="FU121" s="130">
        <f t="shared" si="2990"/>
        <v>0</v>
      </c>
      <c r="FV121" s="130">
        <f t="shared" si="2990"/>
        <v>0</v>
      </c>
      <c r="FW121" s="130">
        <f t="shared" si="2990"/>
        <v>0</v>
      </c>
      <c r="FX121" s="130">
        <f t="shared" si="2990"/>
        <v>0</v>
      </c>
      <c r="FY121" s="130">
        <f t="shared" si="2990"/>
        <v>0</v>
      </c>
      <c r="FZ121" s="130">
        <f t="shared" si="2990"/>
        <v>0</v>
      </c>
      <c r="GA121" s="130">
        <f t="shared" si="2990"/>
        <v>0</v>
      </c>
      <c r="GB121" s="130">
        <f t="shared" si="2990"/>
        <v>0</v>
      </c>
      <c r="GC121" s="130">
        <f t="shared" si="2990"/>
        <v>0</v>
      </c>
      <c r="GD121" s="130">
        <f t="shared" si="2990"/>
        <v>0</v>
      </c>
      <c r="GE121" s="130">
        <f t="shared" si="2990"/>
        <v>0</v>
      </c>
      <c r="GF121" s="130">
        <f t="shared" si="2990"/>
        <v>0</v>
      </c>
      <c r="GG121" s="130">
        <f t="shared" si="2990"/>
        <v>0</v>
      </c>
      <c r="GH121" s="130">
        <f t="shared" si="2990"/>
        <v>0</v>
      </c>
      <c r="GI121" s="130">
        <f t="shared" si="2990"/>
        <v>0</v>
      </c>
      <c r="GJ121" s="130">
        <f t="shared" si="2990"/>
        <v>0</v>
      </c>
      <c r="GK121" s="130">
        <f t="shared" si="2990"/>
        <v>0</v>
      </c>
      <c r="GL121" s="130">
        <f t="shared" si="2990"/>
        <v>0</v>
      </c>
      <c r="GM121" s="130">
        <f t="shared" ref="GM121:IX121" si="2991">IFERROR(GM101/GM66,0)</f>
        <v>0</v>
      </c>
      <c r="GN121" s="130">
        <f t="shared" si="2991"/>
        <v>0</v>
      </c>
      <c r="GO121" s="130">
        <f t="shared" si="2991"/>
        <v>0</v>
      </c>
      <c r="GP121" s="130">
        <f t="shared" si="2991"/>
        <v>0</v>
      </c>
      <c r="GQ121" s="130">
        <f t="shared" si="2991"/>
        <v>0</v>
      </c>
      <c r="GR121" s="130">
        <f t="shared" si="2991"/>
        <v>0</v>
      </c>
      <c r="GS121" s="130">
        <f t="shared" si="2991"/>
        <v>0</v>
      </c>
      <c r="GT121" s="130">
        <f t="shared" si="2991"/>
        <v>0</v>
      </c>
      <c r="GU121" s="130">
        <f t="shared" si="2991"/>
        <v>0</v>
      </c>
      <c r="GV121" s="130">
        <f t="shared" si="2991"/>
        <v>0</v>
      </c>
      <c r="GW121" s="130">
        <f t="shared" si="2991"/>
        <v>0</v>
      </c>
      <c r="GX121" s="130">
        <f t="shared" si="2991"/>
        <v>0</v>
      </c>
      <c r="GY121" s="130">
        <f t="shared" si="2991"/>
        <v>0</v>
      </c>
      <c r="GZ121" s="130">
        <f t="shared" si="2991"/>
        <v>0</v>
      </c>
      <c r="HA121" s="130">
        <f t="shared" si="2991"/>
        <v>0</v>
      </c>
      <c r="HB121" s="130">
        <f t="shared" si="2991"/>
        <v>0</v>
      </c>
      <c r="HC121" s="130">
        <f t="shared" si="2991"/>
        <v>0</v>
      </c>
      <c r="HD121" s="130">
        <f t="shared" si="2991"/>
        <v>0</v>
      </c>
      <c r="HE121" s="130">
        <f t="shared" si="2991"/>
        <v>0</v>
      </c>
      <c r="HF121" s="130">
        <f t="shared" si="2991"/>
        <v>0</v>
      </c>
      <c r="HG121" s="130">
        <f t="shared" si="2991"/>
        <v>0</v>
      </c>
      <c r="HH121" s="130">
        <f t="shared" si="2991"/>
        <v>0</v>
      </c>
      <c r="HI121" s="130">
        <f t="shared" si="2991"/>
        <v>0</v>
      </c>
      <c r="HJ121" s="130">
        <f t="shared" si="2991"/>
        <v>0</v>
      </c>
      <c r="HK121" s="130">
        <f t="shared" si="2991"/>
        <v>0</v>
      </c>
      <c r="HL121" s="130">
        <f t="shared" si="2991"/>
        <v>0</v>
      </c>
      <c r="HM121" s="130">
        <f t="shared" si="2991"/>
        <v>0</v>
      </c>
      <c r="HN121" s="130">
        <f t="shared" si="2991"/>
        <v>0</v>
      </c>
      <c r="HO121" s="130">
        <f t="shared" si="2991"/>
        <v>0</v>
      </c>
      <c r="HP121" s="130">
        <f t="shared" si="2991"/>
        <v>0</v>
      </c>
      <c r="HQ121" s="130">
        <f t="shared" si="2991"/>
        <v>0</v>
      </c>
      <c r="HR121" s="130">
        <f t="shared" si="2991"/>
        <v>0</v>
      </c>
      <c r="HS121" s="130">
        <f t="shared" si="2991"/>
        <v>0</v>
      </c>
      <c r="HT121" s="130">
        <f t="shared" si="2991"/>
        <v>0</v>
      </c>
      <c r="HU121" s="130">
        <f t="shared" si="2991"/>
        <v>0</v>
      </c>
      <c r="HV121" s="130">
        <f t="shared" si="2991"/>
        <v>0</v>
      </c>
      <c r="HW121" s="130">
        <f t="shared" si="2991"/>
        <v>0</v>
      </c>
      <c r="HX121" s="130">
        <f t="shared" si="2991"/>
        <v>0</v>
      </c>
      <c r="HY121" s="130">
        <f t="shared" si="2991"/>
        <v>0</v>
      </c>
      <c r="HZ121" s="130">
        <f t="shared" si="2991"/>
        <v>0</v>
      </c>
      <c r="IA121" s="130">
        <f t="shared" si="2991"/>
        <v>0</v>
      </c>
      <c r="IB121" s="130">
        <f t="shared" si="2991"/>
        <v>0</v>
      </c>
      <c r="IC121" s="130">
        <f t="shared" si="2991"/>
        <v>0</v>
      </c>
      <c r="ID121" s="130">
        <f t="shared" si="2991"/>
        <v>0</v>
      </c>
      <c r="IE121" s="130">
        <f t="shared" si="2991"/>
        <v>0</v>
      </c>
      <c r="IF121" s="130">
        <f t="shared" si="2991"/>
        <v>0</v>
      </c>
      <c r="IG121" s="130">
        <f t="shared" si="2991"/>
        <v>0</v>
      </c>
      <c r="IH121" s="130">
        <f t="shared" si="2991"/>
        <v>0</v>
      </c>
      <c r="II121" s="130">
        <f t="shared" si="2991"/>
        <v>0</v>
      </c>
      <c r="IJ121" s="130">
        <f t="shared" si="2991"/>
        <v>0</v>
      </c>
      <c r="IK121" s="130">
        <f t="shared" si="2991"/>
        <v>0</v>
      </c>
      <c r="IL121" s="130">
        <f t="shared" si="2991"/>
        <v>0</v>
      </c>
      <c r="IM121" s="130">
        <f t="shared" si="2991"/>
        <v>0</v>
      </c>
      <c r="IN121" s="130">
        <f t="shared" si="2991"/>
        <v>0</v>
      </c>
      <c r="IO121" s="130">
        <f t="shared" si="2991"/>
        <v>0</v>
      </c>
      <c r="IP121" s="130">
        <f t="shared" si="2991"/>
        <v>0</v>
      </c>
      <c r="IQ121" s="130">
        <f t="shared" si="2991"/>
        <v>0</v>
      </c>
      <c r="IR121" s="130">
        <f t="shared" si="2991"/>
        <v>0</v>
      </c>
      <c r="IS121" s="130">
        <f t="shared" si="2991"/>
        <v>0</v>
      </c>
      <c r="IT121" s="130">
        <f t="shared" si="2991"/>
        <v>0</v>
      </c>
      <c r="IU121" s="130">
        <f t="shared" si="2991"/>
        <v>0</v>
      </c>
      <c r="IV121" s="130">
        <f t="shared" si="2991"/>
        <v>0</v>
      </c>
      <c r="IW121" s="130">
        <f t="shared" si="2991"/>
        <v>0</v>
      </c>
      <c r="IX121" s="130">
        <f t="shared" si="2991"/>
        <v>0</v>
      </c>
      <c r="IY121" s="130">
        <f t="shared" ref="IY121:JN121" si="2992">IFERROR(IY101/IY66,0)</f>
        <v>0</v>
      </c>
      <c r="IZ121" s="130">
        <f t="shared" si="2992"/>
        <v>0</v>
      </c>
      <c r="JA121" s="130">
        <f t="shared" si="2992"/>
        <v>0</v>
      </c>
      <c r="JB121" s="130">
        <f t="shared" si="2992"/>
        <v>0</v>
      </c>
      <c r="JC121" s="130">
        <f t="shared" si="2992"/>
        <v>0</v>
      </c>
      <c r="JD121" s="130">
        <f t="shared" si="2992"/>
        <v>0</v>
      </c>
      <c r="JE121" s="130">
        <f t="shared" si="2992"/>
        <v>0</v>
      </c>
      <c r="JF121" s="130">
        <f t="shared" si="2992"/>
        <v>0</v>
      </c>
      <c r="JG121" s="130">
        <f t="shared" si="2992"/>
        <v>0</v>
      </c>
      <c r="JH121" s="130">
        <f t="shared" si="2992"/>
        <v>0</v>
      </c>
      <c r="JI121" s="130">
        <f t="shared" si="2992"/>
        <v>0</v>
      </c>
      <c r="JJ121" s="130">
        <f t="shared" si="2992"/>
        <v>0</v>
      </c>
      <c r="JK121" s="130">
        <f t="shared" si="2992"/>
        <v>0</v>
      </c>
      <c r="JL121" s="130">
        <f t="shared" si="2992"/>
        <v>0</v>
      </c>
      <c r="JM121" s="130">
        <f t="shared" si="2992"/>
        <v>0</v>
      </c>
      <c r="JN121" s="130">
        <f t="shared" si="2992"/>
        <v>0</v>
      </c>
    </row>
    <row r="122" spans="1:274" x14ac:dyDescent="0.2">
      <c r="A122" s="94" t="s">
        <v>125</v>
      </c>
      <c r="B122" s="133">
        <f t="shared" ref="B122:BM122" si="2993">IFERROR(B108/B66,0)</f>
        <v>0</v>
      </c>
      <c r="C122" s="134">
        <f t="shared" si="2993"/>
        <v>0</v>
      </c>
      <c r="D122" s="134">
        <f t="shared" si="2993"/>
        <v>0</v>
      </c>
      <c r="E122" s="134">
        <f t="shared" si="2993"/>
        <v>0</v>
      </c>
      <c r="F122" s="134">
        <f t="shared" si="2993"/>
        <v>0</v>
      </c>
      <c r="G122" s="134">
        <f t="shared" si="2993"/>
        <v>0</v>
      </c>
      <c r="H122" s="135">
        <f t="shared" si="2993"/>
        <v>0</v>
      </c>
      <c r="I122" s="133">
        <f t="shared" si="2993"/>
        <v>0</v>
      </c>
      <c r="J122" s="134">
        <f t="shared" si="2993"/>
        <v>0</v>
      </c>
      <c r="K122" s="134">
        <f t="shared" si="2993"/>
        <v>0</v>
      </c>
      <c r="L122" s="134">
        <f t="shared" si="2993"/>
        <v>0</v>
      </c>
      <c r="M122" s="134">
        <f t="shared" si="2993"/>
        <v>0</v>
      </c>
      <c r="N122" s="134">
        <f t="shared" si="2993"/>
        <v>0</v>
      </c>
      <c r="O122" s="135">
        <f t="shared" si="2993"/>
        <v>0</v>
      </c>
      <c r="P122" s="133">
        <f t="shared" si="2993"/>
        <v>0</v>
      </c>
      <c r="Q122" s="134">
        <f t="shared" si="2993"/>
        <v>0</v>
      </c>
      <c r="R122" s="134">
        <f t="shared" si="2993"/>
        <v>0</v>
      </c>
      <c r="S122" s="134">
        <f t="shared" si="2993"/>
        <v>0</v>
      </c>
      <c r="T122" s="134">
        <f t="shared" si="2993"/>
        <v>0</v>
      </c>
      <c r="U122" s="134">
        <f t="shared" si="2993"/>
        <v>0</v>
      </c>
      <c r="V122" s="135">
        <f t="shared" si="2993"/>
        <v>0</v>
      </c>
      <c r="W122" s="133">
        <f t="shared" si="2993"/>
        <v>0</v>
      </c>
      <c r="X122" s="134">
        <f t="shared" si="2993"/>
        <v>0</v>
      </c>
      <c r="Y122" s="134">
        <f t="shared" si="2993"/>
        <v>0</v>
      </c>
      <c r="Z122" s="134">
        <f t="shared" si="2993"/>
        <v>0</v>
      </c>
      <c r="AA122" s="134">
        <f t="shared" si="2993"/>
        <v>0</v>
      </c>
      <c r="AB122" s="134">
        <f t="shared" si="2993"/>
        <v>0</v>
      </c>
      <c r="AC122" s="135">
        <f t="shared" si="2993"/>
        <v>0</v>
      </c>
      <c r="AD122" s="133">
        <f t="shared" si="2993"/>
        <v>0</v>
      </c>
      <c r="AE122" s="134">
        <f t="shared" si="2993"/>
        <v>0</v>
      </c>
      <c r="AF122" s="134">
        <f t="shared" si="2993"/>
        <v>0</v>
      </c>
      <c r="AG122" s="134">
        <f t="shared" si="2993"/>
        <v>0</v>
      </c>
      <c r="AH122" s="134">
        <f t="shared" si="2993"/>
        <v>0</v>
      </c>
      <c r="AI122" s="134">
        <f t="shared" si="2993"/>
        <v>0</v>
      </c>
      <c r="AJ122" s="135">
        <f t="shared" si="2993"/>
        <v>0</v>
      </c>
      <c r="AK122" s="133">
        <f t="shared" si="2993"/>
        <v>0</v>
      </c>
      <c r="AL122" s="134">
        <f t="shared" si="2993"/>
        <v>0</v>
      </c>
      <c r="AM122" s="134">
        <f t="shared" si="2993"/>
        <v>0</v>
      </c>
      <c r="AN122" s="134">
        <f t="shared" si="2993"/>
        <v>0</v>
      </c>
      <c r="AO122" s="134">
        <f t="shared" si="2993"/>
        <v>1.0005184033177811E-2</v>
      </c>
      <c r="AP122" s="134">
        <f t="shared" si="2993"/>
        <v>9.694142042509072E-3</v>
      </c>
      <c r="AQ122" s="135">
        <f t="shared" si="2993"/>
        <v>1.292163985469642E-2</v>
      </c>
      <c r="AR122" s="133">
        <f t="shared" si="2993"/>
        <v>1.1255862428348098E-2</v>
      </c>
      <c r="AS122" s="134">
        <f t="shared" si="2993"/>
        <v>8.9285714285714281E-3</v>
      </c>
      <c r="AT122" s="134">
        <f t="shared" si="2993"/>
        <v>9.9789915966386547E-3</v>
      </c>
      <c r="AU122" s="134">
        <f t="shared" si="2993"/>
        <v>1.2394514767932489E-2</v>
      </c>
      <c r="AV122" s="134">
        <f t="shared" si="2993"/>
        <v>1.06951871657754E-2</v>
      </c>
      <c r="AW122" s="134">
        <f t="shared" si="2993"/>
        <v>1.2941176470588235E-2</v>
      </c>
      <c r="AX122" s="135">
        <f t="shared" si="2993"/>
        <v>1.44E-2</v>
      </c>
      <c r="AY122" s="133">
        <f t="shared" si="2993"/>
        <v>1.2845010615711253E-2</v>
      </c>
      <c r="AZ122" s="134">
        <f t="shared" si="2993"/>
        <v>8.214096449390567E-3</v>
      </c>
      <c r="BA122" s="134">
        <f t="shared" si="2993"/>
        <v>8.6512627619559374E-3</v>
      </c>
      <c r="BB122" s="134">
        <f t="shared" si="2993"/>
        <v>1.1720430107526882E-2</v>
      </c>
      <c r="BC122" s="134">
        <f t="shared" si="2993"/>
        <v>1.0642895732036736E-2</v>
      </c>
      <c r="BD122" s="134">
        <f t="shared" si="2993"/>
        <v>1.1254711900915456E-2</v>
      </c>
      <c r="BE122" s="135">
        <f t="shared" si="2993"/>
        <v>1.3909774436090226E-2</v>
      </c>
      <c r="BF122" s="133">
        <f t="shared" si="2993"/>
        <v>1.2854847348687734E-2</v>
      </c>
      <c r="BG122" s="134">
        <f t="shared" si="2993"/>
        <v>9.7691894793344065E-3</v>
      </c>
      <c r="BH122" s="134">
        <f t="shared" si="2993"/>
        <v>1.3440860215053764E-2</v>
      </c>
      <c r="BI122" s="134">
        <f t="shared" si="2993"/>
        <v>1.0857763300760043E-2</v>
      </c>
      <c r="BJ122" s="134">
        <f t="shared" si="2993"/>
        <v>1.5438786565547129E-2</v>
      </c>
      <c r="BK122" s="134">
        <f t="shared" si="2993"/>
        <v>1.3001083423618635E-2</v>
      </c>
      <c r="BL122" s="135">
        <f t="shared" si="2993"/>
        <v>1.461038961038961E-2</v>
      </c>
      <c r="BM122" s="133">
        <f t="shared" si="2993"/>
        <v>1.6477579686655863E-2</v>
      </c>
      <c r="BN122" s="134">
        <f t="shared" ref="BN122:DY122" si="2994">IFERROR(BN108/BN66,0)</f>
        <v>1.393841166936791E-2</v>
      </c>
      <c r="BO122" s="134">
        <f t="shared" si="2994"/>
        <v>1.5667206915180983E-2</v>
      </c>
      <c r="BP122" s="134">
        <f t="shared" si="2994"/>
        <v>1.4370610480821177E-2</v>
      </c>
      <c r="BQ122" s="134">
        <f t="shared" si="2994"/>
        <v>1.0858995137763372E-2</v>
      </c>
      <c r="BR122" s="134">
        <f t="shared" si="2994"/>
        <v>1.5126958400864398E-2</v>
      </c>
      <c r="BS122" s="135">
        <f t="shared" si="2994"/>
        <v>1.2601406165494862E-2</v>
      </c>
      <c r="BT122" s="133">
        <f t="shared" si="2994"/>
        <v>1.1511183851609383E-2</v>
      </c>
      <c r="BU122" s="134">
        <f t="shared" si="2994"/>
        <v>1.2142857142857143E-2</v>
      </c>
      <c r="BV122" s="134">
        <f t="shared" si="2994"/>
        <v>1.3896609227348526E-2</v>
      </c>
      <c r="BW122" s="134">
        <f t="shared" si="2994"/>
        <v>1.6042481833426495E-2</v>
      </c>
      <c r="BX122" s="134">
        <f t="shared" si="2994"/>
        <v>1.3943112102621304E-2</v>
      </c>
      <c r="BY122" s="134">
        <f t="shared" si="2994"/>
        <v>1.208729714605484E-2</v>
      </c>
      <c r="BZ122" s="135">
        <f t="shared" si="2994"/>
        <v>1.3646532438478748E-2</v>
      </c>
      <c r="CA122" s="133">
        <f t="shared" si="2994"/>
        <v>1.2268907563025211E-2</v>
      </c>
      <c r="CB122" s="134">
        <f t="shared" si="2994"/>
        <v>1.1303861219921656E-2</v>
      </c>
      <c r="CC122" s="134">
        <f t="shared" si="2994"/>
        <v>1.7851147174034694E-2</v>
      </c>
      <c r="CD122" s="134">
        <f t="shared" si="2994"/>
        <v>1.3896609227348526E-2</v>
      </c>
      <c r="CE122" s="134">
        <f t="shared" si="2994"/>
        <v>1.3989927252378288E-2</v>
      </c>
      <c r="CF122" s="134">
        <f t="shared" si="2994"/>
        <v>1.2304250559284116E-2</v>
      </c>
      <c r="CG122" s="135">
        <f t="shared" si="2994"/>
        <v>2.0560224089635853E-2</v>
      </c>
      <c r="CH122" s="133">
        <f t="shared" si="2994"/>
        <v>1.5849486887115165E-2</v>
      </c>
      <c r="CI122" s="134">
        <f t="shared" si="2994"/>
        <v>9.0337335620354481E-3</v>
      </c>
      <c r="CJ122" s="134">
        <f t="shared" si="2994"/>
        <v>1.7294520547945204E-2</v>
      </c>
      <c r="CK122" s="134">
        <f t="shared" si="2994"/>
        <v>1.6609589041095892E-2</v>
      </c>
      <c r="CL122" s="134">
        <f t="shared" si="2994"/>
        <v>1.3925501432664756E-2</v>
      </c>
      <c r="CM122" s="134">
        <f t="shared" si="2994"/>
        <v>1.9587628865979381E-2</v>
      </c>
      <c r="CN122" s="135">
        <f t="shared" si="2994"/>
        <v>1.9415807560137457E-2</v>
      </c>
      <c r="CO122" s="133">
        <f t="shared" si="2994"/>
        <v>1.5804935370152762E-2</v>
      </c>
      <c r="CP122" s="134">
        <f t="shared" si="2994"/>
        <v>1.3239601640304627E-2</v>
      </c>
      <c r="CQ122" s="134">
        <f t="shared" si="2994"/>
        <v>1.6403046280023433E-2</v>
      </c>
      <c r="CR122" s="134">
        <f t="shared" si="2994"/>
        <v>1.8720657276995307E-2</v>
      </c>
      <c r="CS122" s="134">
        <f t="shared" si="2994"/>
        <v>1.6666666666666666E-2</v>
      </c>
      <c r="CT122" s="134">
        <f t="shared" si="2994"/>
        <v>1.9718309859154931E-2</v>
      </c>
      <c r="CU122" s="135">
        <f t="shared" si="2994"/>
        <v>2.5293427230046947E-2</v>
      </c>
      <c r="CV122" s="133">
        <f t="shared" si="2994"/>
        <v>1.7899061032863851E-2</v>
      </c>
      <c r="CW122" s="134">
        <f t="shared" si="2994"/>
        <v>1.2852112676056338E-2</v>
      </c>
      <c r="CX122" s="134">
        <f t="shared" si="2994"/>
        <v>1.42018779342723E-2</v>
      </c>
      <c r="CY122" s="134">
        <f t="shared" si="2994"/>
        <v>2.4070796460176992E-2</v>
      </c>
      <c r="CZ122" s="134">
        <f t="shared" si="2994"/>
        <v>2.0378027170702893E-2</v>
      </c>
      <c r="DA122" s="134">
        <f t="shared" si="2994"/>
        <v>1.3666072489601902E-2</v>
      </c>
      <c r="DB122" s="135">
        <f t="shared" si="2994"/>
        <v>2.3767082590612002E-2</v>
      </c>
      <c r="DC122" s="133">
        <f t="shared" si="2994"/>
        <v>1.9107142857142857E-2</v>
      </c>
      <c r="DD122" s="134">
        <f t="shared" si="2994"/>
        <v>1.5710872162485064E-2</v>
      </c>
      <c r="DE122" s="134">
        <f t="shared" si="2994"/>
        <v>2.138590203106332E-2</v>
      </c>
      <c r="DF122" s="134">
        <f t="shared" si="2994"/>
        <v>1.7921146953405017E-2</v>
      </c>
      <c r="DG122" s="134">
        <f t="shared" si="2994"/>
        <v>1.7383512544802866E-2</v>
      </c>
      <c r="DH122" s="134">
        <f t="shared" si="2994"/>
        <v>1.7562724014336919E-2</v>
      </c>
      <c r="DI122" s="135">
        <f t="shared" si="2994"/>
        <v>1.6427718040621268E-2</v>
      </c>
      <c r="DJ122" s="133">
        <f t="shared" si="2994"/>
        <v>1.3859020310633213E-2</v>
      </c>
      <c r="DK122" s="134">
        <f t="shared" si="2994"/>
        <v>1.4456391875746714E-2</v>
      </c>
      <c r="DL122" s="134">
        <f t="shared" si="2994"/>
        <v>2.3715651135005972E-2</v>
      </c>
      <c r="DM122" s="134">
        <f t="shared" si="2994"/>
        <v>1.5710872162485064E-2</v>
      </c>
      <c r="DN122" s="134">
        <f t="shared" si="2994"/>
        <v>2.082585278276481E-2</v>
      </c>
      <c r="DO122" s="134">
        <f t="shared" si="2994"/>
        <v>2.118491921005386E-2</v>
      </c>
      <c r="DP122" s="135">
        <f t="shared" si="2994"/>
        <v>2.3518850987432675E-2</v>
      </c>
      <c r="DQ122" s="133">
        <f t="shared" si="2994"/>
        <v>1.6606714628297364E-2</v>
      </c>
      <c r="DR122" s="134">
        <f t="shared" si="2994"/>
        <v>2.0336943441636581E-2</v>
      </c>
      <c r="DS122" s="134">
        <f t="shared" si="2994"/>
        <v>2.0036429872495445E-2</v>
      </c>
      <c r="DT122" s="134">
        <f t="shared" si="2994"/>
        <v>2.1815965874466787E-2</v>
      </c>
      <c r="DU122" s="134">
        <f t="shared" si="2994"/>
        <v>2.1937842778793418E-2</v>
      </c>
      <c r="DV122" s="134">
        <f t="shared" si="2994"/>
        <v>2.3156611822059719E-2</v>
      </c>
      <c r="DW122" s="135">
        <f t="shared" si="2994"/>
        <v>2.3091020158827122E-2</v>
      </c>
      <c r="DX122" s="133">
        <f t="shared" si="2994"/>
        <v>2.0708613317043371E-2</v>
      </c>
      <c r="DY122" s="134">
        <f t="shared" si="2994"/>
        <v>1.6799022602321318E-2</v>
      </c>
      <c r="DZ122" s="134">
        <f t="shared" ref="DZ122:GK122" si="2995">IFERROR(DZ108/DZ66,0)</f>
        <v>2.3043746149106592E-2</v>
      </c>
      <c r="EA122" s="134">
        <f t="shared" si="2995"/>
        <v>0</v>
      </c>
      <c r="EB122" s="134">
        <f t="shared" si="2995"/>
        <v>0</v>
      </c>
      <c r="EC122" s="134">
        <f t="shared" si="2995"/>
        <v>0</v>
      </c>
      <c r="ED122" s="135">
        <f t="shared" si="2995"/>
        <v>0</v>
      </c>
      <c r="EE122" s="133">
        <f t="shared" si="2995"/>
        <v>0</v>
      </c>
      <c r="EF122" s="134">
        <f t="shared" si="2995"/>
        <v>0</v>
      </c>
      <c r="EG122" s="134">
        <f t="shared" si="2995"/>
        <v>0</v>
      </c>
      <c r="EH122" s="134">
        <f t="shared" si="2995"/>
        <v>0</v>
      </c>
      <c r="EI122" s="134">
        <f t="shared" si="2995"/>
        <v>0</v>
      </c>
      <c r="EJ122" s="134">
        <f t="shared" si="2995"/>
        <v>0</v>
      </c>
      <c r="EK122" s="135">
        <f t="shared" si="2995"/>
        <v>0</v>
      </c>
      <c r="EL122" s="133">
        <f t="shared" si="2995"/>
        <v>0</v>
      </c>
      <c r="EM122" s="134">
        <f t="shared" si="2995"/>
        <v>0</v>
      </c>
      <c r="EN122" s="134">
        <f t="shared" si="2995"/>
        <v>0</v>
      </c>
      <c r="EO122" s="134">
        <f t="shared" si="2995"/>
        <v>0</v>
      </c>
      <c r="EP122" s="134">
        <f t="shared" si="2995"/>
        <v>0</v>
      </c>
      <c r="EQ122" s="134">
        <f t="shared" si="2995"/>
        <v>0</v>
      </c>
      <c r="ER122" s="135">
        <f t="shared" si="2995"/>
        <v>0</v>
      </c>
      <c r="ES122" s="133">
        <f t="shared" si="2995"/>
        <v>0</v>
      </c>
      <c r="ET122" s="134">
        <f t="shared" si="2995"/>
        <v>0</v>
      </c>
      <c r="EU122" s="134">
        <f t="shared" si="2995"/>
        <v>0</v>
      </c>
      <c r="EV122" s="134">
        <f t="shared" si="2995"/>
        <v>0</v>
      </c>
      <c r="EW122" s="134">
        <f t="shared" si="2995"/>
        <v>0</v>
      </c>
      <c r="EX122" s="134">
        <f t="shared" si="2995"/>
        <v>0</v>
      </c>
      <c r="EY122" s="135">
        <f t="shared" si="2995"/>
        <v>0</v>
      </c>
      <c r="EZ122" s="133">
        <f t="shared" si="2995"/>
        <v>0</v>
      </c>
      <c r="FA122" s="134">
        <f t="shared" si="2995"/>
        <v>0</v>
      </c>
      <c r="FB122" s="134">
        <f t="shared" si="2995"/>
        <v>0</v>
      </c>
      <c r="FC122" s="134">
        <f t="shared" si="2995"/>
        <v>0</v>
      </c>
      <c r="FD122" s="134">
        <f t="shared" si="2995"/>
        <v>0</v>
      </c>
      <c r="FE122" s="134">
        <f t="shared" si="2995"/>
        <v>0</v>
      </c>
      <c r="FF122" s="135">
        <f t="shared" si="2995"/>
        <v>0</v>
      </c>
      <c r="FG122" s="133">
        <f t="shared" si="2995"/>
        <v>0</v>
      </c>
      <c r="FH122" s="134">
        <f t="shared" si="2995"/>
        <v>0</v>
      </c>
      <c r="FI122" s="134">
        <f t="shared" si="2995"/>
        <v>0</v>
      </c>
      <c r="FJ122" s="134">
        <f t="shared" si="2995"/>
        <v>0</v>
      </c>
      <c r="FK122" s="134">
        <f t="shared" si="2995"/>
        <v>0</v>
      </c>
      <c r="FL122" s="134">
        <f t="shared" si="2995"/>
        <v>0</v>
      </c>
      <c r="FM122" s="135">
        <f t="shared" si="2995"/>
        <v>0</v>
      </c>
      <c r="FN122" s="133">
        <f t="shared" si="2995"/>
        <v>0</v>
      </c>
      <c r="FO122" s="134">
        <f t="shared" si="2995"/>
        <v>0</v>
      </c>
      <c r="FP122" s="134">
        <f t="shared" si="2995"/>
        <v>0</v>
      </c>
      <c r="FQ122" s="134">
        <f t="shared" si="2995"/>
        <v>0</v>
      </c>
      <c r="FR122" s="134">
        <f t="shared" si="2995"/>
        <v>0</v>
      </c>
      <c r="FS122" s="134">
        <f t="shared" si="2995"/>
        <v>0</v>
      </c>
      <c r="FT122" s="135">
        <f t="shared" si="2995"/>
        <v>0</v>
      </c>
      <c r="FU122" s="133">
        <f t="shared" si="2995"/>
        <v>0</v>
      </c>
      <c r="FV122" s="134">
        <f t="shared" si="2995"/>
        <v>0</v>
      </c>
      <c r="FW122" s="134">
        <f t="shared" si="2995"/>
        <v>0</v>
      </c>
      <c r="FX122" s="134">
        <f t="shared" si="2995"/>
        <v>0</v>
      </c>
      <c r="FY122" s="134">
        <f t="shared" si="2995"/>
        <v>0</v>
      </c>
      <c r="FZ122" s="134">
        <f t="shared" si="2995"/>
        <v>0</v>
      </c>
      <c r="GA122" s="135">
        <f t="shared" si="2995"/>
        <v>0</v>
      </c>
      <c r="GB122" s="133">
        <f t="shared" si="2995"/>
        <v>0</v>
      </c>
      <c r="GC122" s="134">
        <f t="shared" si="2995"/>
        <v>0</v>
      </c>
      <c r="GD122" s="134">
        <f t="shared" si="2995"/>
        <v>0</v>
      </c>
      <c r="GE122" s="134">
        <f t="shared" si="2995"/>
        <v>0</v>
      </c>
      <c r="GF122" s="134">
        <f t="shared" si="2995"/>
        <v>0</v>
      </c>
      <c r="GG122" s="134">
        <f t="shared" si="2995"/>
        <v>0</v>
      </c>
      <c r="GH122" s="135">
        <f t="shared" si="2995"/>
        <v>0</v>
      </c>
      <c r="GI122" s="133">
        <f t="shared" si="2995"/>
        <v>0</v>
      </c>
      <c r="GJ122" s="134">
        <f t="shared" si="2995"/>
        <v>0</v>
      </c>
      <c r="GK122" s="134">
        <f t="shared" si="2995"/>
        <v>0</v>
      </c>
      <c r="GL122" s="134">
        <f t="shared" ref="GL122:IW122" si="2996">IFERROR(GL108/GL66,0)</f>
        <v>0</v>
      </c>
      <c r="GM122" s="134">
        <f t="shared" si="2996"/>
        <v>0</v>
      </c>
      <c r="GN122" s="134">
        <f t="shared" si="2996"/>
        <v>0</v>
      </c>
      <c r="GO122" s="135">
        <f t="shared" si="2996"/>
        <v>0</v>
      </c>
      <c r="GP122" s="133">
        <f t="shared" si="2996"/>
        <v>0</v>
      </c>
      <c r="GQ122" s="134">
        <f t="shared" si="2996"/>
        <v>0</v>
      </c>
      <c r="GR122" s="134">
        <f t="shared" si="2996"/>
        <v>0</v>
      </c>
      <c r="GS122" s="134">
        <f t="shared" si="2996"/>
        <v>0</v>
      </c>
      <c r="GT122" s="134">
        <f t="shared" si="2996"/>
        <v>0</v>
      </c>
      <c r="GU122" s="134">
        <f t="shared" si="2996"/>
        <v>0</v>
      </c>
      <c r="GV122" s="135">
        <f t="shared" si="2996"/>
        <v>0</v>
      </c>
      <c r="GW122" s="133">
        <f t="shared" si="2996"/>
        <v>0</v>
      </c>
      <c r="GX122" s="134">
        <f t="shared" si="2996"/>
        <v>0</v>
      </c>
      <c r="GY122" s="134">
        <f t="shared" si="2996"/>
        <v>0</v>
      </c>
      <c r="GZ122" s="134">
        <f t="shared" si="2996"/>
        <v>0</v>
      </c>
      <c r="HA122" s="134">
        <f t="shared" si="2996"/>
        <v>0</v>
      </c>
      <c r="HB122" s="134">
        <f t="shared" si="2996"/>
        <v>0</v>
      </c>
      <c r="HC122" s="135">
        <f t="shared" si="2996"/>
        <v>0</v>
      </c>
      <c r="HD122" s="133">
        <f t="shared" si="2996"/>
        <v>0</v>
      </c>
      <c r="HE122" s="134">
        <f t="shared" si="2996"/>
        <v>0</v>
      </c>
      <c r="HF122" s="134">
        <f t="shared" si="2996"/>
        <v>0</v>
      </c>
      <c r="HG122" s="134">
        <f t="shared" si="2996"/>
        <v>0</v>
      </c>
      <c r="HH122" s="134">
        <f t="shared" si="2996"/>
        <v>0</v>
      </c>
      <c r="HI122" s="134">
        <f t="shared" si="2996"/>
        <v>0</v>
      </c>
      <c r="HJ122" s="135">
        <f t="shared" si="2996"/>
        <v>0</v>
      </c>
      <c r="HK122" s="133">
        <f t="shared" si="2996"/>
        <v>0</v>
      </c>
      <c r="HL122" s="134">
        <f t="shared" si="2996"/>
        <v>0</v>
      </c>
      <c r="HM122" s="134">
        <f t="shared" si="2996"/>
        <v>0</v>
      </c>
      <c r="HN122" s="134">
        <f t="shared" si="2996"/>
        <v>0</v>
      </c>
      <c r="HO122" s="134">
        <f t="shared" si="2996"/>
        <v>0</v>
      </c>
      <c r="HP122" s="134">
        <f t="shared" si="2996"/>
        <v>0</v>
      </c>
      <c r="HQ122" s="135">
        <f t="shared" si="2996"/>
        <v>0</v>
      </c>
      <c r="HR122" s="133">
        <f t="shared" si="2996"/>
        <v>0</v>
      </c>
      <c r="HS122" s="134">
        <f t="shared" si="2996"/>
        <v>0</v>
      </c>
      <c r="HT122" s="134">
        <f t="shared" si="2996"/>
        <v>0</v>
      </c>
      <c r="HU122" s="134">
        <f t="shared" si="2996"/>
        <v>0</v>
      </c>
      <c r="HV122" s="134">
        <f t="shared" si="2996"/>
        <v>0</v>
      </c>
      <c r="HW122" s="134">
        <f t="shared" si="2996"/>
        <v>0</v>
      </c>
      <c r="HX122" s="135">
        <f t="shared" si="2996"/>
        <v>0</v>
      </c>
      <c r="HY122" s="133">
        <f t="shared" si="2996"/>
        <v>0</v>
      </c>
      <c r="HZ122" s="134">
        <f t="shared" si="2996"/>
        <v>0</v>
      </c>
      <c r="IA122" s="134">
        <f t="shared" si="2996"/>
        <v>0</v>
      </c>
      <c r="IB122" s="134">
        <f t="shared" si="2996"/>
        <v>0</v>
      </c>
      <c r="IC122" s="134">
        <f t="shared" si="2996"/>
        <v>0</v>
      </c>
      <c r="ID122" s="134">
        <f t="shared" si="2996"/>
        <v>0</v>
      </c>
      <c r="IE122" s="135">
        <f t="shared" si="2996"/>
        <v>0</v>
      </c>
      <c r="IF122" s="133">
        <f t="shared" si="2996"/>
        <v>0</v>
      </c>
      <c r="IG122" s="134">
        <f t="shared" si="2996"/>
        <v>0</v>
      </c>
      <c r="IH122" s="134">
        <f t="shared" si="2996"/>
        <v>0</v>
      </c>
      <c r="II122" s="134">
        <f t="shared" si="2996"/>
        <v>0</v>
      </c>
      <c r="IJ122" s="134">
        <f t="shared" si="2996"/>
        <v>0</v>
      </c>
      <c r="IK122" s="134">
        <f t="shared" si="2996"/>
        <v>0</v>
      </c>
      <c r="IL122" s="135">
        <f t="shared" si="2996"/>
        <v>0</v>
      </c>
      <c r="IM122" s="133">
        <f t="shared" si="2996"/>
        <v>0</v>
      </c>
      <c r="IN122" s="134">
        <f t="shared" si="2996"/>
        <v>0</v>
      </c>
      <c r="IO122" s="134">
        <f t="shared" si="2996"/>
        <v>0</v>
      </c>
      <c r="IP122" s="134">
        <f t="shared" si="2996"/>
        <v>0</v>
      </c>
      <c r="IQ122" s="134">
        <f t="shared" si="2996"/>
        <v>0</v>
      </c>
      <c r="IR122" s="134">
        <f t="shared" si="2996"/>
        <v>0</v>
      </c>
      <c r="IS122" s="135">
        <f t="shared" si="2996"/>
        <v>0</v>
      </c>
      <c r="IT122" s="133">
        <f t="shared" si="2996"/>
        <v>0</v>
      </c>
      <c r="IU122" s="134">
        <f t="shared" si="2996"/>
        <v>0</v>
      </c>
      <c r="IV122" s="134">
        <f t="shared" si="2996"/>
        <v>0</v>
      </c>
      <c r="IW122" s="134">
        <f t="shared" si="2996"/>
        <v>0</v>
      </c>
      <c r="IX122" s="134">
        <f t="shared" ref="IX122:JN122" si="2997">IFERROR(IX108/IX66,0)</f>
        <v>0</v>
      </c>
      <c r="IY122" s="134">
        <f t="shared" si="2997"/>
        <v>0</v>
      </c>
      <c r="IZ122" s="135">
        <f t="shared" si="2997"/>
        <v>0</v>
      </c>
      <c r="JA122" s="133">
        <f t="shared" si="2997"/>
        <v>0</v>
      </c>
      <c r="JB122" s="134">
        <f t="shared" si="2997"/>
        <v>0</v>
      </c>
      <c r="JC122" s="134">
        <f t="shared" si="2997"/>
        <v>0</v>
      </c>
      <c r="JD122" s="134">
        <f t="shared" si="2997"/>
        <v>0</v>
      </c>
      <c r="JE122" s="134">
        <f t="shared" si="2997"/>
        <v>0</v>
      </c>
      <c r="JF122" s="134">
        <f t="shared" si="2997"/>
        <v>0</v>
      </c>
      <c r="JG122" s="135">
        <f t="shared" si="2997"/>
        <v>0</v>
      </c>
      <c r="JH122" s="133">
        <f t="shared" si="2997"/>
        <v>0</v>
      </c>
      <c r="JI122" s="134">
        <f t="shared" si="2997"/>
        <v>0</v>
      </c>
      <c r="JJ122" s="134">
        <f t="shared" si="2997"/>
        <v>0</v>
      </c>
      <c r="JK122" s="134">
        <f t="shared" si="2997"/>
        <v>0</v>
      </c>
      <c r="JL122" s="134">
        <f t="shared" si="2997"/>
        <v>0</v>
      </c>
      <c r="JM122" s="134">
        <f t="shared" si="2997"/>
        <v>0</v>
      </c>
      <c r="JN122" s="135">
        <f t="shared" si="2997"/>
        <v>0</v>
      </c>
    </row>
    <row r="123" spans="1:274" x14ac:dyDescent="0.2">
      <c r="A123" s="63" t="s">
        <v>126</v>
      </c>
      <c r="B123" s="130">
        <f t="shared" ref="B123:BM123" si="2998">IFERROR(B113/B66,0)</f>
        <v>0</v>
      </c>
      <c r="C123" s="131">
        <f t="shared" si="2998"/>
        <v>0</v>
      </c>
      <c r="D123" s="131">
        <f t="shared" si="2998"/>
        <v>0</v>
      </c>
      <c r="E123" s="131">
        <f t="shared" si="2998"/>
        <v>0</v>
      </c>
      <c r="F123" s="131">
        <f t="shared" si="2998"/>
        <v>0</v>
      </c>
      <c r="G123" s="131">
        <f t="shared" si="2998"/>
        <v>0</v>
      </c>
      <c r="H123" s="132">
        <f t="shared" si="2998"/>
        <v>0</v>
      </c>
      <c r="I123" s="130">
        <f t="shared" si="2998"/>
        <v>0</v>
      </c>
      <c r="J123" s="131">
        <f t="shared" si="2998"/>
        <v>0</v>
      </c>
      <c r="K123" s="131">
        <f t="shared" si="2998"/>
        <v>0</v>
      </c>
      <c r="L123" s="131">
        <f t="shared" si="2998"/>
        <v>5.5970149253731347E-4</v>
      </c>
      <c r="M123" s="131">
        <f t="shared" si="2998"/>
        <v>1.5649452269170578E-4</v>
      </c>
      <c r="N123" s="131">
        <f t="shared" si="2998"/>
        <v>4.9504950495049506E-4</v>
      </c>
      <c r="O123" s="132">
        <f t="shared" si="2998"/>
        <v>6.4308681672025725E-4</v>
      </c>
      <c r="P123" s="130">
        <f t="shared" si="2998"/>
        <v>4.7303689687795648E-4</v>
      </c>
      <c r="Q123" s="131">
        <f t="shared" si="2998"/>
        <v>3.2336297493936947E-4</v>
      </c>
      <c r="R123" s="131">
        <f t="shared" si="2998"/>
        <v>4.4313146233382572E-4</v>
      </c>
      <c r="S123" s="131">
        <f t="shared" si="2998"/>
        <v>4.219409282700422E-4</v>
      </c>
      <c r="T123" s="131">
        <f t="shared" si="2998"/>
        <v>4.6296296296296298E-4</v>
      </c>
      <c r="U123" s="131">
        <f t="shared" si="2998"/>
        <v>3.8289725590299936E-4</v>
      </c>
      <c r="V123" s="132">
        <f t="shared" si="2998"/>
        <v>5.9952038369304552E-4</v>
      </c>
      <c r="W123" s="130">
        <f t="shared" si="2998"/>
        <v>3.4985422740524782E-4</v>
      </c>
      <c r="X123" s="131">
        <f t="shared" si="2998"/>
        <v>5.6850483229107444E-4</v>
      </c>
      <c r="Y123" s="131">
        <f t="shared" si="2998"/>
        <v>3.875968992248062E-4</v>
      </c>
      <c r="Z123" s="131">
        <f t="shared" si="2998"/>
        <v>2.7233115468409589E-4</v>
      </c>
      <c r="AA123" s="131">
        <f t="shared" si="2998"/>
        <v>3.7756202804746492E-4</v>
      </c>
      <c r="AB123" s="131">
        <f t="shared" si="2998"/>
        <v>2.6666666666666668E-4</v>
      </c>
      <c r="AC123" s="132">
        <f t="shared" si="2998"/>
        <v>3.183023872679045E-4</v>
      </c>
      <c r="AD123" s="130">
        <f t="shared" si="2998"/>
        <v>4.2016806722689078E-4</v>
      </c>
      <c r="AE123" s="131">
        <f t="shared" si="2998"/>
        <v>3.1413612565445024E-4</v>
      </c>
      <c r="AF123" s="131">
        <f t="shared" si="2998"/>
        <v>3.1250000000000001E-4</v>
      </c>
      <c r="AG123" s="131">
        <f t="shared" si="2998"/>
        <v>5.1759834368530024E-4</v>
      </c>
      <c r="AH123" s="131">
        <f t="shared" si="2998"/>
        <v>4.1300980898296334E-4</v>
      </c>
      <c r="AI123" s="131">
        <f t="shared" si="2998"/>
        <v>3.6157024793388428E-4</v>
      </c>
      <c r="AJ123" s="132">
        <f t="shared" si="2998"/>
        <v>4.1429311237700672E-4</v>
      </c>
      <c r="AK123" s="130">
        <f t="shared" si="2998"/>
        <v>6.2111801242236027E-4</v>
      </c>
      <c r="AL123" s="131">
        <f t="shared" si="2998"/>
        <v>5.693581780538302E-4</v>
      </c>
      <c r="AM123" s="131">
        <f t="shared" si="2998"/>
        <v>6.2208398133748052E-4</v>
      </c>
      <c r="AN123" s="131">
        <f t="shared" si="2998"/>
        <v>5.184033177812338E-4</v>
      </c>
      <c r="AO123" s="131">
        <f t="shared" si="2998"/>
        <v>0</v>
      </c>
      <c r="AP123" s="131">
        <f t="shared" si="2998"/>
        <v>0</v>
      </c>
      <c r="AQ123" s="132">
        <f t="shared" si="2998"/>
        <v>0</v>
      </c>
      <c r="AR123" s="130">
        <f t="shared" si="2998"/>
        <v>0</v>
      </c>
      <c r="AS123" s="131">
        <f t="shared" si="2998"/>
        <v>0</v>
      </c>
      <c r="AT123" s="131">
        <f t="shared" si="2998"/>
        <v>0</v>
      </c>
      <c r="AU123" s="131">
        <f t="shared" si="2998"/>
        <v>0</v>
      </c>
      <c r="AV123" s="131">
        <f t="shared" si="2998"/>
        <v>0</v>
      </c>
      <c r="AW123" s="131">
        <f t="shared" si="2998"/>
        <v>0</v>
      </c>
      <c r="AX123" s="132">
        <f t="shared" si="2998"/>
        <v>0</v>
      </c>
      <c r="AY123" s="130">
        <f t="shared" si="2998"/>
        <v>0</v>
      </c>
      <c r="AZ123" s="131">
        <f t="shared" si="2998"/>
        <v>0</v>
      </c>
      <c r="BA123" s="131">
        <f t="shared" si="2998"/>
        <v>0</v>
      </c>
      <c r="BB123" s="131">
        <f t="shared" si="2998"/>
        <v>0</v>
      </c>
      <c r="BC123" s="131">
        <f t="shared" si="2998"/>
        <v>0</v>
      </c>
      <c r="BD123" s="131">
        <f t="shared" si="2998"/>
        <v>0</v>
      </c>
      <c r="BE123" s="132">
        <f t="shared" si="2998"/>
        <v>0</v>
      </c>
      <c r="BF123" s="130">
        <f t="shared" si="2998"/>
        <v>0</v>
      </c>
      <c r="BG123" s="131">
        <f t="shared" si="2998"/>
        <v>0</v>
      </c>
      <c r="BH123" s="131">
        <f t="shared" si="2998"/>
        <v>0</v>
      </c>
      <c r="BI123" s="131">
        <f t="shared" si="2998"/>
        <v>0</v>
      </c>
      <c r="BJ123" s="131">
        <f t="shared" si="2998"/>
        <v>0</v>
      </c>
      <c r="BK123" s="131">
        <f t="shared" si="2998"/>
        <v>0</v>
      </c>
      <c r="BL123" s="132">
        <f t="shared" si="2998"/>
        <v>0</v>
      </c>
      <c r="BM123" s="130">
        <f t="shared" si="2998"/>
        <v>0</v>
      </c>
      <c r="BN123" s="131">
        <f t="shared" ref="BN123:DY123" si="2999">IFERROR(BN113/BN66,0)</f>
        <v>0</v>
      </c>
      <c r="BO123" s="131">
        <f t="shared" si="2999"/>
        <v>0</v>
      </c>
      <c r="BP123" s="131">
        <f t="shared" si="2999"/>
        <v>0</v>
      </c>
      <c r="BQ123" s="131">
        <f t="shared" si="2999"/>
        <v>0</v>
      </c>
      <c r="BR123" s="131">
        <f t="shared" si="2999"/>
        <v>0</v>
      </c>
      <c r="BS123" s="132">
        <f t="shared" si="2999"/>
        <v>0</v>
      </c>
      <c r="BT123" s="130">
        <f t="shared" si="2999"/>
        <v>0</v>
      </c>
      <c r="BU123" s="131">
        <f t="shared" si="2999"/>
        <v>0</v>
      </c>
      <c r="BV123" s="131">
        <f t="shared" si="2999"/>
        <v>0</v>
      </c>
      <c r="BW123" s="131">
        <f t="shared" si="2999"/>
        <v>0</v>
      </c>
      <c r="BX123" s="131">
        <f t="shared" si="2999"/>
        <v>0</v>
      </c>
      <c r="BY123" s="131">
        <f t="shared" si="2999"/>
        <v>0</v>
      </c>
      <c r="BZ123" s="132">
        <f t="shared" si="2999"/>
        <v>0</v>
      </c>
      <c r="CA123" s="130">
        <f t="shared" si="2999"/>
        <v>6.7226890756302523E-4</v>
      </c>
      <c r="CB123" s="131">
        <f t="shared" si="2999"/>
        <v>6.7151650811415778E-4</v>
      </c>
      <c r="CC123" s="131">
        <f t="shared" si="2999"/>
        <v>5.5959709009513155E-4</v>
      </c>
      <c r="CD123" s="131">
        <f t="shared" si="2999"/>
        <v>6.6703724291272931E-4</v>
      </c>
      <c r="CE123" s="131">
        <f t="shared" si="2999"/>
        <v>5.5959709009513155E-4</v>
      </c>
      <c r="CF123" s="131">
        <f t="shared" si="2999"/>
        <v>5.5928411633109618E-4</v>
      </c>
      <c r="CG123" s="132">
        <f t="shared" si="2999"/>
        <v>5.0420168067226889E-4</v>
      </c>
      <c r="CH123" s="130">
        <f t="shared" si="2999"/>
        <v>5.1311288483466358E-4</v>
      </c>
      <c r="CI123" s="131">
        <f t="shared" si="2999"/>
        <v>4.5740423098913663E-4</v>
      </c>
      <c r="CJ123" s="131">
        <f t="shared" si="2999"/>
        <v>4.5662100456621003E-4</v>
      </c>
      <c r="CK123" s="131">
        <f t="shared" si="2999"/>
        <v>4.5662100456621003E-4</v>
      </c>
      <c r="CL123" s="131">
        <f t="shared" si="2999"/>
        <v>4.0114613180515762E-4</v>
      </c>
      <c r="CM123" s="131">
        <f t="shared" si="2999"/>
        <v>4.0091638029782358E-4</v>
      </c>
      <c r="CN123" s="132">
        <f t="shared" si="2999"/>
        <v>5.7273768613974802E-4</v>
      </c>
      <c r="CO123" s="130">
        <f t="shared" si="2999"/>
        <v>5.2878965922444185E-4</v>
      </c>
      <c r="CP123" s="131">
        <f t="shared" si="2999"/>
        <v>5.2724077328646752E-4</v>
      </c>
      <c r="CQ123" s="131">
        <f t="shared" si="2999"/>
        <v>7.0298769771529003E-4</v>
      </c>
      <c r="CR123" s="131">
        <f t="shared" si="2999"/>
        <v>8.8028169014084509E-4</v>
      </c>
      <c r="CS123" s="131">
        <f t="shared" si="2999"/>
        <v>5.2816901408450699E-4</v>
      </c>
      <c r="CT123" s="131">
        <f t="shared" si="2999"/>
        <v>6.4553990610328636E-4</v>
      </c>
      <c r="CU123" s="132">
        <f t="shared" si="2999"/>
        <v>4.1079812206572768E-4</v>
      </c>
      <c r="CV123" s="130">
        <f t="shared" si="2999"/>
        <v>4.1079812206572768E-4</v>
      </c>
      <c r="CW123" s="131">
        <f t="shared" si="2999"/>
        <v>5.8685446009389673E-4</v>
      </c>
      <c r="CX123" s="131">
        <f t="shared" si="2999"/>
        <v>5.2816901408450699E-4</v>
      </c>
      <c r="CY123" s="131">
        <f t="shared" si="2999"/>
        <v>6.4896755162241883E-4</v>
      </c>
      <c r="CZ123" s="131">
        <f t="shared" si="2999"/>
        <v>5.9066745422327229E-4</v>
      </c>
      <c r="DA123" s="131">
        <f t="shared" si="2999"/>
        <v>7.1301247771836005E-4</v>
      </c>
      <c r="DB123" s="132">
        <f t="shared" si="2999"/>
        <v>4.1592394533571006E-4</v>
      </c>
      <c r="DC123" s="130">
        <f t="shared" si="2999"/>
        <v>4.1666666666666669E-4</v>
      </c>
      <c r="DD123" s="131">
        <f t="shared" si="2999"/>
        <v>4.7789725209080046E-4</v>
      </c>
      <c r="DE123" s="131">
        <f t="shared" si="2999"/>
        <v>4.7789725209080046E-4</v>
      </c>
      <c r="DF123" s="131">
        <f t="shared" si="2999"/>
        <v>7.1684587813620072E-4</v>
      </c>
      <c r="DG123" s="131">
        <f t="shared" si="2999"/>
        <v>3.5842293906810036E-4</v>
      </c>
      <c r="DH123" s="131">
        <f t="shared" si="2999"/>
        <v>5.9737156511350056E-4</v>
      </c>
      <c r="DI123" s="132">
        <f t="shared" si="2999"/>
        <v>4.7789725209080046E-4</v>
      </c>
      <c r="DJ123" s="130">
        <f t="shared" si="2999"/>
        <v>4.1816009557945044E-4</v>
      </c>
      <c r="DK123" s="131">
        <f t="shared" si="2999"/>
        <v>4.7789725209080046E-4</v>
      </c>
      <c r="DL123" s="131">
        <f t="shared" si="2999"/>
        <v>4.1816009557945044E-4</v>
      </c>
      <c r="DM123" s="131">
        <f t="shared" si="2999"/>
        <v>3.5842293906810036E-4</v>
      </c>
      <c r="DN123" s="131">
        <f t="shared" si="2999"/>
        <v>3.590664272890485E-4</v>
      </c>
      <c r="DO123" s="131">
        <f t="shared" si="2999"/>
        <v>4.1891083183722322E-4</v>
      </c>
      <c r="DP123" s="132">
        <f t="shared" si="2999"/>
        <v>4.1891083183722322E-4</v>
      </c>
      <c r="DQ123" s="130">
        <f t="shared" si="2999"/>
        <v>4.1966426858513188E-4</v>
      </c>
      <c r="DR123" s="131">
        <f t="shared" si="2999"/>
        <v>4.813477737665463E-4</v>
      </c>
      <c r="DS123" s="131">
        <f t="shared" si="2999"/>
        <v>3.0358227079538557E-4</v>
      </c>
      <c r="DT123" s="131">
        <f t="shared" si="2999"/>
        <v>3.0469226081657528E-4</v>
      </c>
      <c r="DU123" s="131">
        <f t="shared" si="2999"/>
        <v>4.8750761730652039E-4</v>
      </c>
      <c r="DV123" s="131">
        <f t="shared" si="2999"/>
        <v>4.8750761730652039E-4</v>
      </c>
      <c r="DW123" s="132">
        <f t="shared" si="2999"/>
        <v>4.8869883934025656E-4</v>
      </c>
      <c r="DX123" s="130">
        <f t="shared" si="2999"/>
        <v>6.1087354917532073E-4</v>
      </c>
      <c r="DY123" s="131">
        <f t="shared" si="2999"/>
        <v>6.1087354917532073E-4</v>
      </c>
      <c r="DZ123" s="131">
        <f t="shared" ref="DZ123:GK123" si="3000">IFERROR(DZ113/DZ66,0)</f>
        <v>4.9291435613062228E-4</v>
      </c>
      <c r="EA123" s="131">
        <f t="shared" si="3000"/>
        <v>0</v>
      </c>
      <c r="EB123" s="131">
        <f t="shared" si="3000"/>
        <v>0</v>
      </c>
      <c r="EC123" s="131">
        <f t="shared" si="3000"/>
        <v>0</v>
      </c>
      <c r="ED123" s="132">
        <f t="shared" si="3000"/>
        <v>0</v>
      </c>
      <c r="EE123" s="130">
        <f t="shared" si="3000"/>
        <v>0</v>
      </c>
      <c r="EF123" s="131">
        <f t="shared" si="3000"/>
        <v>0</v>
      </c>
      <c r="EG123" s="131">
        <f t="shared" si="3000"/>
        <v>0</v>
      </c>
      <c r="EH123" s="131">
        <f t="shared" si="3000"/>
        <v>0</v>
      </c>
      <c r="EI123" s="131">
        <f t="shared" si="3000"/>
        <v>0</v>
      </c>
      <c r="EJ123" s="131">
        <f t="shared" si="3000"/>
        <v>0</v>
      </c>
      <c r="EK123" s="132">
        <f t="shared" si="3000"/>
        <v>0</v>
      </c>
      <c r="EL123" s="130">
        <f t="shared" si="3000"/>
        <v>0</v>
      </c>
      <c r="EM123" s="131">
        <f t="shared" si="3000"/>
        <v>0</v>
      </c>
      <c r="EN123" s="131">
        <f t="shared" si="3000"/>
        <v>0</v>
      </c>
      <c r="EO123" s="131">
        <f t="shared" si="3000"/>
        <v>0</v>
      </c>
      <c r="EP123" s="131">
        <f t="shared" si="3000"/>
        <v>0</v>
      </c>
      <c r="EQ123" s="131">
        <f t="shared" si="3000"/>
        <v>0</v>
      </c>
      <c r="ER123" s="132">
        <f t="shared" si="3000"/>
        <v>0</v>
      </c>
      <c r="ES123" s="130">
        <f t="shared" si="3000"/>
        <v>0</v>
      </c>
      <c r="ET123" s="131">
        <f t="shared" si="3000"/>
        <v>0</v>
      </c>
      <c r="EU123" s="131">
        <f t="shared" si="3000"/>
        <v>0</v>
      </c>
      <c r="EV123" s="131">
        <f t="shared" si="3000"/>
        <v>0</v>
      </c>
      <c r="EW123" s="131">
        <f t="shared" si="3000"/>
        <v>0</v>
      </c>
      <c r="EX123" s="131">
        <f t="shared" si="3000"/>
        <v>0</v>
      </c>
      <c r="EY123" s="132">
        <f t="shared" si="3000"/>
        <v>0</v>
      </c>
      <c r="EZ123" s="130">
        <f t="shared" si="3000"/>
        <v>0</v>
      </c>
      <c r="FA123" s="131">
        <f t="shared" si="3000"/>
        <v>0</v>
      </c>
      <c r="FB123" s="131">
        <f t="shared" si="3000"/>
        <v>0</v>
      </c>
      <c r="FC123" s="131">
        <f t="shared" si="3000"/>
        <v>0</v>
      </c>
      <c r="FD123" s="131">
        <f t="shared" si="3000"/>
        <v>0</v>
      </c>
      <c r="FE123" s="131">
        <f t="shared" si="3000"/>
        <v>0</v>
      </c>
      <c r="FF123" s="132">
        <f t="shared" si="3000"/>
        <v>0</v>
      </c>
      <c r="FG123" s="130">
        <f t="shared" si="3000"/>
        <v>0</v>
      </c>
      <c r="FH123" s="131">
        <f t="shared" si="3000"/>
        <v>0</v>
      </c>
      <c r="FI123" s="131">
        <f t="shared" si="3000"/>
        <v>0</v>
      </c>
      <c r="FJ123" s="131">
        <f t="shared" si="3000"/>
        <v>0</v>
      </c>
      <c r="FK123" s="131">
        <f t="shared" si="3000"/>
        <v>0</v>
      </c>
      <c r="FL123" s="131">
        <f t="shared" si="3000"/>
        <v>0</v>
      </c>
      <c r="FM123" s="132">
        <f t="shared" si="3000"/>
        <v>0</v>
      </c>
      <c r="FN123" s="130">
        <f t="shared" si="3000"/>
        <v>0</v>
      </c>
      <c r="FO123" s="131">
        <f t="shared" si="3000"/>
        <v>0</v>
      </c>
      <c r="FP123" s="131">
        <f t="shared" si="3000"/>
        <v>0</v>
      </c>
      <c r="FQ123" s="131">
        <f t="shared" si="3000"/>
        <v>0</v>
      </c>
      <c r="FR123" s="131">
        <f t="shared" si="3000"/>
        <v>0</v>
      </c>
      <c r="FS123" s="131">
        <f t="shared" si="3000"/>
        <v>0</v>
      </c>
      <c r="FT123" s="132">
        <f t="shared" si="3000"/>
        <v>0</v>
      </c>
      <c r="FU123" s="130">
        <f t="shared" si="3000"/>
        <v>0</v>
      </c>
      <c r="FV123" s="131">
        <f t="shared" si="3000"/>
        <v>0</v>
      </c>
      <c r="FW123" s="131">
        <f t="shared" si="3000"/>
        <v>0</v>
      </c>
      <c r="FX123" s="131">
        <f t="shared" si="3000"/>
        <v>0</v>
      </c>
      <c r="FY123" s="131">
        <f t="shared" si="3000"/>
        <v>0</v>
      </c>
      <c r="FZ123" s="131">
        <f t="shared" si="3000"/>
        <v>0</v>
      </c>
      <c r="GA123" s="132">
        <f t="shared" si="3000"/>
        <v>0</v>
      </c>
      <c r="GB123" s="130">
        <f t="shared" si="3000"/>
        <v>0</v>
      </c>
      <c r="GC123" s="131">
        <f t="shared" si="3000"/>
        <v>0</v>
      </c>
      <c r="GD123" s="131">
        <f t="shared" si="3000"/>
        <v>0</v>
      </c>
      <c r="GE123" s="131">
        <f t="shared" si="3000"/>
        <v>0</v>
      </c>
      <c r="GF123" s="131">
        <f t="shared" si="3000"/>
        <v>0</v>
      </c>
      <c r="GG123" s="131">
        <f t="shared" si="3000"/>
        <v>0</v>
      </c>
      <c r="GH123" s="132">
        <f t="shared" si="3000"/>
        <v>0</v>
      </c>
      <c r="GI123" s="130">
        <f t="shared" si="3000"/>
        <v>0</v>
      </c>
      <c r="GJ123" s="131">
        <f t="shared" si="3000"/>
        <v>0</v>
      </c>
      <c r="GK123" s="131">
        <f t="shared" si="3000"/>
        <v>0</v>
      </c>
      <c r="GL123" s="131">
        <f t="shared" ref="GL123:IW123" si="3001">IFERROR(GL113/GL66,0)</f>
        <v>0</v>
      </c>
      <c r="GM123" s="131">
        <f t="shared" si="3001"/>
        <v>0</v>
      </c>
      <c r="GN123" s="131">
        <f t="shared" si="3001"/>
        <v>0</v>
      </c>
      <c r="GO123" s="132">
        <f t="shared" si="3001"/>
        <v>0</v>
      </c>
      <c r="GP123" s="130">
        <f t="shared" si="3001"/>
        <v>0</v>
      </c>
      <c r="GQ123" s="131">
        <f t="shared" si="3001"/>
        <v>0</v>
      </c>
      <c r="GR123" s="131">
        <f t="shared" si="3001"/>
        <v>0</v>
      </c>
      <c r="GS123" s="131">
        <f t="shared" si="3001"/>
        <v>0</v>
      </c>
      <c r="GT123" s="131">
        <f t="shared" si="3001"/>
        <v>0</v>
      </c>
      <c r="GU123" s="131">
        <f t="shared" si="3001"/>
        <v>0</v>
      </c>
      <c r="GV123" s="132">
        <f t="shared" si="3001"/>
        <v>0</v>
      </c>
      <c r="GW123" s="130">
        <f t="shared" si="3001"/>
        <v>0</v>
      </c>
      <c r="GX123" s="131">
        <f t="shared" si="3001"/>
        <v>0</v>
      </c>
      <c r="GY123" s="131">
        <f t="shared" si="3001"/>
        <v>0</v>
      </c>
      <c r="GZ123" s="131">
        <f t="shared" si="3001"/>
        <v>0</v>
      </c>
      <c r="HA123" s="131">
        <f t="shared" si="3001"/>
        <v>0</v>
      </c>
      <c r="HB123" s="131">
        <f t="shared" si="3001"/>
        <v>0</v>
      </c>
      <c r="HC123" s="132">
        <f t="shared" si="3001"/>
        <v>0</v>
      </c>
      <c r="HD123" s="130">
        <f t="shared" si="3001"/>
        <v>0</v>
      </c>
      <c r="HE123" s="131">
        <f t="shared" si="3001"/>
        <v>0</v>
      </c>
      <c r="HF123" s="131">
        <f t="shared" si="3001"/>
        <v>0</v>
      </c>
      <c r="HG123" s="131">
        <f t="shared" si="3001"/>
        <v>0</v>
      </c>
      <c r="HH123" s="131">
        <f t="shared" si="3001"/>
        <v>0</v>
      </c>
      <c r="HI123" s="131">
        <f t="shared" si="3001"/>
        <v>0</v>
      </c>
      <c r="HJ123" s="132">
        <f t="shared" si="3001"/>
        <v>0</v>
      </c>
      <c r="HK123" s="130">
        <f t="shared" si="3001"/>
        <v>0</v>
      </c>
      <c r="HL123" s="131">
        <f t="shared" si="3001"/>
        <v>0</v>
      </c>
      <c r="HM123" s="131">
        <f t="shared" si="3001"/>
        <v>0</v>
      </c>
      <c r="HN123" s="131">
        <f t="shared" si="3001"/>
        <v>0</v>
      </c>
      <c r="HO123" s="131">
        <f t="shared" si="3001"/>
        <v>0</v>
      </c>
      <c r="HP123" s="131">
        <f t="shared" si="3001"/>
        <v>0</v>
      </c>
      <c r="HQ123" s="132">
        <f t="shared" si="3001"/>
        <v>0</v>
      </c>
      <c r="HR123" s="130">
        <f t="shared" si="3001"/>
        <v>0</v>
      </c>
      <c r="HS123" s="131">
        <f t="shared" si="3001"/>
        <v>0</v>
      </c>
      <c r="HT123" s="131">
        <f t="shared" si="3001"/>
        <v>0</v>
      </c>
      <c r="HU123" s="131">
        <f t="shared" si="3001"/>
        <v>0</v>
      </c>
      <c r="HV123" s="131">
        <f t="shared" si="3001"/>
        <v>0</v>
      </c>
      <c r="HW123" s="131">
        <f t="shared" si="3001"/>
        <v>0</v>
      </c>
      <c r="HX123" s="132">
        <f t="shared" si="3001"/>
        <v>0</v>
      </c>
      <c r="HY123" s="130">
        <f t="shared" si="3001"/>
        <v>0</v>
      </c>
      <c r="HZ123" s="131">
        <f t="shared" si="3001"/>
        <v>0</v>
      </c>
      <c r="IA123" s="131">
        <f t="shared" si="3001"/>
        <v>0</v>
      </c>
      <c r="IB123" s="131">
        <f t="shared" si="3001"/>
        <v>0</v>
      </c>
      <c r="IC123" s="131">
        <f t="shared" si="3001"/>
        <v>0</v>
      </c>
      <c r="ID123" s="131">
        <f t="shared" si="3001"/>
        <v>0</v>
      </c>
      <c r="IE123" s="132">
        <f t="shared" si="3001"/>
        <v>0</v>
      </c>
      <c r="IF123" s="130">
        <f t="shared" si="3001"/>
        <v>0</v>
      </c>
      <c r="IG123" s="131">
        <f t="shared" si="3001"/>
        <v>0</v>
      </c>
      <c r="IH123" s="131">
        <f t="shared" si="3001"/>
        <v>0</v>
      </c>
      <c r="II123" s="131">
        <f t="shared" si="3001"/>
        <v>0</v>
      </c>
      <c r="IJ123" s="131">
        <f t="shared" si="3001"/>
        <v>0</v>
      </c>
      <c r="IK123" s="131">
        <f t="shared" si="3001"/>
        <v>0</v>
      </c>
      <c r="IL123" s="132">
        <f t="shared" si="3001"/>
        <v>0</v>
      </c>
      <c r="IM123" s="130">
        <f t="shared" si="3001"/>
        <v>0</v>
      </c>
      <c r="IN123" s="131">
        <f t="shared" si="3001"/>
        <v>0</v>
      </c>
      <c r="IO123" s="131">
        <f t="shared" si="3001"/>
        <v>0</v>
      </c>
      <c r="IP123" s="131">
        <f t="shared" si="3001"/>
        <v>0</v>
      </c>
      <c r="IQ123" s="131">
        <f t="shared" si="3001"/>
        <v>0</v>
      </c>
      <c r="IR123" s="131">
        <f t="shared" si="3001"/>
        <v>0</v>
      </c>
      <c r="IS123" s="132">
        <f t="shared" si="3001"/>
        <v>0</v>
      </c>
      <c r="IT123" s="130">
        <f t="shared" si="3001"/>
        <v>0</v>
      </c>
      <c r="IU123" s="131">
        <f t="shared" si="3001"/>
        <v>0</v>
      </c>
      <c r="IV123" s="131">
        <f t="shared" si="3001"/>
        <v>0</v>
      </c>
      <c r="IW123" s="131">
        <f t="shared" si="3001"/>
        <v>0</v>
      </c>
      <c r="IX123" s="131">
        <f t="shared" ref="IX123:JN123" si="3002">IFERROR(IX113/IX66,0)</f>
        <v>0</v>
      </c>
      <c r="IY123" s="131">
        <f t="shared" si="3002"/>
        <v>0</v>
      </c>
      <c r="IZ123" s="132">
        <f t="shared" si="3002"/>
        <v>0</v>
      </c>
      <c r="JA123" s="130">
        <f t="shared" si="3002"/>
        <v>0</v>
      </c>
      <c r="JB123" s="131">
        <f t="shared" si="3002"/>
        <v>0</v>
      </c>
      <c r="JC123" s="131">
        <f t="shared" si="3002"/>
        <v>0</v>
      </c>
      <c r="JD123" s="131">
        <f t="shared" si="3002"/>
        <v>0</v>
      </c>
      <c r="JE123" s="131">
        <f t="shared" si="3002"/>
        <v>0</v>
      </c>
      <c r="JF123" s="131">
        <f t="shared" si="3002"/>
        <v>0</v>
      </c>
      <c r="JG123" s="132">
        <f t="shared" si="3002"/>
        <v>0</v>
      </c>
      <c r="JH123" s="130">
        <f t="shared" si="3002"/>
        <v>0</v>
      </c>
      <c r="JI123" s="131">
        <f t="shared" si="3002"/>
        <v>0</v>
      </c>
      <c r="JJ123" s="131">
        <f t="shared" si="3002"/>
        <v>0</v>
      </c>
      <c r="JK123" s="131">
        <f t="shared" si="3002"/>
        <v>0</v>
      </c>
      <c r="JL123" s="131">
        <f t="shared" si="3002"/>
        <v>0</v>
      </c>
      <c r="JM123" s="131">
        <f t="shared" si="3002"/>
        <v>0</v>
      </c>
      <c r="JN123" s="132">
        <f t="shared" si="3002"/>
        <v>0</v>
      </c>
    </row>
  </sheetData>
  <mergeCells count="39">
    <mergeCell ref="IT1:IZ1"/>
    <mergeCell ref="JA1:JG1"/>
    <mergeCell ref="JH1:JN1"/>
    <mergeCell ref="HD1:HJ1"/>
    <mergeCell ref="HK1:HQ1"/>
    <mergeCell ref="HR1:HX1"/>
    <mergeCell ref="HY1:IE1"/>
    <mergeCell ref="IF1:IL1"/>
    <mergeCell ref="IM1:IS1"/>
    <mergeCell ref="GW1:HC1"/>
    <mergeCell ref="DX1:ED1"/>
    <mergeCell ref="EE1:EK1"/>
    <mergeCell ref="EL1:ER1"/>
    <mergeCell ref="ES1:EY1"/>
    <mergeCell ref="EZ1:FF1"/>
    <mergeCell ref="FG1:FM1"/>
    <mergeCell ref="FN1:FT1"/>
    <mergeCell ref="FU1:GA1"/>
    <mergeCell ref="GB1:GH1"/>
    <mergeCell ref="GI1:GO1"/>
    <mergeCell ref="GP1:GV1"/>
    <mergeCell ref="DQ1:DW1"/>
    <mergeCell ref="AR1:AX1"/>
    <mergeCell ref="AY1:BE1"/>
    <mergeCell ref="BF1:BL1"/>
    <mergeCell ref="BM1:BS1"/>
    <mergeCell ref="BT1:BZ1"/>
    <mergeCell ref="CA1:CG1"/>
    <mergeCell ref="CH1:CN1"/>
    <mergeCell ref="CO1:CU1"/>
    <mergeCell ref="CV1:DB1"/>
    <mergeCell ref="DC1:DI1"/>
    <mergeCell ref="DJ1:DP1"/>
    <mergeCell ref="AK1:AQ1"/>
    <mergeCell ref="B1:H1"/>
    <mergeCell ref="I1:O1"/>
    <mergeCell ref="P1:V1"/>
    <mergeCell ref="W1:AC1"/>
    <mergeCell ref="AD1:AJ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1"/>
  <sheetViews>
    <sheetView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S15" sqref="S15"/>
    </sheetView>
  </sheetViews>
  <sheetFormatPr baseColWidth="10" defaultColWidth="11.5703125" defaultRowHeight="11.25" x14ac:dyDescent="0.2"/>
  <cols>
    <col min="1" max="1" width="15.28515625" style="115" bestFit="1" customWidth="1"/>
    <col min="2" max="9" width="10" style="115" bestFit="1" customWidth="1"/>
    <col min="10" max="18" width="9.85546875" style="115" bestFit="1" customWidth="1"/>
    <col min="19" max="27" width="10.42578125" style="115" bestFit="1" customWidth="1"/>
    <col min="28" max="35" width="9.28515625" style="115" bestFit="1" customWidth="1"/>
    <col min="36" max="53" width="9.7109375" style="115" bestFit="1" customWidth="1"/>
    <col min="54" max="61" width="9.28515625" style="115" bestFit="1" customWidth="1"/>
    <col min="62" max="70" width="10.28515625" style="115" bestFit="1" customWidth="1"/>
    <col min="71" max="79" width="10.140625" style="115" bestFit="1" customWidth="1"/>
    <col min="80" max="88" width="9.28515625" style="115" bestFit="1" customWidth="1"/>
    <col min="89" max="96" width="9.7109375" style="115" bestFit="1" customWidth="1"/>
    <col min="97" max="105" width="9.5703125" style="115" bestFit="1" customWidth="1"/>
    <col min="106" max="114" width="10" style="115" bestFit="1" customWidth="1"/>
    <col min="115" max="122" width="9.85546875" style="115" bestFit="1" customWidth="1"/>
    <col min="123" max="131" width="10.42578125" style="115" bestFit="1" customWidth="1"/>
    <col min="132" max="139" width="9.28515625" style="115" bestFit="1" customWidth="1"/>
    <col min="140" max="157" width="9.7109375" style="115" bestFit="1" customWidth="1"/>
    <col min="158" max="166" width="9.28515625" style="115" bestFit="1" customWidth="1"/>
    <col min="167" max="169" width="10.28515625" style="115" bestFit="1" customWidth="1"/>
    <col min="170" max="16384" width="11.5703125" style="115"/>
  </cols>
  <sheetData>
    <row r="1" spans="1:169" ht="12.75" x14ac:dyDescent="0.2">
      <c r="A1" s="95" t="s">
        <v>137</v>
      </c>
    </row>
    <row r="2" spans="1:169" s="180" customFormat="1" ht="12" x14ac:dyDescent="0.2">
      <c r="A2" s="178" t="s">
        <v>173</v>
      </c>
      <c r="B2" s="179">
        <f>+'Tri Oeufs '!U2</f>
        <v>43055</v>
      </c>
      <c r="C2" s="179">
        <f>+B2+4</f>
        <v>43059</v>
      </c>
      <c r="D2" s="179">
        <f>+C2+3</f>
        <v>43062</v>
      </c>
      <c r="E2" s="179">
        <f t="shared" ref="E2" si="0">+D2+4</f>
        <v>43066</v>
      </c>
      <c r="F2" s="179">
        <f t="shared" ref="F2" si="1">+E2+3</f>
        <v>43069</v>
      </c>
      <c r="G2" s="179">
        <f t="shared" ref="G2" si="2">+F2+4</f>
        <v>43073</v>
      </c>
      <c r="H2" s="179">
        <f t="shared" ref="H2" si="3">+G2+3</f>
        <v>43076</v>
      </c>
      <c r="I2" s="179">
        <f t="shared" ref="I2" si="4">+H2+4</f>
        <v>43080</v>
      </c>
      <c r="J2" s="179">
        <f t="shared" ref="J2" si="5">+I2+3</f>
        <v>43083</v>
      </c>
      <c r="K2" s="179">
        <f t="shared" ref="K2" si="6">+J2+4</f>
        <v>43087</v>
      </c>
      <c r="L2" s="179">
        <f t="shared" ref="L2" si="7">+K2+3</f>
        <v>43090</v>
      </c>
      <c r="M2" s="179">
        <f t="shared" ref="M2" si="8">+L2+4</f>
        <v>43094</v>
      </c>
      <c r="N2" s="179">
        <f t="shared" ref="N2" si="9">+M2+3</f>
        <v>43097</v>
      </c>
      <c r="O2" s="179">
        <f t="shared" ref="O2" si="10">+N2+4</f>
        <v>43101</v>
      </c>
      <c r="P2" s="179">
        <f t="shared" ref="P2" si="11">+O2+3</f>
        <v>43104</v>
      </c>
      <c r="Q2" s="179">
        <f t="shared" ref="Q2" si="12">+P2+4</f>
        <v>43108</v>
      </c>
      <c r="R2" s="179">
        <f t="shared" ref="R2" si="13">+Q2+3</f>
        <v>43111</v>
      </c>
      <c r="S2" s="179">
        <f t="shared" ref="S2" si="14">+R2+4</f>
        <v>43115</v>
      </c>
      <c r="T2" s="179">
        <f t="shared" ref="T2" si="15">+S2+3</f>
        <v>43118</v>
      </c>
      <c r="U2" s="179">
        <f t="shared" ref="U2" si="16">+T2+4</f>
        <v>43122</v>
      </c>
      <c r="V2" s="179">
        <f t="shared" ref="V2" si="17">+U2+3</f>
        <v>43125</v>
      </c>
      <c r="W2" s="179">
        <f t="shared" ref="W2" si="18">+V2+4</f>
        <v>43129</v>
      </c>
      <c r="X2" s="179">
        <f t="shared" ref="X2" si="19">+W2+3</f>
        <v>43132</v>
      </c>
      <c r="Y2" s="179">
        <f t="shared" ref="Y2" si="20">+X2+4</f>
        <v>43136</v>
      </c>
      <c r="Z2" s="179">
        <f t="shared" ref="Z2" si="21">+Y2+3</f>
        <v>43139</v>
      </c>
      <c r="AA2" s="179">
        <f t="shared" ref="AA2" si="22">+Z2+4</f>
        <v>43143</v>
      </c>
      <c r="AB2" s="179">
        <f t="shared" ref="AB2" si="23">+AA2+3</f>
        <v>43146</v>
      </c>
      <c r="AC2" s="179">
        <f t="shared" ref="AC2" si="24">+AB2+4</f>
        <v>43150</v>
      </c>
      <c r="AD2" s="179">
        <f t="shared" ref="AD2" si="25">+AC2+3</f>
        <v>43153</v>
      </c>
      <c r="AE2" s="179">
        <f t="shared" ref="AE2" si="26">+AD2+4</f>
        <v>43157</v>
      </c>
      <c r="AF2" s="179">
        <f t="shared" ref="AF2" si="27">+AE2+3</f>
        <v>43160</v>
      </c>
      <c r="AG2" s="179">
        <f t="shared" ref="AG2" si="28">+AF2+4</f>
        <v>43164</v>
      </c>
      <c r="AH2" s="179">
        <f t="shared" ref="AH2" si="29">+AG2+3</f>
        <v>43167</v>
      </c>
      <c r="AI2" s="179">
        <f t="shared" ref="AI2" si="30">+AH2+4</f>
        <v>43171</v>
      </c>
      <c r="AJ2" s="179">
        <f t="shared" ref="AJ2" si="31">+AI2+3</f>
        <v>43174</v>
      </c>
      <c r="AK2" s="179">
        <f t="shared" ref="AK2" si="32">+AJ2+4</f>
        <v>43178</v>
      </c>
      <c r="AL2" s="179">
        <f t="shared" ref="AL2" si="33">+AK2+3</f>
        <v>43181</v>
      </c>
      <c r="AM2" s="179">
        <f t="shared" ref="AM2" si="34">+AL2+4</f>
        <v>43185</v>
      </c>
      <c r="AN2" s="179">
        <f t="shared" ref="AN2" si="35">+AM2+3</f>
        <v>43188</v>
      </c>
      <c r="AO2" s="179">
        <f t="shared" ref="AO2" si="36">+AN2+4</f>
        <v>43192</v>
      </c>
      <c r="AP2" s="179">
        <f t="shared" ref="AP2" si="37">+AO2+3</f>
        <v>43195</v>
      </c>
      <c r="AQ2" s="179">
        <f t="shared" ref="AQ2" si="38">+AP2+4</f>
        <v>43199</v>
      </c>
      <c r="AR2" s="179">
        <f t="shared" ref="AR2" si="39">+AQ2+3</f>
        <v>43202</v>
      </c>
      <c r="AS2" s="179">
        <f t="shared" ref="AS2" si="40">+AR2+4</f>
        <v>43206</v>
      </c>
      <c r="AT2" s="179">
        <f t="shared" ref="AT2" si="41">+AS2+3</f>
        <v>43209</v>
      </c>
      <c r="AU2" s="179">
        <f t="shared" ref="AU2" si="42">+AT2+4</f>
        <v>43213</v>
      </c>
      <c r="AV2" s="179">
        <f t="shared" ref="AV2" si="43">+AU2+3</f>
        <v>43216</v>
      </c>
      <c r="AW2" s="179">
        <f t="shared" ref="AW2" si="44">+AV2+4</f>
        <v>43220</v>
      </c>
      <c r="AX2" s="179">
        <f t="shared" ref="AX2" si="45">+AW2+3</f>
        <v>43223</v>
      </c>
      <c r="AY2" s="179">
        <f t="shared" ref="AY2" si="46">+AX2+4</f>
        <v>43227</v>
      </c>
      <c r="AZ2" s="179">
        <f t="shared" ref="AZ2" si="47">+AY2+3</f>
        <v>43230</v>
      </c>
      <c r="BA2" s="179">
        <f t="shared" ref="BA2" si="48">+AZ2+4</f>
        <v>43234</v>
      </c>
      <c r="BB2" s="179">
        <f t="shared" ref="BB2" si="49">+BA2+3</f>
        <v>43237</v>
      </c>
      <c r="BC2" s="179">
        <f t="shared" ref="BC2" si="50">+BB2+4</f>
        <v>43241</v>
      </c>
      <c r="BD2" s="179">
        <f t="shared" ref="BD2" si="51">+BC2+3</f>
        <v>43244</v>
      </c>
      <c r="BE2" s="179">
        <f t="shared" ref="BE2" si="52">+BD2+4</f>
        <v>43248</v>
      </c>
      <c r="BF2" s="179">
        <f t="shared" ref="BF2" si="53">+BE2+3</f>
        <v>43251</v>
      </c>
      <c r="BG2" s="179">
        <f t="shared" ref="BG2" si="54">+BF2+4</f>
        <v>43255</v>
      </c>
      <c r="BH2" s="179">
        <f t="shared" ref="BH2" si="55">+BG2+3</f>
        <v>43258</v>
      </c>
      <c r="BI2" s="179">
        <f t="shared" ref="BI2" si="56">+BH2+4</f>
        <v>43262</v>
      </c>
      <c r="BJ2" s="179">
        <f t="shared" ref="BJ2" si="57">+BI2+3</f>
        <v>43265</v>
      </c>
      <c r="BK2" s="179">
        <f t="shared" ref="BK2" si="58">+BJ2+4</f>
        <v>43269</v>
      </c>
      <c r="BL2" s="179">
        <f t="shared" ref="BL2" si="59">+BK2+3</f>
        <v>43272</v>
      </c>
      <c r="BM2" s="179">
        <f t="shared" ref="BM2" si="60">+BL2+4</f>
        <v>43276</v>
      </c>
      <c r="BN2" s="179">
        <f t="shared" ref="BN2" si="61">+BM2+3</f>
        <v>43279</v>
      </c>
      <c r="BO2" s="179">
        <f t="shared" ref="BO2" si="62">+BN2+4</f>
        <v>43283</v>
      </c>
      <c r="BP2" s="179">
        <f t="shared" ref="BP2" si="63">+BO2+3</f>
        <v>43286</v>
      </c>
      <c r="BQ2" s="179">
        <f t="shared" ref="BQ2" si="64">+BP2+4</f>
        <v>43290</v>
      </c>
      <c r="BR2" s="179">
        <f t="shared" ref="BR2" si="65">+BQ2+3</f>
        <v>43293</v>
      </c>
      <c r="BS2" s="179">
        <f t="shared" ref="BS2" si="66">+BR2+4</f>
        <v>43297</v>
      </c>
      <c r="BT2" s="179">
        <f t="shared" ref="BT2" si="67">+BS2+3</f>
        <v>43300</v>
      </c>
      <c r="BU2" s="179">
        <f t="shared" ref="BU2" si="68">+BT2+4</f>
        <v>43304</v>
      </c>
      <c r="BV2" s="179">
        <f t="shared" ref="BV2" si="69">+BU2+3</f>
        <v>43307</v>
      </c>
      <c r="BW2" s="179">
        <f t="shared" ref="BW2" si="70">+BV2+4</f>
        <v>43311</v>
      </c>
      <c r="BX2" s="179">
        <f t="shared" ref="BX2" si="71">+BW2+3</f>
        <v>43314</v>
      </c>
      <c r="BY2" s="179">
        <f t="shared" ref="BY2" si="72">+BX2+4</f>
        <v>43318</v>
      </c>
      <c r="BZ2" s="179">
        <f t="shared" ref="BZ2" si="73">+BY2+3</f>
        <v>43321</v>
      </c>
      <c r="CA2" s="179">
        <f t="shared" ref="CA2" si="74">+BZ2+4</f>
        <v>43325</v>
      </c>
      <c r="CB2" s="179">
        <f t="shared" ref="CB2" si="75">+CA2+3</f>
        <v>43328</v>
      </c>
      <c r="CC2" s="179">
        <f t="shared" ref="CC2" si="76">+CB2+4</f>
        <v>43332</v>
      </c>
      <c r="CD2" s="179">
        <f t="shared" ref="CD2" si="77">+CC2+3</f>
        <v>43335</v>
      </c>
      <c r="CE2" s="179">
        <f t="shared" ref="CE2" si="78">+CD2+4</f>
        <v>43339</v>
      </c>
      <c r="CF2" s="179">
        <f t="shared" ref="CF2" si="79">+CE2+3</f>
        <v>43342</v>
      </c>
      <c r="CG2" s="179">
        <f t="shared" ref="CG2" si="80">+CF2+4</f>
        <v>43346</v>
      </c>
      <c r="CH2" s="179">
        <f t="shared" ref="CH2" si="81">+CG2+3</f>
        <v>43349</v>
      </c>
      <c r="CI2" s="179">
        <f t="shared" ref="CI2" si="82">+CH2+4</f>
        <v>43353</v>
      </c>
      <c r="CJ2" s="179">
        <f t="shared" ref="CJ2" si="83">+CI2+3</f>
        <v>43356</v>
      </c>
      <c r="CK2" s="179">
        <f t="shared" ref="CK2" si="84">+CJ2+4</f>
        <v>43360</v>
      </c>
      <c r="CL2" s="179">
        <f t="shared" ref="CL2" si="85">+CK2+3</f>
        <v>43363</v>
      </c>
      <c r="CM2" s="179">
        <f t="shared" ref="CM2" si="86">+CL2+4</f>
        <v>43367</v>
      </c>
      <c r="CN2" s="179">
        <f t="shared" ref="CN2" si="87">+CM2+3</f>
        <v>43370</v>
      </c>
      <c r="CO2" s="179">
        <f t="shared" ref="CO2" si="88">+CN2+4</f>
        <v>43374</v>
      </c>
      <c r="CP2" s="179">
        <f t="shared" ref="CP2" si="89">+CO2+3</f>
        <v>43377</v>
      </c>
      <c r="CQ2" s="179">
        <f t="shared" ref="CQ2" si="90">+CP2+4</f>
        <v>43381</v>
      </c>
      <c r="CR2" s="179">
        <f t="shared" ref="CR2" si="91">+CQ2+3</f>
        <v>43384</v>
      </c>
      <c r="CS2" s="179">
        <f t="shared" ref="CS2" si="92">+CR2+4</f>
        <v>43388</v>
      </c>
      <c r="CT2" s="179">
        <f t="shared" ref="CT2" si="93">+CS2+3</f>
        <v>43391</v>
      </c>
      <c r="CU2" s="179">
        <f t="shared" ref="CU2" si="94">+CT2+4</f>
        <v>43395</v>
      </c>
      <c r="CV2" s="179">
        <f t="shared" ref="CV2" si="95">+CU2+3</f>
        <v>43398</v>
      </c>
      <c r="CW2" s="179">
        <f t="shared" ref="CW2" si="96">+CV2+4</f>
        <v>43402</v>
      </c>
      <c r="CX2" s="179">
        <f t="shared" ref="CX2" si="97">+CW2+3</f>
        <v>43405</v>
      </c>
      <c r="CY2" s="179">
        <f t="shared" ref="CY2" si="98">+CX2+4</f>
        <v>43409</v>
      </c>
      <c r="CZ2" s="179">
        <f t="shared" ref="CZ2" si="99">+CY2+3</f>
        <v>43412</v>
      </c>
      <c r="DA2" s="179">
        <f t="shared" ref="DA2" si="100">+CZ2+4</f>
        <v>43416</v>
      </c>
      <c r="DB2" s="179">
        <f t="shared" ref="DB2" si="101">+DA2+3</f>
        <v>43419</v>
      </c>
      <c r="DC2" s="179">
        <f t="shared" ref="DC2" si="102">+DB2+4</f>
        <v>43423</v>
      </c>
      <c r="DD2" s="179">
        <f t="shared" ref="DD2" si="103">+DC2+3</f>
        <v>43426</v>
      </c>
      <c r="DE2" s="179">
        <f t="shared" ref="DE2" si="104">+DD2+4</f>
        <v>43430</v>
      </c>
      <c r="DF2" s="179">
        <f t="shared" ref="DF2" si="105">+DE2+3</f>
        <v>43433</v>
      </c>
      <c r="DG2" s="179">
        <f t="shared" ref="DG2" si="106">+DF2+4</f>
        <v>43437</v>
      </c>
      <c r="DH2" s="179">
        <f t="shared" ref="DH2" si="107">+DG2+3</f>
        <v>43440</v>
      </c>
      <c r="DI2" s="179">
        <f t="shared" ref="DI2" si="108">+DH2+4</f>
        <v>43444</v>
      </c>
      <c r="DJ2" s="179">
        <f t="shared" ref="DJ2" si="109">+DI2+3</f>
        <v>43447</v>
      </c>
      <c r="DK2" s="179">
        <f t="shared" ref="DK2" si="110">+DJ2+4</f>
        <v>43451</v>
      </c>
      <c r="DL2" s="179">
        <f t="shared" ref="DL2" si="111">+DK2+3</f>
        <v>43454</v>
      </c>
      <c r="DM2" s="179">
        <f t="shared" ref="DM2" si="112">+DL2+4</f>
        <v>43458</v>
      </c>
      <c r="DN2" s="179">
        <f t="shared" ref="DN2" si="113">+DM2+3</f>
        <v>43461</v>
      </c>
      <c r="DO2" s="179">
        <f t="shared" ref="DO2" si="114">+DN2+4</f>
        <v>43465</v>
      </c>
      <c r="DP2" s="179">
        <f t="shared" ref="DP2" si="115">+DO2+3</f>
        <v>43468</v>
      </c>
      <c r="DQ2" s="179">
        <f t="shared" ref="DQ2" si="116">+DP2+4</f>
        <v>43472</v>
      </c>
      <c r="DR2" s="179">
        <f t="shared" ref="DR2" si="117">+DQ2+3</f>
        <v>43475</v>
      </c>
      <c r="DS2" s="179">
        <f t="shared" ref="DS2" si="118">+DR2+4</f>
        <v>43479</v>
      </c>
      <c r="DT2" s="179">
        <f t="shared" ref="DT2" si="119">+DS2+3</f>
        <v>43482</v>
      </c>
      <c r="DU2" s="179">
        <f t="shared" ref="DU2" si="120">+DT2+4</f>
        <v>43486</v>
      </c>
      <c r="DV2" s="179">
        <f t="shared" ref="DV2" si="121">+DU2+3</f>
        <v>43489</v>
      </c>
      <c r="DW2" s="179">
        <f t="shared" ref="DW2" si="122">+DV2+4</f>
        <v>43493</v>
      </c>
      <c r="DX2" s="179">
        <f t="shared" ref="DX2" si="123">+DW2+3</f>
        <v>43496</v>
      </c>
      <c r="DY2" s="179">
        <f t="shared" ref="DY2" si="124">+DX2+4</f>
        <v>43500</v>
      </c>
      <c r="DZ2" s="179">
        <f t="shared" ref="DZ2" si="125">+DY2+3</f>
        <v>43503</v>
      </c>
      <c r="EA2" s="179">
        <f t="shared" ref="EA2" si="126">+DZ2+4</f>
        <v>43507</v>
      </c>
      <c r="EB2" s="179">
        <f t="shared" ref="EB2" si="127">+EA2+3</f>
        <v>43510</v>
      </c>
      <c r="EC2" s="179">
        <f t="shared" ref="EC2" si="128">+EB2+4</f>
        <v>43514</v>
      </c>
      <c r="ED2" s="179">
        <f t="shared" ref="ED2" si="129">+EC2+3</f>
        <v>43517</v>
      </c>
      <c r="EE2" s="179">
        <f t="shared" ref="EE2" si="130">+ED2+4</f>
        <v>43521</v>
      </c>
      <c r="EF2" s="179">
        <f t="shared" ref="EF2" si="131">+EE2+3</f>
        <v>43524</v>
      </c>
      <c r="EG2" s="179">
        <f t="shared" ref="EG2" si="132">+EF2+4</f>
        <v>43528</v>
      </c>
      <c r="EH2" s="179">
        <f t="shared" ref="EH2" si="133">+EG2+3</f>
        <v>43531</v>
      </c>
      <c r="EI2" s="179">
        <f t="shared" ref="EI2" si="134">+EH2+4</f>
        <v>43535</v>
      </c>
      <c r="EJ2" s="179">
        <f t="shared" ref="EJ2" si="135">+EI2+3</f>
        <v>43538</v>
      </c>
      <c r="EK2" s="179">
        <f t="shared" ref="EK2" si="136">+EJ2+4</f>
        <v>43542</v>
      </c>
      <c r="EL2" s="179">
        <f t="shared" ref="EL2" si="137">+EK2+3</f>
        <v>43545</v>
      </c>
      <c r="EM2" s="179">
        <f t="shared" ref="EM2" si="138">+EL2+4</f>
        <v>43549</v>
      </c>
      <c r="EN2" s="179">
        <f t="shared" ref="EN2" si="139">+EM2+3</f>
        <v>43552</v>
      </c>
      <c r="EO2" s="179">
        <f t="shared" ref="EO2" si="140">+EN2+4</f>
        <v>43556</v>
      </c>
      <c r="EP2" s="179">
        <f t="shared" ref="EP2" si="141">+EO2+3</f>
        <v>43559</v>
      </c>
      <c r="EQ2" s="179">
        <f t="shared" ref="EQ2" si="142">+EP2+4</f>
        <v>43563</v>
      </c>
      <c r="ER2" s="179">
        <f t="shared" ref="ER2" si="143">+EQ2+3</f>
        <v>43566</v>
      </c>
      <c r="ES2" s="179">
        <f t="shared" ref="ES2" si="144">+ER2+4</f>
        <v>43570</v>
      </c>
      <c r="ET2" s="179">
        <f t="shared" ref="ET2" si="145">+ES2+3</f>
        <v>43573</v>
      </c>
      <c r="EU2" s="179">
        <f t="shared" ref="EU2" si="146">+ET2+4</f>
        <v>43577</v>
      </c>
      <c r="EV2" s="179">
        <f t="shared" ref="EV2" si="147">+EU2+3</f>
        <v>43580</v>
      </c>
      <c r="EW2" s="179">
        <f t="shared" ref="EW2" si="148">+EV2+4</f>
        <v>43584</v>
      </c>
      <c r="EX2" s="179">
        <f t="shared" ref="EX2" si="149">+EW2+3</f>
        <v>43587</v>
      </c>
      <c r="EY2" s="179">
        <f t="shared" ref="EY2" si="150">+EX2+4</f>
        <v>43591</v>
      </c>
      <c r="EZ2" s="179">
        <f t="shared" ref="EZ2" si="151">+EY2+3</f>
        <v>43594</v>
      </c>
      <c r="FA2" s="179">
        <f t="shared" ref="FA2" si="152">+EZ2+4</f>
        <v>43598</v>
      </c>
      <c r="FB2" s="179">
        <f t="shared" ref="FB2" si="153">+FA2+3</f>
        <v>43601</v>
      </c>
      <c r="FC2" s="179">
        <f t="shared" ref="FC2" si="154">+FB2+4</f>
        <v>43605</v>
      </c>
      <c r="FD2" s="179">
        <f t="shared" ref="FD2" si="155">+FC2+3</f>
        <v>43608</v>
      </c>
      <c r="FE2" s="179">
        <f t="shared" ref="FE2" si="156">+FD2+4</f>
        <v>43612</v>
      </c>
      <c r="FF2" s="179">
        <f t="shared" ref="FF2" si="157">+FE2+3</f>
        <v>43615</v>
      </c>
      <c r="FG2" s="179">
        <f t="shared" ref="FG2" si="158">+FF2+4</f>
        <v>43619</v>
      </c>
      <c r="FH2" s="179">
        <f t="shared" ref="FH2" si="159">+FG2+3</f>
        <v>43622</v>
      </c>
      <c r="FI2" s="179">
        <f t="shared" ref="FI2" si="160">+FH2+4</f>
        <v>43626</v>
      </c>
      <c r="FJ2" s="179">
        <f t="shared" ref="FJ2" si="161">+FI2+3</f>
        <v>43629</v>
      </c>
      <c r="FK2" s="179">
        <f t="shared" ref="FK2" si="162">+FJ2+4</f>
        <v>43633</v>
      </c>
      <c r="FL2" s="179">
        <f t="shared" ref="FL2" si="163">+FK2+3</f>
        <v>43636</v>
      </c>
      <c r="FM2" s="179">
        <f t="shared" ref="FM2" si="164">+FL2+4</f>
        <v>43640</v>
      </c>
    </row>
    <row r="3" spans="1:169" s="180" customFormat="1" ht="12" x14ac:dyDescent="0.2">
      <c r="A3" s="178" t="s">
        <v>130</v>
      </c>
      <c r="B3" s="179">
        <f>+B2+21</f>
        <v>43076</v>
      </c>
      <c r="C3" s="179">
        <f t="shared" ref="C3:BN3" si="165">+C2+21</f>
        <v>43080</v>
      </c>
      <c r="D3" s="179">
        <f t="shared" si="165"/>
        <v>43083</v>
      </c>
      <c r="E3" s="179">
        <f t="shared" si="165"/>
        <v>43087</v>
      </c>
      <c r="F3" s="179">
        <f t="shared" si="165"/>
        <v>43090</v>
      </c>
      <c r="G3" s="179">
        <f t="shared" si="165"/>
        <v>43094</v>
      </c>
      <c r="H3" s="179">
        <f t="shared" si="165"/>
        <v>43097</v>
      </c>
      <c r="I3" s="179">
        <f t="shared" si="165"/>
        <v>43101</v>
      </c>
      <c r="J3" s="179">
        <f t="shared" si="165"/>
        <v>43104</v>
      </c>
      <c r="K3" s="179">
        <f t="shared" si="165"/>
        <v>43108</v>
      </c>
      <c r="L3" s="179">
        <f t="shared" si="165"/>
        <v>43111</v>
      </c>
      <c r="M3" s="179">
        <f t="shared" si="165"/>
        <v>43115</v>
      </c>
      <c r="N3" s="179">
        <f t="shared" si="165"/>
        <v>43118</v>
      </c>
      <c r="O3" s="179">
        <f t="shared" si="165"/>
        <v>43122</v>
      </c>
      <c r="P3" s="179">
        <f t="shared" si="165"/>
        <v>43125</v>
      </c>
      <c r="Q3" s="179">
        <f t="shared" si="165"/>
        <v>43129</v>
      </c>
      <c r="R3" s="179">
        <f t="shared" si="165"/>
        <v>43132</v>
      </c>
      <c r="S3" s="179">
        <f t="shared" si="165"/>
        <v>43136</v>
      </c>
      <c r="T3" s="179">
        <f t="shared" si="165"/>
        <v>43139</v>
      </c>
      <c r="U3" s="179">
        <f t="shared" si="165"/>
        <v>43143</v>
      </c>
      <c r="V3" s="179">
        <f t="shared" si="165"/>
        <v>43146</v>
      </c>
      <c r="W3" s="179">
        <f t="shared" si="165"/>
        <v>43150</v>
      </c>
      <c r="X3" s="179">
        <f t="shared" si="165"/>
        <v>43153</v>
      </c>
      <c r="Y3" s="179">
        <f t="shared" si="165"/>
        <v>43157</v>
      </c>
      <c r="Z3" s="179">
        <f t="shared" si="165"/>
        <v>43160</v>
      </c>
      <c r="AA3" s="179">
        <f t="shared" si="165"/>
        <v>43164</v>
      </c>
      <c r="AB3" s="179">
        <f t="shared" si="165"/>
        <v>43167</v>
      </c>
      <c r="AC3" s="179">
        <f t="shared" si="165"/>
        <v>43171</v>
      </c>
      <c r="AD3" s="179">
        <f t="shared" si="165"/>
        <v>43174</v>
      </c>
      <c r="AE3" s="179">
        <f t="shared" si="165"/>
        <v>43178</v>
      </c>
      <c r="AF3" s="179">
        <f t="shared" si="165"/>
        <v>43181</v>
      </c>
      <c r="AG3" s="179">
        <f t="shared" si="165"/>
        <v>43185</v>
      </c>
      <c r="AH3" s="179">
        <f t="shared" si="165"/>
        <v>43188</v>
      </c>
      <c r="AI3" s="179">
        <f t="shared" si="165"/>
        <v>43192</v>
      </c>
      <c r="AJ3" s="179">
        <f t="shared" si="165"/>
        <v>43195</v>
      </c>
      <c r="AK3" s="179">
        <f t="shared" si="165"/>
        <v>43199</v>
      </c>
      <c r="AL3" s="179">
        <f t="shared" si="165"/>
        <v>43202</v>
      </c>
      <c r="AM3" s="179">
        <f t="shared" si="165"/>
        <v>43206</v>
      </c>
      <c r="AN3" s="179">
        <f t="shared" si="165"/>
        <v>43209</v>
      </c>
      <c r="AO3" s="179">
        <f t="shared" si="165"/>
        <v>43213</v>
      </c>
      <c r="AP3" s="179">
        <f t="shared" si="165"/>
        <v>43216</v>
      </c>
      <c r="AQ3" s="179">
        <f t="shared" si="165"/>
        <v>43220</v>
      </c>
      <c r="AR3" s="179">
        <f t="shared" si="165"/>
        <v>43223</v>
      </c>
      <c r="AS3" s="179">
        <f t="shared" si="165"/>
        <v>43227</v>
      </c>
      <c r="AT3" s="179">
        <f t="shared" si="165"/>
        <v>43230</v>
      </c>
      <c r="AU3" s="179">
        <f t="shared" si="165"/>
        <v>43234</v>
      </c>
      <c r="AV3" s="179">
        <f t="shared" si="165"/>
        <v>43237</v>
      </c>
      <c r="AW3" s="179">
        <f t="shared" si="165"/>
        <v>43241</v>
      </c>
      <c r="AX3" s="179">
        <f t="shared" si="165"/>
        <v>43244</v>
      </c>
      <c r="AY3" s="179">
        <f t="shared" si="165"/>
        <v>43248</v>
      </c>
      <c r="AZ3" s="179">
        <f t="shared" si="165"/>
        <v>43251</v>
      </c>
      <c r="BA3" s="179">
        <f t="shared" si="165"/>
        <v>43255</v>
      </c>
      <c r="BB3" s="179">
        <f t="shared" si="165"/>
        <v>43258</v>
      </c>
      <c r="BC3" s="179">
        <f t="shared" si="165"/>
        <v>43262</v>
      </c>
      <c r="BD3" s="179">
        <f t="shared" si="165"/>
        <v>43265</v>
      </c>
      <c r="BE3" s="179">
        <f t="shared" si="165"/>
        <v>43269</v>
      </c>
      <c r="BF3" s="179">
        <f t="shared" si="165"/>
        <v>43272</v>
      </c>
      <c r="BG3" s="179">
        <f t="shared" si="165"/>
        <v>43276</v>
      </c>
      <c r="BH3" s="179">
        <f t="shared" si="165"/>
        <v>43279</v>
      </c>
      <c r="BI3" s="179">
        <f t="shared" si="165"/>
        <v>43283</v>
      </c>
      <c r="BJ3" s="179">
        <f t="shared" si="165"/>
        <v>43286</v>
      </c>
      <c r="BK3" s="179">
        <f t="shared" si="165"/>
        <v>43290</v>
      </c>
      <c r="BL3" s="179">
        <f t="shared" si="165"/>
        <v>43293</v>
      </c>
      <c r="BM3" s="179">
        <f t="shared" si="165"/>
        <v>43297</v>
      </c>
      <c r="BN3" s="179">
        <f t="shared" si="165"/>
        <v>43300</v>
      </c>
      <c r="BO3" s="179">
        <f t="shared" ref="BO3:DZ3" si="166">+BO2+21</f>
        <v>43304</v>
      </c>
      <c r="BP3" s="179">
        <f t="shared" si="166"/>
        <v>43307</v>
      </c>
      <c r="BQ3" s="179">
        <f t="shared" si="166"/>
        <v>43311</v>
      </c>
      <c r="BR3" s="179">
        <f t="shared" si="166"/>
        <v>43314</v>
      </c>
      <c r="BS3" s="179">
        <f t="shared" si="166"/>
        <v>43318</v>
      </c>
      <c r="BT3" s="179">
        <f t="shared" si="166"/>
        <v>43321</v>
      </c>
      <c r="BU3" s="179">
        <f t="shared" si="166"/>
        <v>43325</v>
      </c>
      <c r="BV3" s="179">
        <f t="shared" si="166"/>
        <v>43328</v>
      </c>
      <c r="BW3" s="179">
        <f t="shared" si="166"/>
        <v>43332</v>
      </c>
      <c r="BX3" s="179">
        <f t="shared" si="166"/>
        <v>43335</v>
      </c>
      <c r="BY3" s="179">
        <f t="shared" si="166"/>
        <v>43339</v>
      </c>
      <c r="BZ3" s="179">
        <f t="shared" si="166"/>
        <v>43342</v>
      </c>
      <c r="CA3" s="179">
        <f t="shared" si="166"/>
        <v>43346</v>
      </c>
      <c r="CB3" s="179">
        <f t="shared" si="166"/>
        <v>43349</v>
      </c>
      <c r="CC3" s="179">
        <f t="shared" si="166"/>
        <v>43353</v>
      </c>
      <c r="CD3" s="179">
        <f t="shared" si="166"/>
        <v>43356</v>
      </c>
      <c r="CE3" s="179">
        <f t="shared" si="166"/>
        <v>43360</v>
      </c>
      <c r="CF3" s="179">
        <f t="shared" si="166"/>
        <v>43363</v>
      </c>
      <c r="CG3" s="179">
        <f t="shared" si="166"/>
        <v>43367</v>
      </c>
      <c r="CH3" s="179">
        <f t="shared" si="166"/>
        <v>43370</v>
      </c>
      <c r="CI3" s="179">
        <f t="shared" si="166"/>
        <v>43374</v>
      </c>
      <c r="CJ3" s="179">
        <f t="shared" si="166"/>
        <v>43377</v>
      </c>
      <c r="CK3" s="179">
        <f t="shared" si="166"/>
        <v>43381</v>
      </c>
      <c r="CL3" s="179">
        <f t="shared" si="166"/>
        <v>43384</v>
      </c>
      <c r="CM3" s="179">
        <f t="shared" si="166"/>
        <v>43388</v>
      </c>
      <c r="CN3" s="179">
        <f t="shared" si="166"/>
        <v>43391</v>
      </c>
      <c r="CO3" s="179">
        <f t="shared" si="166"/>
        <v>43395</v>
      </c>
      <c r="CP3" s="179">
        <f t="shared" si="166"/>
        <v>43398</v>
      </c>
      <c r="CQ3" s="179">
        <f t="shared" si="166"/>
        <v>43402</v>
      </c>
      <c r="CR3" s="179">
        <f t="shared" si="166"/>
        <v>43405</v>
      </c>
      <c r="CS3" s="179">
        <f t="shared" si="166"/>
        <v>43409</v>
      </c>
      <c r="CT3" s="179">
        <f t="shared" si="166"/>
        <v>43412</v>
      </c>
      <c r="CU3" s="179">
        <f t="shared" si="166"/>
        <v>43416</v>
      </c>
      <c r="CV3" s="179">
        <f t="shared" si="166"/>
        <v>43419</v>
      </c>
      <c r="CW3" s="179">
        <f t="shared" si="166"/>
        <v>43423</v>
      </c>
      <c r="CX3" s="179">
        <f t="shared" si="166"/>
        <v>43426</v>
      </c>
      <c r="CY3" s="179">
        <f t="shared" si="166"/>
        <v>43430</v>
      </c>
      <c r="CZ3" s="179">
        <f t="shared" si="166"/>
        <v>43433</v>
      </c>
      <c r="DA3" s="179">
        <f t="shared" si="166"/>
        <v>43437</v>
      </c>
      <c r="DB3" s="179">
        <f t="shared" si="166"/>
        <v>43440</v>
      </c>
      <c r="DC3" s="179">
        <f t="shared" si="166"/>
        <v>43444</v>
      </c>
      <c r="DD3" s="179">
        <f t="shared" si="166"/>
        <v>43447</v>
      </c>
      <c r="DE3" s="179">
        <f t="shared" si="166"/>
        <v>43451</v>
      </c>
      <c r="DF3" s="179">
        <f t="shared" si="166"/>
        <v>43454</v>
      </c>
      <c r="DG3" s="179">
        <f t="shared" si="166"/>
        <v>43458</v>
      </c>
      <c r="DH3" s="179">
        <f t="shared" si="166"/>
        <v>43461</v>
      </c>
      <c r="DI3" s="179">
        <f t="shared" si="166"/>
        <v>43465</v>
      </c>
      <c r="DJ3" s="179">
        <f t="shared" si="166"/>
        <v>43468</v>
      </c>
      <c r="DK3" s="179">
        <f t="shared" si="166"/>
        <v>43472</v>
      </c>
      <c r="DL3" s="179">
        <f t="shared" si="166"/>
        <v>43475</v>
      </c>
      <c r="DM3" s="179">
        <f t="shared" si="166"/>
        <v>43479</v>
      </c>
      <c r="DN3" s="179">
        <f t="shared" si="166"/>
        <v>43482</v>
      </c>
      <c r="DO3" s="179">
        <f t="shared" si="166"/>
        <v>43486</v>
      </c>
      <c r="DP3" s="179">
        <f t="shared" si="166"/>
        <v>43489</v>
      </c>
      <c r="DQ3" s="179">
        <f t="shared" si="166"/>
        <v>43493</v>
      </c>
      <c r="DR3" s="179">
        <f t="shared" si="166"/>
        <v>43496</v>
      </c>
      <c r="DS3" s="179">
        <f t="shared" si="166"/>
        <v>43500</v>
      </c>
      <c r="DT3" s="179">
        <f t="shared" si="166"/>
        <v>43503</v>
      </c>
      <c r="DU3" s="179">
        <f t="shared" si="166"/>
        <v>43507</v>
      </c>
      <c r="DV3" s="179">
        <f t="shared" si="166"/>
        <v>43510</v>
      </c>
      <c r="DW3" s="179">
        <f t="shared" si="166"/>
        <v>43514</v>
      </c>
      <c r="DX3" s="179">
        <f t="shared" si="166"/>
        <v>43517</v>
      </c>
      <c r="DY3" s="179">
        <f t="shared" si="166"/>
        <v>43521</v>
      </c>
      <c r="DZ3" s="179">
        <f t="shared" si="166"/>
        <v>43524</v>
      </c>
      <c r="EA3" s="179">
        <f t="shared" ref="EA3:FM3" si="167">+EA2+21</f>
        <v>43528</v>
      </c>
      <c r="EB3" s="179">
        <f t="shared" si="167"/>
        <v>43531</v>
      </c>
      <c r="EC3" s="179">
        <f t="shared" si="167"/>
        <v>43535</v>
      </c>
      <c r="ED3" s="179">
        <f t="shared" si="167"/>
        <v>43538</v>
      </c>
      <c r="EE3" s="179">
        <f t="shared" si="167"/>
        <v>43542</v>
      </c>
      <c r="EF3" s="179">
        <f t="shared" si="167"/>
        <v>43545</v>
      </c>
      <c r="EG3" s="179">
        <f t="shared" si="167"/>
        <v>43549</v>
      </c>
      <c r="EH3" s="179">
        <f t="shared" si="167"/>
        <v>43552</v>
      </c>
      <c r="EI3" s="179">
        <f t="shared" si="167"/>
        <v>43556</v>
      </c>
      <c r="EJ3" s="179">
        <f t="shared" si="167"/>
        <v>43559</v>
      </c>
      <c r="EK3" s="179">
        <f t="shared" si="167"/>
        <v>43563</v>
      </c>
      <c r="EL3" s="179">
        <f t="shared" si="167"/>
        <v>43566</v>
      </c>
      <c r="EM3" s="179">
        <f t="shared" si="167"/>
        <v>43570</v>
      </c>
      <c r="EN3" s="179">
        <f t="shared" si="167"/>
        <v>43573</v>
      </c>
      <c r="EO3" s="179">
        <f t="shared" si="167"/>
        <v>43577</v>
      </c>
      <c r="EP3" s="179">
        <f t="shared" si="167"/>
        <v>43580</v>
      </c>
      <c r="EQ3" s="179">
        <f t="shared" si="167"/>
        <v>43584</v>
      </c>
      <c r="ER3" s="179">
        <f t="shared" si="167"/>
        <v>43587</v>
      </c>
      <c r="ES3" s="179">
        <f t="shared" si="167"/>
        <v>43591</v>
      </c>
      <c r="ET3" s="179">
        <f t="shared" si="167"/>
        <v>43594</v>
      </c>
      <c r="EU3" s="179">
        <f t="shared" si="167"/>
        <v>43598</v>
      </c>
      <c r="EV3" s="179">
        <f t="shared" si="167"/>
        <v>43601</v>
      </c>
      <c r="EW3" s="179">
        <f t="shared" si="167"/>
        <v>43605</v>
      </c>
      <c r="EX3" s="179">
        <f t="shared" si="167"/>
        <v>43608</v>
      </c>
      <c r="EY3" s="179">
        <f t="shared" si="167"/>
        <v>43612</v>
      </c>
      <c r="EZ3" s="179">
        <f t="shared" si="167"/>
        <v>43615</v>
      </c>
      <c r="FA3" s="179">
        <f t="shared" si="167"/>
        <v>43619</v>
      </c>
      <c r="FB3" s="179">
        <f t="shared" si="167"/>
        <v>43622</v>
      </c>
      <c r="FC3" s="179">
        <f t="shared" si="167"/>
        <v>43626</v>
      </c>
      <c r="FD3" s="179">
        <f t="shared" si="167"/>
        <v>43629</v>
      </c>
      <c r="FE3" s="179">
        <f t="shared" si="167"/>
        <v>43633</v>
      </c>
      <c r="FF3" s="179">
        <f t="shared" si="167"/>
        <v>43636</v>
      </c>
      <c r="FG3" s="179">
        <f t="shared" si="167"/>
        <v>43640</v>
      </c>
      <c r="FH3" s="179">
        <f t="shared" si="167"/>
        <v>43643</v>
      </c>
      <c r="FI3" s="179">
        <f t="shared" si="167"/>
        <v>43647</v>
      </c>
      <c r="FJ3" s="179">
        <f t="shared" si="167"/>
        <v>43650</v>
      </c>
      <c r="FK3" s="179">
        <f t="shared" si="167"/>
        <v>43654</v>
      </c>
      <c r="FL3" s="179">
        <f t="shared" si="167"/>
        <v>43657</v>
      </c>
      <c r="FM3" s="179">
        <f t="shared" si="167"/>
        <v>43661</v>
      </c>
    </row>
    <row r="5" spans="1:169" ht="12" x14ac:dyDescent="0.2">
      <c r="A5" s="68" t="s">
        <v>131</v>
      </c>
      <c r="B5" s="118">
        <f>IFERROR(HLOOKUP(B2,'Tri Oeufs '!$2:$12,11,FALSE),0)</f>
        <v>0</v>
      </c>
      <c r="C5" s="118">
        <f>IFERROR(HLOOKUP(C2,'Tri Oeufs '!$2:$12,11,FALSE),0)</f>
        <v>0</v>
      </c>
      <c r="D5" s="118">
        <f>IFERROR(HLOOKUP(D2,'Tri Oeufs '!$2:$12,11,FALSE),0)</f>
        <v>0</v>
      </c>
      <c r="E5" s="118">
        <f>IFERROR(HLOOKUP(E2,'Tri Oeufs '!$2:$12,11,FALSE),0)</f>
        <v>0</v>
      </c>
      <c r="F5" s="118">
        <f>IFERROR(HLOOKUP(F2,'Tri Oeufs '!$2:$12,11,FALSE),0)</f>
        <v>0</v>
      </c>
      <c r="G5" s="118">
        <f>IFERROR(HLOOKUP(G2,'Tri Oeufs '!$2:$12,11,FALSE),0)</f>
        <v>0</v>
      </c>
      <c r="H5" s="118">
        <f>IFERROR(HLOOKUP(H2,'Tri Oeufs '!$2:$12,11,FALSE),0)</f>
        <v>0</v>
      </c>
      <c r="I5" s="118">
        <f>IFERROR(HLOOKUP(I2,'Tri Oeufs '!$2:$12,11,FALSE),0)</f>
        <v>0</v>
      </c>
      <c r="J5" s="118">
        <f>IFERROR(HLOOKUP(J2,'Tri Oeufs '!$2:$12,11,FALSE),0)</f>
        <v>0</v>
      </c>
      <c r="K5" s="118">
        <f>IFERROR(HLOOKUP(K2,'Tri Oeufs '!$2:$12,11,FALSE),0)</f>
        <v>0</v>
      </c>
      <c r="L5" s="118">
        <f>IFERROR(HLOOKUP(L2,'Tri Oeufs '!$2:$12,11,FALSE),0)</f>
        <v>0</v>
      </c>
      <c r="M5" s="118">
        <f>IFERROR(HLOOKUP(M2,'Tri Oeufs '!$2:$12,11,FALSE),0)</f>
        <v>0</v>
      </c>
      <c r="N5" s="118">
        <f>IFERROR(HLOOKUP(N2,'Tri Oeufs '!$2:$12,11,FALSE),0)</f>
        <v>0</v>
      </c>
      <c r="O5" s="118">
        <f>IFERROR(HLOOKUP(O2,'Tri Oeufs '!$2:$12,11,FALSE),0)</f>
        <v>0</v>
      </c>
      <c r="P5" s="118">
        <f>IFERROR(HLOOKUP(P2,'Tri Oeufs '!$2:$12,11,FALSE),0)</f>
        <v>0</v>
      </c>
      <c r="Q5" s="118">
        <f>IFERROR(HLOOKUP(Q2,'Tri Oeufs '!$2:$12,11,FALSE),0)</f>
        <v>0</v>
      </c>
      <c r="R5" s="118">
        <f>IFERROR(HLOOKUP(R2,'Tri Oeufs '!$2:$12,11,FALSE),0)</f>
        <v>0</v>
      </c>
      <c r="S5" s="118">
        <f>IFERROR(HLOOKUP(S2,'Tri Oeufs '!$2:$12,11,FALSE),0)</f>
        <v>0</v>
      </c>
      <c r="T5" s="118">
        <f>IFERROR(HLOOKUP(T2,'Tri Oeufs '!$2:$12,11,FALSE),0)</f>
        <v>0</v>
      </c>
      <c r="U5" s="118">
        <f>IFERROR(HLOOKUP(U2,'Tri Oeufs '!$2:$12,11,FALSE),0)</f>
        <v>0</v>
      </c>
      <c r="V5" s="118">
        <f>IFERROR(HLOOKUP(V2,'Tri Oeufs '!$2:$12,11,FALSE),0)</f>
        <v>0</v>
      </c>
      <c r="W5" s="118">
        <f>IFERROR(HLOOKUP(W2,'Tri Oeufs '!$2:$12,11,FALSE),0)</f>
        <v>0</v>
      </c>
      <c r="X5" s="118">
        <f>IFERROR(HLOOKUP(X2,'Tri Oeufs '!$2:$12,11,FALSE),0)</f>
        <v>0</v>
      </c>
      <c r="Y5" s="118">
        <f>IFERROR(HLOOKUP(Y2,'Tri Oeufs '!$2:$12,11,FALSE),0)</f>
        <v>0</v>
      </c>
      <c r="Z5" s="118">
        <f>IFERROR(HLOOKUP(Z2,'Tri Oeufs '!$2:$12,11,FALSE),0)</f>
        <v>0</v>
      </c>
      <c r="AA5" s="118">
        <f>IFERROR(HLOOKUP(AA2,'Tri Oeufs '!$2:$12,11,FALSE),0)</f>
        <v>0</v>
      </c>
      <c r="AB5" s="118">
        <f>IFERROR(HLOOKUP(AB2,'Tri Oeufs '!$2:$12,11,FALSE),0)</f>
        <v>0</v>
      </c>
      <c r="AC5" s="118">
        <f>IFERROR(HLOOKUP(AC2,'Tri Oeufs '!$2:$12,11,FALSE),0)</f>
        <v>0</v>
      </c>
      <c r="AD5" s="118">
        <f>IFERROR(HLOOKUP(AD2,'Tri Oeufs '!$2:$12,11,FALSE),0)</f>
        <v>0</v>
      </c>
      <c r="AE5" s="118">
        <f>IFERROR(HLOOKUP(AE2,'Tri Oeufs '!$2:$12,11,FALSE),0)</f>
        <v>0</v>
      </c>
      <c r="AF5" s="118">
        <f>IFERROR(HLOOKUP(AF2,'Tri Oeufs '!$2:$12,11,FALSE),0)</f>
        <v>0</v>
      </c>
      <c r="AG5" s="118">
        <f>IFERROR(HLOOKUP(AG2,'Tri Oeufs '!$2:$12,11,FALSE),0)</f>
        <v>0</v>
      </c>
      <c r="AH5" s="118">
        <f>IFERROR(HLOOKUP(AH2,'Tri Oeufs '!$2:$12,11,FALSE),0)</f>
        <v>23191</v>
      </c>
      <c r="AI5" s="118">
        <f>IFERROR(HLOOKUP(AI2,'Tri Oeufs '!$2:$12,11,FALSE),0)</f>
        <v>48000</v>
      </c>
      <c r="AJ5" s="118">
        <f>IFERROR(HLOOKUP(AJ2,'Tri Oeufs '!$2:$12,11,FALSE),0)</f>
        <v>48000</v>
      </c>
      <c r="AK5" s="118">
        <f>IFERROR(HLOOKUP(AK2,'Tri Oeufs '!$2:$12,11,FALSE),0)</f>
        <v>48000</v>
      </c>
      <c r="AL5" s="118">
        <f>IFERROR(HLOOKUP(AL2,'Tri Oeufs '!$2:$12,11,FALSE),0)</f>
        <v>57600</v>
      </c>
      <c r="AM5" s="118">
        <f>IFERROR(HLOOKUP(AM2,'Tri Oeufs '!$2:$12,11,FALSE),0)</f>
        <v>57600</v>
      </c>
      <c r="AN5" s="118">
        <f>IFERROR(HLOOKUP(AN2,'Tri Oeufs '!$2:$12,11,FALSE),0)</f>
        <v>48000</v>
      </c>
      <c r="AO5" s="118">
        <f>IFERROR(HLOOKUP(AO2,'Tri Oeufs '!$2:$12,11,FALSE),0)</f>
        <v>48000</v>
      </c>
      <c r="AP5" s="118">
        <f>IFERROR(HLOOKUP(AP2,'Tri Oeufs '!$2:$12,11,FALSE),0)</f>
        <v>48000</v>
      </c>
      <c r="AQ5" s="118">
        <f>IFERROR(HLOOKUP(AQ2,'Tri Oeufs '!$2:$12,11,FALSE),0)</f>
        <v>0</v>
      </c>
      <c r="AR5" s="118">
        <f>IFERROR(HLOOKUP(AR2,'Tri Oeufs '!$2:$12,11,FALSE),0)</f>
        <v>0</v>
      </c>
      <c r="AS5" s="118">
        <f>IFERROR(HLOOKUP(AS2,'Tri Oeufs '!$2:$12,11,FALSE),0)</f>
        <v>0</v>
      </c>
      <c r="AT5" s="118">
        <f>IFERROR(HLOOKUP(AT2,'Tri Oeufs '!$2:$12,11,FALSE),0)</f>
        <v>0</v>
      </c>
      <c r="AU5" s="118">
        <f>IFERROR(HLOOKUP(AU2,'Tri Oeufs '!$2:$12,11,FALSE),0)</f>
        <v>0</v>
      </c>
      <c r="AV5" s="118">
        <f>IFERROR(HLOOKUP(AV2,'Tri Oeufs '!$2:$12,11,FALSE),0)</f>
        <v>0</v>
      </c>
      <c r="AW5" s="118">
        <f>IFERROR(HLOOKUP(AW2,'Tri Oeufs '!$2:$12,11,FALSE),0)</f>
        <v>0</v>
      </c>
      <c r="AX5" s="118">
        <f>IFERROR(HLOOKUP(AX2,'Tri Oeufs '!$2:$12,11,FALSE),0)</f>
        <v>0</v>
      </c>
      <c r="AY5" s="118">
        <f>IFERROR(HLOOKUP(AY2,'Tri Oeufs '!$2:$12,11,FALSE),0)</f>
        <v>0</v>
      </c>
      <c r="AZ5" s="118">
        <f>IFERROR(HLOOKUP(AZ2,'Tri Oeufs '!$2:$12,11,FALSE),0)</f>
        <v>0</v>
      </c>
      <c r="BA5" s="118">
        <f>IFERROR(HLOOKUP(BA2,'Tri Oeufs '!$2:$12,11,FALSE),0)</f>
        <v>0</v>
      </c>
      <c r="BB5" s="118">
        <f>IFERROR(HLOOKUP(BB2,'Tri Oeufs '!$2:$12,11,FALSE),0)</f>
        <v>0</v>
      </c>
      <c r="BC5" s="118">
        <f>IFERROR(HLOOKUP(BC2,'Tri Oeufs '!$2:$12,11,FALSE),0)</f>
        <v>0</v>
      </c>
      <c r="BD5" s="118">
        <f>IFERROR(HLOOKUP(BD2,'Tri Oeufs '!$2:$12,11,FALSE),0)</f>
        <v>0</v>
      </c>
      <c r="BE5" s="118">
        <f>IFERROR(HLOOKUP(BE2,'Tri Oeufs '!$2:$12,11,FALSE),0)</f>
        <v>0</v>
      </c>
      <c r="BF5" s="118">
        <f>IFERROR(HLOOKUP(BF2,'Tri Oeufs '!$2:$12,11,FALSE),0)</f>
        <v>0</v>
      </c>
      <c r="BG5" s="118">
        <f>IFERROR(HLOOKUP(BG2,'Tri Oeufs '!$2:$12,11,FALSE),0)</f>
        <v>0</v>
      </c>
      <c r="BH5" s="118">
        <f>IFERROR(HLOOKUP(BH2,'Tri Oeufs '!$2:$12,11,FALSE),0)</f>
        <v>0</v>
      </c>
      <c r="BI5" s="118">
        <f>IFERROR(HLOOKUP(BI2,'Tri Oeufs '!$2:$12,11,FALSE),0)</f>
        <v>0</v>
      </c>
      <c r="BJ5" s="118">
        <f>IFERROR(HLOOKUP(BJ2,'Tri Oeufs '!$2:$12,11,FALSE),0)</f>
        <v>0</v>
      </c>
      <c r="BK5" s="118">
        <f>IFERROR(HLOOKUP(BK2,'Tri Oeufs '!$2:$12,11,FALSE),0)</f>
        <v>0</v>
      </c>
      <c r="BL5" s="118">
        <f>IFERROR(HLOOKUP(BL2,'Tri Oeufs '!$2:$12,11,FALSE),0)</f>
        <v>0</v>
      </c>
      <c r="BM5" s="118">
        <f>IFERROR(HLOOKUP(BM2,'Tri Oeufs '!$2:$12,11,FALSE),0)</f>
        <v>0</v>
      </c>
      <c r="BN5" s="118">
        <f>IFERROR(HLOOKUP(BN2,'Tri Oeufs '!$2:$12,11,FALSE),0)</f>
        <v>0</v>
      </c>
      <c r="BO5" s="118">
        <f>IFERROR(HLOOKUP(BO2,'Tri Oeufs '!$2:$12,11,FALSE),0)</f>
        <v>0</v>
      </c>
      <c r="BP5" s="118">
        <f>IFERROR(HLOOKUP(BP2,'Tri Oeufs '!$2:$12,11,FALSE),0)</f>
        <v>0</v>
      </c>
      <c r="BQ5" s="118">
        <f>IFERROR(HLOOKUP(BQ2,'Tri Oeufs '!$2:$12,11,FALSE),0)</f>
        <v>0</v>
      </c>
      <c r="BR5" s="118">
        <f>IFERROR(HLOOKUP(BR2,'Tri Oeufs '!$2:$12,11,FALSE),0)</f>
        <v>0</v>
      </c>
      <c r="BS5" s="118">
        <f>IFERROR(HLOOKUP(BS2,'Tri Oeufs '!$2:$12,11,FALSE),0)</f>
        <v>0</v>
      </c>
      <c r="BT5" s="118">
        <f>IFERROR(HLOOKUP(BT2,'Tri Oeufs '!$2:$12,11,FALSE),0)</f>
        <v>0</v>
      </c>
      <c r="BU5" s="118">
        <f>IFERROR(HLOOKUP(BU2,'Tri Oeufs '!$2:$12,11,FALSE),0)</f>
        <v>0</v>
      </c>
      <c r="BV5" s="118">
        <f>IFERROR(HLOOKUP(BV2,'Tri Oeufs '!$2:$12,11,FALSE),0)</f>
        <v>0</v>
      </c>
      <c r="BW5" s="118">
        <f>IFERROR(HLOOKUP(BW2,'Tri Oeufs '!$2:$12,11,FALSE),0)</f>
        <v>0</v>
      </c>
      <c r="BX5" s="118">
        <f>IFERROR(HLOOKUP(BX2,'Tri Oeufs '!$2:$12,11,FALSE),0)</f>
        <v>0</v>
      </c>
      <c r="BY5" s="118">
        <f>IFERROR(HLOOKUP(BY2,'Tri Oeufs '!$2:$12,11,FALSE),0)</f>
        <v>0</v>
      </c>
      <c r="BZ5" s="118">
        <f>IFERROR(HLOOKUP(BZ2,'Tri Oeufs '!$2:$12,11,FALSE),0)</f>
        <v>0</v>
      </c>
      <c r="CA5" s="118">
        <f>IFERROR(HLOOKUP(CA2,'Tri Oeufs '!$2:$12,11,FALSE),0)</f>
        <v>0</v>
      </c>
      <c r="CB5" s="118">
        <f>IFERROR(HLOOKUP(CB2,'Tri Oeufs '!$2:$12,11,FALSE),0)</f>
        <v>0</v>
      </c>
      <c r="CC5" s="118">
        <f>IFERROR(HLOOKUP(CC2,'Tri Oeufs '!$2:$12,11,FALSE),0)</f>
        <v>0</v>
      </c>
      <c r="CD5" s="118">
        <f>IFERROR(HLOOKUP(CD2,'Tri Oeufs '!$2:$12,11,FALSE),0)</f>
        <v>0</v>
      </c>
      <c r="CE5" s="118">
        <f>IFERROR(HLOOKUP(CE2,'Tri Oeufs '!$2:$12,11,FALSE),0)</f>
        <v>0</v>
      </c>
      <c r="CF5" s="118">
        <f>IFERROR(HLOOKUP(CF2,'Tri Oeufs '!$2:$12,11,FALSE),0)</f>
        <v>0</v>
      </c>
      <c r="CG5" s="118">
        <f>IFERROR(HLOOKUP(CG2,'Tri Oeufs '!$2:$12,11,FALSE),0)</f>
        <v>0</v>
      </c>
      <c r="CH5" s="118">
        <f>IFERROR(HLOOKUP(CH2,'Tri Oeufs '!$2:$12,11,FALSE),0)</f>
        <v>0</v>
      </c>
      <c r="CI5" s="118">
        <f>IFERROR(HLOOKUP(CI2,'Tri Oeufs '!$2:$12,11,FALSE),0)</f>
        <v>0</v>
      </c>
      <c r="CJ5" s="118">
        <f>IFERROR(HLOOKUP(CJ2,'Tri Oeufs '!$2:$12,11,FALSE),0)</f>
        <v>0</v>
      </c>
      <c r="CK5" s="118">
        <f>IFERROR(HLOOKUP(CK2,'Tri Oeufs '!$2:$12,11,FALSE),0)</f>
        <v>0</v>
      </c>
      <c r="CL5" s="118">
        <f>IFERROR(HLOOKUP(CL2,'Tri Oeufs '!$2:$12,11,FALSE),0)</f>
        <v>0</v>
      </c>
      <c r="CM5" s="118">
        <f>IFERROR(HLOOKUP(CM2,'Tri Oeufs '!$2:$12,11,FALSE),0)</f>
        <v>0</v>
      </c>
      <c r="CN5" s="118">
        <f>IFERROR(HLOOKUP(CN2,'Tri Oeufs '!$2:$12,11,FALSE),0)</f>
        <v>0</v>
      </c>
      <c r="CO5" s="118">
        <f>IFERROR(HLOOKUP(CO2,'Tri Oeufs '!$2:$12,11,FALSE),0)</f>
        <v>0</v>
      </c>
      <c r="CP5" s="118">
        <f>IFERROR(HLOOKUP(CP2,'Tri Oeufs '!$2:$12,11,FALSE),0)</f>
        <v>0</v>
      </c>
      <c r="CQ5" s="118">
        <f>IFERROR(HLOOKUP(CQ2,'Tri Oeufs '!$2:$12,11,FALSE),0)</f>
        <v>0</v>
      </c>
      <c r="CR5" s="118">
        <f>IFERROR(HLOOKUP(CR2,'Tri Oeufs '!$2:$12,11,FALSE),0)</f>
        <v>0</v>
      </c>
      <c r="CS5" s="118">
        <f>IFERROR(HLOOKUP(CS2,'Tri Oeufs '!$2:$12,11,FALSE),0)</f>
        <v>0</v>
      </c>
      <c r="CT5" s="118">
        <f>IFERROR(HLOOKUP(CT2,'Tri Oeufs '!$2:$12,11,FALSE),0)</f>
        <v>0</v>
      </c>
      <c r="CU5" s="118">
        <f>IFERROR(HLOOKUP(CU2,'Tri Oeufs '!$2:$12,11,FALSE),0)</f>
        <v>0</v>
      </c>
      <c r="CV5" s="118">
        <f>IFERROR(HLOOKUP(CV2,'Tri Oeufs '!$2:$12,11,FALSE),0)</f>
        <v>0</v>
      </c>
      <c r="CW5" s="118">
        <f>IFERROR(HLOOKUP(CW2,'Tri Oeufs '!$2:$12,11,FALSE),0)</f>
        <v>0</v>
      </c>
      <c r="CX5" s="118">
        <f>IFERROR(HLOOKUP(CX2,'Tri Oeufs '!$2:$12,11,FALSE),0)</f>
        <v>0</v>
      </c>
      <c r="CY5" s="118">
        <f>IFERROR(HLOOKUP(CY2,'Tri Oeufs '!$2:$12,11,FALSE),0)</f>
        <v>0</v>
      </c>
      <c r="CZ5" s="118">
        <f>IFERROR(HLOOKUP(CZ2,'Tri Oeufs '!$2:$12,11,FALSE),0)</f>
        <v>0</v>
      </c>
      <c r="DA5" s="118">
        <f>IFERROR(HLOOKUP(DA2,'Tri Oeufs '!$2:$12,11,FALSE),0)</f>
        <v>0</v>
      </c>
      <c r="DB5" s="118">
        <f>IFERROR(HLOOKUP(DB2,'Tri Oeufs '!$2:$12,11,FALSE),0)</f>
        <v>0</v>
      </c>
      <c r="DC5" s="118">
        <f>IFERROR(HLOOKUP(DC2,'Tri Oeufs '!$2:$12,11,FALSE),0)</f>
        <v>0</v>
      </c>
      <c r="DD5" s="118">
        <f>IFERROR(HLOOKUP(DD2,'Tri Oeufs '!$2:$12,11,FALSE),0)</f>
        <v>0</v>
      </c>
      <c r="DE5" s="118">
        <f>IFERROR(HLOOKUP(DE2,'Tri Oeufs '!$2:$12,11,FALSE),0)</f>
        <v>0</v>
      </c>
      <c r="DF5" s="118">
        <f>IFERROR(HLOOKUP(DF2,'Tri Oeufs '!$2:$12,11,FALSE),0)</f>
        <v>0</v>
      </c>
      <c r="DG5" s="118">
        <f>IFERROR(HLOOKUP(DG2,'Tri Oeufs '!$2:$12,11,FALSE),0)</f>
        <v>0</v>
      </c>
      <c r="DH5" s="118">
        <f>IFERROR(HLOOKUP(DH2,'Tri Oeufs '!$2:$12,11,FALSE),0)</f>
        <v>0</v>
      </c>
      <c r="DI5" s="118">
        <f>IFERROR(HLOOKUP(DI2,'Tri Oeufs '!$2:$12,11,FALSE),0)</f>
        <v>0</v>
      </c>
      <c r="DJ5" s="118">
        <f>IFERROR(HLOOKUP(DJ2,'Tri Oeufs '!$2:$12,11,FALSE),0)</f>
        <v>0</v>
      </c>
      <c r="DK5" s="118">
        <f>IFERROR(HLOOKUP(DK2,'Tri Oeufs '!$2:$12,11,FALSE),0)</f>
        <v>0</v>
      </c>
      <c r="DL5" s="118">
        <f>IFERROR(HLOOKUP(DL2,'Tri Oeufs '!$2:$12,11,FALSE),0)</f>
        <v>0</v>
      </c>
      <c r="DM5" s="118">
        <f>IFERROR(HLOOKUP(DM2,'Tri Oeufs '!$2:$12,11,FALSE),0)</f>
        <v>0</v>
      </c>
      <c r="DN5" s="118">
        <f>IFERROR(HLOOKUP(DN2,'Tri Oeufs '!$2:$12,11,FALSE),0)</f>
        <v>0</v>
      </c>
      <c r="DO5" s="118">
        <f>IFERROR(HLOOKUP(DO2,'Tri Oeufs '!$2:$12,11,FALSE),0)</f>
        <v>0</v>
      </c>
      <c r="DP5" s="118">
        <f>IFERROR(HLOOKUP(DP2,'Tri Oeufs '!$2:$12,11,FALSE),0)</f>
        <v>0</v>
      </c>
      <c r="DQ5" s="118">
        <f>IFERROR(HLOOKUP(DQ2,'Tri Oeufs '!$2:$12,11,FALSE),0)</f>
        <v>0</v>
      </c>
      <c r="DR5" s="118">
        <f>IFERROR(HLOOKUP(DR2,'Tri Oeufs '!$2:$12,11,FALSE),0)</f>
        <v>0</v>
      </c>
      <c r="DS5" s="118">
        <f>IFERROR(HLOOKUP(DS2,'Tri Oeufs '!$2:$12,11,FALSE),0)</f>
        <v>0</v>
      </c>
      <c r="DT5" s="118">
        <f>IFERROR(HLOOKUP(DT2,'Tri Oeufs '!$2:$12,11,FALSE),0)</f>
        <v>0</v>
      </c>
      <c r="DU5" s="118">
        <f>IFERROR(HLOOKUP(DU2,'Tri Oeufs '!$2:$12,11,FALSE),0)</f>
        <v>0</v>
      </c>
      <c r="DV5" s="118">
        <f>IFERROR(HLOOKUP(DV2,'Tri Oeufs '!$2:$12,11,FALSE),0)</f>
        <v>0</v>
      </c>
      <c r="DW5" s="118">
        <f>IFERROR(HLOOKUP(DW2,'Tri Oeufs '!$2:$12,11,FALSE),0)</f>
        <v>0</v>
      </c>
      <c r="DX5" s="118">
        <f>IFERROR(HLOOKUP(DX2,'Tri Oeufs '!$2:$12,11,FALSE),0)</f>
        <v>0</v>
      </c>
      <c r="DY5" s="118">
        <f>IFERROR(HLOOKUP(DY2,'Tri Oeufs '!$2:$12,11,FALSE),0)</f>
        <v>0</v>
      </c>
      <c r="DZ5" s="118">
        <f>IFERROR(HLOOKUP(DZ2,'Tri Oeufs '!$2:$12,11,FALSE),0)</f>
        <v>0</v>
      </c>
      <c r="EA5" s="118">
        <f>IFERROR(HLOOKUP(EA2,'Tri Oeufs '!$2:$12,11,FALSE),0)</f>
        <v>0</v>
      </c>
      <c r="EB5" s="118">
        <f>IFERROR(HLOOKUP(EB2,'Tri Oeufs '!$2:$12,11,FALSE),0)</f>
        <v>0</v>
      </c>
      <c r="EC5" s="118">
        <f>IFERROR(HLOOKUP(EC2,'Tri Oeufs '!$2:$12,11,FALSE),0)</f>
        <v>0</v>
      </c>
      <c r="ED5" s="118">
        <f>IFERROR(HLOOKUP(ED2,'Tri Oeufs '!$2:$12,11,FALSE),0)</f>
        <v>0</v>
      </c>
      <c r="EE5" s="118">
        <f>IFERROR(HLOOKUP(EE2,'Tri Oeufs '!$2:$12,11,FALSE),0)</f>
        <v>0</v>
      </c>
      <c r="EF5" s="118">
        <f>IFERROR(HLOOKUP(EF2,'Tri Oeufs '!$2:$12,11,FALSE),0)</f>
        <v>0</v>
      </c>
      <c r="EG5" s="118">
        <f>IFERROR(HLOOKUP(EG2,'Tri Oeufs '!$2:$12,11,FALSE),0)</f>
        <v>0</v>
      </c>
      <c r="EH5" s="118">
        <f>IFERROR(HLOOKUP(EH2,'Tri Oeufs '!$2:$12,11,FALSE),0)</f>
        <v>0</v>
      </c>
      <c r="EI5" s="118">
        <f>IFERROR(HLOOKUP(EI2,'Tri Oeufs '!$2:$12,11,FALSE),0)</f>
        <v>0</v>
      </c>
      <c r="EJ5" s="118">
        <f>IFERROR(HLOOKUP(EJ2,'Tri Oeufs '!$2:$12,11,FALSE),0)</f>
        <v>0</v>
      </c>
      <c r="EK5" s="118">
        <f>IFERROR(HLOOKUP(EK2,'Tri Oeufs '!$2:$12,11,FALSE),0)</f>
        <v>0</v>
      </c>
      <c r="EL5" s="118">
        <f>IFERROR(HLOOKUP(EL2,'Tri Oeufs '!$2:$12,11,FALSE),0)</f>
        <v>0</v>
      </c>
      <c r="EM5" s="118">
        <f>IFERROR(HLOOKUP(EM2,'Tri Oeufs '!$2:$12,11,FALSE),0)</f>
        <v>0</v>
      </c>
      <c r="EN5" s="118">
        <f>IFERROR(HLOOKUP(EN2,'Tri Oeufs '!$2:$12,11,FALSE),0)</f>
        <v>0</v>
      </c>
      <c r="EO5" s="118">
        <f>IFERROR(HLOOKUP(EO2,'Tri Oeufs '!$2:$12,11,FALSE),0)</f>
        <v>0</v>
      </c>
      <c r="EP5" s="118">
        <f>IFERROR(HLOOKUP(EP2,'Tri Oeufs '!$2:$12,11,FALSE),0)</f>
        <v>0</v>
      </c>
      <c r="EQ5" s="118">
        <f>IFERROR(HLOOKUP(EQ2,'Tri Oeufs '!$2:$12,11,FALSE),0)</f>
        <v>0</v>
      </c>
      <c r="ER5" s="118">
        <f>IFERROR(HLOOKUP(ER2,'Tri Oeufs '!$2:$12,11,FALSE),0)</f>
        <v>0</v>
      </c>
      <c r="ES5" s="118">
        <f>IFERROR(HLOOKUP(ES2,'Tri Oeufs '!$2:$12,11,FALSE),0)</f>
        <v>0</v>
      </c>
      <c r="ET5" s="118">
        <f>IFERROR(HLOOKUP(ET2,'Tri Oeufs '!$2:$12,11,FALSE),0)</f>
        <v>0</v>
      </c>
      <c r="EU5" s="118">
        <f>IFERROR(HLOOKUP(EU2,'Tri Oeufs '!$2:$12,11,FALSE),0)</f>
        <v>0</v>
      </c>
      <c r="EV5" s="118">
        <f>IFERROR(HLOOKUP(EV2,'Tri Oeufs '!$2:$12,11,FALSE),0)</f>
        <v>0</v>
      </c>
      <c r="EW5" s="118">
        <f>IFERROR(HLOOKUP(EW2,'Tri Oeufs '!$2:$12,11,FALSE),0)</f>
        <v>0</v>
      </c>
      <c r="EX5" s="118">
        <f>IFERROR(HLOOKUP(EX2,'Tri Oeufs '!$2:$12,11,FALSE),0)</f>
        <v>0</v>
      </c>
      <c r="EY5" s="118">
        <f>IFERROR(HLOOKUP(EY2,'Tri Oeufs '!$2:$12,11,FALSE),0)</f>
        <v>0</v>
      </c>
      <c r="EZ5" s="118">
        <f>IFERROR(HLOOKUP(EZ2,'Tri Oeufs '!$2:$12,11,FALSE),0)</f>
        <v>0</v>
      </c>
      <c r="FA5" s="118">
        <f>IFERROR(HLOOKUP(FA2,'Tri Oeufs '!$2:$12,11,FALSE),0)</f>
        <v>0</v>
      </c>
      <c r="FB5" s="118">
        <f>IFERROR(HLOOKUP(FB2,'Tri Oeufs '!$2:$12,11,FALSE),0)</f>
        <v>0</v>
      </c>
      <c r="FC5" s="118">
        <f>IFERROR(HLOOKUP(FC2,'Tri Oeufs '!$2:$12,11,FALSE),0)</f>
        <v>0</v>
      </c>
      <c r="FD5" s="118">
        <f>IFERROR(HLOOKUP(FD2,'Tri Oeufs '!$2:$12,11,FALSE),0)</f>
        <v>0</v>
      </c>
      <c r="FE5" s="118">
        <f>IFERROR(HLOOKUP(FE2,'Tri Oeufs '!$2:$12,11,FALSE),0)</f>
        <v>0</v>
      </c>
      <c r="FF5" s="118">
        <f>IFERROR(HLOOKUP(FF2,'Tri Oeufs '!$2:$12,11,FALSE),0)</f>
        <v>0</v>
      </c>
      <c r="FG5" s="118">
        <f>IFERROR(HLOOKUP(FG2,'Tri Oeufs '!$2:$12,11,FALSE),0)</f>
        <v>0</v>
      </c>
      <c r="FH5" s="118">
        <f>IFERROR(HLOOKUP(FH2,'Tri Oeufs '!$2:$12,11,FALSE),0)</f>
        <v>0</v>
      </c>
      <c r="FI5" s="118">
        <f>IFERROR(HLOOKUP(FI2,'Tri Oeufs '!$2:$12,11,FALSE),0)</f>
        <v>0</v>
      </c>
      <c r="FJ5" s="118">
        <f>IFERROR(HLOOKUP(FJ2,'Tri Oeufs '!$2:$12,11,FALSE),0)</f>
        <v>0</v>
      </c>
      <c r="FK5" s="118">
        <f>IFERROR(HLOOKUP(FK2,'Tri Oeufs '!$2:$12,11,FALSE),0)</f>
        <v>0</v>
      </c>
      <c r="FL5" s="118">
        <f>IFERROR(HLOOKUP(FL2,'Tri Oeufs '!$2:$12,11,FALSE),0)</f>
        <v>0</v>
      </c>
      <c r="FM5" s="118">
        <f>IFERROR(HLOOKUP(FM2,'Tri Oeufs '!$2:$12,11,FALSE),0)</f>
        <v>0</v>
      </c>
    </row>
    <row r="6" spans="1:169" ht="12" x14ac:dyDescent="0.2">
      <c r="A6" s="74" t="s">
        <v>132</v>
      </c>
      <c r="B6" s="75">
        <v>0</v>
      </c>
      <c r="C6" s="74">
        <v>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0</v>
      </c>
      <c r="P6" s="74">
        <v>0</v>
      </c>
      <c r="Q6" s="74">
        <v>0</v>
      </c>
      <c r="R6" s="74">
        <v>0</v>
      </c>
      <c r="S6" s="74">
        <v>0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Y6" s="74">
        <v>0</v>
      </c>
      <c r="Z6" s="74">
        <v>0</v>
      </c>
      <c r="AA6" s="74">
        <v>0</v>
      </c>
      <c r="AB6" s="74">
        <v>0</v>
      </c>
      <c r="AC6" s="74">
        <v>0</v>
      </c>
      <c r="AD6" s="74">
        <v>0</v>
      </c>
      <c r="AE6" s="74">
        <v>0</v>
      </c>
      <c r="AF6" s="74">
        <v>0</v>
      </c>
      <c r="AG6" s="74">
        <v>0</v>
      </c>
      <c r="AH6" s="74">
        <v>19960</v>
      </c>
      <c r="AI6" s="74">
        <v>41500</v>
      </c>
      <c r="AJ6" s="74">
        <v>41890</v>
      </c>
      <c r="AK6" s="74">
        <v>0</v>
      </c>
      <c r="AL6" s="74">
        <v>0</v>
      </c>
      <c r="AM6" s="74">
        <v>0</v>
      </c>
      <c r="AN6" s="74">
        <v>0</v>
      </c>
      <c r="AO6" s="74">
        <v>0</v>
      </c>
      <c r="AP6" s="74">
        <v>0</v>
      </c>
      <c r="AQ6" s="74">
        <v>0</v>
      </c>
      <c r="AR6" s="74">
        <v>0</v>
      </c>
      <c r="AS6" s="74">
        <v>0</v>
      </c>
      <c r="AT6" s="74">
        <v>0</v>
      </c>
      <c r="AU6" s="74">
        <v>0</v>
      </c>
      <c r="AV6" s="74">
        <v>0</v>
      </c>
      <c r="AW6" s="74">
        <v>0</v>
      </c>
      <c r="AX6" s="74">
        <v>0</v>
      </c>
      <c r="AY6" s="74">
        <v>0</v>
      </c>
      <c r="AZ6" s="74">
        <v>0</v>
      </c>
      <c r="BA6" s="74">
        <v>0</v>
      </c>
      <c r="BB6" s="74">
        <v>0</v>
      </c>
      <c r="BC6" s="74">
        <v>0</v>
      </c>
      <c r="BD6" s="74">
        <v>0</v>
      </c>
      <c r="BE6" s="74">
        <v>0</v>
      </c>
      <c r="BF6" s="74">
        <v>0</v>
      </c>
      <c r="BG6" s="74">
        <v>0</v>
      </c>
      <c r="BH6" s="74">
        <v>0</v>
      </c>
      <c r="BI6" s="74">
        <v>0</v>
      </c>
      <c r="BJ6" s="74">
        <v>0</v>
      </c>
      <c r="BK6" s="74">
        <v>0</v>
      </c>
      <c r="BL6" s="74">
        <v>0</v>
      </c>
      <c r="BM6" s="74">
        <v>0</v>
      </c>
      <c r="BN6" s="74">
        <v>0</v>
      </c>
      <c r="BO6" s="74">
        <v>0</v>
      </c>
      <c r="BP6" s="74">
        <v>0</v>
      </c>
      <c r="BQ6" s="74">
        <v>0</v>
      </c>
      <c r="BR6" s="74">
        <v>0</v>
      </c>
      <c r="BS6" s="74">
        <v>0</v>
      </c>
      <c r="BT6" s="74">
        <v>0</v>
      </c>
      <c r="BU6" s="74">
        <v>0</v>
      </c>
      <c r="BV6" s="74">
        <v>0</v>
      </c>
      <c r="BW6" s="74">
        <v>0</v>
      </c>
      <c r="BX6" s="74">
        <v>0</v>
      </c>
      <c r="BY6" s="74">
        <v>0</v>
      </c>
      <c r="BZ6" s="74">
        <v>0</v>
      </c>
      <c r="CA6" s="74">
        <v>0</v>
      </c>
      <c r="CB6" s="74">
        <v>0</v>
      </c>
      <c r="CC6" s="74">
        <v>0</v>
      </c>
      <c r="CD6" s="74">
        <v>0</v>
      </c>
      <c r="CE6" s="74">
        <v>0</v>
      </c>
      <c r="CF6" s="74">
        <v>0</v>
      </c>
      <c r="CG6" s="74">
        <v>0</v>
      </c>
      <c r="CH6" s="74">
        <v>0</v>
      </c>
      <c r="CI6" s="74">
        <v>0</v>
      </c>
      <c r="CJ6" s="74">
        <v>0</v>
      </c>
      <c r="CK6" s="74">
        <v>0</v>
      </c>
      <c r="CL6" s="74">
        <v>0</v>
      </c>
      <c r="CM6" s="74">
        <v>0</v>
      </c>
      <c r="CN6" s="74">
        <v>0</v>
      </c>
      <c r="CO6" s="74">
        <v>0</v>
      </c>
      <c r="CP6" s="74">
        <v>0</v>
      </c>
      <c r="CQ6" s="74">
        <v>0</v>
      </c>
      <c r="CR6" s="74">
        <v>0</v>
      </c>
      <c r="CS6" s="74"/>
      <c r="CT6" s="74">
        <v>0</v>
      </c>
      <c r="CU6" s="74">
        <v>0</v>
      </c>
      <c r="CV6" s="74">
        <v>0</v>
      </c>
      <c r="CW6" s="74">
        <v>0</v>
      </c>
      <c r="CX6" s="74">
        <v>0</v>
      </c>
      <c r="CY6" s="74">
        <v>0</v>
      </c>
      <c r="CZ6" s="74">
        <v>0</v>
      </c>
      <c r="DA6" s="74">
        <v>0</v>
      </c>
      <c r="DB6" s="74">
        <v>0</v>
      </c>
      <c r="DC6" s="74">
        <v>0</v>
      </c>
      <c r="DD6" s="74">
        <v>0</v>
      </c>
      <c r="DE6" s="74">
        <v>0</v>
      </c>
      <c r="DF6" s="74">
        <v>0</v>
      </c>
      <c r="DG6" s="74">
        <v>0</v>
      </c>
      <c r="DH6" s="74">
        <v>0</v>
      </c>
      <c r="DI6" s="74">
        <v>0</v>
      </c>
      <c r="DJ6" s="74">
        <v>0</v>
      </c>
      <c r="DK6" s="74">
        <v>0</v>
      </c>
      <c r="DL6" s="74">
        <v>0</v>
      </c>
      <c r="DM6" s="74">
        <v>0</v>
      </c>
      <c r="DN6" s="74">
        <v>0</v>
      </c>
      <c r="DO6" s="74">
        <v>0</v>
      </c>
      <c r="DP6" s="74">
        <v>0</v>
      </c>
      <c r="DQ6" s="74">
        <v>0</v>
      </c>
      <c r="DR6" s="74">
        <v>0</v>
      </c>
      <c r="DS6" s="74">
        <v>0</v>
      </c>
      <c r="DT6" s="74">
        <v>0</v>
      </c>
      <c r="DU6" s="74">
        <v>0</v>
      </c>
      <c r="DV6" s="74">
        <v>0</v>
      </c>
      <c r="DW6" s="74">
        <v>0</v>
      </c>
      <c r="DX6" s="74">
        <v>0</v>
      </c>
      <c r="DY6" s="74">
        <v>0</v>
      </c>
      <c r="DZ6" s="74">
        <v>0</v>
      </c>
      <c r="EA6" s="74">
        <v>0</v>
      </c>
      <c r="EB6" s="74">
        <v>0</v>
      </c>
      <c r="EC6" s="74">
        <v>0</v>
      </c>
      <c r="ED6" s="74">
        <v>0</v>
      </c>
      <c r="EE6" s="74">
        <v>0</v>
      </c>
      <c r="EF6" s="74">
        <v>0</v>
      </c>
      <c r="EG6" s="74">
        <v>0</v>
      </c>
      <c r="EH6" s="74">
        <v>0</v>
      </c>
      <c r="EI6" s="74">
        <v>0</v>
      </c>
      <c r="EJ6" s="74">
        <v>0</v>
      </c>
      <c r="EK6" s="74">
        <v>0</v>
      </c>
      <c r="EL6" s="74">
        <v>0</v>
      </c>
      <c r="EM6" s="74">
        <v>0</v>
      </c>
      <c r="EN6" s="74">
        <v>0</v>
      </c>
      <c r="EO6" s="74">
        <v>0</v>
      </c>
      <c r="EP6" s="74">
        <v>0</v>
      </c>
      <c r="EQ6" s="74">
        <v>0</v>
      </c>
      <c r="ER6" s="74">
        <v>0</v>
      </c>
      <c r="ES6" s="74">
        <v>0</v>
      </c>
      <c r="ET6" s="74">
        <v>0</v>
      </c>
      <c r="EU6" s="74">
        <v>0</v>
      </c>
      <c r="EV6" s="74">
        <v>0</v>
      </c>
      <c r="EW6" s="74">
        <v>0</v>
      </c>
      <c r="EX6" s="74">
        <v>0</v>
      </c>
      <c r="EY6" s="74">
        <v>0</v>
      </c>
      <c r="EZ6" s="74">
        <v>0</v>
      </c>
      <c r="FA6" s="74">
        <v>0</v>
      </c>
      <c r="FB6" s="74">
        <v>0</v>
      </c>
      <c r="FC6" s="74">
        <v>0</v>
      </c>
      <c r="FD6" s="74">
        <v>0</v>
      </c>
      <c r="FE6" s="74">
        <v>0</v>
      </c>
      <c r="FF6" s="74">
        <v>0</v>
      </c>
      <c r="FG6" s="74">
        <v>0</v>
      </c>
      <c r="FH6" s="74">
        <v>0</v>
      </c>
      <c r="FI6" s="74">
        <v>0</v>
      </c>
      <c r="FJ6" s="74">
        <v>0</v>
      </c>
      <c r="FK6" s="74">
        <v>0</v>
      </c>
      <c r="FL6" s="74">
        <v>0</v>
      </c>
      <c r="FM6" s="74">
        <v>0</v>
      </c>
    </row>
    <row r="7" spans="1:169" ht="12" x14ac:dyDescent="0.2">
      <c r="A7" s="119" t="s">
        <v>133</v>
      </c>
      <c r="B7" s="120">
        <f t="shared" ref="B7:C7" si="168">B5-B6</f>
        <v>0</v>
      </c>
      <c r="C7" s="119">
        <f t="shared" si="168"/>
        <v>0</v>
      </c>
      <c r="D7" s="119">
        <f t="shared" ref="D7:E7" si="169">D5-D6</f>
        <v>0</v>
      </c>
      <c r="E7" s="119">
        <f t="shared" si="169"/>
        <v>0</v>
      </c>
      <c r="F7" s="119">
        <f t="shared" ref="F7:AF7" si="170">F5-F6</f>
        <v>0</v>
      </c>
      <c r="G7" s="119">
        <f t="shared" si="170"/>
        <v>0</v>
      </c>
      <c r="H7" s="119">
        <f t="shared" si="170"/>
        <v>0</v>
      </c>
      <c r="I7" s="119">
        <f t="shared" si="170"/>
        <v>0</v>
      </c>
      <c r="J7" s="119">
        <f t="shared" si="170"/>
        <v>0</v>
      </c>
      <c r="K7" s="119">
        <f t="shared" si="170"/>
        <v>0</v>
      </c>
      <c r="L7" s="119">
        <f t="shared" si="170"/>
        <v>0</v>
      </c>
      <c r="M7" s="119">
        <f t="shared" si="170"/>
        <v>0</v>
      </c>
      <c r="N7" s="119">
        <f t="shared" si="170"/>
        <v>0</v>
      </c>
      <c r="O7" s="119">
        <f t="shared" si="170"/>
        <v>0</v>
      </c>
      <c r="P7" s="119">
        <f t="shared" si="170"/>
        <v>0</v>
      </c>
      <c r="Q7" s="119">
        <f t="shared" si="170"/>
        <v>0</v>
      </c>
      <c r="R7" s="119">
        <f t="shared" si="170"/>
        <v>0</v>
      </c>
      <c r="S7" s="119">
        <f t="shared" si="170"/>
        <v>0</v>
      </c>
      <c r="T7" s="119">
        <f t="shared" si="170"/>
        <v>0</v>
      </c>
      <c r="U7" s="119">
        <f t="shared" si="170"/>
        <v>0</v>
      </c>
      <c r="V7" s="119">
        <f t="shared" si="170"/>
        <v>0</v>
      </c>
      <c r="W7" s="119">
        <f t="shared" si="170"/>
        <v>0</v>
      </c>
      <c r="X7" s="119">
        <f t="shared" si="170"/>
        <v>0</v>
      </c>
      <c r="Y7" s="119">
        <f t="shared" si="170"/>
        <v>0</v>
      </c>
      <c r="Z7" s="119">
        <f t="shared" si="170"/>
        <v>0</v>
      </c>
      <c r="AA7" s="119">
        <f t="shared" si="170"/>
        <v>0</v>
      </c>
      <c r="AB7" s="119">
        <f t="shared" si="170"/>
        <v>0</v>
      </c>
      <c r="AC7" s="119">
        <f t="shared" si="170"/>
        <v>0</v>
      </c>
      <c r="AD7" s="119">
        <f t="shared" si="170"/>
        <v>0</v>
      </c>
      <c r="AE7" s="119">
        <f t="shared" si="170"/>
        <v>0</v>
      </c>
      <c r="AF7" s="119">
        <f t="shared" si="170"/>
        <v>0</v>
      </c>
      <c r="AG7" s="119">
        <f t="shared" ref="AG7:CR7" si="171">AG5-AG6</f>
        <v>0</v>
      </c>
      <c r="AH7" s="119">
        <f t="shared" si="171"/>
        <v>3231</v>
      </c>
      <c r="AI7" s="119">
        <f t="shared" si="171"/>
        <v>6500</v>
      </c>
      <c r="AJ7" s="119">
        <f t="shared" si="171"/>
        <v>6110</v>
      </c>
      <c r="AK7" s="119">
        <f t="shared" si="171"/>
        <v>48000</v>
      </c>
      <c r="AL7" s="119">
        <f t="shared" si="171"/>
        <v>57600</v>
      </c>
      <c r="AM7" s="119">
        <f t="shared" si="171"/>
        <v>57600</v>
      </c>
      <c r="AN7" s="119">
        <f t="shared" si="171"/>
        <v>48000</v>
      </c>
      <c r="AO7" s="119">
        <f t="shared" si="171"/>
        <v>48000</v>
      </c>
      <c r="AP7" s="119">
        <f t="shared" si="171"/>
        <v>48000</v>
      </c>
      <c r="AQ7" s="119">
        <f t="shared" si="171"/>
        <v>0</v>
      </c>
      <c r="AR7" s="119">
        <f t="shared" si="171"/>
        <v>0</v>
      </c>
      <c r="AS7" s="119">
        <f t="shared" si="171"/>
        <v>0</v>
      </c>
      <c r="AT7" s="119">
        <f t="shared" si="171"/>
        <v>0</v>
      </c>
      <c r="AU7" s="119">
        <f t="shared" si="171"/>
        <v>0</v>
      </c>
      <c r="AV7" s="119">
        <f t="shared" si="171"/>
        <v>0</v>
      </c>
      <c r="AW7" s="119">
        <f t="shared" si="171"/>
        <v>0</v>
      </c>
      <c r="AX7" s="119">
        <f t="shared" si="171"/>
        <v>0</v>
      </c>
      <c r="AY7" s="119">
        <f t="shared" si="171"/>
        <v>0</v>
      </c>
      <c r="AZ7" s="119">
        <f t="shared" si="171"/>
        <v>0</v>
      </c>
      <c r="BA7" s="119">
        <f t="shared" si="171"/>
        <v>0</v>
      </c>
      <c r="BB7" s="119">
        <f t="shared" si="171"/>
        <v>0</v>
      </c>
      <c r="BC7" s="119">
        <f t="shared" si="171"/>
        <v>0</v>
      </c>
      <c r="BD7" s="119">
        <f t="shared" si="171"/>
        <v>0</v>
      </c>
      <c r="BE7" s="119">
        <f t="shared" si="171"/>
        <v>0</v>
      </c>
      <c r="BF7" s="119">
        <f t="shared" si="171"/>
        <v>0</v>
      </c>
      <c r="BG7" s="119">
        <f t="shared" si="171"/>
        <v>0</v>
      </c>
      <c r="BH7" s="119">
        <f t="shared" si="171"/>
        <v>0</v>
      </c>
      <c r="BI7" s="119">
        <f t="shared" si="171"/>
        <v>0</v>
      </c>
      <c r="BJ7" s="119">
        <f t="shared" si="171"/>
        <v>0</v>
      </c>
      <c r="BK7" s="119">
        <f t="shared" si="171"/>
        <v>0</v>
      </c>
      <c r="BL7" s="119">
        <f t="shared" si="171"/>
        <v>0</v>
      </c>
      <c r="BM7" s="119">
        <f t="shared" si="171"/>
        <v>0</v>
      </c>
      <c r="BN7" s="119">
        <f t="shared" si="171"/>
        <v>0</v>
      </c>
      <c r="BO7" s="119">
        <f t="shared" si="171"/>
        <v>0</v>
      </c>
      <c r="BP7" s="119">
        <f t="shared" si="171"/>
        <v>0</v>
      </c>
      <c r="BQ7" s="119">
        <f t="shared" si="171"/>
        <v>0</v>
      </c>
      <c r="BR7" s="119">
        <f t="shared" si="171"/>
        <v>0</v>
      </c>
      <c r="BS7" s="119">
        <f t="shared" si="171"/>
        <v>0</v>
      </c>
      <c r="BT7" s="119">
        <f t="shared" si="171"/>
        <v>0</v>
      </c>
      <c r="BU7" s="119">
        <f t="shared" si="171"/>
        <v>0</v>
      </c>
      <c r="BV7" s="119">
        <f t="shared" si="171"/>
        <v>0</v>
      </c>
      <c r="BW7" s="119">
        <f t="shared" si="171"/>
        <v>0</v>
      </c>
      <c r="BX7" s="119">
        <f t="shared" si="171"/>
        <v>0</v>
      </c>
      <c r="BY7" s="119">
        <f t="shared" si="171"/>
        <v>0</v>
      </c>
      <c r="BZ7" s="119">
        <f t="shared" si="171"/>
        <v>0</v>
      </c>
      <c r="CA7" s="119">
        <f t="shared" si="171"/>
        <v>0</v>
      </c>
      <c r="CB7" s="119">
        <f t="shared" si="171"/>
        <v>0</v>
      </c>
      <c r="CC7" s="119">
        <f t="shared" si="171"/>
        <v>0</v>
      </c>
      <c r="CD7" s="119">
        <f t="shared" si="171"/>
        <v>0</v>
      </c>
      <c r="CE7" s="119">
        <f t="shared" si="171"/>
        <v>0</v>
      </c>
      <c r="CF7" s="119">
        <f t="shared" si="171"/>
        <v>0</v>
      </c>
      <c r="CG7" s="119">
        <f t="shared" si="171"/>
        <v>0</v>
      </c>
      <c r="CH7" s="119">
        <f t="shared" si="171"/>
        <v>0</v>
      </c>
      <c r="CI7" s="119">
        <f t="shared" si="171"/>
        <v>0</v>
      </c>
      <c r="CJ7" s="119">
        <f t="shared" si="171"/>
        <v>0</v>
      </c>
      <c r="CK7" s="119">
        <f t="shared" si="171"/>
        <v>0</v>
      </c>
      <c r="CL7" s="119">
        <f t="shared" si="171"/>
        <v>0</v>
      </c>
      <c r="CM7" s="119">
        <f t="shared" si="171"/>
        <v>0</v>
      </c>
      <c r="CN7" s="119">
        <f t="shared" si="171"/>
        <v>0</v>
      </c>
      <c r="CO7" s="119">
        <f t="shared" si="171"/>
        <v>0</v>
      </c>
      <c r="CP7" s="119">
        <f t="shared" si="171"/>
        <v>0</v>
      </c>
      <c r="CQ7" s="119">
        <f t="shared" si="171"/>
        <v>0</v>
      </c>
      <c r="CR7" s="119">
        <f t="shared" si="171"/>
        <v>0</v>
      </c>
      <c r="CS7" s="119">
        <f t="shared" ref="CS7:FD7" si="172">CS5-CS6</f>
        <v>0</v>
      </c>
      <c r="CT7" s="119">
        <f t="shared" si="172"/>
        <v>0</v>
      </c>
      <c r="CU7" s="119">
        <f t="shared" si="172"/>
        <v>0</v>
      </c>
      <c r="CV7" s="119">
        <f t="shared" si="172"/>
        <v>0</v>
      </c>
      <c r="CW7" s="119">
        <f t="shared" si="172"/>
        <v>0</v>
      </c>
      <c r="CX7" s="119">
        <f t="shared" si="172"/>
        <v>0</v>
      </c>
      <c r="CY7" s="119">
        <f t="shared" si="172"/>
        <v>0</v>
      </c>
      <c r="CZ7" s="119">
        <f t="shared" si="172"/>
        <v>0</v>
      </c>
      <c r="DA7" s="119">
        <f t="shared" si="172"/>
        <v>0</v>
      </c>
      <c r="DB7" s="119">
        <f t="shared" si="172"/>
        <v>0</v>
      </c>
      <c r="DC7" s="119">
        <f t="shared" si="172"/>
        <v>0</v>
      </c>
      <c r="DD7" s="119">
        <f t="shared" si="172"/>
        <v>0</v>
      </c>
      <c r="DE7" s="119">
        <f t="shared" si="172"/>
        <v>0</v>
      </c>
      <c r="DF7" s="119">
        <f t="shared" si="172"/>
        <v>0</v>
      </c>
      <c r="DG7" s="119">
        <f t="shared" si="172"/>
        <v>0</v>
      </c>
      <c r="DH7" s="119">
        <f t="shared" si="172"/>
        <v>0</v>
      </c>
      <c r="DI7" s="119">
        <f t="shared" si="172"/>
        <v>0</v>
      </c>
      <c r="DJ7" s="119">
        <f t="shared" si="172"/>
        <v>0</v>
      </c>
      <c r="DK7" s="119">
        <f t="shared" si="172"/>
        <v>0</v>
      </c>
      <c r="DL7" s="119">
        <f t="shared" si="172"/>
        <v>0</v>
      </c>
      <c r="DM7" s="119">
        <f t="shared" si="172"/>
        <v>0</v>
      </c>
      <c r="DN7" s="119">
        <f t="shared" si="172"/>
        <v>0</v>
      </c>
      <c r="DO7" s="119">
        <f t="shared" si="172"/>
        <v>0</v>
      </c>
      <c r="DP7" s="119">
        <f t="shared" si="172"/>
        <v>0</v>
      </c>
      <c r="DQ7" s="119">
        <f t="shared" si="172"/>
        <v>0</v>
      </c>
      <c r="DR7" s="119">
        <f t="shared" si="172"/>
        <v>0</v>
      </c>
      <c r="DS7" s="119">
        <f t="shared" si="172"/>
        <v>0</v>
      </c>
      <c r="DT7" s="119">
        <f t="shared" si="172"/>
        <v>0</v>
      </c>
      <c r="DU7" s="119">
        <f t="shared" si="172"/>
        <v>0</v>
      </c>
      <c r="DV7" s="119">
        <f t="shared" si="172"/>
        <v>0</v>
      </c>
      <c r="DW7" s="119">
        <f t="shared" si="172"/>
        <v>0</v>
      </c>
      <c r="DX7" s="119">
        <f t="shared" si="172"/>
        <v>0</v>
      </c>
      <c r="DY7" s="119">
        <f t="shared" si="172"/>
        <v>0</v>
      </c>
      <c r="DZ7" s="119">
        <f t="shared" si="172"/>
        <v>0</v>
      </c>
      <c r="EA7" s="119">
        <f t="shared" si="172"/>
        <v>0</v>
      </c>
      <c r="EB7" s="119">
        <f t="shared" si="172"/>
        <v>0</v>
      </c>
      <c r="EC7" s="119">
        <f t="shared" si="172"/>
        <v>0</v>
      </c>
      <c r="ED7" s="119">
        <f t="shared" si="172"/>
        <v>0</v>
      </c>
      <c r="EE7" s="119">
        <f t="shared" si="172"/>
        <v>0</v>
      </c>
      <c r="EF7" s="119">
        <f t="shared" si="172"/>
        <v>0</v>
      </c>
      <c r="EG7" s="119">
        <f t="shared" si="172"/>
        <v>0</v>
      </c>
      <c r="EH7" s="119">
        <f t="shared" si="172"/>
        <v>0</v>
      </c>
      <c r="EI7" s="119">
        <f t="shared" si="172"/>
        <v>0</v>
      </c>
      <c r="EJ7" s="119">
        <f t="shared" si="172"/>
        <v>0</v>
      </c>
      <c r="EK7" s="119">
        <f t="shared" si="172"/>
        <v>0</v>
      </c>
      <c r="EL7" s="119">
        <f t="shared" si="172"/>
        <v>0</v>
      </c>
      <c r="EM7" s="119">
        <f t="shared" si="172"/>
        <v>0</v>
      </c>
      <c r="EN7" s="119">
        <f t="shared" si="172"/>
        <v>0</v>
      </c>
      <c r="EO7" s="119">
        <f t="shared" si="172"/>
        <v>0</v>
      </c>
      <c r="EP7" s="119">
        <f t="shared" si="172"/>
        <v>0</v>
      </c>
      <c r="EQ7" s="119">
        <f t="shared" si="172"/>
        <v>0</v>
      </c>
      <c r="ER7" s="119">
        <f t="shared" si="172"/>
        <v>0</v>
      </c>
      <c r="ES7" s="119">
        <f t="shared" si="172"/>
        <v>0</v>
      </c>
      <c r="ET7" s="119">
        <f t="shared" si="172"/>
        <v>0</v>
      </c>
      <c r="EU7" s="119">
        <f t="shared" si="172"/>
        <v>0</v>
      </c>
      <c r="EV7" s="119">
        <f t="shared" si="172"/>
        <v>0</v>
      </c>
      <c r="EW7" s="119">
        <f t="shared" si="172"/>
        <v>0</v>
      </c>
      <c r="EX7" s="119">
        <f t="shared" si="172"/>
        <v>0</v>
      </c>
      <c r="EY7" s="119">
        <f t="shared" si="172"/>
        <v>0</v>
      </c>
      <c r="EZ7" s="119">
        <f t="shared" si="172"/>
        <v>0</v>
      </c>
      <c r="FA7" s="119">
        <f t="shared" si="172"/>
        <v>0</v>
      </c>
      <c r="FB7" s="119">
        <f t="shared" si="172"/>
        <v>0</v>
      </c>
      <c r="FC7" s="119">
        <f t="shared" si="172"/>
        <v>0</v>
      </c>
      <c r="FD7" s="119">
        <f t="shared" si="172"/>
        <v>0</v>
      </c>
      <c r="FE7" s="119">
        <f t="shared" ref="FE7:FM7" si="173">FE5-FE6</f>
        <v>0</v>
      </c>
      <c r="FF7" s="119">
        <f t="shared" si="173"/>
        <v>0</v>
      </c>
      <c r="FG7" s="119">
        <f t="shared" si="173"/>
        <v>0</v>
      </c>
      <c r="FH7" s="119">
        <f t="shared" si="173"/>
        <v>0</v>
      </c>
      <c r="FI7" s="119">
        <f t="shared" si="173"/>
        <v>0</v>
      </c>
      <c r="FJ7" s="119">
        <f t="shared" si="173"/>
        <v>0</v>
      </c>
      <c r="FK7" s="119">
        <f t="shared" si="173"/>
        <v>0</v>
      </c>
      <c r="FL7" s="119">
        <f t="shared" si="173"/>
        <v>0</v>
      </c>
      <c r="FM7" s="119">
        <f t="shared" si="173"/>
        <v>0</v>
      </c>
    </row>
    <row r="8" spans="1:169" ht="12" x14ac:dyDescent="0.2">
      <c r="A8" s="121" t="s">
        <v>134</v>
      </c>
      <c r="B8" s="122">
        <f>IF(B7=0,0,B7/B6)</f>
        <v>0</v>
      </c>
      <c r="C8" s="122">
        <f t="shared" ref="C8" si="174">IF(C7=0,0,C7/C6)</f>
        <v>0</v>
      </c>
      <c r="D8" s="122">
        <f t="shared" ref="D8:E8" si="175">IF(D7=0,0,D7/D6)</f>
        <v>0</v>
      </c>
      <c r="E8" s="122">
        <f t="shared" si="175"/>
        <v>0</v>
      </c>
      <c r="F8" s="122">
        <f t="shared" ref="F8:AF8" si="176">IF(F7=0,0,F7/F6)</f>
        <v>0</v>
      </c>
      <c r="G8" s="122">
        <f t="shared" si="176"/>
        <v>0</v>
      </c>
      <c r="H8" s="122">
        <f t="shared" si="176"/>
        <v>0</v>
      </c>
      <c r="I8" s="122">
        <f t="shared" si="176"/>
        <v>0</v>
      </c>
      <c r="J8" s="122">
        <f t="shared" si="176"/>
        <v>0</v>
      </c>
      <c r="K8" s="122">
        <f t="shared" si="176"/>
        <v>0</v>
      </c>
      <c r="L8" s="122">
        <f t="shared" si="176"/>
        <v>0</v>
      </c>
      <c r="M8" s="122">
        <f t="shared" si="176"/>
        <v>0</v>
      </c>
      <c r="N8" s="122">
        <f t="shared" si="176"/>
        <v>0</v>
      </c>
      <c r="O8" s="122">
        <f t="shared" si="176"/>
        <v>0</v>
      </c>
      <c r="P8" s="122">
        <f t="shared" si="176"/>
        <v>0</v>
      </c>
      <c r="Q8" s="122">
        <f t="shared" si="176"/>
        <v>0</v>
      </c>
      <c r="R8" s="122">
        <f t="shared" si="176"/>
        <v>0</v>
      </c>
      <c r="S8" s="122">
        <f t="shared" si="176"/>
        <v>0</v>
      </c>
      <c r="T8" s="122">
        <f t="shared" si="176"/>
        <v>0</v>
      </c>
      <c r="U8" s="122">
        <f t="shared" si="176"/>
        <v>0</v>
      </c>
      <c r="V8" s="122">
        <f t="shared" si="176"/>
        <v>0</v>
      </c>
      <c r="W8" s="122">
        <f t="shared" si="176"/>
        <v>0</v>
      </c>
      <c r="X8" s="122">
        <f t="shared" si="176"/>
        <v>0</v>
      </c>
      <c r="Y8" s="122">
        <f t="shared" si="176"/>
        <v>0</v>
      </c>
      <c r="Z8" s="122">
        <f t="shared" si="176"/>
        <v>0</v>
      </c>
      <c r="AA8" s="122">
        <f t="shared" si="176"/>
        <v>0</v>
      </c>
      <c r="AB8" s="122">
        <f t="shared" si="176"/>
        <v>0</v>
      </c>
      <c r="AC8" s="122">
        <f t="shared" si="176"/>
        <v>0</v>
      </c>
      <c r="AD8" s="122">
        <f t="shared" si="176"/>
        <v>0</v>
      </c>
      <c r="AE8" s="122">
        <f t="shared" si="176"/>
        <v>0</v>
      </c>
      <c r="AF8" s="122">
        <f t="shared" si="176"/>
        <v>0</v>
      </c>
      <c r="AG8" s="122">
        <f t="shared" ref="AG8:CR8" si="177">IF(AG7=0,0,AG7/AG6)</f>
        <v>0</v>
      </c>
      <c r="AH8" s="122">
        <f t="shared" si="177"/>
        <v>0.16187374749498998</v>
      </c>
      <c r="AI8" s="122">
        <f t="shared" si="177"/>
        <v>0.15662650602409639</v>
      </c>
      <c r="AJ8" s="122">
        <f t="shared" si="177"/>
        <v>0.14585820004774408</v>
      </c>
      <c r="AK8" s="122" t="e">
        <f t="shared" si="177"/>
        <v>#DIV/0!</v>
      </c>
      <c r="AL8" s="122" t="e">
        <f t="shared" si="177"/>
        <v>#DIV/0!</v>
      </c>
      <c r="AM8" s="122" t="e">
        <f t="shared" si="177"/>
        <v>#DIV/0!</v>
      </c>
      <c r="AN8" s="122" t="e">
        <f t="shared" si="177"/>
        <v>#DIV/0!</v>
      </c>
      <c r="AO8" s="122" t="e">
        <f t="shared" si="177"/>
        <v>#DIV/0!</v>
      </c>
      <c r="AP8" s="122" t="e">
        <f t="shared" si="177"/>
        <v>#DIV/0!</v>
      </c>
      <c r="AQ8" s="122">
        <f t="shared" si="177"/>
        <v>0</v>
      </c>
      <c r="AR8" s="122">
        <f t="shared" si="177"/>
        <v>0</v>
      </c>
      <c r="AS8" s="122">
        <f t="shared" si="177"/>
        <v>0</v>
      </c>
      <c r="AT8" s="122">
        <f t="shared" si="177"/>
        <v>0</v>
      </c>
      <c r="AU8" s="122">
        <f t="shared" si="177"/>
        <v>0</v>
      </c>
      <c r="AV8" s="122">
        <f t="shared" si="177"/>
        <v>0</v>
      </c>
      <c r="AW8" s="122">
        <f t="shared" si="177"/>
        <v>0</v>
      </c>
      <c r="AX8" s="122">
        <f t="shared" si="177"/>
        <v>0</v>
      </c>
      <c r="AY8" s="122">
        <f t="shared" si="177"/>
        <v>0</v>
      </c>
      <c r="AZ8" s="122">
        <f t="shared" si="177"/>
        <v>0</v>
      </c>
      <c r="BA8" s="122">
        <f t="shared" si="177"/>
        <v>0</v>
      </c>
      <c r="BB8" s="122">
        <f t="shared" si="177"/>
        <v>0</v>
      </c>
      <c r="BC8" s="122">
        <f t="shared" si="177"/>
        <v>0</v>
      </c>
      <c r="BD8" s="122">
        <f t="shared" si="177"/>
        <v>0</v>
      </c>
      <c r="BE8" s="122">
        <f t="shared" si="177"/>
        <v>0</v>
      </c>
      <c r="BF8" s="122">
        <f t="shared" si="177"/>
        <v>0</v>
      </c>
      <c r="BG8" s="122">
        <f t="shared" si="177"/>
        <v>0</v>
      </c>
      <c r="BH8" s="122">
        <f t="shared" si="177"/>
        <v>0</v>
      </c>
      <c r="BI8" s="122">
        <f t="shared" si="177"/>
        <v>0</v>
      </c>
      <c r="BJ8" s="122">
        <f t="shared" si="177"/>
        <v>0</v>
      </c>
      <c r="BK8" s="122">
        <f t="shared" si="177"/>
        <v>0</v>
      </c>
      <c r="BL8" s="122">
        <f t="shared" si="177"/>
        <v>0</v>
      </c>
      <c r="BM8" s="122">
        <f t="shared" si="177"/>
        <v>0</v>
      </c>
      <c r="BN8" s="122">
        <f t="shared" si="177"/>
        <v>0</v>
      </c>
      <c r="BO8" s="122">
        <f t="shared" si="177"/>
        <v>0</v>
      </c>
      <c r="BP8" s="122">
        <f t="shared" si="177"/>
        <v>0</v>
      </c>
      <c r="BQ8" s="122">
        <f t="shared" si="177"/>
        <v>0</v>
      </c>
      <c r="BR8" s="122">
        <f t="shared" si="177"/>
        <v>0</v>
      </c>
      <c r="BS8" s="122">
        <f t="shared" si="177"/>
        <v>0</v>
      </c>
      <c r="BT8" s="122">
        <f t="shared" si="177"/>
        <v>0</v>
      </c>
      <c r="BU8" s="122">
        <f t="shared" si="177"/>
        <v>0</v>
      </c>
      <c r="BV8" s="122">
        <f t="shared" si="177"/>
        <v>0</v>
      </c>
      <c r="BW8" s="122">
        <f t="shared" si="177"/>
        <v>0</v>
      </c>
      <c r="BX8" s="122">
        <f t="shared" si="177"/>
        <v>0</v>
      </c>
      <c r="BY8" s="122">
        <f t="shared" si="177"/>
        <v>0</v>
      </c>
      <c r="BZ8" s="122">
        <f t="shared" si="177"/>
        <v>0</v>
      </c>
      <c r="CA8" s="122">
        <f t="shared" si="177"/>
        <v>0</v>
      </c>
      <c r="CB8" s="122">
        <f t="shared" si="177"/>
        <v>0</v>
      </c>
      <c r="CC8" s="122">
        <f t="shared" si="177"/>
        <v>0</v>
      </c>
      <c r="CD8" s="122">
        <f t="shared" si="177"/>
        <v>0</v>
      </c>
      <c r="CE8" s="122">
        <f t="shared" si="177"/>
        <v>0</v>
      </c>
      <c r="CF8" s="122">
        <f t="shared" si="177"/>
        <v>0</v>
      </c>
      <c r="CG8" s="122">
        <f t="shared" si="177"/>
        <v>0</v>
      </c>
      <c r="CH8" s="122">
        <f t="shared" si="177"/>
        <v>0</v>
      </c>
      <c r="CI8" s="122">
        <f t="shared" si="177"/>
        <v>0</v>
      </c>
      <c r="CJ8" s="122">
        <f t="shared" si="177"/>
        <v>0</v>
      </c>
      <c r="CK8" s="122">
        <f t="shared" si="177"/>
        <v>0</v>
      </c>
      <c r="CL8" s="122">
        <f t="shared" si="177"/>
        <v>0</v>
      </c>
      <c r="CM8" s="122">
        <f t="shared" si="177"/>
        <v>0</v>
      </c>
      <c r="CN8" s="122">
        <f t="shared" si="177"/>
        <v>0</v>
      </c>
      <c r="CO8" s="122">
        <f t="shared" si="177"/>
        <v>0</v>
      </c>
      <c r="CP8" s="122">
        <f t="shared" si="177"/>
        <v>0</v>
      </c>
      <c r="CQ8" s="122">
        <f t="shared" si="177"/>
        <v>0</v>
      </c>
      <c r="CR8" s="122">
        <f t="shared" si="177"/>
        <v>0</v>
      </c>
      <c r="CS8" s="122">
        <f>IF(CS7=0,0,CS7/CS6)</f>
        <v>0</v>
      </c>
      <c r="CT8" s="122">
        <f t="shared" ref="CT8:FD8" si="178">IF(CT7=0,0,CT7/CT6)</f>
        <v>0</v>
      </c>
      <c r="CU8" s="122">
        <f t="shared" si="178"/>
        <v>0</v>
      </c>
      <c r="CV8" s="122">
        <f t="shared" si="178"/>
        <v>0</v>
      </c>
      <c r="CW8" s="122">
        <f t="shared" si="178"/>
        <v>0</v>
      </c>
      <c r="CX8" s="122">
        <f t="shared" si="178"/>
        <v>0</v>
      </c>
      <c r="CY8" s="122">
        <f t="shared" si="178"/>
        <v>0</v>
      </c>
      <c r="CZ8" s="122">
        <f t="shared" si="178"/>
        <v>0</v>
      </c>
      <c r="DA8" s="122">
        <f t="shared" si="178"/>
        <v>0</v>
      </c>
      <c r="DB8" s="122">
        <f t="shared" si="178"/>
        <v>0</v>
      </c>
      <c r="DC8" s="122">
        <f t="shared" si="178"/>
        <v>0</v>
      </c>
      <c r="DD8" s="122">
        <f t="shared" si="178"/>
        <v>0</v>
      </c>
      <c r="DE8" s="122">
        <f t="shared" si="178"/>
        <v>0</v>
      </c>
      <c r="DF8" s="122">
        <f t="shared" si="178"/>
        <v>0</v>
      </c>
      <c r="DG8" s="122">
        <f t="shared" si="178"/>
        <v>0</v>
      </c>
      <c r="DH8" s="122">
        <f t="shared" si="178"/>
        <v>0</v>
      </c>
      <c r="DI8" s="122">
        <f t="shared" si="178"/>
        <v>0</v>
      </c>
      <c r="DJ8" s="122">
        <f t="shared" si="178"/>
        <v>0</v>
      </c>
      <c r="DK8" s="122">
        <f t="shared" si="178"/>
        <v>0</v>
      </c>
      <c r="DL8" s="122">
        <f t="shared" si="178"/>
        <v>0</v>
      </c>
      <c r="DM8" s="122">
        <f t="shared" si="178"/>
        <v>0</v>
      </c>
      <c r="DN8" s="122">
        <f t="shared" si="178"/>
        <v>0</v>
      </c>
      <c r="DO8" s="122">
        <f t="shared" si="178"/>
        <v>0</v>
      </c>
      <c r="DP8" s="122">
        <f t="shared" si="178"/>
        <v>0</v>
      </c>
      <c r="DQ8" s="122">
        <f t="shared" si="178"/>
        <v>0</v>
      </c>
      <c r="DR8" s="122">
        <f t="shared" si="178"/>
        <v>0</v>
      </c>
      <c r="DS8" s="122">
        <f t="shared" si="178"/>
        <v>0</v>
      </c>
      <c r="DT8" s="122">
        <f t="shared" si="178"/>
        <v>0</v>
      </c>
      <c r="DU8" s="122">
        <f t="shared" si="178"/>
        <v>0</v>
      </c>
      <c r="DV8" s="122">
        <f t="shared" si="178"/>
        <v>0</v>
      </c>
      <c r="DW8" s="122">
        <f t="shared" si="178"/>
        <v>0</v>
      </c>
      <c r="DX8" s="122">
        <f t="shared" si="178"/>
        <v>0</v>
      </c>
      <c r="DY8" s="122">
        <f t="shared" si="178"/>
        <v>0</v>
      </c>
      <c r="DZ8" s="122">
        <f t="shared" si="178"/>
        <v>0</v>
      </c>
      <c r="EA8" s="122">
        <f t="shared" si="178"/>
        <v>0</v>
      </c>
      <c r="EB8" s="122">
        <f t="shared" si="178"/>
        <v>0</v>
      </c>
      <c r="EC8" s="122">
        <f t="shared" si="178"/>
        <v>0</v>
      </c>
      <c r="ED8" s="122">
        <f t="shared" si="178"/>
        <v>0</v>
      </c>
      <c r="EE8" s="122">
        <f t="shared" si="178"/>
        <v>0</v>
      </c>
      <c r="EF8" s="122">
        <f t="shared" si="178"/>
        <v>0</v>
      </c>
      <c r="EG8" s="122">
        <f t="shared" si="178"/>
        <v>0</v>
      </c>
      <c r="EH8" s="122">
        <f t="shared" si="178"/>
        <v>0</v>
      </c>
      <c r="EI8" s="122">
        <f t="shared" si="178"/>
        <v>0</v>
      </c>
      <c r="EJ8" s="122">
        <f t="shared" si="178"/>
        <v>0</v>
      </c>
      <c r="EK8" s="122">
        <f t="shared" si="178"/>
        <v>0</v>
      </c>
      <c r="EL8" s="122">
        <f t="shared" si="178"/>
        <v>0</v>
      </c>
      <c r="EM8" s="122">
        <f t="shared" si="178"/>
        <v>0</v>
      </c>
      <c r="EN8" s="122">
        <f t="shared" si="178"/>
        <v>0</v>
      </c>
      <c r="EO8" s="122">
        <f t="shared" si="178"/>
        <v>0</v>
      </c>
      <c r="EP8" s="122">
        <f t="shared" si="178"/>
        <v>0</v>
      </c>
      <c r="EQ8" s="122">
        <f t="shared" si="178"/>
        <v>0</v>
      </c>
      <c r="ER8" s="122">
        <f t="shared" si="178"/>
        <v>0</v>
      </c>
      <c r="ES8" s="122">
        <f t="shared" si="178"/>
        <v>0</v>
      </c>
      <c r="ET8" s="122">
        <f t="shared" si="178"/>
        <v>0</v>
      </c>
      <c r="EU8" s="122">
        <f t="shared" si="178"/>
        <v>0</v>
      </c>
      <c r="EV8" s="122">
        <f t="shared" si="178"/>
        <v>0</v>
      </c>
      <c r="EW8" s="122">
        <f t="shared" si="178"/>
        <v>0</v>
      </c>
      <c r="EX8" s="122">
        <f t="shared" si="178"/>
        <v>0</v>
      </c>
      <c r="EY8" s="122">
        <f t="shared" si="178"/>
        <v>0</v>
      </c>
      <c r="EZ8" s="122">
        <f t="shared" si="178"/>
        <v>0</v>
      </c>
      <c r="FA8" s="122">
        <f t="shared" si="178"/>
        <v>0</v>
      </c>
      <c r="FB8" s="122">
        <f t="shared" si="178"/>
        <v>0</v>
      </c>
      <c r="FC8" s="122">
        <f t="shared" si="178"/>
        <v>0</v>
      </c>
      <c r="FD8" s="122">
        <f t="shared" si="178"/>
        <v>0</v>
      </c>
      <c r="FE8" s="122">
        <f t="shared" ref="FE8:FM8" si="179">IF(FE7=0,0,FE7/FE6)</f>
        <v>0</v>
      </c>
      <c r="FF8" s="122">
        <f t="shared" si="179"/>
        <v>0</v>
      </c>
      <c r="FG8" s="122">
        <f t="shared" si="179"/>
        <v>0</v>
      </c>
      <c r="FH8" s="122">
        <f t="shared" si="179"/>
        <v>0</v>
      </c>
      <c r="FI8" s="122">
        <f t="shared" si="179"/>
        <v>0</v>
      </c>
      <c r="FJ8" s="122">
        <f t="shared" si="179"/>
        <v>0</v>
      </c>
      <c r="FK8" s="122">
        <f t="shared" si="179"/>
        <v>0</v>
      </c>
      <c r="FL8" s="122">
        <f t="shared" si="179"/>
        <v>0</v>
      </c>
      <c r="FM8" s="122">
        <f t="shared" si="179"/>
        <v>0</v>
      </c>
    </row>
    <row r="9" spans="1:169" ht="12" x14ac:dyDescent="0.2">
      <c r="A9" s="123" t="s">
        <v>135</v>
      </c>
      <c r="B9" s="124">
        <v>0</v>
      </c>
      <c r="C9" s="123">
        <v>0</v>
      </c>
      <c r="D9" s="123">
        <v>0</v>
      </c>
      <c r="E9" s="123">
        <v>0</v>
      </c>
      <c r="F9" s="123">
        <v>0</v>
      </c>
      <c r="G9" s="123">
        <v>0</v>
      </c>
      <c r="H9" s="123">
        <v>0</v>
      </c>
      <c r="I9" s="123">
        <v>0</v>
      </c>
      <c r="J9" s="123">
        <v>0</v>
      </c>
      <c r="K9" s="123">
        <v>0</v>
      </c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3">
        <v>0</v>
      </c>
      <c r="S9" s="123">
        <v>0</v>
      </c>
      <c r="T9" s="123">
        <v>0</v>
      </c>
      <c r="U9" s="123">
        <v>0</v>
      </c>
      <c r="V9" s="123">
        <v>0</v>
      </c>
      <c r="W9" s="123">
        <v>0</v>
      </c>
      <c r="X9" s="123">
        <v>0</v>
      </c>
      <c r="Y9" s="123">
        <v>0</v>
      </c>
      <c r="Z9" s="123">
        <v>0</v>
      </c>
      <c r="AA9" s="123">
        <v>0</v>
      </c>
      <c r="AB9" s="123">
        <v>0</v>
      </c>
      <c r="AC9" s="123">
        <v>0</v>
      </c>
      <c r="AD9" s="123">
        <v>0</v>
      </c>
      <c r="AE9" s="123">
        <v>0</v>
      </c>
      <c r="AF9" s="123">
        <v>0</v>
      </c>
      <c r="AG9" s="123">
        <v>0</v>
      </c>
      <c r="AH9" s="123">
        <v>60</v>
      </c>
      <c r="AI9" s="123">
        <v>300</v>
      </c>
      <c r="AJ9" s="123">
        <v>290</v>
      </c>
      <c r="AK9" s="123">
        <v>0</v>
      </c>
      <c r="AL9" s="123">
        <v>0</v>
      </c>
      <c r="AM9" s="123">
        <v>0</v>
      </c>
      <c r="AN9" s="123">
        <v>0</v>
      </c>
      <c r="AO9" s="123">
        <v>0</v>
      </c>
      <c r="AP9" s="123">
        <v>0</v>
      </c>
      <c r="AQ9" s="123">
        <v>0</v>
      </c>
      <c r="AR9" s="123">
        <v>0</v>
      </c>
      <c r="AS9" s="123">
        <v>0</v>
      </c>
      <c r="AT9" s="123">
        <v>0</v>
      </c>
      <c r="AU9" s="123">
        <v>0</v>
      </c>
      <c r="AV9" s="123">
        <v>0</v>
      </c>
      <c r="AW9" s="123">
        <v>0</v>
      </c>
      <c r="AX9" s="123">
        <v>0</v>
      </c>
      <c r="AY9" s="123">
        <v>0</v>
      </c>
      <c r="AZ9" s="123">
        <v>0</v>
      </c>
      <c r="BA9" s="123">
        <v>0</v>
      </c>
      <c r="BB9" s="123">
        <v>0</v>
      </c>
      <c r="BC9" s="123">
        <v>0</v>
      </c>
      <c r="BD9" s="123">
        <v>0</v>
      </c>
      <c r="BE9" s="123">
        <v>0</v>
      </c>
      <c r="BF9" s="123">
        <v>0</v>
      </c>
      <c r="BG9" s="123">
        <v>0</v>
      </c>
      <c r="BH9" s="123">
        <v>0</v>
      </c>
      <c r="BI9" s="123">
        <v>0</v>
      </c>
      <c r="BJ9" s="123">
        <v>0</v>
      </c>
      <c r="BK9" s="123">
        <v>0</v>
      </c>
      <c r="BL9" s="123">
        <v>0</v>
      </c>
      <c r="BM9" s="123">
        <v>0</v>
      </c>
      <c r="BN9" s="123">
        <v>0</v>
      </c>
      <c r="BO9" s="123">
        <v>0</v>
      </c>
      <c r="BP9" s="123">
        <v>0</v>
      </c>
      <c r="BQ9" s="123">
        <v>0</v>
      </c>
      <c r="BR9" s="123">
        <v>0</v>
      </c>
      <c r="BS9" s="123">
        <v>0</v>
      </c>
      <c r="BT9" s="123">
        <v>0</v>
      </c>
      <c r="BU9" s="123">
        <v>0</v>
      </c>
      <c r="BV9" s="123">
        <v>0</v>
      </c>
      <c r="BW9" s="123">
        <v>0</v>
      </c>
      <c r="BX9" s="123">
        <v>0</v>
      </c>
      <c r="BY9" s="123">
        <v>0</v>
      </c>
      <c r="BZ9" s="123">
        <v>0</v>
      </c>
      <c r="CA9" s="123">
        <v>0</v>
      </c>
      <c r="CB9" s="123">
        <v>0</v>
      </c>
      <c r="CC9" s="123">
        <v>0</v>
      </c>
      <c r="CD9" s="123">
        <v>0</v>
      </c>
      <c r="CE9" s="123">
        <v>0</v>
      </c>
      <c r="CF9" s="123">
        <v>0</v>
      </c>
      <c r="CG9" s="123">
        <v>0</v>
      </c>
      <c r="CH9" s="123">
        <v>0</v>
      </c>
      <c r="CI9" s="123">
        <v>0</v>
      </c>
      <c r="CJ9" s="123">
        <v>0</v>
      </c>
      <c r="CK9" s="123">
        <v>0</v>
      </c>
      <c r="CL9" s="123">
        <v>0</v>
      </c>
      <c r="CM9" s="123">
        <v>0</v>
      </c>
      <c r="CN9" s="123">
        <v>0</v>
      </c>
      <c r="CO9" s="123">
        <v>0</v>
      </c>
      <c r="CP9" s="123">
        <v>0</v>
      </c>
      <c r="CQ9" s="123">
        <v>0</v>
      </c>
      <c r="CR9" s="123">
        <v>0</v>
      </c>
      <c r="CS9" s="123"/>
      <c r="CT9" s="123">
        <v>0</v>
      </c>
      <c r="CU9" s="123">
        <v>0</v>
      </c>
      <c r="CV9" s="123">
        <v>0</v>
      </c>
      <c r="CW9" s="123">
        <v>0</v>
      </c>
      <c r="CX9" s="123">
        <v>0</v>
      </c>
      <c r="CY9" s="123">
        <v>0</v>
      </c>
      <c r="CZ9" s="123">
        <v>0</v>
      </c>
      <c r="DA9" s="123">
        <v>0</v>
      </c>
      <c r="DB9" s="123">
        <v>0</v>
      </c>
      <c r="DC9" s="123">
        <v>0</v>
      </c>
      <c r="DD9" s="123">
        <v>0</v>
      </c>
      <c r="DE9" s="123">
        <v>0</v>
      </c>
      <c r="DF9" s="123">
        <v>0</v>
      </c>
      <c r="DG9" s="123">
        <v>0</v>
      </c>
      <c r="DH9" s="123">
        <v>0</v>
      </c>
      <c r="DI9" s="123">
        <v>0</v>
      </c>
      <c r="DJ9" s="123">
        <v>0</v>
      </c>
      <c r="DK9" s="123">
        <v>0</v>
      </c>
      <c r="DL9" s="123">
        <v>0</v>
      </c>
      <c r="DM9" s="123">
        <v>0</v>
      </c>
      <c r="DN9" s="123">
        <v>0</v>
      </c>
      <c r="DO9" s="123">
        <v>0</v>
      </c>
      <c r="DP9" s="123">
        <v>0</v>
      </c>
      <c r="DQ9" s="123">
        <v>0</v>
      </c>
      <c r="DR9" s="123">
        <v>0</v>
      </c>
      <c r="DS9" s="123">
        <v>0</v>
      </c>
      <c r="DT9" s="123">
        <v>0</v>
      </c>
      <c r="DU9" s="123">
        <v>0</v>
      </c>
      <c r="DV9" s="123">
        <v>0</v>
      </c>
      <c r="DW9" s="123">
        <v>0</v>
      </c>
      <c r="DX9" s="123">
        <v>0</v>
      </c>
      <c r="DY9" s="123">
        <v>0</v>
      </c>
      <c r="DZ9" s="123">
        <v>0</v>
      </c>
      <c r="EA9" s="123">
        <v>0</v>
      </c>
      <c r="EB9" s="123">
        <v>0</v>
      </c>
      <c r="EC9" s="123">
        <v>0</v>
      </c>
      <c r="ED9" s="123">
        <v>0</v>
      </c>
      <c r="EE9" s="123">
        <v>0</v>
      </c>
      <c r="EF9" s="123">
        <v>0</v>
      </c>
      <c r="EG9" s="123">
        <v>0</v>
      </c>
      <c r="EH9" s="123">
        <v>0</v>
      </c>
      <c r="EI9" s="123">
        <v>0</v>
      </c>
      <c r="EJ9" s="123">
        <v>0</v>
      </c>
      <c r="EK9" s="123">
        <v>0</v>
      </c>
      <c r="EL9" s="123">
        <v>0</v>
      </c>
      <c r="EM9" s="123">
        <v>0</v>
      </c>
      <c r="EN9" s="123">
        <v>0</v>
      </c>
      <c r="EO9" s="123">
        <v>0</v>
      </c>
      <c r="EP9" s="123">
        <v>0</v>
      </c>
      <c r="EQ9" s="123">
        <v>0</v>
      </c>
      <c r="ER9" s="123">
        <v>0</v>
      </c>
      <c r="ES9" s="123">
        <v>0</v>
      </c>
      <c r="ET9" s="123">
        <v>0</v>
      </c>
      <c r="EU9" s="123">
        <v>0</v>
      </c>
      <c r="EV9" s="123">
        <v>0</v>
      </c>
      <c r="EW9" s="123">
        <v>0</v>
      </c>
      <c r="EX9" s="123">
        <v>0</v>
      </c>
      <c r="EY9" s="123">
        <v>0</v>
      </c>
      <c r="EZ9" s="123">
        <v>0</v>
      </c>
      <c r="FA9" s="123">
        <v>0</v>
      </c>
      <c r="FB9" s="123">
        <v>0</v>
      </c>
      <c r="FC9" s="123">
        <v>0</v>
      </c>
      <c r="FD9" s="123">
        <v>0</v>
      </c>
      <c r="FE9" s="123">
        <v>0</v>
      </c>
      <c r="FF9" s="123">
        <v>0</v>
      </c>
      <c r="FG9" s="123">
        <v>0</v>
      </c>
      <c r="FH9" s="123">
        <v>0</v>
      </c>
      <c r="FI9" s="123">
        <v>0</v>
      </c>
      <c r="FJ9" s="123">
        <v>0</v>
      </c>
      <c r="FK9" s="123">
        <v>0</v>
      </c>
      <c r="FL9" s="123">
        <v>0</v>
      </c>
      <c r="FM9" s="123">
        <v>0</v>
      </c>
    </row>
    <row r="10" spans="1:169" x14ac:dyDescent="0.2">
      <c r="A10" s="116" t="s">
        <v>134</v>
      </c>
      <c r="B10" s="117">
        <f t="shared" ref="B10:C10" si="180">IF(B9=0,0,B9/B6)</f>
        <v>0</v>
      </c>
      <c r="C10" s="117">
        <f t="shared" si="180"/>
        <v>0</v>
      </c>
      <c r="D10" s="117">
        <f t="shared" ref="D10:E10" si="181">IF(D9=0,0,D9/D6)</f>
        <v>0</v>
      </c>
      <c r="E10" s="117">
        <f t="shared" si="181"/>
        <v>0</v>
      </c>
      <c r="F10" s="117">
        <f t="shared" ref="F10:AF10" si="182">IF(F9=0,0,F9/F6)</f>
        <v>0</v>
      </c>
      <c r="G10" s="117">
        <f t="shared" si="182"/>
        <v>0</v>
      </c>
      <c r="H10" s="117">
        <f t="shared" si="182"/>
        <v>0</v>
      </c>
      <c r="I10" s="117">
        <f t="shared" si="182"/>
        <v>0</v>
      </c>
      <c r="J10" s="117">
        <f t="shared" si="182"/>
        <v>0</v>
      </c>
      <c r="K10" s="117">
        <f t="shared" si="182"/>
        <v>0</v>
      </c>
      <c r="L10" s="117">
        <f t="shared" si="182"/>
        <v>0</v>
      </c>
      <c r="M10" s="117">
        <f t="shared" si="182"/>
        <v>0</v>
      </c>
      <c r="N10" s="117">
        <f t="shared" si="182"/>
        <v>0</v>
      </c>
      <c r="O10" s="117">
        <f t="shared" si="182"/>
        <v>0</v>
      </c>
      <c r="P10" s="117">
        <f t="shared" si="182"/>
        <v>0</v>
      </c>
      <c r="Q10" s="117">
        <f t="shared" si="182"/>
        <v>0</v>
      </c>
      <c r="R10" s="117">
        <f t="shared" si="182"/>
        <v>0</v>
      </c>
      <c r="S10" s="117">
        <f t="shared" si="182"/>
        <v>0</v>
      </c>
      <c r="T10" s="117">
        <f t="shared" si="182"/>
        <v>0</v>
      </c>
      <c r="U10" s="117">
        <f t="shared" si="182"/>
        <v>0</v>
      </c>
      <c r="V10" s="117">
        <f t="shared" si="182"/>
        <v>0</v>
      </c>
      <c r="W10" s="117">
        <f t="shared" si="182"/>
        <v>0</v>
      </c>
      <c r="X10" s="117">
        <f t="shared" si="182"/>
        <v>0</v>
      </c>
      <c r="Y10" s="117">
        <f t="shared" si="182"/>
        <v>0</v>
      </c>
      <c r="Z10" s="117">
        <f t="shared" si="182"/>
        <v>0</v>
      </c>
      <c r="AA10" s="117">
        <f t="shared" si="182"/>
        <v>0</v>
      </c>
      <c r="AB10" s="117">
        <f t="shared" si="182"/>
        <v>0</v>
      </c>
      <c r="AC10" s="117">
        <f t="shared" si="182"/>
        <v>0</v>
      </c>
      <c r="AD10" s="117">
        <f t="shared" si="182"/>
        <v>0</v>
      </c>
      <c r="AE10" s="117">
        <f t="shared" si="182"/>
        <v>0</v>
      </c>
      <c r="AF10" s="117">
        <f t="shared" si="182"/>
        <v>0</v>
      </c>
      <c r="AG10" s="117">
        <f t="shared" ref="AG10:CR10" si="183">IF(AG9=0,0,AG9/AG6)</f>
        <v>0</v>
      </c>
      <c r="AH10" s="117">
        <f t="shared" si="183"/>
        <v>3.0060120240480962E-3</v>
      </c>
      <c r="AI10" s="117">
        <f t="shared" si="183"/>
        <v>7.2289156626506026E-3</v>
      </c>
      <c r="AJ10" s="117">
        <f t="shared" si="183"/>
        <v>6.9228932919551209E-3</v>
      </c>
      <c r="AK10" s="117">
        <f t="shared" si="183"/>
        <v>0</v>
      </c>
      <c r="AL10" s="117">
        <f t="shared" si="183"/>
        <v>0</v>
      </c>
      <c r="AM10" s="117">
        <f t="shared" si="183"/>
        <v>0</v>
      </c>
      <c r="AN10" s="117">
        <f t="shared" si="183"/>
        <v>0</v>
      </c>
      <c r="AO10" s="117">
        <f t="shared" si="183"/>
        <v>0</v>
      </c>
      <c r="AP10" s="117">
        <f t="shared" si="183"/>
        <v>0</v>
      </c>
      <c r="AQ10" s="117">
        <f t="shared" si="183"/>
        <v>0</v>
      </c>
      <c r="AR10" s="117">
        <f t="shared" si="183"/>
        <v>0</v>
      </c>
      <c r="AS10" s="117">
        <f t="shared" si="183"/>
        <v>0</v>
      </c>
      <c r="AT10" s="117">
        <f t="shared" si="183"/>
        <v>0</v>
      </c>
      <c r="AU10" s="117">
        <f t="shared" si="183"/>
        <v>0</v>
      </c>
      <c r="AV10" s="117">
        <f t="shared" si="183"/>
        <v>0</v>
      </c>
      <c r="AW10" s="117">
        <f t="shared" si="183"/>
        <v>0</v>
      </c>
      <c r="AX10" s="117">
        <f t="shared" si="183"/>
        <v>0</v>
      </c>
      <c r="AY10" s="117">
        <f t="shared" si="183"/>
        <v>0</v>
      </c>
      <c r="AZ10" s="117">
        <f t="shared" si="183"/>
        <v>0</v>
      </c>
      <c r="BA10" s="117">
        <f t="shared" si="183"/>
        <v>0</v>
      </c>
      <c r="BB10" s="117">
        <f t="shared" si="183"/>
        <v>0</v>
      </c>
      <c r="BC10" s="117">
        <f t="shared" si="183"/>
        <v>0</v>
      </c>
      <c r="BD10" s="117">
        <f t="shared" si="183"/>
        <v>0</v>
      </c>
      <c r="BE10" s="117">
        <f t="shared" si="183"/>
        <v>0</v>
      </c>
      <c r="BF10" s="117">
        <f t="shared" si="183"/>
        <v>0</v>
      </c>
      <c r="BG10" s="117">
        <f t="shared" si="183"/>
        <v>0</v>
      </c>
      <c r="BH10" s="117">
        <f t="shared" si="183"/>
        <v>0</v>
      </c>
      <c r="BI10" s="117">
        <f t="shared" si="183"/>
        <v>0</v>
      </c>
      <c r="BJ10" s="117">
        <f t="shared" si="183"/>
        <v>0</v>
      </c>
      <c r="BK10" s="117">
        <f t="shared" si="183"/>
        <v>0</v>
      </c>
      <c r="BL10" s="117">
        <f t="shared" si="183"/>
        <v>0</v>
      </c>
      <c r="BM10" s="117">
        <f t="shared" si="183"/>
        <v>0</v>
      </c>
      <c r="BN10" s="117">
        <f t="shared" si="183"/>
        <v>0</v>
      </c>
      <c r="BO10" s="117">
        <f t="shared" si="183"/>
        <v>0</v>
      </c>
      <c r="BP10" s="117">
        <f t="shared" si="183"/>
        <v>0</v>
      </c>
      <c r="BQ10" s="117">
        <f t="shared" si="183"/>
        <v>0</v>
      </c>
      <c r="BR10" s="117">
        <f t="shared" si="183"/>
        <v>0</v>
      </c>
      <c r="BS10" s="117">
        <f t="shared" si="183"/>
        <v>0</v>
      </c>
      <c r="BT10" s="117">
        <f t="shared" si="183"/>
        <v>0</v>
      </c>
      <c r="BU10" s="117">
        <f t="shared" si="183"/>
        <v>0</v>
      </c>
      <c r="BV10" s="117">
        <f t="shared" si="183"/>
        <v>0</v>
      </c>
      <c r="BW10" s="117">
        <f t="shared" si="183"/>
        <v>0</v>
      </c>
      <c r="BX10" s="117">
        <f t="shared" si="183"/>
        <v>0</v>
      </c>
      <c r="BY10" s="117">
        <f t="shared" si="183"/>
        <v>0</v>
      </c>
      <c r="BZ10" s="117">
        <f t="shared" si="183"/>
        <v>0</v>
      </c>
      <c r="CA10" s="117">
        <f t="shared" si="183"/>
        <v>0</v>
      </c>
      <c r="CB10" s="117">
        <f t="shared" si="183"/>
        <v>0</v>
      </c>
      <c r="CC10" s="117">
        <f t="shared" si="183"/>
        <v>0</v>
      </c>
      <c r="CD10" s="117">
        <f t="shared" si="183"/>
        <v>0</v>
      </c>
      <c r="CE10" s="117">
        <f t="shared" si="183"/>
        <v>0</v>
      </c>
      <c r="CF10" s="117">
        <f t="shared" si="183"/>
        <v>0</v>
      </c>
      <c r="CG10" s="117">
        <f t="shared" si="183"/>
        <v>0</v>
      </c>
      <c r="CH10" s="117">
        <f t="shared" si="183"/>
        <v>0</v>
      </c>
      <c r="CI10" s="117">
        <f t="shared" si="183"/>
        <v>0</v>
      </c>
      <c r="CJ10" s="117">
        <f t="shared" si="183"/>
        <v>0</v>
      </c>
      <c r="CK10" s="117">
        <f t="shared" si="183"/>
        <v>0</v>
      </c>
      <c r="CL10" s="117">
        <f t="shared" si="183"/>
        <v>0</v>
      </c>
      <c r="CM10" s="117">
        <f t="shared" si="183"/>
        <v>0</v>
      </c>
      <c r="CN10" s="117">
        <f t="shared" si="183"/>
        <v>0</v>
      </c>
      <c r="CO10" s="117">
        <f t="shared" si="183"/>
        <v>0</v>
      </c>
      <c r="CP10" s="117">
        <f t="shared" si="183"/>
        <v>0</v>
      </c>
      <c r="CQ10" s="117">
        <f t="shared" si="183"/>
        <v>0</v>
      </c>
      <c r="CR10" s="117">
        <f t="shared" si="183"/>
        <v>0</v>
      </c>
      <c r="CS10" s="117">
        <f t="shared" ref="CS10:FD10" si="184">IF(CS9=0,0,CS9/CS6)</f>
        <v>0</v>
      </c>
      <c r="CT10" s="117">
        <f t="shared" si="184"/>
        <v>0</v>
      </c>
      <c r="CU10" s="117">
        <f t="shared" si="184"/>
        <v>0</v>
      </c>
      <c r="CV10" s="117">
        <f t="shared" si="184"/>
        <v>0</v>
      </c>
      <c r="CW10" s="117">
        <f t="shared" si="184"/>
        <v>0</v>
      </c>
      <c r="CX10" s="117">
        <f t="shared" si="184"/>
        <v>0</v>
      </c>
      <c r="CY10" s="117">
        <f t="shared" si="184"/>
        <v>0</v>
      </c>
      <c r="CZ10" s="117">
        <f t="shared" si="184"/>
        <v>0</v>
      </c>
      <c r="DA10" s="117">
        <f t="shared" si="184"/>
        <v>0</v>
      </c>
      <c r="DB10" s="117">
        <f t="shared" si="184"/>
        <v>0</v>
      </c>
      <c r="DC10" s="117">
        <f t="shared" si="184"/>
        <v>0</v>
      </c>
      <c r="DD10" s="117">
        <f t="shared" si="184"/>
        <v>0</v>
      </c>
      <c r="DE10" s="117">
        <f t="shared" si="184"/>
        <v>0</v>
      </c>
      <c r="DF10" s="117">
        <f t="shared" si="184"/>
        <v>0</v>
      </c>
      <c r="DG10" s="117">
        <f t="shared" si="184"/>
        <v>0</v>
      </c>
      <c r="DH10" s="117">
        <f t="shared" si="184"/>
        <v>0</v>
      </c>
      <c r="DI10" s="117">
        <f t="shared" si="184"/>
        <v>0</v>
      </c>
      <c r="DJ10" s="117">
        <f t="shared" si="184"/>
        <v>0</v>
      </c>
      <c r="DK10" s="117">
        <f t="shared" si="184"/>
        <v>0</v>
      </c>
      <c r="DL10" s="117">
        <f t="shared" si="184"/>
        <v>0</v>
      </c>
      <c r="DM10" s="117">
        <f t="shared" si="184"/>
        <v>0</v>
      </c>
      <c r="DN10" s="117">
        <f t="shared" si="184"/>
        <v>0</v>
      </c>
      <c r="DO10" s="117">
        <f t="shared" si="184"/>
        <v>0</v>
      </c>
      <c r="DP10" s="117">
        <f t="shared" si="184"/>
        <v>0</v>
      </c>
      <c r="DQ10" s="117">
        <f t="shared" si="184"/>
        <v>0</v>
      </c>
      <c r="DR10" s="117">
        <f t="shared" si="184"/>
        <v>0</v>
      </c>
      <c r="DS10" s="117">
        <f t="shared" si="184"/>
        <v>0</v>
      </c>
      <c r="DT10" s="117">
        <f t="shared" si="184"/>
        <v>0</v>
      </c>
      <c r="DU10" s="117">
        <f t="shared" si="184"/>
        <v>0</v>
      </c>
      <c r="DV10" s="117">
        <f t="shared" si="184"/>
        <v>0</v>
      </c>
      <c r="DW10" s="117">
        <f t="shared" si="184"/>
        <v>0</v>
      </c>
      <c r="DX10" s="117">
        <f t="shared" si="184"/>
        <v>0</v>
      </c>
      <c r="DY10" s="117">
        <f t="shared" si="184"/>
        <v>0</v>
      </c>
      <c r="DZ10" s="117">
        <f t="shared" si="184"/>
        <v>0</v>
      </c>
      <c r="EA10" s="117">
        <f t="shared" si="184"/>
        <v>0</v>
      </c>
      <c r="EB10" s="117">
        <f t="shared" si="184"/>
        <v>0</v>
      </c>
      <c r="EC10" s="117">
        <f t="shared" si="184"/>
        <v>0</v>
      </c>
      <c r="ED10" s="117">
        <f t="shared" si="184"/>
        <v>0</v>
      </c>
      <c r="EE10" s="117">
        <f t="shared" si="184"/>
        <v>0</v>
      </c>
      <c r="EF10" s="117">
        <f t="shared" si="184"/>
        <v>0</v>
      </c>
      <c r="EG10" s="117">
        <f t="shared" si="184"/>
        <v>0</v>
      </c>
      <c r="EH10" s="117">
        <f t="shared" si="184"/>
        <v>0</v>
      </c>
      <c r="EI10" s="117">
        <f t="shared" si="184"/>
        <v>0</v>
      </c>
      <c r="EJ10" s="117">
        <f t="shared" si="184"/>
        <v>0</v>
      </c>
      <c r="EK10" s="117">
        <f t="shared" si="184"/>
        <v>0</v>
      </c>
      <c r="EL10" s="117">
        <f t="shared" si="184"/>
        <v>0</v>
      </c>
      <c r="EM10" s="117">
        <f t="shared" si="184"/>
        <v>0</v>
      </c>
      <c r="EN10" s="117">
        <f t="shared" si="184"/>
        <v>0</v>
      </c>
      <c r="EO10" s="117">
        <f t="shared" si="184"/>
        <v>0</v>
      </c>
      <c r="EP10" s="117">
        <f t="shared" si="184"/>
        <v>0</v>
      </c>
      <c r="EQ10" s="117">
        <f t="shared" si="184"/>
        <v>0</v>
      </c>
      <c r="ER10" s="117">
        <f t="shared" si="184"/>
        <v>0</v>
      </c>
      <c r="ES10" s="117">
        <f t="shared" si="184"/>
        <v>0</v>
      </c>
      <c r="ET10" s="117">
        <f t="shared" si="184"/>
        <v>0</v>
      </c>
      <c r="EU10" s="117">
        <f t="shared" si="184"/>
        <v>0</v>
      </c>
      <c r="EV10" s="117">
        <f t="shared" si="184"/>
        <v>0</v>
      </c>
      <c r="EW10" s="117">
        <f t="shared" si="184"/>
        <v>0</v>
      </c>
      <c r="EX10" s="117">
        <f t="shared" si="184"/>
        <v>0</v>
      </c>
      <c r="EY10" s="117">
        <f t="shared" si="184"/>
        <v>0</v>
      </c>
      <c r="EZ10" s="117">
        <f t="shared" si="184"/>
        <v>0</v>
      </c>
      <c r="FA10" s="117">
        <f t="shared" si="184"/>
        <v>0</v>
      </c>
      <c r="FB10" s="117">
        <f t="shared" si="184"/>
        <v>0</v>
      </c>
      <c r="FC10" s="117">
        <f t="shared" si="184"/>
        <v>0</v>
      </c>
      <c r="FD10" s="117">
        <f t="shared" si="184"/>
        <v>0</v>
      </c>
      <c r="FE10" s="117">
        <f t="shared" ref="FE10:FM10" si="185">IF(FE9=0,0,FE9/FE6)</f>
        <v>0</v>
      </c>
      <c r="FF10" s="117">
        <f t="shared" si="185"/>
        <v>0</v>
      </c>
      <c r="FG10" s="117">
        <f t="shared" si="185"/>
        <v>0</v>
      </c>
      <c r="FH10" s="117">
        <f t="shared" si="185"/>
        <v>0</v>
      </c>
      <c r="FI10" s="117">
        <f t="shared" si="185"/>
        <v>0</v>
      </c>
      <c r="FJ10" s="117">
        <f t="shared" si="185"/>
        <v>0</v>
      </c>
      <c r="FK10" s="117">
        <f t="shared" si="185"/>
        <v>0</v>
      </c>
      <c r="FL10" s="117">
        <f t="shared" si="185"/>
        <v>0</v>
      </c>
      <c r="FM10" s="117">
        <f t="shared" si="185"/>
        <v>0</v>
      </c>
    </row>
    <row r="11" spans="1:169" x14ac:dyDescent="0.2">
      <c r="A11" s="125" t="s">
        <v>136</v>
      </c>
      <c r="B11" s="126">
        <f>B6-B9</f>
        <v>0</v>
      </c>
      <c r="C11" s="126">
        <f t="shared" ref="C11" si="186">C6-C9</f>
        <v>0</v>
      </c>
      <c r="D11" s="126">
        <f t="shared" ref="D11:E11" si="187">D6-D9</f>
        <v>0</v>
      </c>
      <c r="E11" s="126">
        <f t="shared" si="187"/>
        <v>0</v>
      </c>
      <c r="F11" s="126">
        <f t="shared" ref="F11:AF11" si="188">F6-F9</f>
        <v>0</v>
      </c>
      <c r="G11" s="126">
        <f t="shared" si="188"/>
        <v>0</v>
      </c>
      <c r="H11" s="126">
        <f t="shared" si="188"/>
        <v>0</v>
      </c>
      <c r="I11" s="126">
        <f t="shared" si="188"/>
        <v>0</v>
      </c>
      <c r="J11" s="126">
        <f t="shared" si="188"/>
        <v>0</v>
      </c>
      <c r="K11" s="126">
        <f t="shared" si="188"/>
        <v>0</v>
      </c>
      <c r="L11" s="126">
        <f t="shared" si="188"/>
        <v>0</v>
      </c>
      <c r="M11" s="126">
        <f t="shared" si="188"/>
        <v>0</v>
      </c>
      <c r="N11" s="126">
        <f t="shared" si="188"/>
        <v>0</v>
      </c>
      <c r="O11" s="126">
        <f t="shared" si="188"/>
        <v>0</v>
      </c>
      <c r="P11" s="126">
        <f t="shared" si="188"/>
        <v>0</v>
      </c>
      <c r="Q11" s="126">
        <f t="shared" si="188"/>
        <v>0</v>
      </c>
      <c r="R11" s="126">
        <f t="shared" si="188"/>
        <v>0</v>
      </c>
      <c r="S11" s="126">
        <f t="shared" si="188"/>
        <v>0</v>
      </c>
      <c r="T11" s="126">
        <f t="shared" si="188"/>
        <v>0</v>
      </c>
      <c r="U11" s="126">
        <f t="shared" si="188"/>
        <v>0</v>
      </c>
      <c r="V11" s="126">
        <f t="shared" si="188"/>
        <v>0</v>
      </c>
      <c r="W11" s="126">
        <f t="shared" si="188"/>
        <v>0</v>
      </c>
      <c r="X11" s="126">
        <f t="shared" si="188"/>
        <v>0</v>
      </c>
      <c r="Y11" s="126">
        <f t="shared" si="188"/>
        <v>0</v>
      </c>
      <c r="Z11" s="126">
        <f t="shared" si="188"/>
        <v>0</v>
      </c>
      <c r="AA11" s="126">
        <f t="shared" si="188"/>
        <v>0</v>
      </c>
      <c r="AB11" s="126">
        <f t="shared" si="188"/>
        <v>0</v>
      </c>
      <c r="AC11" s="126">
        <f t="shared" si="188"/>
        <v>0</v>
      </c>
      <c r="AD11" s="126">
        <f t="shared" si="188"/>
        <v>0</v>
      </c>
      <c r="AE11" s="126">
        <f t="shared" si="188"/>
        <v>0</v>
      </c>
      <c r="AF11" s="126">
        <f t="shared" si="188"/>
        <v>0</v>
      </c>
      <c r="AG11" s="126">
        <f t="shared" ref="AG11:CR11" si="189">AG6-AG9</f>
        <v>0</v>
      </c>
      <c r="AH11" s="126">
        <f t="shared" si="189"/>
        <v>19900</v>
      </c>
      <c r="AI11" s="126">
        <f t="shared" si="189"/>
        <v>41200</v>
      </c>
      <c r="AJ11" s="126">
        <f t="shared" si="189"/>
        <v>41600</v>
      </c>
      <c r="AK11" s="126">
        <f t="shared" si="189"/>
        <v>0</v>
      </c>
      <c r="AL11" s="126">
        <f t="shared" si="189"/>
        <v>0</v>
      </c>
      <c r="AM11" s="126">
        <f t="shared" si="189"/>
        <v>0</v>
      </c>
      <c r="AN11" s="126">
        <f t="shared" si="189"/>
        <v>0</v>
      </c>
      <c r="AO11" s="126">
        <f t="shared" si="189"/>
        <v>0</v>
      </c>
      <c r="AP11" s="126">
        <f t="shared" si="189"/>
        <v>0</v>
      </c>
      <c r="AQ11" s="126">
        <f t="shared" si="189"/>
        <v>0</v>
      </c>
      <c r="AR11" s="126">
        <f t="shared" si="189"/>
        <v>0</v>
      </c>
      <c r="AS11" s="126">
        <f t="shared" si="189"/>
        <v>0</v>
      </c>
      <c r="AT11" s="126">
        <f t="shared" si="189"/>
        <v>0</v>
      </c>
      <c r="AU11" s="126">
        <f t="shared" si="189"/>
        <v>0</v>
      </c>
      <c r="AV11" s="126">
        <f t="shared" si="189"/>
        <v>0</v>
      </c>
      <c r="AW11" s="126">
        <f t="shared" si="189"/>
        <v>0</v>
      </c>
      <c r="AX11" s="126">
        <f t="shared" si="189"/>
        <v>0</v>
      </c>
      <c r="AY11" s="126">
        <f t="shared" si="189"/>
        <v>0</v>
      </c>
      <c r="AZ11" s="126">
        <f t="shared" si="189"/>
        <v>0</v>
      </c>
      <c r="BA11" s="126">
        <f t="shared" si="189"/>
        <v>0</v>
      </c>
      <c r="BB11" s="126">
        <f t="shared" si="189"/>
        <v>0</v>
      </c>
      <c r="BC11" s="126">
        <f t="shared" si="189"/>
        <v>0</v>
      </c>
      <c r="BD11" s="126">
        <f t="shared" si="189"/>
        <v>0</v>
      </c>
      <c r="BE11" s="126">
        <f t="shared" si="189"/>
        <v>0</v>
      </c>
      <c r="BF11" s="126">
        <f t="shared" si="189"/>
        <v>0</v>
      </c>
      <c r="BG11" s="126">
        <f t="shared" si="189"/>
        <v>0</v>
      </c>
      <c r="BH11" s="126">
        <f t="shared" si="189"/>
        <v>0</v>
      </c>
      <c r="BI11" s="126">
        <f t="shared" si="189"/>
        <v>0</v>
      </c>
      <c r="BJ11" s="126">
        <f t="shared" si="189"/>
        <v>0</v>
      </c>
      <c r="BK11" s="126">
        <f t="shared" si="189"/>
        <v>0</v>
      </c>
      <c r="BL11" s="126">
        <f t="shared" si="189"/>
        <v>0</v>
      </c>
      <c r="BM11" s="126">
        <f t="shared" si="189"/>
        <v>0</v>
      </c>
      <c r="BN11" s="126">
        <f t="shared" si="189"/>
        <v>0</v>
      </c>
      <c r="BO11" s="126">
        <f t="shared" si="189"/>
        <v>0</v>
      </c>
      <c r="BP11" s="126">
        <f t="shared" si="189"/>
        <v>0</v>
      </c>
      <c r="BQ11" s="126">
        <f t="shared" si="189"/>
        <v>0</v>
      </c>
      <c r="BR11" s="126">
        <f t="shared" si="189"/>
        <v>0</v>
      </c>
      <c r="BS11" s="126">
        <f t="shared" si="189"/>
        <v>0</v>
      </c>
      <c r="BT11" s="126">
        <f t="shared" si="189"/>
        <v>0</v>
      </c>
      <c r="BU11" s="126">
        <f t="shared" si="189"/>
        <v>0</v>
      </c>
      <c r="BV11" s="126">
        <f t="shared" si="189"/>
        <v>0</v>
      </c>
      <c r="BW11" s="126">
        <f t="shared" si="189"/>
        <v>0</v>
      </c>
      <c r="BX11" s="126">
        <f t="shared" si="189"/>
        <v>0</v>
      </c>
      <c r="BY11" s="126">
        <f t="shared" si="189"/>
        <v>0</v>
      </c>
      <c r="BZ11" s="126">
        <f t="shared" si="189"/>
        <v>0</v>
      </c>
      <c r="CA11" s="126">
        <f t="shared" si="189"/>
        <v>0</v>
      </c>
      <c r="CB11" s="126">
        <f t="shared" si="189"/>
        <v>0</v>
      </c>
      <c r="CC11" s="126">
        <f t="shared" si="189"/>
        <v>0</v>
      </c>
      <c r="CD11" s="126">
        <f t="shared" si="189"/>
        <v>0</v>
      </c>
      <c r="CE11" s="126">
        <f t="shared" si="189"/>
        <v>0</v>
      </c>
      <c r="CF11" s="126">
        <f t="shared" si="189"/>
        <v>0</v>
      </c>
      <c r="CG11" s="126">
        <f t="shared" si="189"/>
        <v>0</v>
      </c>
      <c r="CH11" s="126">
        <f t="shared" si="189"/>
        <v>0</v>
      </c>
      <c r="CI11" s="126">
        <f t="shared" si="189"/>
        <v>0</v>
      </c>
      <c r="CJ11" s="126">
        <f t="shared" si="189"/>
        <v>0</v>
      </c>
      <c r="CK11" s="126">
        <f t="shared" si="189"/>
        <v>0</v>
      </c>
      <c r="CL11" s="126">
        <f t="shared" si="189"/>
        <v>0</v>
      </c>
      <c r="CM11" s="126">
        <f t="shared" si="189"/>
        <v>0</v>
      </c>
      <c r="CN11" s="126">
        <f t="shared" si="189"/>
        <v>0</v>
      </c>
      <c r="CO11" s="126">
        <f t="shared" si="189"/>
        <v>0</v>
      </c>
      <c r="CP11" s="126">
        <f t="shared" si="189"/>
        <v>0</v>
      </c>
      <c r="CQ11" s="126">
        <f t="shared" si="189"/>
        <v>0</v>
      </c>
      <c r="CR11" s="126">
        <f t="shared" si="189"/>
        <v>0</v>
      </c>
      <c r="CS11" s="126">
        <f t="shared" ref="CS11:FD11" si="190">CS6-CS9</f>
        <v>0</v>
      </c>
      <c r="CT11" s="126">
        <f t="shared" si="190"/>
        <v>0</v>
      </c>
      <c r="CU11" s="126">
        <f t="shared" si="190"/>
        <v>0</v>
      </c>
      <c r="CV11" s="126">
        <f t="shared" si="190"/>
        <v>0</v>
      </c>
      <c r="CW11" s="126">
        <f t="shared" si="190"/>
        <v>0</v>
      </c>
      <c r="CX11" s="126">
        <f t="shared" si="190"/>
        <v>0</v>
      </c>
      <c r="CY11" s="126">
        <f t="shared" si="190"/>
        <v>0</v>
      </c>
      <c r="CZ11" s="126">
        <f t="shared" si="190"/>
        <v>0</v>
      </c>
      <c r="DA11" s="126">
        <f t="shared" si="190"/>
        <v>0</v>
      </c>
      <c r="DB11" s="126">
        <f t="shared" si="190"/>
        <v>0</v>
      </c>
      <c r="DC11" s="126">
        <f t="shared" si="190"/>
        <v>0</v>
      </c>
      <c r="DD11" s="126">
        <f t="shared" si="190"/>
        <v>0</v>
      </c>
      <c r="DE11" s="126">
        <f t="shared" si="190"/>
        <v>0</v>
      </c>
      <c r="DF11" s="126">
        <f t="shared" si="190"/>
        <v>0</v>
      </c>
      <c r="DG11" s="126">
        <f t="shared" si="190"/>
        <v>0</v>
      </c>
      <c r="DH11" s="126">
        <f t="shared" si="190"/>
        <v>0</v>
      </c>
      <c r="DI11" s="126">
        <f t="shared" si="190"/>
        <v>0</v>
      </c>
      <c r="DJ11" s="126">
        <f t="shared" si="190"/>
        <v>0</v>
      </c>
      <c r="DK11" s="126">
        <f t="shared" si="190"/>
        <v>0</v>
      </c>
      <c r="DL11" s="126">
        <f t="shared" si="190"/>
        <v>0</v>
      </c>
      <c r="DM11" s="126">
        <f t="shared" si="190"/>
        <v>0</v>
      </c>
      <c r="DN11" s="126">
        <f t="shared" si="190"/>
        <v>0</v>
      </c>
      <c r="DO11" s="126">
        <f t="shared" si="190"/>
        <v>0</v>
      </c>
      <c r="DP11" s="126">
        <f t="shared" si="190"/>
        <v>0</v>
      </c>
      <c r="DQ11" s="126">
        <f t="shared" si="190"/>
        <v>0</v>
      </c>
      <c r="DR11" s="126">
        <f t="shared" si="190"/>
        <v>0</v>
      </c>
      <c r="DS11" s="126">
        <f t="shared" si="190"/>
        <v>0</v>
      </c>
      <c r="DT11" s="126">
        <f t="shared" si="190"/>
        <v>0</v>
      </c>
      <c r="DU11" s="126">
        <f t="shared" si="190"/>
        <v>0</v>
      </c>
      <c r="DV11" s="126">
        <f t="shared" si="190"/>
        <v>0</v>
      </c>
      <c r="DW11" s="126">
        <f t="shared" si="190"/>
        <v>0</v>
      </c>
      <c r="DX11" s="126">
        <f t="shared" si="190"/>
        <v>0</v>
      </c>
      <c r="DY11" s="126">
        <f t="shared" si="190"/>
        <v>0</v>
      </c>
      <c r="DZ11" s="126">
        <f t="shared" si="190"/>
        <v>0</v>
      </c>
      <c r="EA11" s="126">
        <f t="shared" si="190"/>
        <v>0</v>
      </c>
      <c r="EB11" s="126">
        <f t="shared" si="190"/>
        <v>0</v>
      </c>
      <c r="EC11" s="126">
        <f t="shared" si="190"/>
        <v>0</v>
      </c>
      <c r="ED11" s="126">
        <f t="shared" si="190"/>
        <v>0</v>
      </c>
      <c r="EE11" s="126">
        <f t="shared" si="190"/>
        <v>0</v>
      </c>
      <c r="EF11" s="126">
        <f t="shared" si="190"/>
        <v>0</v>
      </c>
      <c r="EG11" s="126">
        <f t="shared" si="190"/>
        <v>0</v>
      </c>
      <c r="EH11" s="126">
        <f t="shared" si="190"/>
        <v>0</v>
      </c>
      <c r="EI11" s="126">
        <f t="shared" si="190"/>
        <v>0</v>
      </c>
      <c r="EJ11" s="126">
        <f t="shared" si="190"/>
        <v>0</v>
      </c>
      <c r="EK11" s="126">
        <f t="shared" si="190"/>
        <v>0</v>
      </c>
      <c r="EL11" s="126">
        <f t="shared" si="190"/>
        <v>0</v>
      </c>
      <c r="EM11" s="126">
        <f t="shared" si="190"/>
        <v>0</v>
      </c>
      <c r="EN11" s="126">
        <f t="shared" si="190"/>
        <v>0</v>
      </c>
      <c r="EO11" s="126">
        <f t="shared" si="190"/>
        <v>0</v>
      </c>
      <c r="EP11" s="126">
        <f t="shared" si="190"/>
        <v>0</v>
      </c>
      <c r="EQ11" s="126">
        <f t="shared" si="190"/>
        <v>0</v>
      </c>
      <c r="ER11" s="126">
        <f t="shared" si="190"/>
        <v>0</v>
      </c>
      <c r="ES11" s="126">
        <f t="shared" si="190"/>
        <v>0</v>
      </c>
      <c r="ET11" s="126">
        <f t="shared" si="190"/>
        <v>0</v>
      </c>
      <c r="EU11" s="126">
        <f t="shared" si="190"/>
        <v>0</v>
      </c>
      <c r="EV11" s="126">
        <f t="shared" si="190"/>
        <v>0</v>
      </c>
      <c r="EW11" s="126">
        <f t="shared" si="190"/>
        <v>0</v>
      </c>
      <c r="EX11" s="126">
        <f t="shared" si="190"/>
        <v>0</v>
      </c>
      <c r="EY11" s="126">
        <f t="shared" si="190"/>
        <v>0</v>
      </c>
      <c r="EZ11" s="126">
        <f t="shared" si="190"/>
        <v>0</v>
      </c>
      <c r="FA11" s="126">
        <f t="shared" si="190"/>
        <v>0</v>
      </c>
      <c r="FB11" s="126">
        <f t="shared" si="190"/>
        <v>0</v>
      </c>
      <c r="FC11" s="126">
        <f t="shared" si="190"/>
        <v>0</v>
      </c>
      <c r="FD11" s="126">
        <f t="shared" si="190"/>
        <v>0</v>
      </c>
      <c r="FE11" s="126">
        <f t="shared" ref="FE11:FM11" si="191">FE6-FE9</f>
        <v>0</v>
      </c>
      <c r="FF11" s="126">
        <f t="shared" si="191"/>
        <v>0</v>
      </c>
      <c r="FG11" s="126">
        <f t="shared" si="191"/>
        <v>0</v>
      </c>
      <c r="FH11" s="126">
        <f t="shared" si="191"/>
        <v>0</v>
      </c>
      <c r="FI11" s="126">
        <f t="shared" si="191"/>
        <v>0</v>
      </c>
      <c r="FJ11" s="126">
        <f t="shared" si="191"/>
        <v>0</v>
      </c>
      <c r="FK11" s="126">
        <f t="shared" si="191"/>
        <v>0</v>
      </c>
      <c r="FL11" s="126">
        <f t="shared" si="191"/>
        <v>0</v>
      </c>
      <c r="FM11" s="126">
        <f t="shared" si="191"/>
        <v>0</v>
      </c>
    </row>
    <row r="13" spans="1:169" ht="12.75" x14ac:dyDescent="0.2">
      <c r="A13" s="95" t="s">
        <v>138</v>
      </c>
    </row>
    <row r="15" spans="1:169" ht="12" x14ac:dyDescent="0.2">
      <c r="A15" s="68" t="s">
        <v>131</v>
      </c>
      <c r="B15" s="118">
        <f>IFERROR(HLOOKUP(B2,'Tri Oeufs '!$2:$77,72,FALSE),0)</f>
        <v>19200</v>
      </c>
      <c r="C15" s="118">
        <f>IFERROR(HLOOKUP(C2,'Tri Oeufs '!$2:$77,72,FALSE),0)</f>
        <v>48000</v>
      </c>
      <c r="D15" s="118">
        <f>IFERROR(HLOOKUP(D2,'Tri Oeufs '!$2:$77,72,FALSE),0)</f>
        <v>48000</v>
      </c>
      <c r="E15" s="118">
        <f>IFERROR(HLOOKUP(E2,'Tri Oeufs '!$2:$77,72,FALSE),0)</f>
        <v>48000</v>
      </c>
      <c r="F15" s="118">
        <f>IFERROR(HLOOKUP(F2,'Tri Oeufs '!$2:$77,72,FALSE),0)</f>
        <v>48000</v>
      </c>
      <c r="G15" s="118">
        <f>IFERROR(HLOOKUP(G2,'Tri Oeufs '!$2:$77,72,FALSE),0)</f>
        <v>48000</v>
      </c>
      <c r="H15" s="118">
        <f>IFERROR(HLOOKUP(H2,'Tri Oeufs '!$2:$77,72,FALSE),0)</f>
        <v>50690</v>
      </c>
      <c r="I15" s="118">
        <f>IFERROR(HLOOKUP(I2,'Tri Oeufs '!$2:$77,72,FALSE),0)</f>
        <v>57600</v>
      </c>
      <c r="J15" s="118">
        <f>IFERROR(HLOOKUP(J2,'Tri Oeufs '!$2:$77,72,FALSE),0)</f>
        <v>57600</v>
      </c>
      <c r="K15" s="118">
        <f>IFERROR(HLOOKUP(K2,'Tri Oeufs '!$2:$77,72,FALSE),0)</f>
        <v>57600</v>
      </c>
      <c r="L15" s="118">
        <f>IFERROR(HLOOKUP(L2,'Tri Oeufs '!$2:$77,72,FALSE),0)</f>
        <v>57600</v>
      </c>
      <c r="M15" s="118">
        <f>IFERROR(HLOOKUP(M2,'Tri Oeufs '!$2:$77,72,FALSE),0)</f>
        <v>57600</v>
      </c>
      <c r="N15" s="118">
        <f>IFERROR(HLOOKUP(N2,'Tri Oeufs '!$2:$77,72,FALSE),0)</f>
        <v>76800</v>
      </c>
      <c r="O15" s="118">
        <f>IFERROR(HLOOKUP(O2,'Tri Oeufs '!$2:$77,72,FALSE),0)</f>
        <v>86400</v>
      </c>
      <c r="P15" s="118">
        <f>IFERROR(HLOOKUP(P2,'Tri Oeufs '!$2:$77,72,FALSE),0)</f>
        <v>86400</v>
      </c>
      <c r="Q15" s="118">
        <f>IFERROR(HLOOKUP(Q2,'Tri Oeufs '!$2:$77,72,FALSE),0)</f>
        <v>72000</v>
      </c>
      <c r="R15" s="118">
        <f>IFERROR(HLOOKUP(R2,'Tri Oeufs '!$2:$77,72,FALSE),0)</f>
        <v>48000</v>
      </c>
      <c r="S15" s="118">
        <f>IFERROR(HLOOKUP(S2,'Tri Oeufs '!$2:$77,72,FALSE),0)</f>
        <v>48000</v>
      </c>
      <c r="T15" s="118">
        <f>IFERROR(HLOOKUP(T2,'Tri Oeufs '!$2:$77,72,FALSE),0)</f>
        <v>48000</v>
      </c>
      <c r="U15" s="118">
        <f>IFERROR(HLOOKUP(U2,'Tri Oeufs '!$2:$77,72,FALSE),0)</f>
        <v>57600</v>
      </c>
      <c r="V15" s="118">
        <f>IFERROR(HLOOKUP(V2,'Tri Oeufs '!$2:$77,72,FALSE),0)</f>
        <v>48000</v>
      </c>
      <c r="W15" s="118">
        <f>IFERROR(HLOOKUP(W2,'Tri Oeufs '!$2:$77,72,FALSE),0)</f>
        <v>52800</v>
      </c>
      <c r="X15" s="118">
        <f>IFERROR(HLOOKUP(X2,'Tri Oeufs '!$2:$77,72,FALSE),0)</f>
        <v>33600</v>
      </c>
      <c r="Y15" s="118">
        <f>IFERROR(HLOOKUP(Y2,'Tri Oeufs '!$2:$77,72,FALSE),0)</f>
        <v>33600</v>
      </c>
      <c r="Z15" s="118">
        <f>IFERROR(HLOOKUP(Z2,'Tri Oeufs '!$2:$77,72,FALSE),0)</f>
        <v>48000</v>
      </c>
      <c r="AA15" s="118">
        <f>IFERROR(HLOOKUP(AA2,'Tri Oeufs '!$2:$77,72,FALSE),0)</f>
        <v>72000</v>
      </c>
      <c r="AB15" s="118">
        <f>IFERROR(HLOOKUP(AB2,'Tri Oeufs '!$2:$77,72,FALSE),0)</f>
        <v>57600</v>
      </c>
      <c r="AC15" s="118">
        <f>IFERROR(HLOOKUP(AC2,'Tri Oeufs '!$2:$77,72,FALSE),0)</f>
        <v>72000</v>
      </c>
      <c r="AD15" s="118">
        <f>IFERROR(HLOOKUP(AD2,'Tri Oeufs '!$2:$77,72,FALSE),0)</f>
        <v>72000</v>
      </c>
      <c r="AE15" s="118">
        <f>IFERROR(HLOOKUP(AE2,'Tri Oeufs '!$2:$77,72,FALSE),0)</f>
        <v>73800</v>
      </c>
      <c r="AF15" s="118">
        <f>IFERROR(HLOOKUP(AF2,'Tri Oeufs '!$2:$77,72,FALSE),0)</f>
        <v>96000</v>
      </c>
      <c r="AG15" s="118">
        <f>IFERROR(HLOOKUP(AG2,'Tri Oeufs '!$2:$77,72,FALSE),0)</f>
        <v>48000</v>
      </c>
      <c r="AH15" s="118">
        <f>IFERROR(HLOOKUP(AH2,'Tri Oeufs '!$2:$77,72,FALSE),0)</f>
        <v>39840</v>
      </c>
      <c r="AI15" s="118">
        <f>IFERROR(HLOOKUP(AI2,'Tri Oeufs '!$2:$77,72,FALSE),0)</f>
        <v>0</v>
      </c>
      <c r="AJ15" s="118">
        <f>IFERROR(HLOOKUP(AJ2,'Tri Oeufs '!$2:$77,72,FALSE),0)</f>
        <v>0</v>
      </c>
      <c r="AK15" s="118">
        <f>IFERROR(HLOOKUP(AK2,'Tri Oeufs '!$2:$77,72,FALSE),0)</f>
        <v>0</v>
      </c>
      <c r="AL15" s="118">
        <f>IFERROR(HLOOKUP(AL2,'Tri Oeufs '!$2:$77,72,FALSE),0)</f>
        <v>0</v>
      </c>
      <c r="AM15" s="118">
        <f>IFERROR(HLOOKUP(AM2,'Tri Oeufs '!$2:$77,72,FALSE),0)</f>
        <v>0</v>
      </c>
      <c r="AN15" s="118">
        <f>IFERROR(HLOOKUP(AN2,'Tri Oeufs '!$2:$77,72,FALSE),0)</f>
        <v>0</v>
      </c>
      <c r="AO15" s="118">
        <f>IFERROR(HLOOKUP(AO2,'Tri Oeufs '!$2:$77,72,FALSE),0)</f>
        <v>0</v>
      </c>
      <c r="AP15" s="118">
        <f>IFERROR(HLOOKUP(AP2,'Tri Oeufs '!$2:$77,72,FALSE),0)</f>
        <v>0</v>
      </c>
      <c r="AQ15" s="118">
        <f>IFERROR(HLOOKUP(AQ2,'Tri Oeufs '!$2:$77,72,FALSE),0)</f>
        <v>0</v>
      </c>
      <c r="AR15" s="118">
        <f>IFERROR(HLOOKUP(AR2,'Tri Oeufs '!$2:$77,72,FALSE),0)</f>
        <v>0</v>
      </c>
      <c r="AS15" s="118">
        <f>IFERROR(HLOOKUP(AS2,'Tri Oeufs '!$2:$77,72,FALSE),0)</f>
        <v>0</v>
      </c>
      <c r="AT15" s="118">
        <f>IFERROR(HLOOKUP(AT2,'Tri Oeufs '!$2:$77,72,FALSE),0)</f>
        <v>0</v>
      </c>
      <c r="AU15" s="118">
        <f>IFERROR(HLOOKUP(AU2,'Tri Oeufs '!$2:$77,72,FALSE),0)</f>
        <v>0</v>
      </c>
      <c r="AV15" s="118">
        <f>IFERROR(HLOOKUP(AV2,'Tri Oeufs '!$2:$77,72,FALSE),0)</f>
        <v>0</v>
      </c>
      <c r="AW15" s="118">
        <f>IFERROR(HLOOKUP(AW2,'Tri Oeufs '!$2:$77,72,FALSE),0)</f>
        <v>0</v>
      </c>
      <c r="AX15" s="118">
        <f>IFERROR(HLOOKUP(AX2,'Tri Oeufs '!$2:$77,72,FALSE),0)</f>
        <v>0</v>
      </c>
      <c r="AY15" s="118">
        <f>IFERROR(HLOOKUP(AY2,'Tri Oeufs '!$2:$77,72,FALSE),0)</f>
        <v>0</v>
      </c>
      <c r="AZ15" s="118">
        <f>IFERROR(HLOOKUP(AZ2,'Tri Oeufs '!$2:$77,72,FALSE),0)</f>
        <v>0</v>
      </c>
      <c r="BA15" s="118">
        <f>IFERROR(HLOOKUP(BA2,'Tri Oeufs '!$2:$77,72,FALSE),0)</f>
        <v>0</v>
      </c>
      <c r="BB15" s="118">
        <f>IFERROR(HLOOKUP(BB2,'Tri Oeufs '!$2:$77,72,FALSE),0)</f>
        <v>0</v>
      </c>
      <c r="BC15" s="118">
        <f>IFERROR(HLOOKUP(BC2,'Tri Oeufs '!$2:$77,72,FALSE),0)</f>
        <v>0</v>
      </c>
      <c r="BD15" s="118">
        <f>IFERROR(HLOOKUP(BD2,'Tri Oeufs '!$2:$77,72,FALSE),0)</f>
        <v>0</v>
      </c>
      <c r="BE15" s="118">
        <f>IFERROR(HLOOKUP(BE2,'Tri Oeufs '!$2:$77,72,FALSE),0)</f>
        <v>0</v>
      </c>
      <c r="BF15" s="118">
        <f>IFERROR(HLOOKUP(BF2,'Tri Oeufs '!$2:$77,72,FALSE),0)</f>
        <v>0</v>
      </c>
      <c r="BG15" s="118">
        <f>IFERROR(HLOOKUP(BG2,'Tri Oeufs '!$2:$77,72,FALSE),0)</f>
        <v>0</v>
      </c>
      <c r="BH15" s="118">
        <f>IFERROR(HLOOKUP(BH2,'Tri Oeufs '!$2:$77,72,FALSE),0)</f>
        <v>0</v>
      </c>
      <c r="BI15" s="118">
        <f>IFERROR(HLOOKUP(BI2,'Tri Oeufs '!$2:$77,72,FALSE),0)</f>
        <v>0</v>
      </c>
      <c r="BJ15" s="118">
        <f>IFERROR(HLOOKUP(BJ2,'Tri Oeufs '!$2:$77,72,FALSE),0)</f>
        <v>0</v>
      </c>
      <c r="BK15" s="118">
        <f>IFERROR(HLOOKUP(BK2,'Tri Oeufs '!$2:$77,72,FALSE),0)</f>
        <v>0</v>
      </c>
      <c r="BL15" s="118">
        <f>IFERROR(HLOOKUP(BL2,'Tri Oeufs '!$2:$77,72,FALSE),0)</f>
        <v>0</v>
      </c>
      <c r="BM15" s="118">
        <f>IFERROR(HLOOKUP(BM2,'Tri Oeufs '!$2:$77,72,FALSE),0)</f>
        <v>0</v>
      </c>
      <c r="BN15" s="118">
        <f>IFERROR(HLOOKUP(BN2,'Tri Oeufs '!$2:$77,72,FALSE),0)</f>
        <v>0</v>
      </c>
      <c r="BO15" s="118">
        <f>IFERROR(HLOOKUP(BO2,'Tri Oeufs '!$2:$77,72,FALSE),0)</f>
        <v>0</v>
      </c>
      <c r="BP15" s="118">
        <f>IFERROR(HLOOKUP(BP2,'Tri Oeufs '!$2:$77,72,FALSE),0)</f>
        <v>0</v>
      </c>
      <c r="BQ15" s="118">
        <f>IFERROR(HLOOKUP(BQ2,'Tri Oeufs '!$2:$77,72,FALSE),0)</f>
        <v>0</v>
      </c>
      <c r="BR15" s="118">
        <f>IFERROR(HLOOKUP(BR2,'Tri Oeufs '!$2:$77,72,FALSE),0)</f>
        <v>0</v>
      </c>
      <c r="BS15" s="118">
        <f>IFERROR(HLOOKUP(BS2,'Tri Oeufs '!$2:$77,72,FALSE),0)</f>
        <v>0</v>
      </c>
      <c r="BT15" s="118">
        <f>IFERROR(HLOOKUP(BT2,'Tri Oeufs '!$2:$77,72,FALSE),0)</f>
        <v>0</v>
      </c>
      <c r="BU15" s="118">
        <f>IFERROR(HLOOKUP(BU2,'Tri Oeufs '!$2:$77,72,FALSE),0)</f>
        <v>0</v>
      </c>
      <c r="BV15" s="118">
        <f>IFERROR(HLOOKUP(BV2,'Tri Oeufs '!$2:$77,72,FALSE),0)</f>
        <v>0</v>
      </c>
      <c r="BW15" s="118">
        <f>IFERROR(HLOOKUP(BW2,'Tri Oeufs '!$2:$77,72,FALSE),0)</f>
        <v>0</v>
      </c>
      <c r="BX15" s="118">
        <f>IFERROR(HLOOKUP(BX2,'Tri Oeufs '!$2:$77,72,FALSE),0)</f>
        <v>0</v>
      </c>
      <c r="BY15" s="118">
        <f>IFERROR(HLOOKUP(BY2,'Tri Oeufs '!$2:$77,72,FALSE),0)</f>
        <v>0</v>
      </c>
      <c r="BZ15" s="118">
        <f>IFERROR(HLOOKUP(BZ2,'Tri Oeufs '!$2:$77,72,FALSE),0)</f>
        <v>0</v>
      </c>
      <c r="CA15" s="118">
        <f>IFERROR(HLOOKUP(CA2,'Tri Oeufs '!$2:$77,72,FALSE),0)</f>
        <v>0</v>
      </c>
      <c r="CB15" s="118">
        <f>IFERROR(HLOOKUP(CB2,'Tri Oeufs '!$2:$77,72,FALSE),0)</f>
        <v>0</v>
      </c>
      <c r="CC15" s="118">
        <f>IFERROR(HLOOKUP(CC2,'Tri Oeufs '!$2:$77,72,FALSE),0)</f>
        <v>0</v>
      </c>
      <c r="CD15" s="118">
        <f>IFERROR(HLOOKUP(CD2,'Tri Oeufs '!$2:$77,72,FALSE),0)</f>
        <v>0</v>
      </c>
      <c r="CE15" s="118">
        <f>IFERROR(HLOOKUP(CE2,'Tri Oeufs '!$2:$77,72,FALSE),0)</f>
        <v>0</v>
      </c>
      <c r="CF15" s="118">
        <f>IFERROR(HLOOKUP(CF2,'Tri Oeufs '!$2:$77,72,FALSE),0)</f>
        <v>0</v>
      </c>
      <c r="CG15" s="118">
        <f>IFERROR(HLOOKUP(CG2,'Tri Oeufs '!$2:$77,72,FALSE),0)</f>
        <v>0</v>
      </c>
      <c r="CH15" s="118">
        <f>IFERROR(HLOOKUP(CH2,'Tri Oeufs '!$2:$77,72,FALSE),0)</f>
        <v>0</v>
      </c>
      <c r="CI15" s="118">
        <f>IFERROR(HLOOKUP(CI2,'Tri Oeufs '!$2:$77,72,FALSE),0)</f>
        <v>0</v>
      </c>
      <c r="CJ15" s="118">
        <f>IFERROR(HLOOKUP(CJ2,'Tri Oeufs '!$2:$77,72,FALSE),0)</f>
        <v>0</v>
      </c>
      <c r="CK15" s="118">
        <f>IFERROR(HLOOKUP(CK2,'Tri Oeufs '!$2:$77,72,FALSE),0)</f>
        <v>0</v>
      </c>
      <c r="CL15" s="118">
        <f>IFERROR(HLOOKUP(CL2,'Tri Oeufs '!$2:$77,72,FALSE),0)</f>
        <v>0</v>
      </c>
      <c r="CM15" s="118">
        <f>IFERROR(HLOOKUP(CM2,'Tri Oeufs '!$2:$77,72,FALSE),0)</f>
        <v>0</v>
      </c>
      <c r="CN15" s="118">
        <f>IFERROR(HLOOKUP(CN2,'Tri Oeufs '!$2:$77,72,FALSE),0)</f>
        <v>0</v>
      </c>
      <c r="CO15" s="118">
        <f>IFERROR(HLOOKUP(CO2,'Tri Oeufs '!$2:$77,72,FALSE),0)</f>
        <v>0</v>
      </c>
      <c r="CP15" s="118">
        <f>IFERROR(HLOOKUP(CP2,'Tri Oeufs '!$2:$77,72,FALSE),0)</f>
        <v>0</v>
      </c>
      <c r="CQ15" s="118">
        <f>IFERROR(HLOOKUP(CQ2,'Tri Oeufs '!$2:$77,72,FALSE),0)</f>
        <v>0</v>
      </c>
      <c r="CR15" s="118">
        <f>IFERROR(HLOOKUP(CR2,'Tri Oeufs '!$2:$77,72,FALSE),0)</f>
        <v>0</v>
      </c>
      <c r="CS15" s="118">
        <f>IFERROR(HLOOKUP(CS2,'Tri Oeufs '!$2:$77,72,FALSE),0)</f>
        <v>0</v>
      </c>
      <c r="CT15" s="118">
        <f>IFERROR(HLOOKUP(CT2,'Tri Oeufs '!$2:$77,72,FALSE),0)</f>
        <v>0</v>
      </c>
      <c r="CU15" s="118">
        <f>IFERROR(HLOOKUP(CU2,'Tri Oeufs '!$2:$77,72,FALSE),0)</f>
        <v>0</v>
      </c>
      <c r="CV15" s="118">
        <f>IFERROR(HLOOKUP(CV2,'Tri Oeufs '!$2:$77,72,FALSE),0)</f>
        <v>0</v>
      </c>
      <c r="CW15" s="118">
        <f>IFERROR(HLOOKUP(CW2,'Tri Oeufs '!$2:$77,72,FALSE),0)</f>
        <v>0</v>
      </c>
      <c r="CX15" s="118">
        <f>IFERROR(HLOOKUP(CX2,'Tri Oeufs '!$2:$77,72,FALSE),0)</f>
        <v>0</v>
      </c>
      <c r="CY15" s="118">
        <f>IFERROR(HLOOKUP(CY2,'Tri Oeufs '!$2:$77,72,FALSE),0)</f>
        <v>0</v>
      </c>
      <c r="CZ15" s="118">
        <f>IFERROR(HLOOKUP(CZ2,'Tri Oeufs '!$2:$77,72,FALSE),0)</f>
        <v>0</v>
      </c>
      <c r="DA15" s="118">
        <f>IFERROR(HLOOKUP(DA2,'Tri Oeufs '!$2:$77,72,FALSE),0)</f>
        <v>0</v>
      </c>
      <c r="DB15" s="118">
        <f>IFERROR(HLOOKUP(DB2,'Tri Oeufs '!$2:$77,72,FALSE),0)</f>
        <v>0</v>
      </c>
      <c r="DC15" s="118">
        <f>IFERROR(HLOOKUP(DC2,'Tri Oeufs '!$2:$77,72,FALSE),0)</f>
        <v>0</v>
      </c>
      <c r="DD15" s="118">
        <f>IFERROR(HLOOKUP(DD2,'Tri Oeufs '!$2:$77,72,FALSE),0)</f>
        <v>0</v>
      </c>
      <c r="DE15" s="118">
        <f>IFERROR(HLOOKUP(DE2,'Tri Oeufs '!$2:$77,72,FALSE),0)</f>
        <v>0</v>
      </c>
      <c r="DF15" s="118">
        <f>IFERROR(HLOOKUP(DF2,'Tri Oeufs '!$2:$77,72,FALSE),0)</f>
        <v>0</v>
      </c>
      <c r="DG15" s="118">
        <f>IFERROR(HLOOKUP(DG2,'Tri Oeufs '!$2:$77,72,FALSE),0)</f>
        <v>0</v>
      </c>
      <c r="DH15" s="118">
        <f>IFERROR(HLOOKUP(DH2,'Tri Oeufs '!$2:$77,72,FALSE),0)</f>
        <v>0</v>
      </c>
      <c r="DI15" s="118">
        <f>IFERROR(HLOOKUP(DI2,'Tri Oeufs '!$2:$77,72,FALSE),0)</f>
        <v>0</v>
      </c>
      <c r="DJ15" s="118">
        <f>IFERROR(HLOOKUP(DJ2,'Tri Oeufs '!$2:$77,72,FALSE),0)</f>
        <v>0</v>
      </c>
      <c r="DK15" s="118">
        <f>IFERROR(HLOOKUP(DK2,'Tri Oeufs '!$2:$77,72,FALSE),0)</f>
        <v>0</v>
      </c>
      <c r="DL15" s="118">
        <f>IFERROR(HLOOKUP(DL2,'Tri Oeufs '!$2:$77,72,FALSE),0)</f>
        <v>0</v>
      </c>
      <c r="DM15" s="118">
        <f>IFERROR(HLOOKUP(DM2,'Tri Oeufs '!$2:$77,72,FALSE),0)</f>
        <v>0</v>
      </c>
      <c r="DN15" s="118">
        <f>IFERROR(HLOOKUP(DN2,'Tri Oeufs '!$2:$77,72,FALSE),0)</f>
        <v>0</v>
      </c>
      <c r="DO15" s="118">
        <f>IFERROR(HLOOKUP(DO2,'Tri Oeufs '!$2:$77,72,FALSE),0)</f>
        <v>0</v>
      </c>
      <c r="DP15" s="118">
        <f>IFERROR(HLOOKUP(DP2,'Tri Oeufs '!$2:$77,72,FALSE),0)</f>
        <v>0</v>
      </c>
      <c r="DQ15" s="118">
        <f>IFERROR(HLOOKUP(DQ2,'Tri Oeufs '!$2:$77,72,FALSE),0)</f>
        <v>0</v>
      </c>
      <c r="DR15" s="118">
        <f>IFERROR(HLOOKUP(DR2,'Tri Oeufs '!$2:$77,72,FALSE),0)</f>
        <v>0</v>
      </c>
      <c r="DS15" s="118">
        <f>IFERROR(HLOOKUP(DS2,'Tri Oeufs '!$2:$77,72,FALSE),0)</f>
        <v>0</v>
      </c>
      <c r="DT15" s="118">
        <f>IFERROR(HLOOKUP(DT2,'Tri Oeufs '!$2:$77,72,FALSE),0)</f>
        <v>0</v>
      </c>
      <c r="DU15" s="118">
        <f>IFERROR(HLOOKUP(DU2,'Tri Oeufs '!$2:$77,72,FALSE),0)</f>
        <v>0</v>
      </c>
      <c r="DV15" s="118">
        <f>IFERROR(HLOOKUP(DV2,'Tri Oeufs '!$2:$77,72,FALSE),0)</f>
        <v>0</v>
      </c>
      <c r="DW15" s="118">
        <f>IFERROR(HLOOKUP(DW2,'Tri Oeufs '!$2:$77,72,FALSE),0)</f>
        <v>0</v>
      </c>
      <c r="DX15" s="118">
        <f>IFERROR(HLOOKUP(DX2,'Tri Oeufs '!$2:$77,72,FALSE),0)</f>
        <v>0</v>
      </c>
      <c r="DY15" s="118">
        <f>IFERROR(HLOOKUP(DY2,'Tri Oeufs '!$2:$77,72,FALSE),0)</f>
        <v>0</v>
      </c>
      <c r="DZ15" s="118">
        <f>IFERROR(HLOOKUP(DZ2,'Tri Oeufs '!$2:$77,72,FALSE),0)</f>
        <v>0</v>
      </c>
      <c r="EA15" s="118">
        <f>IFERROR(HLOOKUP(EA2,'Tri Oeufs '!$2:$77,72,FALSE),0)</f>
        <v>0</v>
      </c>
      <c r="EB15" s="118">
        <f>IFERROR(HLOOKUP(EB2,'Tri Oeufs '!$2:$77,72,FALSE),0)</f>
        <v>0</v>
      </c>
      <c r="EC15" s="118">
        <f>IFERROR(HLOOKUP(EC2,'Tri Oeufs '!$2:$77,72,FALSE),0)</f>
        <v>0</v>
      </c>
      <c r="ED15" s="118">
        <f>IFERROR(HLOOKUP(ED2,'Tri Oeufs '!$2:$77,72,FALSE),0)</f>
        <v>0</v>
      </c>
      <c r="EE15" s="118">
        <f>IFERROR(HLOOKUP(EE2,'Tri Oeufs '!$2:$77,72,FALSE),0)</f>
        <v>0</v>
      </c>
      <c r="EF15" s="118">
        <f>IFERROR(HLOOKUP(EF2,'Tri Oeufs '!$2:$77,72,FALSE),0)</f>
        <v>0</v>
      </c>
      <c r="EG15" s="118">
        <f>IFERROR(HLOOKUP(EG2,'Tri Oeufs '!$2:$77,72,FALSE),0)</f>
        <v>0</v>
      </c>
      <c r="EH15" s="118">
        <f>IFERROR(HLOOKUP(EH2,'Tri Oeufs '!$2:$77,72,FALSE),0)</f>
        <v>0</v>
      </c>
      <c r="EI15" s="118">
        <f>IFERROR(HLOOKUP(EI2,'Tri Oeufs '!$2:$77,72,FALSE),0)</f>
        <v>0</v>
      </c>
      <c r="EJ15" s="118">
        <f>IFERROR(HLOOKUP(EJ2,'Tri Oeufs '!$2:$77,72,FALSE),0)</f>
        <v>0</v>
      </c>
      <c r="EK15" s="118">
        <f>IFERROR(HLOOKUP(EK2,'Tri Oeufs '!$2:$77,72,FALSE),0)</f>
        <v>0</v>
      </c>
      <c r="EL15" s="118">
        <f>IFERROR(HLOOKUP(EL2,'Tri Oeufs '!$2:$77,72,FALSE),0)</f>
        <v>0</v>
      </c>
      <c r="EM15" s="118">
        <f>IFERROR(HLOOKUP(EM2,'Tri Oeufs '!$2:$77,72,FALSE),0)</f>
        <v>0</v>
      </c>
      <c r="EN15" s="118">
        <f>IFERROR(HLOOKUP(EN2,'Tri Oeufs '!$2:$77,72,FALSE),0)</f>
        <v>0</v>
      </c>
      <c r="EO15" s="118">
        <f>IFERROR(HLOOKUP(EO2,'Tri Oeufs '!$2:$77,72,FALSE),0)</f>
        <v>0</v>
      </c>
      <c r="EP15" s="118">
        <f>IFERROR(HLOOKUP(EP2,'Tri Oeufs '!$2:$77,72,FALSE),0)</f>
        <v>0</v>
      </c>
      <c r="EQ15" s="118">
        <f>IFERROR(HLOOKUP(EQ2,'Tri Oeufs '!$2:$77,72,FALSE),0)</f>
        <v>0</v>
      </c>
      <c r="ER15" s="118">
        <f>IFERROR(HLOOKUP(ER2,'Tri Oeufs '!$2:$77,72,FALSE),0)</f>
        <v>0</v>
      </c>
      <c r="ES15" s="118">
        <f>IFERROR(HLOOKUP(ES2,'Tri Oeufs '!$2:$77,72,FALSE),0)</f>
        <v>0</v>
      </c>
      <c r="ET15" s="118">
        <f>IFERROR(HLOOKUP(ET2,'Tri Oeufs '!$2:$77,72,FALSE),0)</f>
        <v>0</v>
      </c>
      <c r="EU15" s="118">
        <f>IFERROR(HLOOKUP(EU2,'Tri Oeufs '!$2:$77,72,FALSE),0)</f>
        <v>0</v>
      </c>
      <c r="EV15" s="118">
        <f>IFERROR(HLOOKUP(EV2,'Tri Oeufs '!$2:$77,72,FALSE),0)</f>
        <v>0</v>
      </c>
      <c r="EW15" s="118">
        <f>IFERROR(HLOOKUP(EW2,'Tri Oeufs '!$2:$77,72,FALSE),0)</f>
        <v>0</v>
      </c>
      <c r="EX15" s="118">
        <f>IFERROR(HLOOKUP(EX2,'Tri Oeufs '!$2:$77,72,FALSE),0)</f>
        <v>0</v>
      </c>
      <c r="EY15" s="118">
        <f>IFERROR(HLOOKUP(EY2,'Tri Oeufs '!$2:$77,72,FALSE),0)</f>
        <v>0</v>
      </c>
      <c r="EZ15" s="118">
        <f>IFERROR(HLOOKUP(EZ2,'Tri Oeufs '!$2:$77,72,FALSE),0)</f>
        <v>0</v>
      </c>
      <c r="FA15" s="118">
        <f>IFERROR(HLOOKUP(FA2,'Tri Oeufs '!$2:$77,72,FALSE),0)</f>
        <v>0</v>
      </c>
      <c r="FB15" s="118">
        <f>IFERROR(HLOOKUP(FB2,'Tri Oeufs '!$2:$77,72,FALSE),0)</f>
        <v>0</v>
      </c>
      <c r="FC15" s="118">
        <f>IFERROR(HLOOKUP(FC2,'Tri Oeufs '!$2:$77,72,FALSE),0)</f>
        <v>0</v>
      </c>
      <c r="FD15" s="118">
        <f>IFERROR(HLOOKUP(FD2,'Tri Oeufs '!$2:$77,72,FALSE),0)</f>
        <v>0</v>
      </c>
      <c r="FE15" s="118">
        <f>IFERROR(HLOOKUP(FE2,'Tri Oeufs '!$2:$77,72,FALSE),0)</f>
        <v>0</v>
      </c>
      <c r="FF15" s="118">
        <f>IFERROR(HLOOKUP(FF2,'Tri Oeufs '!$2:$77,72,FALSE),0)</f>
        <v>0</v>
      </c>
      <c r="FG15" s="118">
        <f>IFERROR(HLOOKUP(FG2,'Tri Oeufs '!$2:$77,72,FALSE),0)</f>
        <v>0</v>
      </c>
      <c r="FH15" s="118">
        <f>IFERROR(HLOOKUP(FH2,'Tri Oeufs '!$2:$77,72,FALSE),0)</f>
        <v>0</v>
      </c>
      <c r="FI15" s="118">
        <f>IFERROR(HLOOKUP(FI2,'Tri Oeufs '!$2:$77,72,FALSE),0)</f>
        <v>0</v>
      </c>
      <c r="FJ15" s="118">
        <f>IFERROR(HLOOKUP(FJ2,'Tri Oeufs '!$2:$77,72,FALSE),0)</f>
        <v>0</v>
      </c>
      <c r="FK15" s="118">
        <f>IFERROR(HLOOKUP(FK2,'Tri Oeufs '!$2:$77,72,FALSE),0)</f>
        <v>0</v>
      </c>
      <c r="FL15" s="118">
        <f>IFERROR(HLOOKUP(FL2,'Tri Oeufs '!$2:$77,72,FALSE),0)</f>
        <v>0</v>
      </c>
      <c r="FM15" s="118">
        <f>IFERROR(HLOOKUP(FM2,'Tri Oeufs '!$2:$77,72,FALSE),0)</f>
        <v>0</v>
      </c>
    </row>
    <row r="16" spans="1:169" ht="12" x14ac:dyDescent="0.2">
      <c r="A16" s="74" t="s">
        <v>132</v>
      </c>
      <c r="B16" s="75">
        <v>13660</v>
      </c>
      <c r="C16" s="74">
        <v>38800</v>
      </c>
      <c r="D16" s="74">
        <v>41060</v>
      </c>
      <c r="E16" s="74">
        <v>41760</v>
      </c>
      <c r="F16" s="74">
        <v>43300</v>
      </c>
      <c r="G16" s="74">
        <v>43100</v>
      </c>
      <c r="H16" s="74">
        <v>45960</v>
      </c>
      <c r="I16" s="74">
        <v>51840</v>
      </c>
      <c r="J16" s="74">
        <v>51860</v>
      </c>
      <c r="K16" s="74">
        <v>52180</v>
      </c>
      <c r="L16" s="74">
        <v>52140</v>
      </c>
      <c r="M16" s="74">
        <v>52160</v>
      </c>
      <c r="N16" s="74">
        <v>69600</v>
      </c>
      <c r="O16" s="74">
        <v>77620</v>
      </c>
      <c r="P16" s="74">
        <v>78280</v>
      </c>
      <c r="Q16" s="74">
        <v>65660</v>
      </c>
      <c r="R16" s="74">
        <v>44240</v>
      </c>
      <c r="S16" s="74">
        <v>43960</v>
      </c>
      <c r="T16" s="74">
        <v>43700</v>
      </c>
      <c r="U16" s="74">
        <v>52200</v>
      </c>
      <c r="V16" s="74">
        <v>43500</v>
      </c>
      <c r="W16" s="74">
        <v>47900</v>
      </c>
      <c r="X16" s="74">
        <v>30200</v>
      </c>
      <c r="Y16" s="74">
        <v>30360</v>
      </c>
      <c r="Z16" s="74">
        <v>42900</v>
      </c>
      <c r="AA16" s="74">
        <v>63380</v>
      </c>
      <c r="AB16" s="74">
        <v>51240</v>
      </c>
      <c r="AC16" s="74">
        <v>64060</v>
      </c>
      <c r="AD16" s="74">
        <v>63540</v>
      </c>
      <c r="AE16" s="74">
        <v>65000</v>
      </c>
      <c r="AF16" s="74">
        <v>83440</v>
      </c>
      <c r="AG16" s="74">
        <v>41860</v>
      </c>
      <c r="AH16" s="74">
        <v>35500</v>
      </c>
      <c r="AI16" s="74">
        <v>0</v>
      </c>
      <c r="AJ16" s="74">
        <v>0</v>
      </c>
      <c r="AK16" s="74">
        <v>0</v>
      </c>
      <c r="AL16" s="74">
        <v>0</v>
      </c>
      <c r="AM16" s="74">
        <v>0</v>
      </c>
      <c r="AN16" s="74">
        <v>0</v>
      </c>
      <c r="AO16" s="74">
        <v>0</v>
      </c>
      <c r="AP16" s="74">
        <v>0</v>
      </c>
      <c r="AQ16" s="74">
        <v>0</v>
      </c>
      <c r="AR16" s="74">
        <v>0</v>
      </c>
      <c r="AS16" s="74">
        <v>0</v>
      </c>
      <c r="AT16" s="74">
        <v>0</v>
      </c>
      <c r="AU16" s="74">
        <v>0</v>
      </c>
      <c r="AV16" s="74">
        <v>0</v>
      </c>
      <c r="AW16" s="74">
        <v>0</v>
      </c>
      <c r="AX16" s="74">
        <v>0</v>
      </c>
      <c r="AY16" s="74">
        <v>0</v>
      </c>
      <c r="AZ16" s="74">
        <v>0</v>
      </c>
      <c r="BA16" s="74">
        <v>0</v>
      </c>
      <c r="BB16" s="74">
        <v>0</v>
      </c>
      <c r="BC16" s="74">
        <v>0</v>
      </c>
      <c r="BD16" s="74">
        <v>0</v>
      </c>
      <c r="BE16" s="74">
        <v>0</v>
      </c>
      <c r="BF16" s="74">
        <v>0</v>
      </c>
      <c r="BG16" s="74">
        <v>0</v>
      </c>
      <c r="BH16" s="74">
        <v>0</v>
      </c>
      <c r="BI16" s="74">
        <v>0</v>
      </c>
      <c r="BJ16" s="74">
        <v>0</v>
      </c>
      <c r="BK16" s="74">
        <v>0</v>
      </c>
      <c r="BL16" s="74">
        <v>0</v>
      </c>
      <c r="BM16" s="74">
        <v>0</v>
      </c>
      <c r="BN16" s="74">
        <v>0</v>
      </c>
      <c r="BO16" s="74">
        <v>0</v>
      </c>
      <c r="BP16" s="74">
        <v>0</v>
      </c>
      <c r="BQ16" s="74">
        <v>0</v>
      </c>
      <c r="BR16" s="74">
        <v>0</v>
      </c>
      <c r="BS16" s="74">
        <v>0</v>
      </c>
      <c r="BT16" s="74">
        <v>0</v>
      </c>
      <c r="BU16" s="74">
        <v>0</v>
      </c>
      <c r="BV16" s="74">
        <v>0</v>
      </c>
      <c r="BW16" s="74">
        <v>0</v>
      </c>
      <c r="BX16" s="74">
        <v>0</v>
      </c>
      <c r="BY16" s="74">
        <v>0</v>
      </c>
      <c r="BZ16" s="74">
        <v>0</v>
      </c>
      <c r="CA16" s="74">
        <v>0</v>
      </c>
      <c r="CB16" s="74">
        <v>0</v>
      </c>
      <c r="CC16" s="74">
        <v>0</v>
      </c>
      <c r="CD16" s="74">
        <v>0</v>
      </c>
      <c r="CE16" s="74">
        <v>0</v>
      </c>
      <c r="CF16" s="74">
        <v>0</v>
      </c>
      <c r="CG16" s="74">
        <v>0</v>
      </c>
      <c r="CH16" s="74">
        <v>0</v>
      </c>
      <c r="CI16" s="74">
        <v>0</v>
      </c>
      <c r="CJ16" s="74">
        <v>0</v>
      </c>
      <c r="CK16" s="74">
        <v>0</v>
      </c>
      <c r="CL16" s="74">
        <v>0</v>
      </c>
      <c r="CM16" s="74">
        <v>0</v>
      </c>
      <c r="CN16" s="74">
        <v>0</v>
      </c>
      <c r="CO16" s="74">
        <v>0</v>
      </c>
      <c r="CP16" s="74">
        <v>0</v>
      </c>
      <c r="CQ16" s="74">
        <v>0</v>
      </c>
      <c r="CR16" s="74">
        <v>0</v>
      </c>
      <c r="CS16" s="74"/>
      <c r="CT16" s="74">
        <v>0</v>
      </c>
      <c r="CU16" s="74">
        <v>0</v>
      </c>
      <c r="CV16" s="74">
        <v>0</v>
      </c>
      <c r="CW16" s="74">
        <v>0</v>
      </c>
      <c r="CX16" s="74">
        <v>0</v>
      </c>
      <c r="CY16" s="74">
        <v>0</v>
      </c>
      <c r="CZ16" s="74">
        <v>0</v>
      </c>
      <c r="DA16" s="74">
        <v>0</v>
      </c>
      <c r="DB16" s="74">
        <v>0</v>
      </c>
      <c r="DC16" s="74">
        <v>0</v>
      </c>
      <c r="DD16" s="74">
        <v>0</v>
      </c>
      <c r="DE16" s="74">
        <v>0</v>
      </c>
      <c r="DF16" s="74">
        <v>0</v>
      </c>
      <c r="DG16" s="74">
        <v>0</v>
      </c>
      <c r="DH16" s="74">
        <v>0</v>
      </c>
      <c r="DI16" s="74">
        <v>0</v>
      </c>
      <c r="DJ16" s="74">
        <v>0</v>
      </c>
      <c r="DK16" s="74">
        <v>0</v>
      </c>
      <c r="DL16" s="74">
        <v>0</v>
      </c>
      <c r="DM16" s="74">
        <v>0</v>
      </c>
      <c r="DN16" s="74">
        <v>0</v>
      </c>
      <c r="DO16" s="74">
        <v>0</v>
      </c>
      <c r="DP16" s="74">
        <v>0</v>
      </c>
      <c r="DQ16" s="74">
        <v>0</v>
      </c>
      <c r="DR16" s="74">
        <v>0</v>
      </c>
      <c r="DS16" s="74">
        <v>0</v>
      </c>
      <c r="DT16" s="74">
        <v>0</v>
      </c>
      <c r="DU16" s="74">
        <v>0</v>
      </c>
      <c r="DV16" s="74">
        <v>0</v>
      </c>
      <c r="DW16" s="74">
        <v>0</v>
      </c>
      <c r="DX16" s="74">
        <v>0</v>
      </c>
      <c r="DY16" s="74">
        <v>0</v>
      </c>
      <c r="DZ16" s="74">
        <v>0</v>
      </c>
      <c r="EA16" s="74">
        <v>0</v>
      </c>
      <c r="EB16" s="74">
        <v>0</v>
      </c>
      <c r="EC16" s="74">
        <v>0</v>
      </c>
      <c r="ED16" s="74">
        <v>0</v>
      </c>
      <c r="EE16" s="74">
        <v>0</v>
      </c>
      <c r="EF16" s="74">
        <v>0</v>
      </c>
      <c r="EG16" s="74">
        <v>0</v>
      </c>
      <c r="EH16" s="74">
        <v>0</v>
      </c>
      <c r="EI16" s="74">
        <v>0</v>
      </c>
      <c r="EJ16" s="74">
        <v>0</v>
      </c>
      <c r="EK16" s="74">
        <v>0</v>
      </c>
      <c r="EL16" s="74">
        <v>0</v>
      </c>
      <c r="EM16" s="74">
        <v>0</v>
      </c>
      <c r="EN16" s="74">
        <v>0</v>
      </c>
      <c r="EO16" s="74">
        <v>0</v>
      </c>
      <c r="EP16" s="74">
        <v>0</v>
      </c>
      <c r="EQ16" s="74">
        <v>0</v>
      </c>
      <c r="ER16" s="74">
        <v>0</v>
      </c>
      <c r="ES16" s="74">
        <v>0</v>
      </c>
      <c r="ET16" s="74">
        <v>0</v>
      </c>
      <c r="EU16" s="74">
        <v>0</v>
      </c>
      <c r="EV16" s="74">
        <v>0</v>
      </c>
      <c r="EW16" s="74">
        <v>0</v>
      </c>
      <c r="EX16" s="74">
        <v>0</v>
      </c>
      <c r="EY16" s="74">
        <v>0</v>
      </c>
      <c r="EZ16" s="74">
        <v>0</v>
      </c>
      <c r="FA16" s="74">
        <v>0</v>
      </c>
      <c r="FB16" s="74">
        <v>0</v>
      </c>
      <c r="FC16" s="74">
        <v>0</v>
      </c>
      <c r="FD16" s="74">
        <v>0</v>
      </c>
      <c r="FE16" s="74">
        <v>0</v>
      </c>
      <c r="FF16" s="74">
        <v>0</v>
      </c>
      <c r="FG16" s="74">
        <v>0</v>
      </c>
      <c r="FH16" s="74">
        <v>0</v>
      </c>
      <c r="FI16" s="74">
        <v>0</v>
      </c>
      <c r="FJ16" s="74">
        <v>0</v>
      </c>
      <c r="FK16" s="74">
        <v>0</v>
      </c>
      <c r="FL16" s="74">
        <v>0</v>
      </c>
      <c r="FM16" s="74">
        <v>0</v>
      </c>
    </row>
    <row r="17" spans="1:169" ht="12" x14ac:dyDescent="0.2">
      <c r="A17" s="119" t="s">
        <v>133</v>
      </c>
      <c r="B17" s="120">
        <f t="shared" ref="B17:C17" si="192">B15-B16</f>
        <v>5540</v>
      </c>
      <c r="C17" s="119">
        <f t="shared" si="192"/>
        <v>9200</v>
      </c>
      <c r="D17" s="119">
        <f t="shared" ref="D17:E17" si="193">D15-D16</f>
        <v>6940</v>
      </c>
      <c r="E17" s="119">
        <f t="shared" si="193"/>
        <v>6240</v>
      </c>
      <c r="F17" s="119">
        <f t="shared" ref="F17:AF17" si="194">F15-F16</f>
        <v>4700</v>
      </c>
      <c r="G17" s="119">
        <f t="shared" si="194"/>
        <v>4900</v>
      </c>
      <c r="H17" s="119">
        <f t="shared" si="194"/>
        <v>4730</v>
      </c>
      <c r="I17" s="119">
        <f t="shared" si="194"/>
        <v>5760</v>
      </c>
      <c r="J17" s="119">
        <f t="shared" si="194"/>
        <v>5740</v>
      </c>
      <c r="K17" s="119">
        <f t="shared" si="194"/>
        <v>5420</v>
      </c>
      <c r="L17" s="119">
        <f t="shared" si="194"/>
        <v>5460</v>
      </c>
      <c r="M17" s="119">
        <f t="shared" si="194"/>
        <v>5440</v>
      </c>
      <c r="N17" s="119">
        <f t="shared" si="194"/>
        <v>7200</v>
      </c>
      <c r="O17" s="119">
        <f t="shared" si="194"/>
        <v>8780</v>
      </c>
      <c r="P17" s="119">
        <f t="shared" si="194"/>
        <v>8120</v>
      </c>
      <c r="Q17" s="119">
        <f t="shared" si="194"/>
        <v>6340</v>
      </c>
      <c r="R17" s="119">
        <f t="shared" si="194"/>
        <v>3760</v>
      </c>
      <c r="S17" s="119">
        <f t="shared" si="194"/>
        <v>4040</v>
      </c>
      <c r="T17" s="119">
        <f t="shared" si="194"/>
        <v>4300</v>
      </c>
      <c r="U17" s="119">
        <f t="shared" si="194"/>
        <v>5400</v>
      </c>
      <c r="V17" s="119">
        <f t="shared" si="194"/>
        <v>4500</v>
      </c>
      <c r="W17" s="119">
        <f t="shared" si="194"/>
        <v>4900</v>
      </c>
      <c r="X17" s="119">
        <f t="shared" si="194"/>
        <v>3400</v>
      </c>
      <c r="Y17" s="119">
        <f t="shared" si="194"/>
        <v>3240</v>
      </c>
      <c r="Z17" s="119">
        <f t="shared" si="194"/>
        <v>5100</v>
      </c>
      <c r="AA17" s="119">
        <f t="shared" si="194"/>
        <v>8620</v>
      </c>
      <c r="AB17" s="119">
        <f t="shared" si="194"/>
        <v>6360</v>
      </c>
      <c r="AC17" s="119">
        <f t="shared" si="194"/>
        <v>7940</v>
      </c>
      <c r="AD17" s="119">
        <f t="shared" si="194"/>
        <v>8460</v>
      </c>
      <c r="AE17" s="119">
        <f t="shared" si="194"/>
        <v>8800</v>
      </c>
      <c r="AF17" s="119">
        <f t="shared" si="194"/>
        <v>12560</v>
      </c>
      <c r="AG17" s="119">
        <f t="shared" ref="AG17:CR17" si="195">AG15-AG16</f>
        <v>6140</v>
      </c>
      <c r="AH17" s="119">
        <f t="shared" si="195"/>
        <v>4340</v>
      </c>
      <c r="AI17" s="119">
        <f t="shared" si="195"/>
        <v>0</v>
      </c>
      <c r="AJ17" s="119">
        <f t="shared" si="195"/>
        <v>0</v>
      </c>
      <c r="AK17" s="119">
        <f t="shared" si="195"/>
        <v>0</v>
      </c>
      <c r="AL17" s="119">
        <f t="shared" si="195"/>
        <v>0</v>
      </c>
      <c r="AM17" s="119">
        <f t="shared" si="195"/>
        <v>0</v>
      </c>
      <c r="AN17" s="119">
        <f t="shared" si="195"/>
        <v>0</v>
      </c>
      <c r="AO17" s="119">
        <f t="shared" si="195"/>
        <v>0</v>
      </c>
      <c r="AP17" s="119">
        <f t="shared" si="195"/>
        <v>0</v>
      </c>
      <c r="AQ17" s="119">
        <f t="shared" si="195"/>
        <v>0</v>
      </c>
      <c r="AR17" s="119">
        <f t="shared" si="195"/>
        <v>0</v>
      </c>
      <c r="AS17" s="119">
        <f t="shared" si="195"/>
        <v>0</v>
      </c>
      <c r="AT17" s="119">
        <f t="shared" si="195"/>
        <v>0</v>
      </c>
      <c r="AU17" s="119">
        <f t="shared" si="195"/>
        <v>0</v>
      </c>
      <c r="AV17" s="119">
        <f t="shared" si="195"/>
        <v>0</v>
      </c>
      <c r="AW17" s="119">
        <f t="shared" si="195"/>
        <v>0</v>
      </c>
      <c r="AX17" s="119">
        <f t="shared" si="195"/>
        <v>0</v>
      </c>
      <c r="AY17" s="119">
        <f t="shared" si="195"/>
        <v>0</v>
      </c>
      <c r="AZ17" s="119">
        <f t="shared" si="195"/>
        <v>0</v>
      </c>
      <c r="BA17" s="119">
        <f t="shared" si="195"/>
        <v>0</v>
      </c>
      <c r="BB17" s="119">
        <f t="shared" si="195"/>
        <v>0</v>
      </c>
      <c r="BC17" s="119">
        <f t="shared" si="195"/>
        <v>0</v>
      </c>
      <c r="BD17" s="119">
        <f t="shared" si="195"/>
        <v>0</v>
      </c>
      <c r="BE17" s="119">
        <f t="shared" si="195"/>
        <v>0</v>
      </c>
      <c r="BF17" s="119">
        <f t="shared" si="195"/>
        <v>0</v>
      </c>
      <c r="BG17" s="119">
        <f t="shared" si="195"/>
        <v>0</v>
      </c>
      <c r="BH17" s="119">
        <f t="shared" si="195"/>
        <v>0</v>
      </c>
      <c r="BI17" s="119">
        <f t="shared" si="195"/>
        <v>0</v>
      </c>
      <c r="BJ17" s="119">
        <f t="shared" si="195"/>
        <v>0</v>
      </c>
      <c r="BK17" s="119">
        <f t="shared" si="195"/>
        <v>0</v>
      </c>
      <c r="BL17" s="119">
        <f t="shared" si="195"/>
        <v>0</v>
      </c>
      <c r="BM17" s="119">
        <f t="shared" si="195"/>
        <v>0</v>
      </c>
      <c r="BN17" s="119">
        <f t="shared" si="195"/>
        <v>0</v>
      </c>
      <c r="BO17" s="119">
        <f t="shared" si="195"/>
        <v>0</v>
      </c>
      <c r="BP17" s="119">
        <f t="shared" si="195"/>
        <v>0</v>
      </c>
      <c r="BQ17" s="119">
        <f t="shared" si="195"/>
        <v>0</v>
      </c>
      <c r="BR17" s="119">
        <f t="shared" si="195"/>
        <v>0</v>
      </c>
      <c r="BS17" s="119">
        <f t="shared" si="195"/>
        <v>0</v>
      </c>
      <c r="BT17" s="119">
        <f t="shared" si="195"/>
        <v>0</v>
      </c>
      <c r="BU17" s="119">
        <f t="shared" si="195"/>
        <v>0</v>
      </c>
      <c r="BV17" s="119">
        <f t="shared" si="195"/>
        <v>0</v>
      </c>
      <c r="BW17" s="119">
        <f t="shared" si="195"/>
        <v>0</v>
      </c>
      <c r="BX17" s="119">
        <f t="shared" si="195"/>
        <v>0</v>
      </c>
      <c r="BY17" s="119">
        <f t="shared" si="195"/>
        <v>0</v>
      </c>
      <c r="BZ17" s="119">
        <f t="shared" si="195"/>
        <v>0</v>
      </c>
      <c r="CA17" s="119">
        <f t="shared" si="195"/>
        <v>0</v>
      </c>
      <c r="CB17" s="119">
        <f t="shared" si="195"/>
        <v>0</v>
      </c>
      <c r="CC17" s="119">
        <f t="shared" si="195"/>
        <v>0</v>
      </c>
      <c r="CD17" s="119">
        <f t="shared" si="195"/>
        <v>0</v>
      </c>
      <c r="CE17" s="119">
        <f t="shared" si="195"/>
        <v>0</v>
      </c>
      <c r="CF17" s="119">
        <f t="shared" si="195"/>
        <v>0</v>
      </c>
      <c r="CG17" s="119">
        <f t="shared" si="195"/>
        <v>0</v>
      </c>
      <c r="CH17" s="119">
        <f t="shared" si="195"/>
        <v>0</v>
      </c>
      <c r="CI17" s="119">
        <f t="shared" si="195"/>
        <v>0</v>
      </c>
      <c r="CJ17" s="119">
        <f t="shared" si="195"/>
        <v>0</v>
      </c>
      <c r="CK17" s="119">
        <f t="shared" si="195"/>
        <v>0</v>
      </c>
      <c r="CL17" s="119">
        <f t="shared" si="195"/>
        <v>0</v>
      </c>
      <c r="CM17" s="119">
        <f t="shared" si="195"/>
        <v>0</v>
      </c>
      <c r="CN17" s="119">
        <f t="shared" si="195"/>
        <v>0</v>
      </c>
      <c r="CO17" s="119">
        <f t="shared" si="195"/>
        <v>0</v>
      </c>
      <c r="CP17" s="119">
        <f t="shared" si="195"/>
        <v>0</v>
      </c>
      <c r="CQ17" s="119">
        <f t="shared" si="195"/>
        <v>0</v>
      </c>
      <c r="CR17" s="119">
        <f t="shared" si="195"/>
        <v>0</v>
      </c>
      <c r="CS17" s="119">
        <f t="shared" ref="CS17:FD17" si="196">CS15-CS16</f>
        <v>0</v>
      </c>
      <c r="CT17" s="119">
        <f t="shared" si="196"/>
        <v>0</v>
      </c>
      <c r="CU17" s="119">
        <f t="shared" si="196"/>
        <v>0</v>
      </c>
      <c r="CV17" s="119">
        <f t="shared" si="196"/>
        <v>0</v>
      </c>
      <c r="CW17" s="119">
        <f t="shared" si="196"/>
        <v>0</v>
      </c>
      <c r="CX17" s="119">
        <f t="shared" si="196"/>
        <v>0</v>
      </c>
      <c r="CY17" s="119">
        <f t="shared" si="196"/>
        <v>0</v>
      </c>
      <c r="CZ17" s="119">
        <f t="shared" si="196"/>
        <v>0</v>
      </c>
      <c r="DA17" s="119">
        <f t="shared" si="196"/>
        <v>0</v>
      </c>
      <c r="DB17" s="119">
        <f t="shared" si="196"/>
        <v>0</v>
      </c>
      <c r="DC17" s="119">
        <f t="shared" si="196"/>
        <v>0</v>
      </c>
      <c r="DD17" s="119">
        <f t="shared" si="196"/>
        <v>0</v>
      </c>
      <c r="DE17" s="119">
        <f t="shared" si="196"/>
        <v>0</v>
      </c>
      <c r="DF17" s="119">
        <f t="shared" si="196"/>
        <v>0</v>
      </c>
      <c r="DG17" s="119">
        <f t="shared" si="196"/>
        <v>0</v>
      </c>
      <c r="DH17" s="119">
        <f t="shared" si="196"/>
        <v>0</v>
      </c>
      <c r="DI17" s="119">
        <f t="shared" si="196"/>
        <v>0</v>
      </c>
      <c r="DJ17" s="119">
        <f t="shared" si="196"/>
        <v>0</v>
      </c>
      <c r="DK17" s="119">
        <f t="shared" si="196"/>
        <v>0</v>
      </c>
      <c r="DL17" s="119">
        <f t="shared" si="196"/>
        <v>0</v>
      </c>
      <c r="DM17" s="119">
        <f t="shared" si="196"/>
        <v>0</v>
      </c>
      <c r="DN17" s="119">
        <f t="shared" si="196"/>
        <v>0</v>
      </c>
      <c r="DO17" s="119">
        <f t="shared" si="196"/>
        <v>0</v>
      </c>
      <c r="DP17" s="119">
        <f t="shared" si="196"/>
        <v>0</v>
      </c>
      <c r="DQ17" s="119">
        <f t="shared" si="196"/>
        <v>0</v>
      </c>
      <c r="DR17" s="119">
        <f t="shared" si="196"/>
        <v>0</v>
      </c>
      <c r="DS17" s="119">
        <f t="shared" si="196"/>
        <v>0</v>
      </c>
      <c r="DT17" s="119">
        <f t="shared" si="196"/>
        <v>0</v>
      </c>
      <c r="DU17" s="119">
        <f t="shared" si="196"/>
        <v>0</v>
      </c>
      <c r="DV17" s="119">
        <f t="shared" si="196"/>
        <v>0</v>
      </c>
      <c r="DW17" s="119">
        <f t="shared" si="196"/>
        <v>0</v>
      </c>
      <c r="DX17" s="119">
        <f t="shared" si="196"/>
        <v>0</v>
      </c>
      <c r="DY17" s="119">
        <f t="shared" si="196"/>
        <v>0</v>
      </c>
      <c r="DZ17" s="119">
        <f t="shared" si="196"/>
        <v>0</v>
      </c>
      <c r="EA17" s="119">
        <f t="shared" si="196"/>
        <v>0</v>
      </c>
      <c r="EB17" s="119">
        <f t="shared" si="196"/>
        <v>0</v>
      </c>
      <c r="EC17" s="119">
        <f t="shared" si="196"/>
        <v>0</v>
      </c>
      <c r="ED17" s="119">
        <f t="shared" si="196"/>
        <v>0</v>
      </c>
      <c r="EE17" s="119">
        <f t="shared" si="196"/>
        <v>0</v>
      </c>
      <c r="EF17" s="119">
        <f t="shared" si="196"/>
        <v>0</v>
      </c>
      <c r="EG17" s="119">
        <f t="shared" si="196"/>
        <v>0</v>
      </c>
      <c r="EH17" s="119">
        <f t="shared" si="196"/>
        <v>0</v>
      </c>
      <c r="EI17" s="119">
        <f t="shared" si="196"/>
        <v>0</v>
      </c>
      <c r="EJ17" s="119">
        <f t="shared" si="196"/>
        <v>0</v>
      </c>
      <c r="EK17" s="119">
        <f t="shared" si="196"/>
        <v>0</v>
      </c>
      <c r="EL17" s="119">
        <f t="shared" si="196"/>
        <v>0</v>
      </c>
      <c r="EM17" s="119">
        <f t="shared" si="196"/>
        <v>0</v>
      </c>
      <c r="EN17" s="119">
        <f t="shared" si="196"/>
        <v>0</v>
      </c>
      <c r="EO17" s="119">
        <f t="shared" si="196"/>
        <v>0</v>
      </c>
      <c r="EP17" s="119">
        <f t="shared" si="196"/>
        <v>0</v>
      </c>
      <c r="EQ17" s="119">
        <f t="shared" si="196"/>
        <v>0</v>
      </c>
      <c r="ER17" s="119">
        <f t="shared" si="196"/>
        <v>0</v>
      </c>
      <c r="ES17" s="119">
        <f t="shared" si="196"/>
        <v>0</v>
      </c>
      <c r="ET17" s="119">
        <f t="shared" si="196"/>
        <v>0</v>
      </c>
      <c r="EU17" s="119">
        <f t="shared" si="196"/>
        <v>0</v>
      </c>
      <c r="EV17" s="119">
        <f t="shared" si="196"/>
        <v>0</v>
      </c>
      <c r="EW17" s="119">
        <f t="shared" si="196"/>
        <v>0</v>
      </c>
      <c r="EX17" s="119">
        <f t="shared" si="196"/>
        <v>0</v>
      </c>
      <c r="EY17" s="119">
        <f t="shared" si="196"/>
        <v>0</v>
      </c>
      <c r="EZ17" s="119">
        <f t="shared" si="196"/>
        <v>0</v>
      </c>
      <c r="FA17" s="119">
        <f t="shared" si="196"/>
        <v>0</v>
      </c>
      <c r="FB17" s="119">
        <f t="shared" si="196"/>
        <v>0</v>
      </c>
      <c r="FC17" s="119">
        <f t="shared" si="196"/>
        <v>0</v>
      </c>
      <c r="FD17" s="119">
        <f t="shared" si="196"/>
        <v>0</v>
      </c>
      <c r="FE17" s="119">
        <f t="shared" ref="FE17:FM17" si="197">FE15-FE16</f>
        <v>0</v>
      </c>
      <c r="FF17" s="119">
        <f t="shared" si="197"/>
        <v>0</v>
      </c>
      <c r="FG17" s="119">
        <f t="shared" si="197"/>
        <v>0</v>
      </c>
      <c r="FH17" s="119">
        <f t="shared" si="197"/>
        <v>0</v>
      </c>
      <c r="FI17" s="119">
        <f t="shared" si="197"/>
        <v>0</v>
      </c>
      <c r="FJ17" s="119">
        <f t="shared" si="197"/>
        <v>0</v>
      </c>
      <c r="FK17" s="119">
        <f t="shared" si="197"/>
        <v>0</v>
      </c>
      <c r="FL17" s="119">
        <f t="shared" si="197"/>
        <v>0</v>
      </c>
      <c r="FM17" s="119">
        <f t="shared" si="197"/>
        <v>0</v>
      </c>
    </row>
    <row r="18" spans="1:169" ht="12" x14ac:dyDescent="0.2">
      <c r="A18" s="121" t="s">
        <v>134</v>
      </c>
      <c r="B18" s="122">
        <f t="shared" ref="B18:C18" si="198">IF(B17=0,0,B17/B16)</f>
        <v>0.4055636896046852</v>
      </c>
      <c r="C18" s="122">
        <f t="shared" si="198"/>
        <v>0.23711340206185566</v>
      </c>
      <c r="D18" s="122">
        <f t="shared" ref="D18:E18" si="199">IF(D17=0,0,D17/D16)</f>
        <v>0.16902094495859718</v>
      </c>
      <c r="E18" s="122">
        <f t="shared" si="199"/>
        <v>0.14942528735632185</v>
      </c>
      <c r="F18" s="122">
        <f t="shared" ref="F18:AF18" si="200">IF(F17=0,0,F17/F16)</f>
        <v>0.10854503464203233</v>
      </c>
      <c r="G18" s="122">
        <f t="shared" si="200"/>
        <v>0.1136890951276102</v>
      </c>
      <c r="H18" s="122">
        <f t="shared" si="200"/>
        <v>0.10291557876414273</v>
      </c>
      <c r="I18" s="122">
        <f t="shared" si="200"/>
        <v>0.1111111111111111</v>
      </c>
      <c r="J18" s="122">
        <f t="shared" si="200"/>
        <v>0.11068260701889703</v>
      </c>
      <c r="K18" s="122">
        <f t="shared" si="200"/>
        <v>0.10387121502491375</v>
      </c>
      <c r="L18" s="122">
        <f t="shared" si="200"/>
        <v>0.1047180667433832</v>
      </c>
      <c r="M18" s="122">
        <f t="shared" si="200"/>
        <v>0.10429447852760736</v>
      </c>
      <c r="N18" s="122">
        <f t="shared" si="200"/>
        <v>0.10344827586206896</v>
      </c>
      <c r="O18" s="122">
        <f t="shared" si="200"/>
        <v>0.11311517650090183</v>
      </c>
      <c r="P18" s="122">
        <f t="shared" si="200"/>
        <v>0.10373019928461931</v>
      </c>
      <c r="Q18" s="122">
        <f t="shared" si="200"/>
        <v>9.6558026195552843E-2</v>
      </c>
      <c r="R18" s="122">
        <f t="shared" si="200"/>
        <v>8.4990958408679929E-2</v>
      </c>
      <c r="S18" s="122">
        <f t="shared" si="200"/>
        <v>9.1901728844404007E-2</v>
      </c>
      <c r="T18" s="122">
        <f t="shared" si="200"/>
        <v>9.8398169336384442E-2</v>
      </c>
      <c r="U18" s="122">
        <f t="shared" si="200"/>
        <v>0.10344827586206896</v>
      </c>
      <c r="V18" s="122">
        <f t="shared" si="200"/>
        <v>0.10344827586206896</v>
      </c>
      <c r="W18" s="122">
        <f t="shared" si="200"/>
        <v>0.1022964509394572</v>
      </c>
      <c r="X18" s="122">
        <f t="shared" si="200"/>
        <v>0.11258278145695365</v>
      </c>
      <c r="Y18" s="122">
        <f t="shared" si="200"/>
        <v>0.1067193675889328</v>
      </c>
      <c r="Z18" s="122">
        <f t="shared" si="200"/>
        <v>0.11888111888111888</v>
      </c>
      <c r="AA18" s="122">
        <f t="shared" si="200"/>
        <v>0.1360050489113285</v>
      </c>
      <c r="AB18" s="122">
        <f t="shared" si="200"/>
        <v>0.12412177985948478</v>
      </c>
      <c r="AC18" s="122">
        <f t="shared" si="200"/>
        <v>0.12394630034342803</v>
      </c>
      <c r="AD18" s="122">
        <f t="shared" si="200"/>
        <v>0.13314447592067988</v>
      </c>
      <c r="AE18" s="122">
        <f t="shared" si="200"/>
        <v>0.13538461538461538</v>
      </c>
      <c r="AF18" s="122">
        <f t="shared" si="200"/>
        <v>0.15052732502396932</v>
      </c>
      <c r="AG18" s="122">
        <f t="shared" ref="AG18:CR18" si="201">IF(AG17=0,0,AG17/AG16)</f>
        <v>0.14667940754897277</v>
      </c>
      <c r="AH18" s="122">
        <f t="shared" si="201"/>
        <v>0.12225352112676056</v>
      </c>
      <c r="AI18" s="122">
        <f t="shared" si="201"/>
        <v>0</v>
      </c>
      <c r="AJ18" s="122">
        <f t="shared" si="201"/>
        <v>0</v>
      </c>
      <c r="AK18" s="122">
        <f t="shared" si="201"/>
        <v>0</v>
      </c>
      <c r="AL18" s="122">
        <f t="shared" si="201"/>
        <v>0</v>
      </c>
      <c r="AM18" s="122">
        <f t="shared" si="201"/>
        <v>0</v>
      </c>
      <c r="AN18" s="122">
        <f t="shared" si="201"/>
        <v>0</v>
      </c>
      <c r="AO18" s="122">
        <f t="shared" si="201"/>
        <v>0</v>
      </c>
      <c r="AP18" s="122">
        <f t="shared" si="201"/>
        <v>0</v>
      </c>
      <c r="AQ18" s="122">
        <f t="shared" si="201"/>
        <v>0</v>
      </c>
      <c r="AR18" s="122">
        <f t="shared" si="201"/>
        <v>0</v>
      </c>
      <c r="AS18" s="122">
        <f t="shared" si="201"/>
        <v>0</v>
      </c>
      <c r="AT18" s="122">
        <f t="shared" si="201"/>
        <v>0</v>
      </c>
      <c r="AU18" s="122">
        <f t="shared" si="201"/>
        <v>0</v>
      </c>
      <c r="AV18" s="122">
        <f t="shared" si="201"/>
        <v>0</v>
      </c>
      <c r="AW18" s="122">
        <f t="shared" si="201"/>
        <v>0</v>
      </c>
      <c r="AX18" s="122">
        <f t="shared" si="201"/>
        <v>0</v>
      </c>
      <c r="AY18" s="122">
        <f t="shared" si="201"/>
        <v>0</v>
      </c>
      <c r="AZ18" s="122">
        <f t="shared" si="201"/>
        <v>0</v>
      </c>
      <c r="BA18" s="122">
        <f t="shared" si="201"/>
        <v>0</v>
      </c>
      <c r="BB18" s="122">
        <f t="shared" si="201"/>
        <v>0</v>
      </c>
      <c r="BC18" s="122">
        <f t="shared" si="201"/>
        <v>0</v>
      </c>
      <c r="BD18" s="122">
        <f t="shared" si="201"/>
        <v>0</v>
      </c>
      <c r="BE18" s="122">
        <f t="shared" si="201"/>
        <v>0</v>
      </c>
      <c r="BF18" s="122">
        <f t="shared" si="201"/>
        <v>0</v>
      </c>
      <c r="BG18" s="122">
        <f t="shared" si="201"/>
        <v>0</v>
      </c>
      <c r="BH18" s="122">
        <f t="shared" si="201"/>
        <v>0</v>
      </c>
      <c r="BI18" s="122">
        <f t="shared" si="201"/>
        <v>0</v>
      </c>
      <c r="BJ18" s="122">
        <f t="shared" si="201"/>
        <v>0</v>
      </c>
      <c r="BK18" s="122">
        <f t="shared" si="201"/>
        <v>0</v>
      </c>
      <c r="BL18" s="122">
        <f t="shared" si="201"/>
        <v>0</v>
      </c>
      <c r="BM18" s="122">
        <f t="shared" si="201"/>
        <v>0</v>
      </c>
      <c r="BN18" s="122">
        <f t="shared" si="201"/>
        <v>0</v>
      </c>
      <c r="BO18" s="122">
        <f t="shared" si="201"/>
        <v>0</v>
      </c>
      <c r="BP18" s="122">
        <f t="shared" si="201"/>
        <v>0</v>
      </c>
      <c r="BQ18" s="122">
        <f t="shared" si="201"/>
        <v>0</v>
      </c>
      <c r="BR18" s="122">
        <f t="shared" si="201"/>
        <v>0</v>
      </c>
      <c r="BS18" s="122">
        <f t="shared" si="201"/>
        <v>0</v>
      </c>
      <c r="BT18" s="122">
        <f t="shared" si="201"/>
        <v>0</v>
      </c>
      <c r="BU18" s="122">
        <f t="shared" si="201"/>
        <v>0</v>
      </c>
      <c r="BV18" s="122">
        <f t="shared" si="201"/>
        <v>0</v>
      </c>
      <c r="BW18" s="122">
        <f t="shared" si="201"/>
        <v>0</v>
      </c>
      <c r="BX18" s="122">
        <f t="shared" si="201"/>
        <v>0</v>
      </c>
      <c r="BY18" s="122">
        <f t="shared" si="201"/>
        <v>0</v>
      </c>
      <c r="BZ18" s="122">
        <f t="shared" si="201"/>
        <v>0</v>
      </c>
      <c r="CA18" s="122">
        <f t="shared" si="201"/>
        <v>0</v>
      </c>
      <c r="CB18" s="122">
        <f t="shared" si="201"/>
        <v>0</v>
      </c>
      <c r="CC18" s="122">
        <f t="shared" si="201"/>
        <v>0</v>
      </c>
      <c r="CD18" s="122">
        <f t="shared" si="201"/>
        <v>0</v>
      </c>
      <c r="CE18" s="122">
        <f t="shared" si="201"/>
        <v>0</v>
      </c>
      <c r="CF18" s="122">
        <f t="shared" si="201"/>
        <v>0</v>
      </c>
      <c r="CG18" s="122">
        <f t="shared" si="201"/>
        <v>0</v>
      </c>
      <c r="CH18" s="122">
        <f t="shared" si="201"/>
        <v>0</v>
      </c>
      <c r="CI18" s="122">
        <f t="shared" si="201"/>
        <v>0</v>
      </c>
      <c r="CJ18" s="122">
        <f t="shared" si="201"/>
        <v>0</v>
      </c>
      <c r="CK18" s="122">
        <f t="shared" si="201"/>
        <v>0</v>
      </c>
      <c r="CL18" s="122">
        <f t="shared" si="201"/>
        <v>0</v>
      </c>
      <c r="CM18" s="122">
        <f t="shared" si="201"/>
        <v>0</v>
      </c>
      <c r="CN18" s="122">
        <f t="shared" si="201"/>
        <v>0</v>
      </c>
      <c r="CO18" s="122">
        <f t="shared" si="201"/>
        <v>0</v>
      </c>
      <c r="CP18" s="122">
        <f t="shared" si="201"/>
        <v>0</v>
      </c>
      <c r="CQ18" s="122">
        <f t="shared" si="201"/>
        <v>0</v>
      </c>
      <c r="CR18" s="122">
        <f t="shared" si="201"/>
        <v>0</v>
      </c>
      <c r="CS18" s="122">
        <f t="shared" ref="CS18:FD18" si="202">IF(CS17=0,0,CS17/CS16)</f>
        <v>0</v>
      </c>
      <c r="CT18" s="122">
        <f t="shared" si="202"/>
        <v>0</v>
      </c>
      <c r="CU18" s="122">
        <f t="shared" si="202"/>
        <v>0</v>
      </c>
      <c r="CV18" s="122">
        <f t="shared" si="202"/>
        <v>0</v>
      </c>
      <c r="CW18" s="122">
        <f t="shared" si="202"/>
        <v>0</v>
      </c>
      <c r="CX18" s="122">
        <f t="shared" si="202"/>
        <v>0</v>
      </c>
      <c r="CY18" s="122">
        <f t="shared" si="202"/>
        <v>0</v>
      </c>
      <c r="CZ18" s="122">
        <f t="shared" si="202"/>
        <v>0</v>
      </c>
      <c r="DA18" s="122">
        <f t="shared" si="202"/>
        <v>0</v>
      </c>
      <c r="DB18" s="122">
        <f t="shared" si="202"/>
        <v>0</v>
      </c>
      <c r="DC18" s="122">
        <f t="shared" si="202"/>
        <v>0</v>
      </c>
      <c r="DD18" s="122">
        <f t="shared" si="202"/>
        <v>0</v>
      </c>
      <c r="DE18" s="122">
        <f t="shared" si="202"/>
        <v>0</v>
      </c>
      <c r="DF18" s="122">
        <f t="shared" si="202"/>
        <v>0</v>
      </c>
      <c r="DG18" s="122">
        <f t="shared" si="202"/>
        <v>0</v>
      </c>
      <c r="DH18" s="122">
        <f t="shared" si="202"/>
        <v>0</v>
      </c>
      <c r="DI18" s="122">
        <f t="shared" si="202"/>
        <v>0</v>
      </c>
      <c r="DJ18" s="122">
        <f t="shared" si="202"/>
        <v>0</v>
      </c>
      <c r="DK18" s="122">
        <f t="shared" si="202"/>
        <v>0</v>
      </c>
      <c r="DL18" s="122">
        <f t="shared" si="202"/>
        <v>0</v>
      </c>
      <c r="DM18" s="122">
        <f t="shared" si="202"/>
        <v>0</v>
      </c>
      <c r="DN18" s="122">
        <f t="shared" si="202"/>
        <v>0</v>
      </c>
      <c r="DO18" s="122">
        <f t="shared" si="202"/>
        <v>0</v>
      </c>
      <c r="DP18" s="122">
        <f t="shared" si="202"/>
        <v>0</v>
      </c>
      <c r="DQ18" s="122">
        <f t="shared" si="202"/>
        <v>0</v>
      </c>
      <c r="DR18" s="122">
        <f t="shared" si="202"/>
        <v>0</v>
      </c>
      <c r="DS18" s="122">
        <f t="shared" si="202"/>
        <v>0</v>
      </c>
      <c r="DT18" s="122">
        <f t="shared" si="202"/>
        <v>0</v>
      </c>
      <c r="DU18" s="122">
        <f t="shared" si="202"/>
        <v>0</v>
      </c>
      <c r="DV18" s="122">
        <f t="shared" si="202"/>
        <v>0</v>
      </c>
      <c r="DW18" s="122">
        <f t="shared" si="202"/>
        <v>0</v>
      </c>
      <c r="DX18" s="122">
        <f t="shared" si="202"/>
        <v>0</v>
      </c>
      <c r="DY18" s="122">
        <f t="shared" si="202"/>
        <v>0</v>
      </c>
      <c r="DZ18" s="122">
        <f t="shared" si="202"/>
        <v>0</v>
      </c>
      <c r="EA18" s="122">
        <f t="shared" si="202"/>
        <v>0</v>
      </c>
      <c r="EB18" s="122">
        <f t="shared" si="202"/>
        <v>0</v>
      </c>
      <c r="EC18" s="122">
        <f t="shared" si="202"/>
        <v>0</v>
      </c>
      <c r="ED18" s="122">
        <f t="shared" si="202"/>
        <v>0</v>
      </c>
      <c r="EE18" s="122">
        <f t="shared" si="202"/>
        <v>0</v>
      </c>
      <c r="EF18" s="122">
        <f t="shared" si="202"/>
        <v>0</v>
      </c>
      <c r="EG18" s="122">
        <f t="shared" si="202"/>
        <v>0</v>
      </c>
      <c r="EH18" s="122">
        <f t="shared" si="202"/>
        <v>0</v>
      </c>
      <c r="EI18" s="122">
        <f t="shared" si="202"/>
        <v>0</v>
      </c>
      <c r="EJ18" s="122">
        <f t="shared" si="202"/>
        <v>0</v>
      </c>
      <c r="EK18" s="122">
        <f t="shared" si="202"/>
        <v>0</v>
      </c>
      <c r="EL18" s="122">
        <f t="shared" si="202"/>
        <v>0</v>
      </c>
      <c r="EM18" s="122">
        <f t="shared" si="202"/>
        <v>0</v>
      </c>
      <c r="EN18" s="122">
        <f t="shared" si="202"/>
        <v>0</v>
      </c>
      <c r="EO18" s="122">
        <f t="shared" si="202"/>
        <v>0</v>
      </c>
      <c r="EP18" s="122">
        <f t="shared" si="202"/>
        <v>0</v>
      </c>
      <c r="EQ18" s="122">
        <f t="shared" si="202"/>
        <v>0</v>
      </c>
      <c r="ER18" s="122">
        <f t="shared" si="202"/>
        <v>0</v>
      </c>
      <c r="ES18" s="122">
        <f t="shared" si="202"/>
        <v>0</v>
      </c>
      <c r="ET18" s="122">
        <f t="shared" si="202"/>
        <v>0</v>
      </c>
      <c r="EU18" s="122">
        <f t="shared" si="202"/>
        <v>0</v>
      </c>
      <c r="EV18" s="122">
        <f t="shared" si="202"/>
        <v>0</v>
      </c>
      <c r="EW18" s="122">
        <f t="shared" si="202"/>
        <v>0</v>
      </c>
      <c r="EX18" s="122">
        <f t="shared" si="202"/>
        <v>0</v>
      </c>
      <c r="EY18" s="122">
        <f t="shared" si="202"/>
        <v>0</v>
      </c>
      <c r="EZ18" s="122">
        <f t="shared" si="202"/>
        <v>0</v>
      </c>
      <c r="FA18" s="122">
        <f t="shared" si="202"/>
        <v>0</v>
      </c>
      <c r="FB18" s="122">
        <f t="shared" si="202"/>
        <v>0</v>
      </c>
      <c r="FC18" s="122">
        <f t="shared" si="202"/>
        <v>0</v>
      </c>
      <c r="FD18" s="122">
        <f t="shared" si="202"/>
        <v>0</v>
      </c>
      <c r="FE18" s="122">
        <f t="shared" ref="FE18:FM18" si="203">IF(FE17=0,0,FE17/FE16)</f>
        <v>0</v>
      </c>
      <c r="FF18" s="122">
        <f t="shared" si="203"/>
        <v>0</v>
      </c>
      <c r="FG18" s="122">
        <f t="shared" si="203"/>
        <v>0</v>
      </c>
      <c r="FH18" s="122">
        <f t="shared" si="203"/>
        <v>0</v>
      </c>
      <c r="FI18" s="122">
        <f t="shared" si="203"/>
        <v>0</v>
      </c>
      <c r="FJ18" s="122">
        <f t="shared" si="203"/>
        <v>0</v>
      </c>
      <c r="FK18" s="122">
        <f t="shared" si="203"/>
        <v>0</v>
      </c>
      <c r="FL18" s="122">
        <f t="shared" si="203"/>
        <v>0</v>
      </c>
      <c r="FM18" s="122">
        <f t="shared" si="203"/>
        <v>0</v>
      </c>
    </row>
    <row r="19" spans="1:169" ht="12" x14ac:dyDescent="0.2">
      <c r="A19" s="123" t="s">
        <v>135</v>
      </c>
      <c r="B19" s="124">
        <v>160</v>
      </c>
      <c r="C19" s="123">
        <v>600</v>
      </c>
      <c r="D19" s="123">
        <v>960</v>
      </c>
      <c r="E19" s="123">
        <v>860</v>
      </c>
      <c r="F19" s="123">
        <v>1100</v>
      </c>
      <c r="G19" s="123">
        <v>600</v>
      </c>
      <c r="H19" s="123">
        <v>1060</v>
      </c>
      <c r="I19" s="123">
        <v>1040</v>
      </c>
      <c r="J19" s="123">
        <v>860</v>
      </c>
      <c r="K19" s="123">
        <v>880</v>
      </c>
      <c r="L19" s="123">
        <v>840</v>
      </c>
      <c r="M19" s="123">
        <v>1060</v>
      </c>
      <c r="N19" s="123">
        <v>1200</v>
      </c>
      <c r="O19" s="123">
        <v>1320</v>
      </c>
      <c r="P19" s="123">
        <v>1480</v>
      </c>
      <c r="Q19" s="123">
        <v>860</v>
      </c>
      <c r="R19" s="123">
        <v>1040</v>
      </c>
      <c r="S19" s="123">
        <v>960</v>
      </c>
      <c r="T19" s="123">
        <v>900</v>
      </c>
      <c r="U19" s="123">
        <v>700</v>
      </c>
      <c r="V19" s="123">
        <v>700</v>
      </c>
      <c r="W19" s="123">
        <v>1100</v>
      </c>
      <c r="X19" s="123">
        <v>600</v>
      </c>
      <c r="Y19" s="123">
        <v>960</v>
      </c>
      <c r="Z19" s="123">
        <v>1100</v>
      </c>
      <c r="AA19" s="123">
        <v>1680</v>
      </c>
      <c r="AB19" s="123">
        <v>840</v>
      </c>
      <c r="AC19" s="123">
        <v>1660</v>
      </c>
      <c r="AD19" s="123">
        <v>1240</v>
      </c>
      <c r="AE19" s="123">
        <v>1500</v>
      </c>
      <c r="AF19" s="123">
        <v>1240</v>
      </c>
      <c r="AG19" s="123">
        <v>1060</v>
      </c>
      <c r="AH19" s="123">
        <v>1300</v>
      </c>
      <c r="AI19" s="123">
        <v>0</v>
      </c>
      <c r="AJ19" s="123">
        <v>0</v>
      </c>
      <c r="AK19" s="123">
        <v>0</v>
      </c>
      <c r="AL19" s="123">
        <v>0</v>
      </c>
      <c r="AM19" s="123">
        <v>0</v>
      </c>
      <c r="AN19" s="123">
        <v>0</v>
      </c>
      <c r="AO19" s="123">
        <v>0</v>
      </c>
      <c r="AP19" s="123">
        <v>0</v>
      </c>
      <c r="AQ19" s="123">
        <v>0</v>
      </c>
      <c r="AR19" s="123">
        <v>0</v>
      </c>
      <c r="AS19" s="123">
        <v>0</v>
      </c>
      <c r="AT19" s="123">
        <v>0</v>
      </c>
      <c r="AU19" s="123">
        <v>0</v>
      </c>
      <c r="AV19" s="123">
        <v>0</v>
      </c>
      <c r="AW19" s="123">
        <v>0</v>
      </c>
      <c r="AX19" s="123">
        <v>0</v>
      </c>
      <c r="AY19" s="123">
        <v>0</v>
      </c>
      <c r="AZ19" s="123">
        <v>0</v>
      </c>
      <c r="BA19" s="123">
        <v>0</v>
      </c>
      <c r="BB19" s="123">
        <v>0</v>
      </c>
      <c r="BC19" s="123">
        <v>0</v>
      </c>
      <c r="BD19" s="123">
        <v>0</v>
      </c>
      <c r="BE19" s="123">
        <v>0</v>
      </c>
      <c r="BF19" s="123">
        <v>0</v>
      </c>
      <c r="BG19" s="123">
        <v>0</v>
      </c>
      <c r="BH19" s="123">
        <v>0</v>
      </c>
      <c r="BI19" s="123">
        <v>0</v>
      </c>
      <c r="BJ19" s="123">
        <v>0</v>
      </c>
      <c r="BK19" s="123">
        <v>0</v>
      </c>
      <c r="BL19" s="123">
        <v>0</v>
      </c>
      <c r="BM19" s="123">
        <v>0</v>
      </c>
      <c r="BN19" s="123">
        <v>0</v>
      </c>
      <c r="BO19" s="123">
        <v>0</v>
      </c>
      <c r="BP19" s="123">
        <v>0</v>
      </c>
      <c r="BQ19" s="123">
        <v>0</v>
      </c>
      <c r="BR19" s="123">
        <v>0</v>
      </c>
      <c r="BS19" s="123">
        <v>0</v>
      </c>
      <c r="BT19" s="123">
        <v>0</v>
      </c>
      <c r="BU19" s="123">
        <v>0</v>
      </c>
      <c r="BV19" s="123">
        <v>0</v>
      </c>
      <c r="BW19" s="123">
        <v>0</v>
      </c>
      <c r="BX19" s="123">
        <v>0</v>
      </c>
      <c r="BY19" s="123">
        <v>0</v>
      </c>
      <c r="BZ19" s="123">
        <v>0</v>
      </c>
      <c r="CA19" s="123">
        <v>0</v>
      </c>
      <c r="CB19" s="123">
        <v>0</v>
      </c>
      <c r="CC19" s="123">
        <v>0</v>
      </c>
      <c r="CD19" s="123">
        <v>0</v>
      </c>
      <c r="CE19" s="123">
        <v>0</v>
      </c>
      <c r="CF19" s="123">
        <v>0</v>
      </c>
      <c r="CG19" s="123">
        <v>0</v>
      </c>
      <c r="CH19" s="123">
        <v>0</v>
      </c>
      <c r="CI19" s="123">
        <v>0</v>
      </c>
      <c r="CJ19" s="123">
        <v>0</v>
      </c>
      <c r="CK19" s="123">
        <v>0</v>
      </c>
      <c r="CL19" s="123">
        <v>0</v>
      </c>
      <c r="CM19" s="123">
        <v>0</v>
      </c>
      <c r="CN19" s="123">
        <v>0</v>
      </c>
      <c r="CO19" s="123">
        <v>0</v>
      </c>
      <c r="CP19" s="123">
        <v>0</v>
      </c>
      <c r="CQ19" s="123">
        <v>0</v>
      </c>
      <c r="CR19" s="123">
        <v>0</v>
      </c>
      <c r="CS19" s="123">
        <v>90</v>
      </c>
      <c r="CT19" s="123">
        <v>0</v>
      </c>
      <c r="CU19" s="123">
        <v>0</v>
      </c>
      <c r="CV19" s="123">
        <v>0</v>
      </c>
      <c r="CW19" s="123">
        <v>0</v>
      </c>
      <c r="CX19" s="123">
        <v>0</v>
      </c>
      <c r="CY19" s="123">
        <v>0</v>
      </c>
      <c r="CZ19" s="123">
        <v>0</v>
      </c>
      <c r="DA19" s="123">
        <v>0</v>
      </c>
      <c r="DB19" s="123">
        <v>0</v>
      </c>
      <c r="DC19" s="123">
        <v>0</v>
      </c>
      <c r="DD19" s="123">
        <v>0</v>
      </c>
      <c r="DE19" s="123">
        <v>0</v>
      </c>
      <c r="DF19" s="123">
        <v>0</v>
      </c>
      <c r="DG19" s="123">
        <v>0</v>
      </c>
      <c r="DH19" s="123">
        <v>0</v>
      </c>
      <c r="DI19" s="123">
        <v>0</v>
      </c>
      <c r="DJ19" s="123">
        <v>0</v>
      </c>
      <c r="DK19" s="123">
        <v>0</v>
      </c>
      <c r="DL19" s="123">
        <v>0</v>
      </c>
      <c r="DM19" s="123">
        <v>0</v>
      </c>
      <c r="DN19" s="123">
        <v>0</v>
      </c>
      <c r="DO19" s="123">
        <v>0</v>
      </c>
      <c r="DP19" s="123">
        <v>0</v>
      </c>
      <c r="DQ19" s="123">
        <v>0</v>
      </c>
      <c r="DR19" s="123">
        <v>0</v>
      </c>
      <c r="DS19" s="123">
        <v>0</v>
      </c>
      <c r="DT19" s="123">
        <v>0</v>
      </c>
      <c r="DU19" s="123">
        <v>0</v>
      </c>
      <c r="DV19" s="123">
        <v>0</v>
      </c>
      <c r="DW19" s="123">
        <v>0</v>
      </c>
      <c r="DX19" s="123">
        <v>0</v>
      </c>
      <c r="DY19" s="123">
        <v>0</v>
      </c>
      <c r="DZ19" s="123">
        <v>0</v>
      </c>
      <c r="EA19" s="123">
        <v>0</v>
      </c>
      <c r="EB19" s="123">
        <v>0</v>
      </c>
      <c r="EC19" s="123">
        <v>0</v>
      </c>
      <c r="ED19" s="123">
        <v>0</v>
      </c>
      <c r="EE19" s="123">
        <v>0</v>
      </c>
      <c r="EF19" s="123">
        <v>0</v>
      </c>
      <c r="EG19" s="123">
        <v>0</v>
      </c>
      <c r="EH19" s="123">
        <v>0</v>
      </c>
      <c r="EI19" s="123">
        <v>0</v>
      </c>
      <c r="EJ19" s="123">
        <v>0</v>
      </c>
      <c r="EK19" s="123">
        <v>0</v>
      </c>
      <c r="EL19" s="123">
        <v>0</v>
      </c>
      <c r="EM19" s="123">
        <v>0</v>
      </c>
      <c r="EN19" s="123">
        <v>0</v>
      </c>
      <c r="EO19" s="123">
        <v>0</v>
      </c>
      <c r="EP19" s="123">
        <v>0</v>
      </c>
      <c r="EQ19" s="123">
        <v>0</v>
      </c>
      <c r="ER19" s="123">
        <v>0</v>
      </c>
      <c r="ES19" s="123">
        <v>0</v>
      </c>
      <c r="ET19" s="123">
        <v>0</v>
      </c>
      <c r="EU19" s="123">
        <v>0</v>
      </c>
      <c r="EV19" s="123">
        <v>0</v>
      </c>
      <c r="EW19" s="123">
        <v>0</v>
      </c>
      <c r="EX19" s="123">
        <v>0</v>
      </c>
      <c r="EY19" s="123">
        <v>0</v>
      </c>
      <c r="EZ19" s="123">
        <v>0</v>
      </c>
      <c r="FA19" s="123">
        <v>0</v>
      </c>
      <c r="FB19" s="123">
        <v>0</v>
      </c>
      <c r="FC19" s="123">
        <v>0</v>
      </c>
      <c r="FD19" s="123">
        <v>0</v>
      </c>
      <c r="FE19" s="123">
        <v>0</v>
      </c>
      <c r="FF19" s="123">
        <v>0</v>
      </c>
      <c r="FG19" s="123">
        <v>0</v>
      </c>
      <c r="FH19" s="123">
        <v>0</v>
      </c>
      <c r="FI19" s="123">
        <v>0</v>
      </c>
      <c r="FJ19" s="123">
        <v>0</v>
      </c>
      <c r="FK19" s="123">
        <v>0</v>
      </c>
      <c r="FL19" s="123">
        <v>0</v>
      </c>
      <c r="FM19" s="123">
        <v>0</v>
      </c>
    </row>
    <row r="20" spans="1:169" x14ac:dyDescent="0.2">
      <c r="A20" s="116" t="s">
        <v>134</v>
      </c>
      <c r="B20" s="117">
        <f t="shared" ref="B20:C20" si="204">IF(B19=0,0,B19/B16)</f>
        <v>1.171303074670571E-2</v>
      </c>
      <c r="C20" s="117">
        <f t="shared" si="204"/>
        <v>1.5463917525773196E-2</v>
      </c>
      <c r="D20" s="117">
        <f t="shared" ref="D20:E20" si="205">IF(D19=0,0,D19/D16)</f>
        <v>2.3380418899171942E-2</v>
      </c>
      <c r="E20" s="117">
        <f t="shared" si="205"/>
        <v>2.0593869731800767E-2</v>
      </c>
      <c r="F20" s="117">
        <f t="shared" ref="F20:AF20" si="206">IF(F19=0,0,F19/F16)</f>
        <v>2.5404157043879907E-2</v>
      </c>
      <c r="G20" s="117">
        <f t="shared" si="206"/>
        <v>1.3921113689095127E-2</v>
      </c>
      <c r="H20" s="117">
        <f t="shared" si="206"/>
        <v>2.3063533507397736E-2</v>
      </c>
      <c r="I20" s="117">
        <f t="shared" si="206"/>
        <v>2.0061728395061727E-2</v>
      </c>
      <c r="J20" s="117">
        <f t="shared" si="206"/>
        <v>1.6583108368684922E-2</v>
      </c>
      <c r="K20" s="117">
        <f t="shared" si="206"/>
        <v>1.6864699118436181E-2</v>
      </c>
      <c r="L20" s="117">
        <f t="shared" si="206"/>
        <v>1.611047180667434E-2</v>
      </c>
      <c r="M20" s="117">
        <f t="shared" si="206"/>
        <v>2.0322085889570553E-2</v>
      </c>
      <c r="N20" s="117">
        <f t="shared" si="206"/>
        <v>1.7241379310344827E-2</v>
      </c>
      <c r="O20" s="117">
        <f t="shared" si="206"/>
        <v>1.7005926307652668E-2</v>
      </c>
      <c r="P20" s="117">
        <f t="shared" si="206"/>
        <v>1.890648952478283E-2</v>
      </c>
      <c r="Q20" s="117">
        <f t="shared" si="206"/>
        <v>1.3097776424002438E-2</v>
      </c>
      <c r="R20" s="117">
        <f t="shared" si="206"/>
        <v>2.3508137432188065E-2</v>
      </c>
      <c r="S20" s="117">
        <f t="shared" si="206"/>
        <v>2.1838034576888082E-2</v>
      </c>
      <c r="T20" s="117">
        <f t="shared" si="206"/>
        <v>2.0594965675057208E-2</v>
      </c>
      <c r="U20" s="117">
        <f t="shared" si="206"/>
        <v>1.3409961685823755E-2</v>
      </c>
      <c r="V20" s="117">
        <f t="shared" si="206"/>
        <v>1.6091954022988506E-2</v>
      </c>
      <c r="W20" s="117">
        <f t="shared" si="206"/>
        <v>2.2964509394572025E-2</v>
      </c>
      <c r="X20" s="117">
        <f t="shared" si="206"/>
        <v>1.9867549668874173E-2</v>
      </c>
      <c r="Y20" s="117">
        <f t="shared" si="206"/>
        <v>3.1620553359683792E-2</v>
      </c>
      <c r="Z20" s="117">
        <f t="shared" si="206"/>
        <v>2.564102564102564E-2</v>
      </c>
      <c r="AA20" s="117">
        <f t="shared" si="206"/>
        <v>2.6506784474597665E-2</v>
      </c>
      <c r="AB20" s="117">
        <f t="shared" si="206"/>
        <v>1.6393442622950821E-2</v>
      </c>
      <c r="AC20" s="117">
        <f t="shared" si="206"/>
        <v>2.5913206369029034E-2</v>
      </c>
      <c r="AD20" s="117">
        <f t="shared" si="206"/>
        <v>1.9515265974189486E-2</v>
      </c>
      <c r="AE20" s="117">
        <f t="shared" si="206"/>
        <v>2.3076923076923078E-2</v>
      </c>
      <c r="AF20" s="117">
        <f t="shared" si="206"/>
        <v>1.4860977948226271E-2</v>
      </c>
      <c r="AG20" s="117">
        <f t="shared" ref="AG20:CR20" si="207">IF(AG19=0,0,AG19/AG16)</f>
        <v>2.5322503583373148E-2</v>
      </c>
      <c r="AH20" s="117">
        <f t="shared" si="207"/>
        <v>3.6619718309859155E-2</v>
      </c>
      <c r="AI20" s="117">
        <f t="shared" si="207"/>
        <v>0</v>
      </c>
      <c r="AJ20" s="117">
        <f t="shared" si="207"/>
        <v>0</v>
      </c>
      <c r="AK20" s="117">
        <f t="shared" si="207"/>
        <v>0</v>
      </c>
      <c r="AL20" s="117">
        <f t="shared" si="207"/>
        <v>0</v>
      </c>
      <c r="AM20" s="117">
        <f t="shared" si="207"/>
        <v>0</v>
      </c>
      <c r="AN20" s="117">
        <f t="shared" si="207"/>
        <v>0</v>
      </c>
      <c r="AO20" s="117">
        <f t="shared" si="207"/>
        <v>0</v>
      </c>
      <c r="AP20" s="117">
        <f t="shared" si="207"/>
        <v>0</v>
      </c>
      <c r="AQ20" s="117">
        <f t="shared" si="207"/>
        <v>0</v>
      </c>
      <c r="AR20" s="117">
        <f t="shared" si="207"/>
        <v>0</v>
      </c>
      <c r="AS20" s="117">
        <f t="shared" si="207"/>
        <v>0</v>
      </c>
      <c r="AT20" s="117">
        <f t="shared" si="207"/>
        <v>0</v>
      </c>
      <c r="AU20" s="117">
        <f t="shared" si="207"/>
        <v>0</v>
      </c>
      <c r="AV20" s="117">
        <f t="shared" si="207"/>
        <v>0</v>
      </c>
      <c r="AW20" s="117">
        <f t="shared" si="207"/>
        <v>0</v>
      </c>
      <c r="AX20" s="117">
        <f t="shared" si="207"/>
        <v>0</v>
      </c>
      <c r="AY20" s="117">
        <f t="shared" si="207"/>
        <v>0</v>
      </c>
      <c r="AZ20" s="117">
        <f t="shared" si="207"/>
        <v>0</v>
      </c>
      <c r="BA20" s="117">
        <f t="shared" si="207"/>
        <v>0</v>
      </c>
      <c r="BB20" s="117">
        <f t="shared" si="207"/>
        <v>0</v>
      </c>
      <c r="BC20" s="117">
        <f t="shared" si="207"/>
        <v>0</v>
      </c>
      <c r="BD20" s="117">
        <f t="shared" si="207"/>
        <v>0</v>
      </c>
      <c r="BE20" s="117">
        <f t="shared" si="207"/>
        <v>0</v>
      </c>
      <c r="BF20" s="117">
        <f t="shared" si="207"/>
        <v>0</v>
      </c>
      <c r="BG20" s="117">
        <f t="shared" si="207"/>
        <v>0</v>
      </c>
      <c r="BH20" s="117">
        <f t="shared" si="207"/>
        <v>0</v>
      </c>
      <c r="BI20" s="117">
        <f t="shared" si="207"/>
        <v>0</v>
      </c>
      <c r="BJ20" s="117">
        <f t="shared" si="207"/>
        <v>0</v>
      </c>
      <c r="BK20" s="117">
        <f t="shared" si="207"/>
        <v>0</v>
      </c>
      <c r="BL20" s="117">
        <f t="shared" si="207"/>
        <v>0</v>
      </c>
      <c r="BM20" s="117">
        <f t="shared" si="207"/>
        <v>0</v>
      </c>
      <c r="BN20" s="117">
        <f t="shared" si="207"/>
        <v>0</v>
      </c>
      <c r="BO20" s="117">
        <f t="shared" si="207"/>
        <v>0</v>
      </c>
      <c r="BP20" s="117">
        <f t="shared" si="207"/>
        <v>0</v>
      </c>
      <c r="BQ20" s="117">
        <f t="shared" si="207"/>
        <v>0</v>
      </c>
      <c r="BR20" s="117">
        <f t="shared" si="207"/>
        <v>0</v>
      </c>
      <c r="BS20" s="117">
        <f t="shared" si="207"/>
        <v>0</v>
      </c>
      <c r="BT20" s="117">
        <f t="shared" si="207"/>
        <v>0</v>
      </c>
      <c r="BU20" s="117">
        <f t="shared" si="207"/>
        <v>0</v>
      </c>
      <c r="BV20" s="117">
        <f t="shared" si="207"/>
        <v>0</v>
      </c>
      <c r="BW20" s="117">
        <f t="shared" si="207"/>
        <v>0</v>
      </c>
      <c r="BX20" s="117">
        <f t="shared" si="207"/>
        <v>0</v>
      </c>
      <c r="BY20" s="117">
        <f t="shared" si="207"/>
        <v>0</v>
      </c>
      <c r="BZ20" s="117">
        <f t="shared" si="207"/>
        <v>0</v>
      </c>
      <c r="CA20" s="117">
        <f t="shared" si="207"/>
        <v>0</v>
      </c>
      <c r="CB20" s="117">
        <f t="shared" si="207"/>
        <v>0</v>
      </c>
      <c r="CC20" s="117">
        <f t="shared" si="207"/>
        <v>0</v>
      </c>
      <c r="CD20" s="117">
        <f t="shared" si="207"/>
        <v>0</v>
      </c>
      <c r="CE20" s="117">
        <f t="shared" si="207"/>
        <v>0</v>
      </c>
      <c r="CF20" s="117">
        <f t="shared" si="207"/>
        <v>0</v>
      </c>
      <c r="CG20" s="117">
        <f t="shared" si="207"/>
        <v>0</v>
      </c>
      <c r="CH20" s="117">
        <f t="shared" si="207"/>
        <v>0</v>
      </c>
      <c r="CI20" s="117">
        <f t="shared" si="207"/>
        <v>0</v>
      </c>
      <c r="CJ20" s="117">
        <f t="shared" si="207"/>
        <v>0</v>
      </c>
      <c r="CK20" s="117">
        <f t="shared" si="207"/>
        <v>0</v>
      </c>
      <c r="CL20" s="117">
        <f t="shared" si="207"/>
        <v>0</v>
      </c>
      <c r="CM20" s="117">
        <f t="shared" si="207"/>
        <v>0</v>
      </c>
      <c r="CN20" s="117">
        <f t="shared" si="207"/>
        <v>0</v>
      </c>
      <c r="CO20" s="117">
        <f t="shared" si="207"/>
        <v>0</v>
      </c>
      <c r="CP20" s="117">
        <f t="shared" si="207"/>
        <v>0</v>
      </c>
      <c r="CQ20" s="117">
        <f t="shared" si="207"/>
        <v>0</v>
      </c>
      <c r="CR20" s="117">
        <f t="shared" si="207"/>
        <v>0</v>
      </c>
      <c r="CS20" s="117" t="e">
        <f t="shared" ref="CS20:FD20" si="208">IF(CS19=0,0,CS19/CS16)</f>
        <v>#DIV/0!</v>
      </c>
      <c r="CT20" s="117">
        <f t="shared" si="208"/>
        <v>0</v>
      </c>
      <c r="CU20" s="117">
        <f t="shared" si="208"/>
        <v>0</v>
      </c>
      <c r="CV20" s="117">
        <f t="shared" si="208"/>
        <v>0</v>
      </c>
      <c r="CW20" s="117">
        <f t="shared" si="208"/>
        <v>0</v>
      </c>
      <c r="CX20" s="117">
        <f t="shared" si="208"/>
        <v>0</v>
      </c>
      <c r="CY20" s="117">
        <f t="shared" si="208"/>
        <v>0</v>
      </c>
      <c r="CZ20" s="117">
        <f t="shared" si="208"/>
        <v>0</v>
      </c>
      <c r="DA20" s="117">
        <f t="shared" si="208"/>
        <v>0</v>
      </c>
      <c r="DB20" s="117">
        <f t="shared" si="208"/>
        <v>0</v>
      </c>
      <c r="DC20" s="117">
        <f t="shared" si="208"/>
        <v>0</v>
      </c>
      <c r="DD20" s="117">
        <f t="shared" si="208"/>
        <v>0</v>
      </c>
      <c r="DE20" s="117">
        <f t="shared" si="208"/>
        <v>0</v>
      </c>
      <c r="DF20" s="117">
        <f t="shared" si="208"/>
        <v>0</v>
      </c>
      <c r="DG20" s="117">
        <f t="shared" si="208"/>
        <v>0</v>
      </c>
      <c r="DH20" s="117">
        <f t="shared" si="208"/>
        <v>0</v>
      </c>
      <c r="DI20" s="117">
        <f t="shared" si="208"/>
        <v>0</v>
      </c>
      <c r="DJ20" s="117">
        <f t="shared" si="208"/>
        <v>0</v>
      </c>
      <c r="DK20" s="117">
        <f t="shared" si="208"/>
        <v>0</v>
      </c>
      <c r="DL20" s="117">
        <f t="shared" si="208"/>
        <v>0</v>
      </c>
      <c r="DM20" s="117">
        <f t="shared" si="208"/>
        <v>0</v>
      </c>
      <c r="DN20" s="117">
        <f t="shared" si="208"/>
        <v>0</v>
      </c>
      <c r="DO20" s="117">
        <f t="shared" si="208"/>
        <v>0</v>
      </c>
      <c r="DP20" s="117">
        <f t="shared" si="208"/>
        <v>0</v>
      </c>
      <c r="DQ20" s="117">
        <f t="shared" si="208"/>
        <v>0</v>
      </c>
      <c r="DR20" s="117">
        <f t="shared" si="208"/>
        <v>0</v>
      </c>
      <c r="DS20" s="117">
        <f t="shared" si="208"/>
        <v>0</v>
      </c>
      <c r="DT20" s="117">
        <f t="shared" si="208"/>
        <v>0</v>
      </c>
      <c r="DU20" s="117">
        <f t="shared" si="208"/>
        <v>0</v>
      </c>
      <c r="DV20" s="117">
        <f t="shared" si="208"/>
        <v>0</v>
      </c>
      <c r="DW20" s="117">
        <f t="shared" si="208"/>
        <v>0</v>
      </c>
      <c r="DX20" s="117">
        <f t="shared" si="208"/>
        <v>0</v>
      </c>
      <c r="DY20" s="117">
        <f t="shared" si="208"/>
        <v>0</v>
      </c>
      <c r="DZ20" s="117">
        <f t="shared" si="208"/>
        <v>0</v>
      </c>
      <c r="EA20" s="117">
        <f t="shared" si="208"/>
        <v>0</v>
      </c>
      <c r="EB20" s="117">
        <f t="shared" si="208"/>
        <v>0</v>
      </c>
      <c r="EC20" s="117">
        <f t="shared" si="208"/>
        <v>0</v>
      </c>
      <c r="ED20" s="117">
        <f t="shared" si="208"/>
        <v>0</v>
      </c>
      <c r="EE20" s="117">
        <f t="shared" si="208"/>
        <v>0</v>
      </c>
      <c r="EF20" s="117">
        <f t="shared" si="208"/>
        <v>0</v>
      </c>
      <c r="EG20" s="117">
        <f t="shared" si="208"/>
        <v>0</v>
      </c>
      <c r="EH20" s="117">
        <f t="shared" si="208"/>
        <v>0</v>
      </c>
      <c r="EI20" s="117">
        <f t="shared" si="208"/>
        <v>0</v>
      </c>
      <c r="EJ20" s="117">
        <f t="shared" si="208"/>
        <v>0</v>
      </c>
      <c r="EK20" s="117">
        <f t="shared" si="208"/>
        <v>0</v>
      </c>
      <c r="EL20" s="117">
        <f t="shared" si="208"/>
        <v>0</v>
      </c>
      <c r="EM20" s="117">
        <f t="shared" si="208"/>
        <v>0</v>
      </c>
      <c r="EN20" s="117">
        <f t="shared" si="208"/>
        <v>0</v>
      </c>
      <c r="EO20" s="117">
        <f t="shared" si="208"/>
        <v>0</v>
      </c>
      <c r="EP20" s="117">
        <f t="shared" si="208"/>
        <v>0</v>
      </c>
      <c r="EQ20" s="117">
        <f t="shared" si="208"/>
        <v>0</v>
      </c>
      <c r="ER20" s="117">
        <f t="shared" si="208"/>
        <v>0</v>
      </c>
      <c r="ES20" s="117">
        <f t="shared" si="208"/>
        <v>0</v>
      </c>
      <c r="ET20" s="117">
        <f t="shared" si="208"/>
        <v>0</v>
      </c>
      <c r="EU20" s="117">
        <f t="shared" si="208"/>
        <v>0</v>
      </c>
      <c r="EV20" s="117">
        <f t="shared" si="208"/>
        <v>0</v>
      </c>
      <c r="EW20" s="117">
        <f t="shared" si="208"/>
        <v>0</v>
      </c>
      <c r="EX20" s="117">
        <f t="shared" si="208"/>
        <v>0</v>
      </c>
      <c r="EY20" s="117">
        <f t="shared" si="208"/>
        <v>0</v>
      </c>
      <c r="EZ20" s="117">
        <f t="shared" si="208"/>
        <v>0</v>
      </c>
      <c r="FA20" s="117">
        <f t="shared" si="208"/>
        <v>0</v>
      </c>
      <c r="FB20" s="117">
        <f t="shared" si="208"/>
        <v>0</v>
      </c>
      <c r="FC20" s="117">
        <f t="shared" si="208"/>
        <v>0</v>
      </c>
      <c r="FD20" s="117">
        <f t="shared" si="208"/>
        <v>0</v>
      </c>
      <c r="FE20" s="117">
        <f t="shared" ref="FE20:FM20" si="209">IF(FE19=0,0,FE19/FE16)</f>
        <v>0</v>
      </c>
      <c r="FF20" s="117">
        <f t="shared" si="209"/>
        <v>0</v>
      </c>
      <c r="FG20" s="117">
        <f t="shared" si="209"/>
        <v>0</v>
      </c>
      <c r="FH20" s="117">
        <f t="shared" si="209"/>
        <v>0</v>
      </c>
      <c r="FI20" s="117">
        <f t="shared" si="209"/>
        <v>0</v>
      </c>
      <c r="FJ20" s="117">
        <f t="shared" si="209"/>
        <v>0</v>
      </c>
      <c r="FK20" s="117">
        <f t="shared" si="209"/>
        <v>0</v>
      </c>
      <c r="FL20" s="117">
        <f t="shared" si="209"/>
        <v>0</v>
      </c>
      <c r="FM20" s="117">
        <f t="shared" si="209"/>
        <v>0</v>
      </c>
    </row>
    <row r="21" spans="1:169" x14ac:dyDescent="0.2">
      <c r="A21" s="125" t="s">
        <v>136</v>
      </c>
      <c r="B21" s="126">
        <f t="shared" ref="B21:C21" si="210">B16-B19</f>
        <v>13500</v>
      </c>
      <c r="C21" s="126">
        <f t="shared" si="210"/>
        <v>38200</v>
      </c>
      <c r="D21" s="126">
        <f t="shared" ref="D21:E21" si="211">D16-D19</f>
        <v>40100</v>
      </c>
      <c r="E21" s="126">
        <f t="shared" si="211"/>
        <v>40900</v>
      </c>
      <c r="F21" s="126">
        <f t="shared" ref="F21:AF21" si="212">F16-F19</f>
        <v>42200</v>
      </c>
      <c r="G21" s="126">
        <f t="shared" si="212"/>
        <v>42500</v>
      </c>
      <c r="H21" s="126">
        <f t="shared" si="212"/>
        <v>44900</v>
      </c>
      <c r="I21" s="126">
        <f t="shared" si="212"/>
        <v>50800</v>
      </c>
      <c r="J21" s="126">
        <f t="shared" si="212"/>
        <v>51000</v>
      </c>
      <c r="K21" s="126">
        <f t="shared" si="212"/>
        <v>51300</v>
      </c>
      <c r="L21" s="126">
        <f t="shared" si="212"/>
        <v>51300</v>
      </c>
      <c r="M21" s="126">
        <f t="shared" si="212"/>
        <v>51100</v>
      </c>
      <c r="N21" s="126">
        <f t="shared" si="212"/>
        <v>68400</v>
      </c>
      <c r="O21" s="126">
        <f t="shared" si="212"/>
        <v>76300</v>
      </c>
      <c r="P21" s="126">
        <f t="shared" si="212"/>
        <v>76800</v>
      </c>
      <c r="Q21" s="126">
        <f t="shared" si="212"/>
        <v>64800</v>
      </c>
      <c r="R21" s="126">
        <f t="shared" si="212"/>
        <v>43200</v>
      </c>
      <c r="S21" s="126">
        <f t="shared" si="212"/>
        <v>43000</v>
      </c>
      <c r="T21" s="126">
        <f t="shared" si="212"/>
        <v>42800</v>
      </c>
      <c r="U21" s="126">
        <f t="shared" si="212"/>
        <v>51500</v>
      </c>
      <c r="V21" s="126">
        <f t="shared" si="212"/>
        <v>42800</v>
      </c>
      <c r="W21" s="126">
        <f t="shared" si="212"/>
        <v>46800</v>
      </c>
      <c r="X21" s="126">
        <f t="shared" si="212"/>
        <v>29600</v>
      </c>
      <c r="Y21" s="126">
        <f t="shared" si="212"/>
        <v>29400</v>
      </c>
      <c r="Z21" s="126">
        <f t="shared" si="212"/>
        <v>41800</v>
      </c>
      <c r="AA21" s="126">
        <f t="shared" si="212"/>
        <v>61700</v>
      </c>
      <c r="AB21" s="126">
        <f t="shared" si="212"/>
        <v>50400</v>
      </c>
      <c r="AC21" s="126">
        <f t="shared" si="212"/>
        <v>62400</v>
      </c>
      <c r="AD21" s="126">
        <f t="shared" si="212"/>
        <v>62300</v>
      </c>
      <c r="AE21" s="126">
        <f t="shared" si="212"/>
        <v>63500</v>
      </c>
      <c r="AF21" s="126">
        <f t="shared" si="212"/>
        <v>82200</v>
      </c>
      <c r="AG21" s="126">
        <f t="shared" ref="AG21:CR21" si="213">AG16-AG19</f>
        <v>40800</v>
      </c>
      <c r="AH21" s="126">
        <f t="shared" si="213"/>
        <v>34200</v>
      </c>
      <c r="AI21" s="126">
        <f t="shared" si="213"/>
        <v>0</v>
      </c>
      <c r="AJ21" s="126">
        <f t="shared" si="213"/>
        <v>0</v>
      </c>
      <c r="AK21" s="126">
        <f t="shared" si="213"/>
        <v>0</v>
      </c>
      <c r="AL21" s="126">
        <f t="shared" si="213"/>
        <v>0</v>
      </c>
      <c r="AM21" s="126">
        <f t="shared" si="213"/>
        <v>0</v>
      </c>
      <c r="AN21" s="126">
        <f t="shared" si="213"/>
        <v>0</v>
      </c>
      <c r="AO21" s="126">
        <f t="shared" si="213"/>
        <v>0</v>
      </c>
      <c r="AP21" s="126">
        <f t="shared" si="213"/>
        <v>0</v>
      </c>
      <c r="AQ21" s="126">
        <f t="shared" si="213"/>
        <v>0</v>
      </c>
      <c r="AR21" s="126">
        <f t="shared" si="213"/>
        <v>0</v>
      </c>
      <c r="AS21" s="126">
        <f t="shared" si="213"/>
        <v>0</v>
      </c>
      <c r="AT21" s="126">
        <f t="shared" si="213"/>
        <v>0</v>
      </c>
      <c r="AU21" s="126">
        <f t="shared" si="213"/>
        <v>0</v>
      </c>
      <c r="AV21" s="126">
        <f t="shared" si="213"/>
        <v>0</v>
      </c>
      <c r="AW21" s="126">
        <f t="shared" si="213"/>
        <v>0</v>
      </c>
      <c r="AX21" s="126">
        <f t="shared" si="213"/>
        <v>0</v>
      </c>
      <c r="AY21" s="126">
        <f t="shared" si="213"/>
        <v>0</v>
      </c>
      <c r="AZ21" s="126">
        <f t="shared" si="213"/>
        <v>0</v>
      </c>
      <c r="BA21" s="126">
        <f t="shared" si="213"/>
        <v>0</v>
      </c>
      <c r="BB21" s="126">
        <f t="shared" si="213"/>
        <v>0</v>
      </c>
      <c r="BC21" s="126">
        <f t="shared" si="213"/>
        <v>0</v>
      </c>
      <c r="BD21" s="126">
        <f t="shared" si="213"/>
        <v>0</v>
      </c>
      <c r="BE21" s="126">
        <f t="shared" si="213"/>
        <v>0</v>
      </c>
      <c r="BF21" s="126">
        <f t="shared" si="213"/>
        <v>0</v>
      </c>
      <c r="BG21" s="126">
        <f t="shared" si="213"/>
        <v>0</v>
      </c>
      <c r="BH21" s="126">
        <f t="shared" si="213"/>
        <v>0</v>
      </c>
      <c r="BI21" s="126">
        <f t="shared" si="213"/>
        <v>0</v>
      </c>
      <c r="BJ21" s="126">
        <f t="shared" si="213"/>
        <v>0</v>
      </c>
      <c r="BK21" s="126">
        <f t="shared" si="213"/>
        <v>0</v>
      </c>
      <c r="BL21" s="126">
        <f t="shared" si="213"/>
        <v>0</v>
      </c>
      <c r="BM21" s="126">
        <f t="shared" si="213"/>
        <v>0</v>
      </c>
      <c r="BN21" s="126">
        <f t="shared" si="213"/>
        <v>0</v>
      </c>
      <c r="BO21" s="126">
        <f t="shared" si="213"/>
        <v>0</v>
      </c>
      <c r="BP21" s="126">
        <f t="shared" si="213"/>
        <v>0</v>
      </c>
      <c r="BQ21" s="126">
        <f t="shared" si="213"/>
        <v>0</v>
      </c>
      <c r="BR21" s="126">
        <f t="shared" si="213"/>
        <v>0</v>
      </c>
      <c r="BS21" s="126">
        <f t="shared" si="213"/>
        <v>0</v>
      </c>
      <c r="BT21" s="126">
        <f t="shared" si="213"/>
        <v>0</v>
      </c>
      <c r="BU21" s="126">
        <f t="shared" si="213"/>
        <v>0</v>
      </c>
      <c r="BV21" s="126">
        <f t="shared" si="213"/>
        <v>0</v>
      </c>
      <c r="BW21" s="126">
        <f t="shared" si="213"/>
        <v>0</v>
      </c>
      <c r="BX21" s="126">
        <f t="shared" si="213"/>
        <v>0</v>
      </c>
      <c r="BY21" s="126">
        <f t="shared" si="213"/>
        <v>0</v>
      </c>
      <c r="BZ21" s="126">
        <f t="shared" si="213"/>
        <v>0</v>
      </c>
      <c r="CA21" s="126">
        <f t="shared" si="213"/>
        <v>0</v>
      </c>
      <c r="CB21" s="126">
        <f t="shared" si="213"/>
        <v>0</v>
      </c>
      <c r="CC21" s="126">
        <f t="shared" si="213"/>
        <v>0</v>
      </c>
      <c r="CD21" s="126">
        <f t="shared" si="213"/>
        <v>0</v>
      </c>
      <c r="CE21" s="126">
        <f t="shared" si="213"/>
        <v>0</v>
      </c>
      <c r="CF21" s="126">
        <f t="shared" si="213"/>
        <v>0</v>
      </c>
      <c r="CG21" s="126">
        <f t="shared" si="213"/>
        <v>0</v>
      </c>
      <c r="CH21" s="126">
        <f t="shared" si="213"/>
        <v>0</v>
      </c>
      <c r="CI21" s="126">
        <f t="shared" si="213"/>
        <v>0</v>
      </c>
      <c r="CJ21" s="126">
        <f t="shared" si="213"/>
        <v>0</v>
      </c>
      <c r="CK21" s="126">
        <f t="shared" si="213"/>
        <v>0</v>
      </c>
      <c r="CL21" s="126">
        <f t="shared" si="213"/>
        <v>0</v>
      </c>
      <c r="CM21" s="126">
        <f t="shared" si="213"/>
        <v>0</v>
      </c>
      <c r="CN21" s="126">
        <f t="shared" si="213"/>
        <v>0</v>
      </c>
      <c r="CO21" s="126">
        <f t="shared" si="213"/>
        <v>0</v>
      </c>
      <c r="CP21" s="126">
        <f t="shared" si="213"/>
        <v>0</v>
      </c>
      <c r="CQ21" s="126">
        <f t="shared" si="213"/>
        <v>0</v>
      </c>
      <c r="CR21" s="126">
        <f t="shared" si="213"/>
        <v>0</v>
      </c>
      <c r="CS21" s="126">
        <f t="shared" ref="CS21:FD21" si="214">CS16-CS19</f>
        <v>-90</v>
      </c>
      <c r="CT21" s="126">
        <f t="shared" si="214"/>
        <v>0</v>
      </c>
      <c r="CU21" s="126">
        <f t="shared" si="214"/>
        <v>0</v>
      </c>
      <c r="CV21" s="126">
        <f t="shared" si="214"/>
        <v>0</v>
      </c>
      <c r="CW21" s="126">
        <f t="shared" si="214"/>
        <v>0</v>
      </c>
      <c r="CX21" s="126">
        <f t="shared" si="214"/>
        <v>0</v>
      </c>
      <c r="CY21" s="126">
        <f t="shared" si="214"/>
        <v>0</v>
      </c>
      <c r="CZ21" s="126">
        <f t="shared" si="214"/>
        <v>0</v>
      </c>
      <c r="DA21" s="126">
        <f t="shared" si="214"/>
        <v>0</v>
      </c>
      <c r="DB21" s="126">
        <f t="shared" si="214"/>
        <v>0</v>
      </c>
      <c r="DC21" s="126">
        <f t="shared" si="214"/>
        <v>0</v>
      </c>
      <c r="DD21" s="126">
        <f t="shared" si="214"/>
        <v>0</v>
      </c>
      <c r="DE21" s="126">
        <f t="shared" si="214"/>
        <v>0</v>
      </c>
      <c r="DF21" s="126">
        <f t="shared" si="214"/>
        <v>0</v>
      </c>
      <c r="DG21" s="126">
        <f t="shared" si="214"/>
        <v>0</v>
      </c>
      <c r="DH21" s="126">
        <f t="shared" si="214"/>
        <v>0</v>
      </c>
      <c r="DI21" s="126">
        <f t="shared" si="214"/>
        <v>0</v>
      </c>
      <c r="DJ21" s="126">
        <f t="shared" si="214"/>
        <v>0</v>
      </c>
      <c r="DK21" s="126">
        <f t="shared" si="214"/>
        <v>0</v>
      </c>
      <c r="DL21" s="126">
        <f t="shared" si="214"/>
        <v>0</v>
      </c>
      <c r="DM21" s="126">
        <f t="shared" si="214"/>
        <v>0</v>
      </c>
      <c r="DN21" s="126">
        <f t="shared" si="214"/>
        <v>0</v>
      </c>
      <c r="DO21" s="126">
        <f t="shared" si="214"/>
        <v>0</v>
      </c>
      <c r="DP21" s="126">
        <f t="shared" si="214"/>
        <v>0</v>
      </c>
      <c r="DQ21" s="126">
        <f t="shared" si="214"/>
        <v>0</v>
      </c>
      <c r="DR21" s="126">
        <f t="shared" si="214"/>
        <v>0</v>
      </c>
      <c r="DS21" s="126">
        <f t="shared" si="214"/>
        <v>0</v>
      </c>
      <c r="DT21" s="126">
        <f t="shared" si="214"/>
        <v>0</v>
      </c>
      <c r="DU21" s="126">
        <f t="shared" si="214"/>
        <v>0</v>
      </c>
      <c r="DV21" s="126">
        <f t="shared" si="214"/>
        <v>0</v>
      </c>
      <c r="DW21" s="126">
        <f t="shared" si="214"/>
        <v>0</v>
      </c>
      <c r="DX21" s="126">
        <f t="shared" si="214"/>
        <v>0</v>
      </c>
      <c r="DY21" s="126">
        <f t="shared" si="214"/>
        <v>0</v>
      </c>
      <c r="DZ21" s="126">
        <f t="shared" si="214"/>
        <v>0</v>
      </c>
      <c r="EA21" s="126">
        <f t="shared" si="214"/>
        <v>0</v>
      </c>
      <c r="EB21" s="126">
        <f t="shared" si="214"/>
        <v>0</v>
      </c>
      <c r="EC21" s="126">
        <f t="shared" si="214"/>
        <v>0</v>
      </c>
      <c r="ED21" s="126">
        <f t="shared" si="214"/>
        <v>0</v>
      </c>
      <c r="EE21" s="126">
        <f t="shared" si="214"/>
        <v>0</v>
      </c>
      <c r="EF21" s="126">
        <f t="shared" si="214"/>
        <v>0</v>
      </c>
      <c r="EG21" s="126">
        <f t="shared" si="214"/>
        <v>0</v>
      </c>
      <c r="EH21" s="126">
        <f t="shared" si="214"/>
        <v>0</v>
      </c>
      <c r="EI21" s="126">
        <f t="shared" si="214"/>
        <v>0</v>
      </c>
      <c r="EJ21" s="126">
        <f t="shared" si="214"/>
        <v>0</v>
      </c>
      <c r="EK21" s="126">
        <f t="shared" si="214"/>
        <v>0</v>
      </c>
      <c r="EL21" s="126">
        <f t="shared" si="214"/>
        <v>0</v>
      </c>
      <c r="EM21" s="126">
        <f t="shared" si="214"/>
        <v>0</v>
      </c>
      <c r="EN21" s="126">
        <f t="shared" si="214"/>
        <v>0</v>
      </c>
      <c r="EO21" s="126">
        <f t="shared" si="214"/>
        <v>0</v>
      </c>
      <c r="EP21" s="126">
        <f t="shared" si="214"/>
        <v>0</v>
      </c>
      <c r="EQ21" s="126">
        <f t="shared" si="214"/>
        <v>0</v>
      </c>
      <c r="ER21" s="126">
        <f t="shared" si="214"/>
        <v>0</v>
      </c>
      <c r="ES21" s="126">
        <f t="shared" si="214"/>
        <v>0</v>
      </c>
      <c r="ET21" s="126">
        <f t="shared" si="214"/>
        <v>0</v>
      </c>
      <c r="EU21" s="126">
        <f t="shared" si="214"/>
        <v>0</v>
      </c>
      <c r="EV21" s="126">
        <f t="shared" si="214"/>
        <v>0</v>
      </c>
      <c r="EW21" s="126">
        <f t="shared" si="214"/>
        <v>0</v>
      </c>
      <c r="EX21" s="126">
        <f t="shared" si="214"/>
        <v>0</v>
      </c>
      <c r="EY21" s="126">
        <f t="shared" si="214"/>
        <v>0</v>
      </c>
      <c r="EZ21" s="126">
        <f t="shared" si="214"/>
        <v>0</v>
      </c>
      <c r="FA21" s="126">
        <f t="shared" si="214"/>
        <v>0</v>
      </c>
      <c r="FB21" s="126">
        <f t="shared" si="214"/>
        <v>0</v>
      </c>
      <c r="FC21" s="126">
        <f t="shared" si="214"/>
        <v>0</v>
      </c>
      <c r="FD21" s="126">
        <f t="shared" si="214"/>
        <v>0</v>
      </c>
      <c r="FE21" s="126">
        <f t="shared" ref="FE21:FM21" si="215">FE16-FE19</f>
        <v>0</v>
      </c>
      <c r="FF21" s="126">
        <f t="shared" si="215"/>
        <v>0</v>
      </c>
      <c r="FG21" s="126">
        <f t="shared" si="215"/>
        <v>0</v>
      </c>
      <c r="FH21" s="126">
        <f t="shared" si="215"/>
        <v>0</v>
      </c>
      <c r="FI21" s="126">
        <f t="shared" si="215"/>
        <v>0</v>
      </c>
      <c r="FJ21" s="126">
        <f t="shared" si="215"/>
        <v>0</v>
      </c>
      <c r="FK21" s="126">
        <f t="shared" si="215"/>
        <v>0</v>
      </c>
      <c r="FL21" s="126">
        <f t="shared" si="215"/>
        <v>0</v>
      </c>
      <c r="FM21" s="126">
        <f t="shared" si="215"/>
        <v>0</v>
      </c>
    </row>
    <row r="23" spans="1:169" ht="12.75" x14ac:dyDescent="0.2">
      <c r="A23" s="95" t="s">
        <v>139</v>
      </c>
    </row>
    <row r="25" spans="1:169" ht="12" x14ac:dyDescent="0.2">
      <c r="A25" s="68" t="s">
        <v>131</v>
      </c>
      <c r="B25" s="118">
        <f>B5+B15</f>
        <v>19200</v>
      </c>
      <c r="C25" s="118">
        <f>C5+C15</f>
        <v>48000</v>
      </c>
      <c r="D25" s="118">
        <f t="shared" ref="D25:E25" si="216">D5+D15</f>
        <v>48000</v>
      </c>
      <c r="E25" s="118">
        <f t="shared" si="216"/>
        <v>48000</v>
      </c>
      <c r="F25" s="118">
        <f t="shared" ref="F25:AF25" si="217">F5+F15</f>
        <v>48000</v>
      </c>
      <c r="G25" s="118">
        <f t="shared" si="217"/>
        <v>48000</v>
      </c>
      <c r="H25" s="118">
        <f t="shared" si="217"/>
        <v>50690</v>
      </c>
      <c r="I25" s="118">
        <f t="shared" si="217"/>
        <v>57600</v>
      </c>
      <c r="J25" s="118">
        <f t="shared" si="217"/>
        <v>57600</v>
      </c>
      <c r="K25" s="118">
        <f t="shared" si="217"/>
        <v>57600</v>
      </c>
      <c r="L25" s="118">
        <f t="shared" si="217"/>
        <v>57600</v>
      </c>
      <c r="M25" s="118">
        <f t="shared" si="217"/>
        <v>57600</v>
      </c>
      <c r="N25" s="118">
        <f t="shared" si="217"/>
        <v>76800</v>
      </c>
      <c r="O25" s="118">
        <f t="shared" si="217"/>
        <v>86400</v>
      </c>
      <c r="P25" s="118">
        <f t="shared" si="217"/>
        <v>86400</v>
      </c>
      <c r="Q25" s="118">
        <f t="shared" si="217"/>
        <v>72000</v>
      </c>
      <c r="R25" s="118">
        <f t="shared" si="217"/>
        <v>48000</v>
      </c>
      <c r="S25" s="118">
        <f t="shared" si="217"/>
        <v>48000</v>
      </c>
      <c r="T25" s="118">
        <f t="shared" si="217"/>
        <v>48000</v>
      </c>
      <c r="U25" s="118">
        <f t="shared" si="217"/>
        <v>57600</v>
      </c>
      <c r="V25" s="118">
        <f t="shared" si="217"/>
        <v>48000</v>
      </c>
      <c r="W25" s="118">
        <f t="shared" si="217"/>
        <v>52800</v>
      </c>
      <c r="X25" s="118">
        <f t="shared" si="217"/>
        <v>33600</v>
      </c>
      <c r="Y25" s="118">
        <f t="shared" si="217"/>
        <v>33600</v>
      </c>
      <c r="Z25" s="118">
        <f t="shared" si="217"/>
        <v>48000</v>
      </c>
      <c r="AA25" s="118">
        <f t="shared" si="217"/>
        <v>72000</v>
      </c>
      <c r="AB25" s="118">
        <f t="shared" si="217"/>
        <v>57600</v>
      </c>
      <c r="AC25" s="118">
        <f t="shared" si="217"/>
        <v>72000</v>
      </c>
      <c r="AD25" s="118">
        <f t="shared" si="217"/>
        <v>72000</v>
      </c>
      <c r="AE25" s="118">
        <f t="shared" si="217"/>
        <v>73800</v>
      </c>
      <c r="AF25" s="118">
        <f t="shared" si="217"/>
        <v>96000</v>
      </c>
      <c r="AG25" s="118">
        <f t="shared" ref="AG25:CR25" si="218">AG5+AG15</f>
        <v>48000</v>
      </c>
      <c r="AH25" s="118">
        <f t="shared" si="218"/>
        <v>63031</v>
      </c>
      <c r="AI25" s="118">
        <f t="shared" si="218"/>
        <v>48000</v>
      </c>
      <c r="AJ25" s="118">
        <f t="shared" si="218"/>
        <v>48000</v>
      </c>
      <c r="AK25" s="118">
        <f t="shared" si="218"/>
        <v>48000</v>
      </c>
      <c r="AL25" s="118">
        <f t="shared" si="218"/>
        <v>57600</v>
      </c>
      <c r="AM25" s="118">
        <f t="shared" si="218"/>
        <v>57600</v>
      </c>
      <c r="AN25" s="118">
        <f t="shared" si="218"/>
        <v>48000</v>
      </c>
      <c r="AO25" s="118">
        <f t="shared" si="218"/>
        <v>48000</v>
      </c>
      <c r="AP25" s="118">
        <f t="shared" si="218"/>
        <v>48000</v>
      </c>
      <c r="AQ25" s="118">
        <f t="shared" si="218"/>
        <v>0</v>
      </c>
      <c r="AR25" s="118">
        <f t="shared" si="218"/>
        <v>0</v>
      </c>
      <c r="AS25" s="118">
        <f t="shared" si="218"/>
        <v>0</v>
      </c>
      <c r="AT25" s="118">
        <f t="shared" si="218"/>
        <v>0</v>
      </c>
      <c r="AU25" s="118">
        <f t="shared" si="218"/>
        <v>0</v>
      </c>
      <c r="AV25" s="118">
        <f t="shared" si="218"/>
        <v>0</v>
      </c>
      <c r="AW25" s="118">
        <f t="shared" si="218"/>
        <v>0</v>
      </c>
      <c r="AX25" s="118">
        <f t="shared" si="218"/>
        <v>0</v>
      </c>
      <c r="AY25" s="118">
        <f t="shared" si="218"/>
        <v>0</v>
      </c>
      <c r="AZ25" s="118">
        <f t="shared" si="218"/>
        <v>0</v>
      </c>
      <c r="BA25" s="118">
        <f t="shared" si="218"/>
        <v>0</v>
      </c>
      <c r="BB25" s="118">
        <f t="shared" si="218"/>
        <v>0</v>
      </c>
      <c r="BC25" s="118">
        <f t="shared" si="218"/>
        <v>0</v>
      </c>
      <c r="BD25" s="118">
        <f t="shared" si="218"/>
        <v>0</v>
      </c>
      <c r="BE25" s="118">
        <f t="shared" si="218"/>
        <v>0</v>
      </c>
      <c r="BF25" s="118">
        <f t="shared" si="218"/>
        <v>0</v>
      </c>
      <c r="BG25" s="118">
        <f t="shared" si="218"/>
        <v>0</v>
      </c>
      <c r="BH25" s="118">
        <f t="shared" si="218"/>
        <v>0</v>
      </c>
      <c r="BI25" s="118">
        <f t="shared" si="218"/>
        <v>0</v>
      </c>
      <c r="BJ25" s="118">
        <f t="shared" si="218"/>
        <v>0</v>
      </c>
      <c r="BK25" s="118">
        <f t="shared" si="218"/>
        <v>0</v>
      </c>
      <c r="BL25" s="118">
        <f t="shared" si="218"/>
        <v>0</v>
      </c>
      <c r="BM25" s="118">
        <f t="shared" si="218"/>
        <v>0</v>
      </c>
      <c r="BN25" s="118">
        <f t="shared" si="218"/>
        <v>0</v>
      </c>
      <c r="BO25" s="118">
        <f t="shared" si="218"/>
        <v>0</v>
      </c>
      <c r="BP25" s="118">
        <f t="shared" si="218"/>
        <v>0</v>
      </c>
      <c r="BQ25" s="118">
        <f t="shared" si="218"/>
        <v>0</v>
      </c>
      <c r="BR25" s="118">
        <f t="shared" si="218"/>
        <v>0</v>
      </c>
      <c r="BS25" s="118">
        <f t="shared" si="218"/>
        <v>0</v>
      </c>
      <c r="BT25" s="118">
        <f t="shared" si="218"/>
        <v>0</v>
      </c>
      <c r="BU25" s="118">
        <f t="shared" si="218"/>
        <v>0</v>
      </c>
      <c r="BV25" s="118">
        <f t="shared" si="218"/>
        <v>0</v>
      </c>
      <c r="BW25" s="118">
        <f t="shared" si="218"/>
        <v>0</v>
      </c>
      <c r="BX25" s="118">
        <f t="shared" si="218"/>
        <v>0</v>
      </c>
      <c r="BY25" s="118">
        <f t="shared" si="218"/>
        <v>0</v>
      </c>
      <c r="BZ25" s="118">
        <f t="shared" si="218"/>
        <v>0</v>
      </c>
      <c r="CA25" s="118">
        <f t="shared" si="218"/>
        <v>0</v>
      </c>
      <c r="CB25" s="118">
        <f t="shared" si="218"/>
        <v>0</v>
      </c>
      <c r="CC25" s="118">
        <f t="shared" si="218"/>
        <v>0</v>
      </c>
      <c r="CD25" s="118">
        <f t="shared" si="218"/>
        <v>0</v>
      </c>
      <c r="CE25" s="118">
        <f t="shared" si="218"/>
        <v>0</v>
      </c>
      <c r="CF25" s="118">
        <f t="shared" si="218"/>
        <v>0</v>
      </c>
      <c r="CG25" s="118">
        <f t="shared" si="218"/>
        <v>0</v>
      </c>
      <c r="CH25" s="118">
        <f t="shared" si="218"/>
        <v>0</v>
      </c>
      <c r="CI25" s="118">
        <f t="shared" si="218"/>
        <v>0</v>
      </c>
      <c r="CJ25" s="118">
        <f t="shared" si="218"/>
        <v>0</v>
      </c>
      <c r="CK25" s="118">
        <f t="shared" si="218"/>
        <v>0</v>
      </c>
      <c r="CL25" s="118">
        <f t="shared" si="218"/>
        <v>0</v>
      </c>
      <c r="CM25" s="118">
        <f t="shared" si="218"/>
        <v>0</v>
      </c>
      <c r="CN25" s="118">
        <f t="shared" si="218"/>
        <v>0</v>
      </c>
      <c r="CO25" s="118">
        <f t="shared" si="218"/>
        <v>0</v>
      </c>
      <c r="CP25" s="118">
        <f t="shared" si="218"/>
        <v>0</v>
      </c>
      <c r="CQ25" s="118">
        <f t="shared" si="218"/>
        <v>0</v>
      </c>
      <c r="CR25" s="118">
        <f t="shared" si="218"/>
        <v>0</v>
      </c>
      <c r="CS25" s="118">
        <f t="shared" ref="CS25:FD25" si="219">CS5+CS15</f>
        <v>0</v>
      </c>
      <c r="CT25" s="118">
        <f t="shared" si="219"/>
        <v>0</v>
      </c>
      <c r="CU25" s="118">
        <f t="shared" si="219"/>
        <v>0</v>
      </c>
      <c r="CV25" s="118">
        <f t="shared" si="219"/>
        <v>0</v>
      </c>
      <c r="CW25" s="118">
        <f t="shared" si="219"/>
        <v>0</v>
      </c>
      <c r="CX25" s="118">
        <f t="shared" si="219"/>
        <v>0</v>
      </c>
      <c r="CY25" s="118">
        <f t="shared" si="219"/>
        <v>0</v>
      </c>
      <c r="CZ25" s="118">
        <f t="shared" si="219"/>
        <v>0</v>
      </c>
      <c r="DA25" s="118">
        <f t="shared" si="219"/>
        <v>0</v>
      </c>
      <c r="DB25" s="118">
        <f t="shared" si="219"/>
        <v>0</v>
      </c>
      <c r="DC25" s="118">
        <f t="shared" si="219"/>
        <v>0</v>
      </c>
      <c r="DD25" s="118">
        <f t="shared" si="219"/>
        <v>0</v>
      </c>
      <c r="DE25" s="118">
        <f t="shared" si="219"/>
        <v>0</v>
      </c>
      <c r="DF25" s="118">
        <f t="shared" si="219"/>
        <v>0</v>
      </c>
      <c r="DG25" s="118">
        <f t="shared" si="219"/>
        <v>0</v>
      </c>
      <c r="DH25" s="118">
        <f t="shared" si="219"/>
        <v>0</v>
      </c>
      <c r="DI25" s="118">
        <f t="shared" si="219"/>
        <v>0</v>
      </c>
      <c r="DJ25" s="118">
        <f t="shared" si="219"/>
        <v>0</v>
      </c>
      <c r="DK25" s="118">
        <f t="shared" si="219"/>
        <v>0</v>
      </c>
      <c r="DL25" s="118">
        <f t="shared" si="219"/>
        <v>0</v>
      </c>
      <c r="DM25" s="118">
        <f t="shared" si="219"/>
        <v>0</v>
      </c>
      <c r="DN25" s="118">
        <f t="shared" si="219"/>
        <v>0</v>
      </c>
      <c r="DO25" s="118">
        <f t="shared" si="219"/>
        <v>0</v>
      </c>
      <c r="DP25" s="118">
        <f t="shared" si="219"/>
        <v>0</v>
      </c>
      <c r="DQ25" s="118">
        <f t="shared" si="219"/>
        <v>0</v>
      </c>
      <c r="DR25" s="118">
        <f t="shared" si="219"/>
        <v>0</v>
      </c>
      <c r="DS25" s="118">
        <f t="shared" si="219"/>
        <v>0</v>
      </c>
      <c r="DT25" s="118">
        <f t="shared" si="219"/>
        <v>0</v>
      </c>
      <c r="DU25" s="118">
        <f t="shared" si="219"/>
        <v>0</v>
      </c>
      <c r="DV25" s="118">
        <f t="shared" si="219"/>
        <v>0</v>
      </c>
      <c r="DW25" s="118">
        <f t="shared" si="219"/>
        <v>0</v>
      </c>
      <c r="DX25" s="118">
        <f t="shared" si="219"/>
        <v>0</v>
      </c>
      <c r="DY25" s="118">
        <f t="shared" si="219"/>
        <v>0</v>
      </c>
      <c r="DZ25" s="118">
        <f t="shared" si="219"/>
        <v>0</v>
      </c>
      <c r="EA25" s="118">
        <f t="shared" si="219"/>
        <v>0</v>
      </c>
      <c r="EB25" s="118">
        <f t="shared" si="219"/>
        <v>0</v>
      </c>
      <c r="EC25" s="118">
        <f t="shared" si="219"/>
        <v>0</v>
      </c>
      <c r="ED25" s="118">
        <f t="shared" si="219"/>
        <v>0</v>
      </c>
      <c r="EE25" s="118">
        <f t="shared" si="219"/>
        <v>0</v>
      </c>
      <c r="EF25" s="118">
        <f t="shared" si="219"/>
        <v>0</v>
      </c>
      <c r="EG25" s="118">
        <f t="shared" si="219"/>
        <v>0</v>
      </c>
      <c r="EH25" s="118">
        <f t="shared" si="219"/>
        <v>0</v>
      </c>
      <c r="EI25" s="118">
        <f t="shared" si="219"/>
        <v>0</v>
      </c>
      <c r="EJ25" s="118">
        <f t="shared" si="219"/>
        <v>0</v>
      </c>
      <c r="EK25" s="118">
        <f t="shared" si="219"/>
        <v>0</v>
      </c>
      <c r="EL25" s="118">
        <f t="shared" si="219"/>
        <v>0</v>
      </c>
      <c r="EM25" s="118">
        <f t="shared" si="219"/>
        <v>0</v>
      </c>
      <c r="EN25" s="118">
        <f t="shared" si="219"/>
        <v>0</v>
      </c>
      <c r="EO25" s="118">
        <f t="shared" si="219"/>
        <v>0</v>
      </c>
      <c r="EP25" s="118">
        <f t="shared" si="219"/>
        <v>0</v>
      </c>
      <c r="EQ25" s="118">
        <f t="shared" si="219"/>
        <v>0</v>
      </c>
      <c r="ER25" s="118">
        <f t="shared" si="219"/>
        <v>0</v>
      </c>
      <c r="ES25" s="118">
        <f t="shared" si="219"/>
        <v>0</v>
      </c>
      <c r="ET25" s="118">
        <f t="shared" si="219"/>
        <v>0</v>
      </c>
      <c r="EU25" s="118">
        <f t="shared" si="219"/>
        <v>0</v>
      </c>
      <c r="EV25" s="118">
        <f t="shared" si="219"/>
        <v>0</v>
      </c>
      <c r="EW25" s="118">
        <f t="shared" si="219"/>
        <v>0</v>
      </c>
      <c r="EX25" s="118">
        <f t="shared" si="219"/>
        <v>0</v>
      </c>
      <c r="EY25" s="118">
        <f t="shared" si="219"/>
        <v>0</v>
      </c>
      <c r="EZ25" s="118">
        <f t="shared" si="219"/>
        <v>0</v>
      </c>
      <c r="FA25" s="118">
        <f t="shared" si="219"/>
        <v>0</v>
      </c>
      <c r="FB25" s="118">
        <f t="shared" si="219"/>
        <v>0</v>
      </c>
      <c r="FC25" s="118">
        <f t="shared" si="219"/>
        <v>0</v>
      </c>
      <c r="FD25" s="118">
        <f t="shared" si="219"/>
        <v>0</v>
      </c>
      <c r="FE25" s="118">
        <f t="shared" ref="FE25:FM25" si="220">FE5+FE15</f>
        <v>0</v>
      </c>
      <c r="FF25" s="118">
        <f t="shared" si="220"/>
        <v>0</v>
      </c>
      <c r="FG25" s="118">
        <f t="shared" si="220"/>
        <v>0</v>
      </c>
      <c r="FH25" s="118">
        <f t="shared" si="220"/>
        <v>0</v>
      </c>
      <c r="FI25" s="118">
        <f t="shared" si="220"/>
        <v>0</v>
      </c>
      <c r="FJ25" s="118">
        <f t="shared" si="220"/>
        <v>0</v>
      </c>
      <c r="FK25" s="118">
        <f t="shared" si="220"/>
        <v>0</v>
      </c>
      <c r="FL25" s="118">
        <f t="shared" si="220"/>
        <v>0</v>
      </c>
      <c r="FM25" s="118">
        <f t="shared" si="220"/>
        <v>0</v>
      </c>
    </row>
    <row r="26" spans="1:169" ht="12" x14ac:dyDescent="0.2">
      <c r="A26" s="74" t="s">
        <v>132</v>
      </c>
      <c r="B26" s="75">
        <f>B6+B16</f>
        <v>13660</v>
      </c>
      <c r="C26" s="75">
        <f t="shared" ref="C26:BN26" si="221">C6+C16</f>
        <v>38800</v>
      </c>
      <c r="D26" s="75">
        <f t="shared" si="221"/>
        <v>41060</v>
      </c>
      <c r="E26" s="75">
        <f t="shared" si="221"/>
        <v>41760</v>
      </c>
      <c r="F26" s="75">
        <f t="shared" si="221"/>
        <v>43300</v>
      </c>
      <c r="G26" s="75">
        <f t="shared" si="221"/>
        <v>43100</v>
      </c>
      <c r="H26" s="75">
        <f t="shared" si="221"/>
        <v>45960</v>
      </c>
      <c r="I26" s="75">
        <f t="shared" si="221"/>
        <v>51840</v>
      </c>
      <c r="J26" s="75">
        <f t="shared" si="221"/>
        <v>51860</v>
      </c>
      <c r="K26" s="75">
        <f t="shared" si="221"/>
        <v>52180</v>
      </c>
      <c r="L26" s="75">
        <f t="shared" si="221"/>
        <v>52140</v>
      </c>
      <c r="M26" s="75">
        <f t="shared" si="221"/>
        <v>52160</v>
      </c>
      <c r="N26" s="75">
        <f t="shared" si="221"/>
        <v>69600</v>
      </c>
      <c r="O26" s="75">
        <f t="shared" si="221"/>
        <v>77620</v>
      </c>
      <c r="P26" s="75">
        <f t="shared" si="221"/>
        <v>78280</v>
      </c>
      <c r="Q26" s="75">
        <f t="shared" si="221"/>
        <v>65660</v>
      </c>
      <c r="R26" s="75">
        <f t="shared" si="221"/>
        <v>44240</v>
      </c>
      <c r="S26" s="75">
        <f t="shared" si="221"/>
        <v>43960</v>
      </c>
      <c r="T26" s="75">
        <f t="shared" si="221"/>
        <v>43700</v>
      </c>
      <c r="U26" s="75">
        <f t="shared" si="221"/>
        <v>52200</v>
      </c>
      <c r="V26" s="75">
        <f t="shared" si="221"/>
        <v>43500</v>
      </c>
      <c r="W26" s="75">
        <f t="shared" si="221"/>
        <v>47900</v>
      </c>
      <c r="X26" s="75">
        <f t="shared" si="221"/>
        <v>30200</v>
      </c>
      <c r="Y26" s="75">
        <f t="shared" si="221"/>
        <v>30360</v>
      </c>
      <c r="Z26" s="75">
        <f t="shared" si="221"/>
        <v>42900</v>
      </c>
      <c r="AA26" s="75">
        <f t="shared" si="221"/>
        <v>63380</v>
      </c>
      <c r="AB26" s="75">
        <f t="shared" si="221"/>
        <v>51240</v>
      </c>
      <c r="AC26" s="75">
        <f t="shared" si="221"/>
        <v>64060</v>
      </c>
      <c r="AD26" s="75">
        <f t="shared" si="221"/>
        <v>63540</v>
      </c>
      <c r="AE26" s="75">
        <f t="shared" si="221"/>
        <v>65000</v>
      </c>
      <c r="AF26" s="75">
        <f t="shared" si="221"/>
        <v>83440</v>
      </c>
      <c r="AG26" s="75">
        <f t="shared" si="221"/>
        <v>41860</v>
      </c>
      <c r="AH26" s="75">
        <f t="shared" si="221"/>
        <v>55460</v>
      </c>
      <c r="AI26" s="75">
        <f t="shared" si="221"/>
        <v>41500</v>
      </c>
      <c r="AJ26" s="75">
        <f t="shared" si="221"/>
        <v>41890</v>
      </c>
      <c r="AK26" s="75">
        <f t="shared" si="221"/>
        <v>0</v>
      </c>
      <c r="AL26" s="75">
        <f t="shared" si="221"/>
        <v>0</v>
      </c>
      <c r="AM26" s="75">
        <f t="shared" si="221"/>
        <v>0</v>
      </c>
      <c r="AN26" s="75">
        <f t="shared" si="221"/>
        <v>0</v>
      </c>
      <c r="AO26" s="75">
        <f t="shared" si="221"/>
        <v>0</v>
      </c>
      <c r="AP26" s="75">
        <f t="shared" si="221"/>
        <v>0</v>
      </c>
      <c r="AQ26" s="75">
        <f t="shared" si="221"/>
        <v>0</v>
      </c>
      <c r="AR26" s="75">
        <f t="shared" si="221"/>
        <v>0</v>
      </c>
      <c r="AS26" s="75">
        <f t="shared" si="221"/>
        <v>0</v>
      </c>
      <c r="AT26" s="75">
        <f t="shared" si="221"/>
        <v>0</v>
      </c>
      <c r="AU26" s="75">
        <f t="shared" si="221"/>
        <v>0</v>
      </c>
      <c r="AV26" s="75">
        <f t="shared" si="221"/>
        <v>0</v>
      </c>
      <c r="AW26" s="75">
        <f t="shared" si="221"/>
        <v>0</v>
      </c>
      <c r="AX26" s="75">
        <f t="shared" si="221"/>
        <v>0</v>
      </c>
      <c r="AY26" s="75">
        <f t="shared" si="221"/>
        <v>0</v>
      </c>
      <c r="AZ26" s="75">
        <f t="shared" si="221"/>
        <v>0</v>
      </c>
      <c r="BA26" s="75">
        <f t="shared" si="221"/>
        <v>0</v>
      </c>
      <c r="BB26" s="75">
        <f t="shared" si="221"/>
        <v>0</v>
      </c>
      <c r="BC26" s="75">
        <f t="shared" si="221"/>
        <v>0</v>
      </c>
      <c r="BD26" s="75">
        <f t="shared" si="221"/>
        <v>0</v>
      </c>
      <c r="BE26" s="75">
        <f t="shared" si="221"/>
        <v>0</v>
      </c>
      <c r="BF26" s="75">
        <f t="shared" si="221"/>
        <v>0</v>
      </c>
      <c r="BG26" s="75">
        <f t="shared" si="221"/>
        <v>0</v>
      </c>
      <c r="BH26" s="75">
        <f t="shared" si="221"/>
        <v>0</v>
      </c>
      <c r="BI26" s="75">
        <f t="shared" si="221"/>
        <v>0</v>
      </c>
      <c r="BJ26" s="75">
        <f t="shared" si="221"/>
        <v>0</v>
      </c>
      <c r="BK26" s="75">
        <f t="shared" si="221"/>
        <v>0</v>
      </c>
      <c r="BL26" s="75">
        <f t="shared" si="221"/>
        <v>0</v>
      </c>
      <c r="BM26" s="75">
        <f t="shared" si="221"/>
        <v>0</v>
      </c>
      <c r="BN26" s="75">
        <f t="shared" si="221"/>
        <v>0</v>
      </c>
      <c r="BO26" s="75">
        <f t="shared" ref="BO26:DZ26" si="222">BO6+BO16</f>
        <v>0</v>
      </c>
      <c r="BP26" s="75">
        <f t="shared" si="222"/>
        <v>0</v>
      </c>
      <c r="BQ26" s="75">
        <f t="shared" si="222"/>
        <v>0</v>
      </c>
      <c r="BR26" s="75">
        <f t="shared" si="222"/>
        <v>0</v>
      </c>
      <c r="BS26" s="75">
        <f t="shared" si="222"/>
        <v>0</v>
      </c>
      <c r="BT26" s="75">
        <f t="shared" si="222"/>
        <v>0</v>
      </c>
      <c r="BU26" s="75">
        <f t="shared" si="222"/>
        <v>0</v>
      </c>
      <c r="BV26" s="75">
        <f t="shared" si="222"/>
        <v>0</v>
      </c>
      <c r="BW26" s="75">
        <f t="shared" si="222"/>
        <v>0</v>
      </c>
      <c r="BX26" s="75">
        <f t="shared" si="222"/>
        <v>0</v>
      </c>
      <c r="BY26" s="75">
        <f t="shared" si="222"/>
        <v>0</v>
      </c>
      <c r="BZ26" s="75">
        <f t="shared" si="222"/>
        <v>0</v>
      </c>
      <c r="CA26" s="75">
        <f t="shared" si="222"/>
        <v>0</v>
      </c>
      <c r="CB26" s="75">
        <f t="shared" si="222"/>
        <v>0</v>
      </c>
      <c r="CC26" s="75">
        <f t="shared" si="222"/>
        <v>0</v>
      </c>
      <c r="CD26" s="75">
        <f t="shared" si="222"/>
        <v>0</v>
      </c>
      <c r="CE26" s="75">
        <f t="shared" si="222"/>
        <v>0</v>
      </c>
      <c r="CF26" s="75">
        <f t="shared" si="222"/>
        <v>0</v>
      </c>
      <c r="CG26" s="75">
        <f t="shared" si="222"/>
        <v>0</v>
      </c>
      <c r="CH26" s="75">
        <f t="shared" si="222"/>
        <v>0</v>
      </c>
      <c r="CI26" s="75">
        <f t="shared" si="222"/>
        <v>0</v>
      </c>
      <c r="CJ26" s="75">
        <f t="shared" si="222"/>
        <v>0</v>
      </c>
      <c r="CK26" s="75">
        <f t="shared" si="222"/>
        <v>0</v>
      </c>
      <c r="CL26" s="75">
        <f t="shared" si="222"/>
        <v>0</v>
      </c>
      <c r="CM26" s="75">
        <f t="shared" si="222"/>
        <v>0</v>
      </c>
      <c r="CN26" s="75">
        <f t="shared" si="222"/>
        <v>0</v>
      </c>
      <c r="CO26" s="75">
        <f t="shared" si="222"/>
        <v>0</v>
      </c>
      <c r="CP26" s="75">
        <f t="shared" si="222"/>
        <v>0</v>
      </c>
      <c r="CQ26" s="75">
        <f t="shared" si="222"/>
        <v>0</v>
      </c>
      <c r="CR26" s="75">
        <f t="shared" si="222"/>
        <v>0</v>
      </c>
      <c r="CS26" s="75">
        <f t="shared" si="222"/>
        <v>0</v>
      </c>
      <c r="CT26" s="75">
        <f t="shared" si="222"/>
        <v>0</v>
      </c>
      <c r="CU26" s="75">
        <f t="shared" si="222"/>
        <v>0</v>
      </c>
      <c r="CV26" s="75">
        <f t="shared" si="222"/>
        <v>0</v>
      </c>
      <c r="CW26" s="75">
        <f t="shared" si="222"/>
        <v>0</v>
      </c>
      <c r="CX26" s="75">
        <f t="shared" si="222"/>
        <v>0</v>
      </c>
      <c r="CY26" s="75">
        <f t="shared" si="222"/>
        <v>0</v>
      </c>
      <c r="CZ26" s="75">
        <f t="shared" si="222"/>
        <v>0</v>
      </c>
      <c r="DA26" s="75">
        <f t="shared" si="222"/>
        <v>0</v>
      </c>
      <c r="DB26" s="75">
        <f t="shared" si="222"/>
        <v>0</v>
      </c>
      <c r="DC26" s="75">
        <f t="shared" si="222"/>
        <v>0</v>
      </c>
      <c r="DD26" s="75">
        <f t="shared" si="222"/>
        <v>0</v>
      </c>
      <c r="DE26" s="75">
        <f t="shared" si="222"/>
        <v>0</v>
      </c>
      <c r="DF26" s="75">
        <f t="shared" si="222"/>
        <v>0</v>
      </c>
      <c r="DG26" s="75">
        <f t="shared" si="222"/>
        <v>0</v>
      </c>
      <c r="DH26" s="75">
        <f t="shared" si="222"/>
        <v>0</v>
      </c>
      <c r="DI26" s="75">
        <f t="shared" si="222"/>
        <v>0</v>
      </c>
      <c r="DJ26" s="75">
        <f t="shared" si="222"/>
        <v>0</v>
      </c>
      <c r="DK26" s="75">
        <f t="shared" si="222"/>
        <v>0</v>
      </c>
      <c r="DL26" s="75">
        <f t="shared" si="222"/>
        <v>0</v>
      </c>
      <c r="DM26" s="75">
        <f t="shared" si="222"/>
        <v>0</v>
      </c>
      <c r="DN26" s="75">
        <f t="shared" si="222"/>
        <v>0</v>
      </c>
      <c r="DO26" s="75">
        <f t="shared" si="222"/>
        <v>0</v>
      </c>
      <c r="DP26" s="75">
        <f t="shared" si="222"/>
        <v>0</v>
      </c>
      <c r="DQ26" s="75">
        <f t="shared" si="222"/>
        <v>0</v>
      </c>
      <c r="DR26" s="75">
        <f t="shared" si="222"/>
        <v>0</v>
      </c>
      <c r="DS26" s="75">
        <f t="shared" si="222"/>
        <v>0</v>
      </c>
      <c r="DT26" s="75">
        <f t="shared" si="222"/>
        <v>0</v>
      </c>
      <c r="DU26" s="75">
        <f t="shared" si="222"/>
        <v>0</v>
      </c>
      <c r="DV26" s="75">
        <f t="shared" si="222"/>
        <v>0</v>
      </c>
      <c r="DW26" s="75">
        <f t="shared" si="222"/>
        <v>0</v>
      </c>
      <c r="DX26" s="75">
        <f t="shared" si="222"/>
        <v>0</v>
      </c>
      <c r="DY26" s="75">
        <f t="shared" si="222"/>
        <v>0</v>
      </c>
      <c r="DZ26" s="75">
        <f t="shared" si="222"/>
        <v>0</v>
      </c>
      <c r="EA26" s="75">
        <f t="shared" ref="EA26:FM26" si="223">EA6+EA16</f>
        <v>0</v>
      </c>
      <c r="EB26" s="75">
        <f t="shared" si="223"/>
        <v>0</v>
      </c>
      <c r="EC26" s="75">
        <f t="shared" si="223"/>
        <v>0</v>
      </c>
      <c r="ED26" s="75">
        <f t="shared" si="223"/>
        <v>0</v>
      </c>
      <c r="EE26" s="75">
        <f t="shared" si="223"/>
        <v>0</v>
      </c>
      <c r="EF26" s="75">
        <f t="shared" si="223"/>
        <v>0</v>
      </c>
      <c r="EG26" s="75">
        <f t="shared" si="223"/>
        <v>0</v>
      </c>
      <c r="EH26" s="75">
        <f t="shared" si="223"/>
        <v>0</v>
      </c>
      <c r="EI26" s="75">
        <f t="shared" si="223"/>
        <v>0</v>
      </c>
      <c r="EJ26" s="75">
        <f t="shared" si="223"/>
        <v>0</v>
      </c>
      <c r="EK26" s="75">
        <f t="shared" si="223"/>
        <v>0</v>
      </c>
      <c r="EL26" s="75">
        <f t="shared" si="223"/>
        <v>0</v>
      </c>
      <c r="EM26" s="75">
        <f t="shared" si="223"/>
        <v>0</v>
      </c>
      <c r="EN26" s="75">
        <f t="shared" si="223"/>
        <v>0</v>
      </c>
      <c r="EO26" s="75">
        <f t="shared" si="223"/>
        <v>0</v>
      </c>
      <c r="EP26" s="75">
        <f t="shared" si="223"/>
        <v>0</v>
      </c>
      <c r="EQ26" s="75">
        <f t="shared" si="223"/>
        <v>0</v>
      </c>
      <c r="ER26" s="75">
        <f t="shared" si="223"/>
        <v>0</v>
      </c>
      <c r="ES26" s="75">
        <f t="shared" si="223"/>
        <v>0</v>
      </c>
      <c r="ET26" s="75">
        <f t="shared" si="223"/>
        <v>0</v>
      </c>
      <c r="EU26" s="75">
        <f t="shared" si="223"/>
        <v>0</v>
      </c>
      <c r="EV26" s="75">
        <f t="shared" si="223"/>
        <v>0</v>
      </c>
      <c r="EW26" s="75">
        <f t="shared" si="223"/>
        <v>0</v>
      </c>
      <c r="EX26" s="75">
        <f t="shared" si="223"/>
        <v>0</v>
      </c>
      <c r="EY26" s="75">
        <f t="shared" si="223"/>
        <v>0</v>
      </c>
      <c r="EZ26" s="75">
        <f t="shared" si="223"/>
        <v>0</v>
      </c>
      <c r="FA26" s="75">
        <f t="shared" si="223"/>
        <v>0</v>
      </c>
      <c r="FB26" s="75">
        <f t="shared" si="223"/>
        <v>0</v>
      </c>
      <c r="FC26" s="75">
        <f t="shared" si="223"/>
        <v>0</v>
      </c>
      <c r="FD26" s="75">
        <f t="shared" si="223"/>
        <v>0</v>
      </c>
      <c r="FE26" s="75">
        <f t="shared" si="223"/>
        <v>0</v>
      </c>
      <c r="FF26" s="75">
        <f t="shared" si="223"/>
        <v>0</v>
      </c>
      <c r="FG26" s="75">
        <f t="shared" si="223"/>
        <v>0</v>
      </c>
      <c r="FH26" s="75">
        <f t="shared" si="223"/>
        <v>0</v>
      </c>
      <c r="FI26" s="75">
        <f t="shared" si="223"/>
        <v>0</v>
      </c>
      <c r="FJ26" s="75">
        <f t="shared" si="223"/>
        <v>0</v>
      </c>
      <c r="FK26" s="75">
        <f t="shared" si="223"/>
        <v>0</v>
      </c>
      <c r="FL26" s="75">
        <f t="shared" si="223"/>
        <v>0</v>
      </c>
      <c r="FM26" s="75">
        <f t="shared" si="223"/>
        <v>0</v>
      </c>
    </row>
    <row r="27" spans="1:169" ht="12" x14ac:dyDescent="0.2">
      <c r="A27" s="119" t="s">
        <v>133</v>
      </c>
      <c r="B27" s="120">
        <f t="shared" ref="B27:C27" si="224">B25-B26</f>
        <v>5540</v>
      </c>
      <c r="C27" s="119">
        <f t="shared" si="224"/>
        <v>9200</v>
      </c>
      <c r="D27" s="119">
        <f t="shared" ref="D27:E27" si="225">D25-D26</f>
        <v>6940</v>
      </c>
      <c r="E27" s="119">
        <f t="shared" si="225"/>
        <v>6240</v>
      </c>
      <c r="F27" s="119">
        <f t="shared" ref="F27:AF27" si="226">F25-F26</f>
        <v>4700</v>
      </c>
      <c r="G27" s="119">
        <f t="shared" si="226"/>
        <v>4900</v>
      </c>
      <c r="H27" s="119">
        <f t="shared" si="226"/>
        <v>4730</v>
      </c>
      <c r="I27" s="119">
        <f t="shared" si="226"/>
        <v>5760</v>
      </c>
      <c r="J27" s="119">
        <f t="shared" si="226"/>
        <v>5740</v>
      </c>
      <c r="K27" s="119">
        <f t="shared" si="226"/>
        <v>5420</v>
      </c>
      <c r="L27" s="119">
        <f t="shared" si="226"/>
        <v>5460</v>
      </c>
      <c r="M27" s="119">
        <f t="shared" si="226"/>
        <v>5440</v>
      </c>
      <c r="N27" s="119">
        <f t="shared" si="226"/>
        <v>7200</v>
      </c>
      <c r="O27" s="119">
        <f t="shared" si="226"/>
        <v>8780</v>
      </c>
      <c r="P27" s="119">
        <f t="shared" si="226"/>
        <v>8120</v>
      </c>
      <c r="Q27" s="119">
        <f t="shared" si="226"/>
        <v>6340</v>
      </c>
      <c r="R27" s="119">
        <f t="shared" si="226"/>
        <v>3760</v>
      </c>
      <c r="S27" s="119">
        <f t="shared" si="226"/>
        <v>4040</v>
      </c>
      <c r="T27" s="119">
        <f t="shared" si="226"/>
        <v>4300</v>
      </c>
      <c r="U27" s="119">
        <f t="shared" si="226"/>
        <v>5400</v>
      </c>
      <c r="V27" s="119">
        <f t="shared" si="226"/>
        <v>4500</v>
      </c>
      <c r="W27" s="119">
        <f t="shared" si="226"/>
        <v>4900</v>
      </c>
      <c r="X27" s="119">
        <f t="shared" si="226"/>
        <v>3400</v>
      </c>
      <c r="Y27" s="119">
        <f t="shared" si="226"/>
        <v>3240</v>
      </c>
      <c r="Z27" s="119">
        <f t="shared" si="226"/>
        <v>5100</v>
      </c>
      <c r="AA27" s="119">
        <f t="shared" si="226"/>
        <v>8620</v>
      </c>
      <c r="AB27" s="119">
        <f t="shared" si="226"/>
        <v>6360</v>
      </c>
      <c r="AC27" s="119">
        <f t="shared" si="226"/>
        <v>7940</v>
      </c>
      <c r="AD27" s="119">
        <f t="shared" si="226"/>
        <v>8460</v>
      </c>
      <c r="AE27" s="119">
        <f t="shared" si="226"/>
        <v>8800</v>
      </c>
      <c r="AF27" s="119">
        <f t="shared" si="226"/>
        <v>12560</v>
      </c>
      <c r="AG27" s="119">
        <f t="shared" ref="AG27:CR27" si="227">AG25-AG26</f>
        <v>6140</v>
      </c>
      <c r="AH27" s="119">
        <f t="shared" si="227"/>
        <v>7571</v>
      </c>
      <c r="AI27" s="119">
        <f t="shared" si="227"/>
        <v>6500</v>
      </c>
      <c r="AJ27" s="119">
        <f t="shared" si="227"/>
        <v>6110</v>
      </c>
      <c r="AK27" s="119">
        <f t="shared" si="227"/>
        <v>48000</v>
      </c>
      <c r="AL27" s="119">
        <f t="shared" si="227"/>
        <v>57600</v>
      </c>
      <c r="AM27" s="119">
        <f t="shared" si="227"/>
        <v>57600</v>
      </c>
      <c r="AN27" s="119">
        <f t="shared" si="227"/>
        <v>48000</v>
      </c>
      <c r="AO27" s="119">
        <f t="shared" si="227"/>
        <v>48000</v>
      </c>
      <c r="AP27" s="119">
        <f t="shared" si="227"/>
        <v>48000</v>
      </c>
      <c r="AQ27" s="119">
        <f t="shared" si="227"/>
        <v>0</v>
      </c>
      <c r="AR27" s="119">
        <f t="shared" si="227"/>
        <v>0</v>
      </c>
      <c r="AS27" s="119">
        <f t="shared" si="227"/>
        <v>0</v>
      </c>
      <c r="AT27" s="119">
        <f t="shared" si="227"/>
        <v>0</v>
      </c>
      <c r="AU27" s="119">
        <f t="shared" si="227"/>
        <v>0</v>
      </c>
      <c r="AV27" s="119">
        <f t="shared" si="227"/>
        <v>0</v>
      </c>
      <c r="AW27" s="119">
        <f t="shared" si="227"/>
        <v>0</v>
      </c>
      <c r="AX27" s="119">
        <f t="shared" si="227"/>
        <v>0</v>
      </c>
      <c r="AY27" s="119">
        <f t="shared" si="227"/>
        <v>0</v>
      </c>
      <c r="AZ27" s="119">
        <f t="shared" si="227"/>
        <v>0</v>
      </c>
      <c r="BA27" s="119">
        <f t="shared" si="227"/>
        <v>0</v>
      </c>
      <c r="BB27" s="119">
        <f t="shared" si="227"/>
        <v>0</v>
      </c>
      <c r="BC27" s="119">
        <f t="shared" si="227"/>
        <v>0</v>
      </c>
      <c r="BD27" s="119">
        <f t="shared" si="227"/>
        <v>0</v>
      </c>
      <c r="BE27" s="119">
        <f t="shared" si="227"/>
        <v>0</v>
      </c>
      <c r="BF27" s="119">
        <f t="shared" si="227"/>
        <v>0</v>
      </c>
      <c r="BG27" s="119">
        <f t="shared" si="227"/>
        <v>0</v>
      </c>
      <c r="BH27" s="119">
        <f t="shared" si="227"/>
        <v>0</v>
      </c>
      <c r="BI27" s="119">
        <f t="shared" si="227"/>
        <v>0</v>
      </c>
      <c r="BJ27" s="119">
        <f t="shared" si="227"/>
        <v>0</v>
      </c>
      <c r="BK27" s="119">
        <f t="shared" si="227"/>
        <v>0</v>
      </c>
      <c r="BL27" s="119">
        <f t="shared" si="227"/>
        <v>0</v>
      </c>
      <c r="BM27" s="119">
        <f t="shared" si="227"/>
        <v>0</v>
      </c>
      <c r="BN27" s="119">
        <f t="shared" si="227"/>
        <v>0</v>
      </c>
      <c r="BO27" s="119">
        <f t="shared" si="227"/>
        <v>0</v>
      </c>
      <c r="BP27" s="119">
        <f t="shared" si="227"/>
        <v>0</v>
      </c>
      <c r="BQ27" s="119">
        <f t="shared" si="227"/>
        <v>0</v>
      </c>
      <c r="BR27" s="119">
        <f t="shared" si="227"/>
        <v>0</v>
      </c>
      <c r="BS27" s="119">
        <f t="shared" si="227"/>
        <v>0</v>
      </c>
      <c r="BT27" s="119">
        <f t="shared" si="227"/>
        <v>0</v>
      </c>
      <c r="BU27" s="119">
        <f t="shared" si="227"/>
        <v>0</v>
      </c>
      <c r="BV27" s="119">
        <f t="shared" si="227"/>
        <v>0</v>
      </c>
      <c r="BW27" s="119">
        <f t="shared" si="227"/>
        <v>0</v>
      </c>
      <c r="BX27" s="119">
        <f t="shared" si="227"/>
        <v>0</v>
      </c>
      <c r="BY27" s="119">
        <f t="shared" si="227"/>
        <v>0</v>
      </c>
      <c r="BZ27" s="119">
        <f t="shared" si="227"/>
        <v>0</v>
      </c>
      <c r="CA27" s="119">
        <f t="shared" si="227"/>
        <v>0</v>
      </c>
      <c r="CB27" s="119">
        <f t="shared" si="227"/>
        <v>0</v>
      </c>
      <c r="CC27" s="119">
        <f t="shared" si="227"/>
        <v>0</v>
      </c>
      <c r="CD27" s="119">
        <f t="shared" si="227"/>
        <v>0</v>
      </c>
      <c r="CE27" s="119">
        <f t="shared" si="227"/>
        <v>0</v>
      </c>
      <c r="CF27" s="119">
        <f t="shared" si="227"/>
        <v>0</v>
      </c>
      <c r="CG27" s="119">
        <f t="shared" si="227"/>
        <v>0</v>
      </c>
      <c r="CH27" s="119">
        <f t="shared" si="227"/>
        <v>0</v>
      </c>
      <c r="CI27" s="119">
        <f t="shared" si="227"/>
        <v>0</v>
      </c>
      <c r="CJ27" s="119">
        <f t="shared" si="227"/>
        <v>0</v>
      </c>
      <c r="CK27" s="119">
        <f t="shared" si="227"/>
        <v>0</v>
      </c>
      <c r="CL27" s="119">
        <f t="shared" si="227"/>
        <v>0</v>
      </c>
      <c r="CM27" s="119">
        <f t="shared" si="227"/>
        <v>0</v>
      </c>
      <c r="CN27" s="119">
        <f t="shared" si="227"/>
        <v>0</v>
      </c>
      <c r="CO27" s="119">
        <f t="shared" si="227"/>
        <v>0</v>
      </c>
      <c r="CP27" s="119">
        <f t="shared" si="227"/>
        <v>0</v>
      </c>
      <c r="CQ27" s="119">
        <f t="shared" si="227"/>
        <v>0</v>
      </c>
      <c r="CR27" s="119">
        <f t="shared" si="227"/>
        <v>0</v>
      </c>
      <c r="CS27" s="119">
        <f t="shared" ref="CS27:FD27" si="228">CS25-CS26</f>
        <v>0</v>
      </c>
      <c r="CT27" s="119">
        <f t="shared" si="228"/>
        <v>0</v>
      </c>
      <c r="CU27" s="119">
        <f t="shared" si="228"/>
        <v>0</v>
      </c>
      <c r="CV27" s="119">
        <f t="shared" si="228"/>
        <v>0</v>
      </c>
      <c r="CW27" s="119">
        <f t="shared" si="228"/>
        <v>0</v>
      </c>
      <c r="CX27" s="119">
        <f t="shared" si="228"/>
        <v>0</v>
      </c>
      <c r="CY27" s="119">
        <f t="shared" si="228"/>
        <v>0</v>
      </c>
      <c r="CZ27" s="119">
        <f t="shared" si="228"/>
        <v>0</v>
      </c>
      <c r="DA27" s="119">
        <f t="shared" si="228"/>
        <v>0</v>
      </c>
      <c r="DB27" s="119">
        <f t="shared" si="228"/>
        <v>0</v>
      </c>
      <c r="DC27" s="119">
        <f t="shared" si="228"/>
        <v>0</v>
      </c>
      <c r="DD27" s="119">
        <f t="shared" si="228"/>
        <v>0</v>
      </c>
      <c r="DE27" s="119">
        <f t="shared" si="228"/>
        <v>0</v>
      </c>
      <c r="DF27" s="119">
        <f t="shared" si="228"/>
        <v>0</v>
      </c>
      <c r="DG27" s="119">
        <f t="shared" si="228"/>
        <v>0</v>
      </c>
      <c r="DH27" s="119">
        <f t="shared" si="228"/>
        <v>0</v>
      </c>
      <c r="DI27" s="119">
        <f t="shared" si="228"/>
        <v>0</v>
      </c>
      <c r="DJ27" s="119">
        <f t="shared" si="228"/>
        <v>0</v>
      </c>
      <c r="DK27" s="119">
        <f t="shared" si="228"/>
        <v>0</v>
      </c>
      <c r="DL27" s="119">
        <f t="shared" si="228"/>
        <v>0</v>
      </c>
      <c r="DM27" s="119">
        <f t="shared" si="228"/>
        <v>0</v>
      </c>
      <c r="DN27" s="119">
        <f t="shared" si="228"/>
        <v>0</v>
      </c>
      <c r="DO27" s="119">
        <f t="shared" si="228"/>
        <v>0</v>
      </c>
      <c r="DP27" s="119">
        <f t="shared" si="228"/>
        <v>0</v>
      </c>
      <c r="DQ27" s="119">
        <f t="shared" si="228"/>
        <v>0</v>
      </c>
      <c r="DR27" s="119">
        <f t="shared" si="228"/>
        <v>0</v>
      </c>
      <c r="DS27" s="119">
        <f t="shared" si="228"/>
        <v>0</v>
      </c>
      <c r="DT27" s="119">
        <f t="shared" si="228"/>
        <v>0</v>
      </c>
      <c r="DU27" s="119">
        <f t="shared" si="228"/>
        <v>0</v>
      </c>
      <c r="DV27" s="119">
        <f t="shared" si="228"/>
        <v>0</v>
      </c>
      <c r="DW27" s="119">
        <f t="shared" si="228"/>
        <v>0</v>
      </c>
      <c r="DX27" s="119">
        <f t="shared" si="228"/>
        <v>0</v>
      </c>
      <c r="DY27" s="119">
        <f t="shared" si="228"/>
        <v>0</v>
      </c>
      <c r="DZ27" s="119">
        <f t="shared" si="228"/>
        <v>0</v>
      </c>
      <c r="EA27" s="119">
        <f t="shared" si="228"/>
        <v>0</v>
      </c>
      <c r="EB27" s="119">
        <f t="shared" si="228"/>
        <v>0</v>
      </c>
      <c r="EC27" s="119">
        <f t="shared" si="228"/>
        <v>0</v>
      </c>
      <c r="ED27" s="119">
        <f t="shared" si="228"/>
        <v>0</v>
      </c>
      <c r="EE27" s="119">
        <f t="shared" si="228"/>
        <v>0</v>
      </c>
      <c r="EF27" s="119">
        <f t="shared" si="228"/>
        <v>0</v>
      </c>
      <c r="EG27" s="119">
        <f t="shared" si="228"/>
        <v>0</v>
      </c>
      <c r="EH27" s="119">
        <f t="shared" si="228"/>
        <v>0</v>
      </c>
      <c r="EI27" s="119">
        <f t="shared" si="228"/>
        <v>0</v>
      </c>
      <c r="EJ27" s="119">
        <f t="shared" si="228"/>
        <v>0</v>
      </c>
      <c r="EK27" s="119">
        <f t="shared" si="228"/>
        <v>0</v>
      </c>
      <c r="EL27" s="119">
        <f t="shared" si="228"/>
        <v>0</v>
      </c>
      <c r="EM27" s="119">
        <f t="shared" si="228"/>
        <v>0</v>
      </c>
      <c r="EN27" s="119">
        <f t="shared" si="228"/>
        <v>0</v>
      </c>
      <c r="EO27" s="119">
        <f t="shared" si="228"/>
        <v>0</v>
      </c>
      <c r="EP27" s="119">
        <f t="shared" si="228"/>
        <v>0</v>
      </c>
      <c r="EQ27" s="119">
        <f t="shared" si="228"/>
        <v>0</v>
      </c>
      <c r="ER27" s="119">
        <f t="shared" si="228"/>
        <v>0</v>
      </c>
      <c r="ES27" s="119">
        <f t="shared" si="228"/>
        <v>0</v>
      </c>
      <c r="ET27" s="119">
        <f t="shared" si="228"/>
        <v>0</v>
      </c>
      <c r="EU27" s="119">
        <f t="shared" si="228"/>
        <v>0</v>
      </c>
      <c r="EV27" s="119">
        <f t="shared" si="228"/>
        <v>0</v>
      </c>
      <c r="EW27" s="119">
        <f t="shared" si="228"/>
        <v>0</v>
      </c>
      <c r="EX27" s="119">
        <f t="shared" si="228"/>
        <v>0</v>
      </c>
      <c r="EY27" s="119">
        <f t="shared" si="228"/>
        <v>0</v>
      </c>
      <c r="EZ27" s="119">
        <f t="shared" si="228"/>
        <v>0</v>
      </c>
      <c r="FA27" s="119">
        <f t="shared" si="228"/>
        <v>0</v>
      </c>
      <c r="FB27" s="119">
        <f t="shared" si="228"/>
        <v>0</v>
      </c>
      <c r="FC27" s="119">
        <f t="shared" si="228"/>
        <v>0</v>
      </c>
      <c r="FD27" s="119">
        <f t="shared" si="228"/>
        <v>0</v>
      </c>
      <c r="FE27" s="119">
        <f t="shared" ref="FE27:FM27" si="229">FE25-FE26</f>
        <v>0</v>
      </c>
      <c r="FF27" s="119">
        <f t="shared" si="229"/>
        <v>0</v>
      </c>
      <c r="FG27" s="119">
        <f t="shared" si="229"/>
        <v>0</v>
      </c>
      <c r="FH27" s="119">
        <f t="shared" si="229"/>
        <v>0</v>
      </c>
      <c r="FI27" s="119">
        <f t="shared" si="229"/>
        <v>0</v>
      </c>
      <c r="FJ27" s="119">
        <f t="shared" si="229"/>
        <v>0</v>
      </c>
      <c r="FK27" s="119">
        <f t="shared" si="229"/>
        <v>0</v>
      </c>
      <c r="FL27" s="119">
        <f t="shared" si="229"/>
        <v>0</v>
      </c>
      <c r="FM27" s="119">
        <f t="shared" si="229"/>
        <v>0</v>
      </c>
    </row>
    <row r="28" spans="1:169" ht="12" x14ac:dyDescent="0.2">
      <c r="A28" s="121" t="s">
        <v>134</v>
      </c>
      <c r="B28" s="122">
        <f t="shared" ref="B28:C28" si="230">IF(B27=0,0,B27/B26)</f>
        <v>0.4055636896046852</v>
      </c>
      <c r="C28" s="122">
        <f t="shared" si="230"/>
        <v>0.23711340206185566</v>
      </c>
      <c r="D28" s="122">
        <f t="shared" ref="D28:E28" si="231">IF(D27=0,0,D27/D26)</f>
        <v>0.16902094495859718</v>
      </c>
      <c r="E28" s="122">
        <f t="shared" si="231"/>
        <v>0.14942528735632185</v>
      </c>
      <c r="F28" s="122">
        <f t="shared" ref="F28:AF28" si="232">IF(F27=0,0,F27/F26)</f>
        <v>0.10854503464203233</v>
      </c>
      <c r="G28" s="122">
        <f t="shared" si="232"/>
        <v>0.1136890951276102</v>
      </c>
      <c r="H28" s="122">
        <f t="shared" si="232"/>
        <v>0.10291557876414273</v>
      </c>
      <c r="I28" s="122">
        <f t="shared" si="232"/>
        <v>0.1111111111111111</v>
      </c>
      <c r="J28" s="122">
        <f t="shared" si="232"/>
        <v>0.11068260701889703</v>
      </c>
      <c r="K28" s="122">
        <f t="shared" si="232"/>
        <v>0.10387121502491375</v>
      </c>
      <c r="L28" s="122">
        <f t="shared" si="232"/>
        <v>0.1047180667433832</v>
      </c>
      <c r="M28" s="122">
        <f t="shared" si="232"/>
        <v>0.10429447852760736</v>
      </c>
      <c r="N28" s="122">
        <f t="shared" si="232"/>
        <v>0.10344827586206896</v>
      </c>
      <c r="O28" s="122">
        <f t="shared" si="232"/>
        <v>0.11311517650090183</v>
      </c>
      <c r="P28" s="122">
        <f t="shared" si="232"/>
        <v>0.10373019928461931</v>
      </c>
      <c r="Q28" s="122">
        <f t="shared" si="232"/>
        <v>9.6558026195552843E-2</v>
      </c>
      <c r="R28" s="122">
        <f t="shared" si="232"/>
        <v>8.4990958408679929E-2</v>
      </c>
      <c r="S28" s="122">
        <f t="shared" si="232"/>
        <v>9.1901728844404007E-2</v>
      </c>
      <c r="T28" s="122">
        <f t="shared" si="232"/>
        <v>9.8398169336384442E-2</v>
      </c>
      <c r="U28" s="122">
        <f t="shared" si="232"/>
        <v>0.10344827586206896</v>
      </c>
      <c r="V28" s="122">
        <f t="shared" si="232"/>
        <v>0.10344827586206896</v>
      </c>
      <c r="W28" s="122">
        <f t="shared" si="232"/>
        <v>0.1022964509394572</v>
      </c>
      <c r="X28" s="122">
        <f t="shared" si="232"/>
        <v>0.11258278145695365</v>
      </c>
      <c r="Y28" s="122">
        <f t="shared" si="232"/>
        <v>0.1067193675889328</v>
      </c>
      <c r="Z28" s="122">
        <f t="shared" si="232"/>
        <v>0.11888111888111888</v>
      </c>
      <c r="AA28" s="122">
        <f t="shared" si="232"/>
        <v>0.1360050489113285</v>
      </c>
      <c r="AB28" s="122">
        <f t="shared" si="232"/>
        <v>0.12412177985948478</v>
      </c>
      <c r="AC28" s="122">
        <f t="shared" si="232"/>
        <v>0.12394630034342803</v>
      </c>
      <c r="AD28" s="122">
        <f t="shared" si="232"/>
        <v>0.13314447592067988</v>
      </c>
      <c r="AE28" s="122">
        <f t="shared" si="232"/>
        <v>0.13538461538461538</v>
      </c>
      <c r="AF28" s="122">
        <f t="shared" si="232"/>
        <v>0.15052732502396932</v>
      </c>
      <c r="AG28" s="122">
        <f t="shared" ref="AG28:CR28" si="233">IF(AG27=0,0,AG27/AG26)</f>
        <v>0.14667940754897277</v>
      </c>
      <c r="AH28" s="122">
        <f t="shared" si="233"/>
        <v>0.13651280201947349</v>
      </c>
      <c r="AI28" s="122">
        <f t="shared" si="233"/>
        <v>0.15662650602409639</v>
      </c>
      <c r="AJ28" s="122">
        <f t="shared" si="233"/>
        <v>0.14585820004774408</v>
      </c>
      <c r="AK28" s="122" t="e">
        <f t="shared" si="233"/>
        <v>#DIV/0!</v>
      </c>
      <c r="AL28" s="122" t="e">
        <f t="shared" si="233"/>
        <v>#DIV/0!</v>
      </c>
      <c r="AM28" s="122" t="e">
        <f t="shared" si="233"/>
        <v>#DIV/0!</v>
      </c>
      <c r="AN28" s="122" t="e">
        <f t="shared" si="233"/>
        <v>#DIV/0!</v>
      </c>
      <c r="AO28" s="122" t="e">
        <f t="shared" si="233"/>
        <v>#DIV/0!</v>
      </c>
      <c r="AP28" s="122" t="e">
        <f t="shared" si="233"/>
        <v>#DIV/0!</v>
      </c>
      <c r="AQ28" s="122">
        <f t="shared" si="233"/>
        <v>0</v>
      </c>
      <c r="AR28" s="122">
        <f t="shared" si="233"/>
        <v>0</v>
      </c>
      <c r="AS28" s="122">
        <f t="shared" si="233"/>
        <v>0</v>
      </c>
      <c r="AT28" s="122">
        <f t="shared" si="233"/>
        <v>0</v>
      </c>
      <c r="AU28" s="122">
        <f t="shared" si="233"/>
        <v>0</v>
      </c>
      <c r="AV28" s="122">
        <f t="shared" si="233"/>
        <v>0</v>
      </c>
      <c r="AW28" s="122">
        <f t="shared" si="233"/>
        <v>0</v>
      </c>
      <c r="AX28" s="122">
        <f t="shared" si="233"/>
        <v>0</v>
      </c>
      <c r="AY28" s="122">
        <f t="shared" si="233"/>
        <v>0</v>
      </c>
      <c r="AZ28" s="122">
        <f t="shared" si="233"/>
        <v>0</v>
      </c>
      <c r="BA28" s="122">
        <f t="shared" si="233"/>
        <v>0</v>
      </c>
      <c r="BB28" s="122">
        <f t="shared" si="233"/>
        <v>0</v>
      </c>
      <c r="BC28" s="122">
        <f t="shared" si="233"/>
        <v>0</v>
      </c>
      <c r="BD28" s="122">
        <f t="shared" si="233"/>
        <v>0</v>
      </c>
      <c r="BE28" s="122">
        <f t="shared" si="233"/>
        <v>0</v>
      </c>
      <c r="BF28" s="122">
        <f t="shared" si="233"/>
        <v>0</v>
      </c>
      <c r="BG28" s="122">
        <f t="shared" si="233"/>
        <v>0</v>
      </c>
      <c r="BH28" s="122">
        <f t="shared" si="233"/>
        <v>0</v>
      </c>
      <c r="BI28" s="122">
        <f t="shared" si="233"/>
        <v>0</v>
      </c>
      <c r="BJ28" s="122">
        <f t="shared" si="233"/>
        <v>0</v>
      </c>
      <c r="BK28" s="122">
        <f t="shared" si="233"/>
        <v>0</v>
      </c>
      <c r="BL28" s="122">
        <f t="shared" si="233"/>
        <v>0</v>
      </c>
      <c r="BM28" s="122">
        <f t="shared" si="233"/>
        <v>0</v>
      </c>
      <c r="BN28" s="122">
        <f t="shared" si="233"/>
        <v>0</v>
      </c>
      <c r="BO28" s="122">
        <f t="shared" si="233"/>
        <v>0</v>
      </c>
      <c r="BP28" s="122">
        <f t="shared" si="233"/>
        <v>0</v>
      </c>
      <c r="BQ28" s="122">
        <f t="shared" si="233"/>
        <v>0</v>
      </c>
      <c r="BR28" s="122">
        <f t="shared" si="233"/>
        <v>0</v>
      </c>
      <c r="BS28" s="122">
        <f t="shared" si="233"/>
        <v>0</v>
      </c>
      <c r="BT28" s="122">
        <f t="shared" si="233"/>
        <v>0</v>
      </c>
      <c r="BU28" s="122">
        <f t="shared" si="233"/>
        <v>0</v>
      </c>
      <c r="BV28" s="122">
        <f t="shared" si="233"/>
        <v>0</v>
      </c>
      <c r="BW28" s="122">
        <f t="shared" si="233"/>
        <v>0</v>
      </c>
      <c r="BX28" s="122">
        <f t="shared" si="233"/>
        <v>0</v>
      </c>
      <c r="BY28" s="122">
        <f t="shared" si="233"/>
        <v>0</v>
      </c>
      <c r="BZ28" s="122">
        <f t="shared" si="233"/>
        <v>0</v>
      </c>
      <c r="CA28" s="122">
        <f t="shared" si="233"/>
        <v>0</v>
      </c>
      <c r="CB28" s="122">
        <f t="shared" si="233"/>
        <v>0</v>
      </c>
      <c r="CC28" s="122">
        <f t="shared" si="233"/>
        <v>0</v>
      </c>
      <c r="CD28" s="122">
        <f t="shared" si="233"/>
        <v>0</v>
      </c>
      <c r="CE28" s="122">
        <f t="shared" si="233"/>
        <v>0</v>
      </c>
      <c r="CF28" s="122">
        <f t="shared" si="233"/>
        <v>0</v>
      </c>
      <c r="CG28" s="122">
        <f t="shared" si="233"/>
        <v>0</v>
      </c>
      <c r="CH28" s="122">
        <f t="shared" si="233"/>
        <v>0</v>
      </c>
      <c r="CI28" s="122">
        <f t="shared" si="233"/>
        <v>0</v>
      </c>
      <c r="CJ28" s="122">
        <f t="shared" si="233"/>
        <v>0</v>
      </c>
      <c r="CK28" s="122">
        <f t="shared" si="233"/>
        <v>0</v>
      </c>
      <c r="CL28" s="122">
        <f t="shared" si="233"/>
        <v>0</v>
      </c>
      <c r="CM28" s="122">
        <f t="shared" si="233"/>
        <v>0</v>
      </c>
      <c r="CN28" s="122">
        <f t="shared" si="233"/>
        <v>0</v>
      </c>
      <c r="CO28" s="122">
        <f t="shared" si="233"/>
        <v>0</v>
      </c>
      <c r="CP28" s="122">
        <f t="shared" si="233"/>
        <v>0</v>
      </c>
      <c r="CQ28" s="122">
        <f t="shared" si="233"/>
        <v>0</v>
      </c>
      <c r="CR28" s="122">
        <f t="shared" si="233"/>
        <v>0</v>
      </c>
      <c r="CS28" s="122">
        <f t="shared" ref="CS28:FD28" si="234">IF(CS27=0,0,CS27/CS26)</f>
        <v>0</v>
      </c>
      <c r="CT28" s="122">
        <f t="shared" si="234"/>
        <v>0</v>
      </c>
      <c r="CU28" s="122">
        <f t="shared" si="234"/>
        <v>0</v>
      </c>
      <c r="CV28" s="122">
        <f t="shared" si="234"/>
        <v>0</v>
      </c>
      <c r="CW28" s="122">
        <f t="shared" si="234"/>
        <v>0</v>
      </c>
      <c r="CX28" s="122">
        <f t="shared" si="234"/>
        <v>0</v>
      </c>
      <c r="CY28" s="122">
        <f t="shared" si="234"/>
        <v>0</v>
      </c>
      <c r="CZ28" s="122">
        <f t="shared" si="234"/>
        <v>0</v>
      </c>
      <c r="DA28" s="122">
        <f t="shared" si="234"/>
        <v>0</v>
      </c>
      <c r="DB28" s="122">
        <f t="shared" si="234"/>
        <v>0</v>
      </c>
      <c r="DC28" s="122">
        <f t="shared" si="234"/>
        <v>0</v>
      </c>
      <c r="DD28" s="122">
        <f t="shared" si="234"/>
        <v>0</v>
      </c>
      <c r="DE28" s="122">
        <f t="shared" si="234"/>
        <v>0</v>
      </c>
      <c r="DF28" s="122">
        <f t="shared" si="234"/>
        <v>0</v>
      </c>
      <c r="DG28" s="122">
        <f t="shared" si="234"/>
        <v>0</v>
      </c>
      <c r="DH28" s="122">
        <f t="shared" si="234"/>
        <v>0</v>
      </c>
      <c r="DI28" s="122">
        <f t="shared" si="234"/>
        <v>0</v>
      </c>
      <c r="DJ28" s="122">
        <f t="shared" si="234"/>
        <v>0</v>
      </c>
      <c r="DK28" s="122">
        <f t="shared" si="234"/>
        <v>0</v>
      </c>
      <c r="DL28" s="122">
        <f t="shared" si="234"/>
        <v>0</v>
      </c>
      <c r="DM28" s="122">
        <f t="shared" si="234"/>
        <v>0</v>
      </c>
      <c r="DN28" s="122">
        <f t="shared" si="234"/>
        <v>0</v>
      </c>
      <c r="DO28" s="122">
        <f t="shared" si="234"/>
        <v>0</v>
      </c>
      <c r="DP28" s="122">
        <f t="shared" si="234"/>
        <v>0</v>
      </c>
      <c r="DQ28" s="122">
        <f t="shared" si="234"/>
        <v>0</v>
      </c>
      <c r="DR28" s="122">
        <f t="shared" si="234"/>
        <v>0</v>
      </c>
      <c r="DS28" s="122">
        <f t="shared" si="234"/>
        <v>0</v>
      </c>
      <c r="DT28" s="122">
        <f t="shared" si="234"/>
        <v>0</v>
      </c>
      <c r="DU28" s="122">
        <f t="shared" si="234"/>
        <v>0</v>
      </c>
      <c r="DV28" s="122">
        <f t="shared" si="234"/>
        <v>0</v>
      </c>
      <c r="DW28" s="122">
        <f t="shared" si="234"/>
        <v>0</v>
      </c>
      <c r="DX28" s="122">
        <f t="shared" si="234"/>
        <v>0</v>
      </c>
      <c r="DY28" s="122">
        <f t="shared" si="234"/>
        <v>0</v>
      </c>
      <c r="DZ28" s="122">
        <f t="shared" si="234"/>
        <v>0</v>
      </c>
      <c r="EA28" s="122">
        <f t="shared" si="234"/>
        <v>0</v>
      </c>
      <c r="EB28" s="122">
        <f t="shared" si="234"/>
        <v>0</v>
      </c>
      <c r="EC28" s="122">
        <f t="shared" si="234"/>
        <v>0</v>
      </c>
      <c r="ED28" s="122">
        <f t="shared" si="234"/>
        <v>0</v>
      </c>
      <c r="EE28" s="122">
        <f t="shared" si="234"/>
        <v>0</v>
      </c>
      <c r="EF28" s="122">
        <f t="shared" si="234"/>
        <v>0</v>
      </c>
      <c r="EG28" s="122">
        <f t="shared" si="234"/>
        <v>0</v>
      </c>
      <c r="EH28" s="122">
        <f t="shared" si="234"/>
        <v>0</v>
      </c>
      <c r="EI28" s="122">
        <f t="shared" si="234"/>
        <v>0</v>
      </c>
      <c r="EJ28" s="122">
        <f t="shared" si="234"/>
        <v>0</v>
      </c>
      <c r="EK28" s="122">
        <f t="shared" si="234"/>
        <v>0</v>
      </c>
      <c r="EL28" s="122">
        <f t="shared" si="234"/>
        <v>0</v>
      </c>
      <c r="EM28" s="122">
        <f t="shared" si="234"/>
        <v>0</v>
      </c>
      <c r="EN28" s="122">
        <f t="shared" si="234"/>
        <v>0</v>
      </c>
      <c r="EO28" s="122">
        <f t="shared" si="234"/>
        <v>0</v>
      </c>
      <c r="EP28" s="122">
        <f t="shared" si="234"/>
        <v>0</v>
      </c>
      <c r="EQ28" s="122">
        <f t="shared" si="234"/>
        <v>0</v>
      </c>
      <c r="ER28" s="122">
        <f t="shared" si="234"/>
        <v>0</v>
      </c>
      <c r="ES28" s="122">
        <f t="shared" si="234"/>
        <v>0</v>
      </c>
      <c r="ET28" s="122">
        <f t="shared" si="234"/>
        <v>0</v>
      </c>
      <c r="EU28" s="122">
        <f t="shared" si="234"/>
        <v>0</v>
      </c>
      <c r="EV28" s="122">
        <f t="shared" si="234"/>
        <v>0</v>
      </c>
      <c r="EW28" s="122">
        <f t="shared" si="234"/>
        <v>0</v>
      </c>
      <c r="EX28" s="122">
        <f t="shared" si="234"/>
        <v>0</v>
      </c>
      <c r="EY28" s="122">
        <f t="shared" si="234"/>
        <v>0</v>
      </c>
      <c r="EZ28" s="122">
        <f t="shared" si="234"/>
        <v>0</v>
      </c>
      <c r="FA28" s="122">
        <f t="shared" si="234"/>
        <v>0</v>
      </c>
      <c r="FB28" s="122">
        <f t="shared" si="234"/>
        <v>0</v>
      </c>
      <c r="FC28" s="122">
        <f t="shared" si="234"/>
        <v>0</v>
      </c>
      <c r="FD28" s="122">
        <f t="shared" si="234"/>
        <v>0</v>
      </c>
      <c r="FE28" s="122">
        <f t="shared" ref="FE28:FM28" si="235">IF(FE27=0,0,FE27/FE26)</f>
        <v>0</v>
      </c>
      <c r="FF28" s="122">
        <f t="shared" si="235"/>
        <v>0</v>
      </c>
      <c r="FG28" s="122">
        <f t="shared" si="235"/>
        <v>0</v>
      </c>
      <c r="FH28" s="122">
        <f t="shared" si="235"/>
        <v>0</v>
      </c>
      <c r="FI28" s="122">
        <f t="shared" si="235"/>
        <v>0</v>
      </c>
      <c r="FJ28" s="122">
        <f t="shared" si="235"/>
        <v>0</v>
      </c>
      <c r="FK28" s="122">
        <f t="shared" si="235"/>
        <v>0</v>
      </c>
      <c r="FL28" s="122">
        <f t="shared" si="235"/>
        <v>0</v>
      </c>
      <c r="FM28" s="122">
        <f t="shared" si="235"/>
        <v>0</v>
      </c>
    </row>
    <row r="29" spans="1:169" ht="12" x14ac:dyDescent="0.2">
      <c r="A29" s="123" t="s">
        <v>135</v>
      </c>
      <c r="B29" s="124">
        <f>B9+B19</f>
        <v>160</v>
      </c>
      <c r="C29" s="124">
        <f>C9+C19</f>
        <v>600</v>
      </c>
      <c r="D29" s="124">
        <f t="shared" ref="D29:E29" si="236">D9+D19</f>
        <v>960</v>
      </c>
      <c r="E29" s="124">
        <f t="shared" si="236"/>
        <v>860</v>
      </c>
      <c r="F29" s="124">
        <f t="shared" ref="F29:AF29" si="237">F9+F19</f>
        <v>1100</v>
      </c>
      <c r="G29" s="124">
        <f t="shared" si="237"/>
        <v>600</v>
      </c>
      <c r="H29" s="124">
        <f t="shared" si="237"/>
        <v>1060</v>
      </c>
      <c r="I29" s="124">
        <f t="shared" si="237"/>
        <v>1040</v>
      </c>
      <c r="J29" s="124">
        <f t="shared" si="237"/>
        <v>860</v>
      </c>
      <c r="K29" s="124">
        <f t="shared" si="237"/>
        <v>880</v>
      </c>
      <c r="L29" s="124">
        <f t="shared" si="237"/>
        <v>840</v>
      </c>
      <c r="M29" s="124">
        <f t="shared" si="237"/>
        <v>1060</v>
      </c>
      <c r="N29" s="124">
        <f t="shared" si="237"/>
        <v>1200</v>
      </c>
      <c r="O29" s="124">
        <f t="shared" si="237"/>
        <v>1320</v>
      </c>
      <c r="P29" s="124">
        <f t="shared" si="237"/>
        <v>1480</v>
      </c>
      <c r="Q29" s="124">
        <f t="shared" si="237"/>
        <v>860</v>
      </c>
      <c r="R29" s="124">
        <f t="shared" si="237"/>
        <v>1040</v>
      </c>
      <c r="S29" s="124">
        <f t="shared" si="237"/>
        <v>960</v>
      </c>
      <c r="T29" s="124">
        <f t="shared" si="237"/>
        <v>900</v>
      </c>
      <c r="U29" s="124">
        <f t="shared" si="237"/>
        <v>700</v>
      </c>
      <c r="V29" s="124">
        <f t="shared" si="237"/>
        <v>700</v>
      </c>
      <c r="W29" s="124">
        <f t="shared" si="237"/>
        <v>1100</v>
      </c>
      <c r="X29" s="124">
        <f t="shared" si="237"/>
        <v>600</v>
      </c>
      <c r="Y29" s="124">
        <f t="shared" si="237"/>
        <v>960</v>
      </c>
      <c r="Z29" s="124">
        <f t="shared" si="237"/>
        <v>1100</v>
      </c>
      <c r="AA29" s="124">
        <f t="shared" si="237"/>
        <v>1680</v>
      </c>
      <c r="AB29" s="124">
        <f t="shared" si="237"/>
        <v>840</v>
      </c>
      <c r="AC29" s="124">
        <f t="shared" si="237"/>
        <v>1660</v>
      </c>
      <c r="AD29" s="124">
        <f t="shared" si="237"/>
        <v>1240</v>
      </c>
      <c r="AE29" s="124">
        <f t="shared" si="237"/>
        <v>1500</v>
      </c>
      <c r="AF29" s="124">
        <f t="shared" si="237"/>
        <v>1240</v>
      </c>
      <c r="AG29" s="124">
        <f t="shared" ref="AG29:CR29" si="238">AG9+AG19</f>
        <v>1060</v>
      </c>
      <c r="AH29" s="124">
        <f t="shared" si="238"/>
        <v>1360</v>
      </c>
      <c r="AI29" s="124">
        <f t="shared" si="238"/>
        <v>300</v>
      </c>
      <c r="AJ29" s="124">
        <f t="shared" si="238"/>
        <v>290</v>
      </c>
      <c r="AK29" s="124">
        <f t="shared" si="238"/>
        <v>0</v>
      </c>
      <c r="AL29" s="124">
        <f t="shared" si="238"/>
        <v>0</v>
      </c>
      <c r="AM29" s="124">
        <f t="shared" si="238"/>
        <v>0</v>
      </c>
      <c r="AN29" s="124">
        <f t="shared" si="238"/>
        <v>0</v>
      </c>
      <c r="AO29" s="124">
        <f t="shared" si="238"/>
        <v>0</v>
      </c>
      <c r="AP29" s="124">
        <f t="shared" si="238"/>
        <v>0</v>
      </c>
      <c r="AQ29" s="124">
        <f t="shared" si="238"/>
        <v>0</v>
      </c>
      <c r="AR29" s="124">
        <f t="shared" si="238"/>
        <v>0</v>
      </c>
      <c r="AS29" s="124">
        <f t="shared" si="238"/>
        <v>0</v>
      </c>
      <c r="AT29" s="124">
        <f t="shared" si="238"/>
        <v>0</v>
      </c>
      <c r="AU29" s="124">
        <f t="shared" si="238"/>
        <v>0</v>
      </c>
      <c r="AV29" s="124">
        <f t="shared" si="238"/>
        <v>0</v>
      </c>
      <c r="AW29" s="124">
        <f t="shared" si="238"/>
        <v>0</v>
      </c>
      <c r="AX29" s="124">
        <f t="shared" si="238"/>
        <v>0</v>
      </c>
      <c r="AY29" s="124">
        <f t="shared" si="238"/>
        <v>0</v>
      </c>
      <c r="AZ29" s="124">
        <f t="shared" si="238"/>
        <v>0</v>
      </c>
      <c r="BA29" s="124">
        <f t="shared" si="238"/>
        <v>0</v>
      </c>
      <c r="BB29" s="124">
        <f t="shared" si="238"/>
        <v>0</v>
      </c>
      <c r="BC29" s="124">
        <f t="shared" si="238"/>
        <v>0</v>
      </c>
      <c r="BD29" s="124">
        <f t="shared" si="238"/>
        <v>0</v>
      </c>
      <c r="BE29" s="124">
        <f t="shared" si="238"/>
        <v>0</v>
      </c>
      <c r="BF29" s="124">
        <f t="shared" si="238"/>
        <v>0</v>
      </c>
      <c r="BG29" s="124">
        <f t="shared" si="238"/>
        <v>0</v>
      </c>
      <c r="BH29" s="124">
        <f t="shared" si="238"/>
        <v>0</v>
      </c>
      <c r="BI29" s="124">
        <f t="shared" si="238"/>
        <v>0</v>
      </c>
      <c r="BJ29" s="124">
        <f t="shared" si="238"/>
        <v>0</v>
      </c>
      <c r="BK29" s="124">
        <f t="shared" si="238"/>
        <v>0</v>
      </c>
      <c r="BL29" s="124">
        <f t="shared" si="238"/>
        <v>0</v>
      </c>
      <c r="BM29" s="124">
        <f t="shared" si="238"/>
        <v>0</v>
      </c>
      <c r="BN29" s="124">
        <f t="shared" si="238"/>
        <v>0</v>
      </c>
      <c r="BO29" s="124">
        <f t="shared" si="238"/>
        <v>0</v>
      </c>
      <c r="BP29" s="124">
        <f t="shared" si="238"/>
        <v>0</v>
      </c>
      <c r="BQ29" s="124">
        <f t="shared" si="238"/>
        <v>0</v>
      </c>
      <c r="BR29" s="124">
        <f t="shared" si="238"/>
        <v>0</v>
      </c>
      <c r="BS29" s="124">
        <f t="shared" si="238"/>
        <v>0</v>
      </c>
      <c r="BT29" s="124">
        <f t="shared" si="238"/>
        <v>0</v>
      </c>
      <c r="BU29" s="124">
        <f t="shared" si="238"/>
        <v>0</v>
      </c>
      <c r="BV29" s="124">
        <f t="shared" si="238"/>
        <v>0</v>
      </c>
      <c r="BW29" s="124">
        <f t="shared" si="238"/>
        <v>0</v>
      </c>
      <c r="BX29" s="124">
        <f t="shared" si="238"/>
        <v>0</v>
      </c>
      <c r="BY29" s="124">
        <f t="shared" si="238"/>
        <v>0</v>
      </c>
      <c r="BZ29" s="124">
        <f t="shared" si="238"/>
        <v>0</v>
      </c>
      <c r="CA29" s="124">
        <f t="shared" si="238"/>
        <v>0</v>
      </c>
      <c r="CB29" s="124">
        <f t="shared" si="238"/>
        <v>0</v>
      </c>
      <c r="CC29" s="124">
        <f t="shared" si="238"/>
        <v>0</v>
      </c>
      <c r="CD29" s="124">
        <f t="shared" si="238"/>
        <v>0</v>
      </c>
      <c r="CE29" s="124">
        <f t="shared" si="238"/>
        <v>0</v>
      </c>
      <c r="CF29" s="124">
        <f t="shared" si="238"/>
        <v>0</v>
      </c>
      <c r="CG29" s="124">
        <f t="shared" si="238"/>
        <v>0</v>
      </c>
      <c r="CH29" s="124">
        <f t="shared" si="238"/>
        <v>0</v>
      </c>
      <c r="CI29" s="124">
        <f t="shared" si="238"/>
        <v>0</v>
      </c>
      <c r="CJ29" s="124">
        <f t="shared" si="238"/>
        <v>0</v>
      </c>
      <c r="CK29" s="124">
        <f t="shared" si="238"/>
        <v>0</v>
      </c>
      <c r="CL29" s="124">
        <f t="shared" si="238"/>
        <v>0</v>
      </c>
      <c r="CM29" s="124">
        <f t="shared" si="238"/>
        <v>0</v>
      </c>
      <c r="CN29" s="124">
        <f t="shared" si="238"/>
        <v>0</v>
      </c>
      <c r="CO29" s="124">
        <f t="shared" si="238"/>
        <v>0</v>
      </c>
      <c r="CP29" s="124">
        <f t="shared" si="238"/>
        <v>0</v>
      </c>
      <c r="CQ29" s="124">
        <f t="shared" si="238"/>
        <v>0</v>
      </c>
      <c r="CR29" s="124">
        <f t="shared" si="238"/>
        <v>0</v>
      </c>
      <c r="CS29" s="124"/>
      <c r="CT29" s="124">
        <f t="shared" ref="CT29:FD29" si="239">CT9+CT19</f>
        <v>0</v>
      </c>
      <c r="CU29" s="124">
        <f t="shared" si="239"/>
        <v>0</v>
      </c>
      <c r="CV29" s="124">
        <f t="shared" si="239"/>
        <v>0</v>
      </c>
      <c r="CW29" s="124">
        <f t="shared" si="239"/>
        <v>0</v>
      </c>
      <c r="CX29" s="124">
        <f t="shared" si="239"/>
        <v>0</v>
      </c>
      <c r="CY29" s="124">
        <f t="shared" si="239"/>
        <v>0</v>
      </c>
      <c r="CZ29" s="124">
        <f t="shared" si="239"/>
        <v>0</v>
      </c>
      <c r="DA29" s="124">
        <f t="shared" si="239"/>
        <v>0</v>
      </c>
      <c r="DB29" s="124">
        <f t="shared" si="239"/>
        <v>0</v>
      </c>
      <c r="DC29" s="124">
        <f t="shared" si="239"/>
        <v>0</v>
      </c>
      <c r="DD29" s="124">
        <f t="shared" si="239"/>
        <v>0</v>
      </c>
      <c r="DE29" s="124">
        <f t="shared" si="239"/>
        <v>0</v>
      </c>
      <c r="DF29" s="124">
        <f t="shared" si="239"/>
        <v>0</v>
      </c>
      <c r="DG29" s="124">
        <f t="shared" si="239"/>
        <v>0</v>
      </c>
      <c r="DH29" s="124">
        <f t="shared" si="239"/>
        <v>0</v>
      </c>
      <c r="DI29" s="124">
        <f t="shared" si="239"/>
        <v>0</v>
      </c>
      <c r="DJ29" s="124">
        <f t="shared" si="239"/>
        <v>0</v>
      </c>
      <c r="DK29" s="124">
        <f t="shared" si="239"/>
        <v>0</v>
      </c>
      <c r="DL29" s="124">
        <f t="shared" si="239"/>
        <v>0</v>
      </c>
      <c r="DM29" s="124">
        <f t="shared" si="239"/>
        <v>0</v>
      </c>
      <c r="DN29" s="124">
        <f t="shared" si="239"/>
        <v>0</v>
      </c>
      <c r="DO29" s="124">
        <f t="shared" si="239"/>
        <v>0</v>
      </c>
      <c r="DP29" s="124">
        <f t="shared" si="239"/>
        <v>0</v>
      </c>
      <c r="DQ29" s="124">
        <f t="shared" si="239"/>
        <v>0</v>
      </c>
      <c r="DR29" s="124">
        <f t="shared" si="239"/>
        <v>0</v>
      </c>
      <c r="DS29" s="124">
        <f t="shared" si="239"/>
        <v>0</v>
      </c>
      <c r="DT29" s="124">
        <f t="shared" si="239"/>
        <v>0</v>
      </c>
      <c r="DU29" s="124">
        <f t="shared" si="239"/>
        <v>0</v>
      </c>
      <c r="DV29" s="124">
        <f t="shared" si="239"/>
        <v>0</v>
      </c>
      <c r="DW29" s="124">
        <f t="shared" si="239"/>
        <v>0</v>
      </c>
      <c r="DX29" s="124">
        <f t="shared" si="239"/>
        <v>0</v>
      </c>
      <c r="DY29" s="124">
        <f t="shared" si="239"/>
        <v>0</v>
      </c>
      <c r="DZ29" s="124">
        <f t="shared" si="239"/>
        <v>0</v>
      </c>
      <c r="EA29" s="124">
        <f t="shared" si="239"/>
        <v>0</v>
      </c>
      <c r="EB29" s="124">
        <f t="shared" si="239"/>
        <v>0</v>
      </c>
      <c r="EC29" s="124">
        <f t="shared" si="239"/>
        <v>0</v>
      </c>
      <c r="ED29" s="124">
        <f t="shared" si="239"/>
        <v>0</v>
      </c>
      <c r="EE29" s="124">
        <f t="shared" si="239"/>
        <v>0</v>
      </c>
      <c r="EF29" s="124">
        <f t="shared" si="239"/>
        <v>0</v>
      </c>
      <c r="EG29" s="124">
        <f t="shared" si="239"/>
        <v>0</v>
      </c>
      <c r="EH29" s="124">
        <f t="shared" si="239"/>
        <v>0</v>
      </c>
      <c r="EI29" s="124">
        <f t="shared" si="239"/>
        <v>0</v>
      </c>
      <c r="EJ29" s="124">
        <f t="shared" si="239"/>
        <v>0</v>
      </c>
      <c r="EK29" s="124">
        <f t="shared" si="239"/>
        <v>0</v>
      </c>
      <c r="EL29" s="124">
        <f t="shared" si="239"/>
        <v>0</v>
      </c>
      <c r="EM29" s="124">
        <f t="shared" si="239"/>
        <v>0</v>
      </c>
      <c r="EN29" s="124">
        <f t="shared" si="239"/>
        <v>0</v>
      </c>
      <c r="EO29" s="124">
        <f t="shared" si="239"/>
        <v>0</v>
      </c>
      <c r="EP29" s="124">
        <f t="shared" si="239"/>
        <v>0</v>
      </c>
      <c r="EQ29" s="124">
        <f t="shared" si="239"/>
        <v>0</v>
      </c>
      <c r="ER29" s="124">
        <f t="shared" si="239"/>
        <v>0</v>
      </c>
      <c r="ES29" s="124">
        <f t="shared" si="239"/>
        <v>0</v>
      </c>
      <c r="ET29" s="124">
        <f t="shared" si="239"/>
        <v>0</v>
      </c>
      <c r="EU29" s="124">
        <f t="shared" si="239"/>
        <v>0</v>
      </c>
      <c r="EV29" s="124">
        <f t="shared" si="239"/>
        <v>0</v>
      </c>
      <c r="EW29" s="124">
        <f t="shared" si="239"/>
        <v>0</v>
      </c>
      <c r="EX29" s="124">
        <f t="shared" si="239"/>
        <v>0</v>
      </c>
      <c r="EY29" s="124">
        <f t="shared" si="239"/>
        <v>0</v>
      </c>
      <c r="EZ29" s="124">
        <f t="shared" si="239"/>
        <v>0</v>
      </c>
      <c r="FA29" s="124">
        <f t="shared" si="239"/>
        <v>0</v>
      </c>
      <c r="FB29" s="124">
        <f t="shared" si="239"/>
        <v>0</v>
      </c>
      <c r="FC29" s="124">
        <f t="shared" si="239"/>
        <v>0</v>
      </c>
      <c r="FD29" s="124">
        <f t="shared" si="239"/>
        <v>0</v>
      </c>
      <c r="FE29" s="124">
        <f t="shared" ref="FE29:FM29" si="240">FE9+FE19</f>
        <v>0</v>
      </c>
      <c r="FF29" s="124">
        <f t="shared" si="240"/>
        <v>0</v>
      </c>
      <c r="FG29" s="124">
        <f t="shared" si="240"/>
        <v>0</v>
      </c>
      <c r="FH29" s="124">
        <f t="shared" si="240"/>
        <v>0</v>
      </c>
      <c r="FI29" s="124">
        <f t="shared" si="240"/>
        <v>0</v>
      </c>
      <c r="FJ29" s="124">
        <f t="shared" si="240"/>
        <v>0</v>
      </c>
      <c r="FK29" s="124">
        <f t="shared" si="240"/>
        <v>0</v>
      </c>
      <c r="FL29" s="124">
        <f t="shared" si="240"/>
        <v>0</v>
      </c>
      <c r="FM29" s="124">
        <f t="shared" si="240"/>
        <v>0</v>
      </c>
    </row>
    <row r="30" spans="1:169" x14ac:dyDescent="0.2">
      <c r="A30" s="116" t="s">
        <v>134</v>
      </c>
      <c r="B30" s="117">
        <f>IF(B29=0,0,B29/B26)</f>
        <v>1.171303074670571E-2</v>
      </c>
      <c r="C30" s="117">
        <f t="shared" ref="C30" si="241">IF(C29=0,0,C29/C26)</f>
        <v>1.5463917525773196E-2</v>
      </c>
      <c r="D30" s="117">
        <f t="shared" ref="D30:E30" si="242">IF(D29=0,0,D29/D26)</f>
        <v>2.3380418899171942E-2</v>
      </c>
      <c r="E30" s="117">
        <f t="shared" si="242"/>
        <v>2.0593869731800767E-2</v>
      </c>
      <c r="F30" s="117">
        <f t="shared" ref="F30:AF30" si="243">IF(F29=0,0,F29/F26)</f>
        <v>2.5404157043879907E-2</v>
      </c>
      <c r="G30" s="117">
        <f t="shared" si="243"/>
        <v>1.3921113689095127E-2</v>
      </c>
      <c r="H30" s="117">
        <f t="shared" si="243"/>
        <v>2.3063533507397736E-2</v>
      </c>
      <c r="I30" s="117">
        <f t="shared" si="243"/>
        <v>2.0061728395061727E-2</v>
      </c>
      <c r="J30" s="117">
        <f t="shared" si="243"/>
        <v>1.6583108368684922E-2</v>
      </c>
      <c r="K30" s="117">
        <f t="shared" si="243"/>
        <v>1.6864699118436181E-2</v>
      </c>
      <c r="L30" s="117">
        <f t="shared" si="243"/>
        <v>1.611047180667434E-2</v>
      </c>
      <c r="M30" s="117">
        <f t="shared" si="243"/>
        <v>2.0322085889570553E-2</v>
      </c>
      <c r="N30" s="117">
        <f t="shared" si="243"/>
        <v>1.7241379310344827E-2</v>
      </c>
      <c r="O30" s="117">
        <f t="shared" si="243"/>
        <v>1.7005926307652668E-2</v>
      </c>
      <c r="P30" s="117">
        <f t="shared" si="243"/>
        <v>1.890648952478283E-2</v>
      </c>
      <c r="Q30" s="117">
        <f t="shared" si="243"/>
        <v>1.3097776424002438E-2</v>
      </c>
      <c r="R30" s="117">
        <f t="shared" si="243"/>
        <v>2.3508137432188065E-2</v>
      </c>
      <c r="S30" s="117">
        <f t="shared" si="243"/>
        <v>2.1838034576888082E-2</v>
      </c>
      <c r="T30" s="117">
        <f t="shared" si="243"/>
        <v>2.0594965675057208E-2</v>
      </c>
      <c r="U30" s="117">
        <f t="shared" si="243"/>
        <v>1.3409961685823755E-2</v>
      </c>
      <c r="V30" s="117">
        <f t="shared" si="243"/>
        <v>1.6091954022988506E-2</v>
      </c>
      <c r="W30" s="117">
        <f t="shared" si="243"/>
        <v>2.2964509394572025E-2</v>
      </c>
      <c r="X30" s="117">
        <f t="shared" si="243"/>
        <v>1.9867549668874173E-2</v>
      </c>
      <c r="Y30" s="117">
        <f t="shared" si="243"/>
        <v>3.1620553359683792E-2</v>
      </c>
      <c r="Z30" s="117">
        <f t="shared" si="243"/>
        <v>2.564102564102564E-2</v>
      </c>
      <c r="AA30" s="117">
        <f t="shared" si="243"/>
        <v>2.6506784474597665E-2</v>
      </c>
      <c r="AB30" s="117">
        <f t="shared" si="243"/>
        <v>1.6393442622950821E-2</v>
      </c>
      <c r="AC30" s="117">
        <f t="shared" si="243"/>
        <v>2.5913206369029034E-2</v>
      </c>
      <c r="AD30" s="117">
        <f t="shared" si="243"/>
        <v>1.9515265974189486E-2</v>
      </c>
      <c r="AE30" s="117">
        <f t="shared" si="243"/>
        <v>2.3076923076923078E-2</v>
      </c>
      <c r="AF30" s="117">
        <f t="shared" si="243"/>
        <v>1.4860977948226271E-2</v>
      </c>
      <c r="AG30" s="117">
        <f t="shared" ref="AG30:CR30" si="244">IF(AG29=0,0,AG29/AG26)</f>
        <v>2.5322503583373148E-2</v>
      </c>
      <c r="AH30" s="117">
        <f t="shared" si="244"/>
        <v>2.4522178146411829E-2</v>
      </c>
      <c r="AI30" s="117">
        <f t="shared" si="244"/>
        <v>7.2289156626506026E-3</v>
      </c>
      <c r="AJ30" s="117">
        <f t="shared" si="244"/>
        <v>6.9228932919551209E-3</v>
      </c>
      <c r="AK30" s="117">
        <f t="shared" si="244"/>
        <v>0</v>
      </c>
      <c r="AL30" s="117">
        <f t="shared" si="244"/>
        <v>0</v>
      </c>
      <c r="AM30" s="117">
        <f t="shared" si="244"/>
        <v>0</v>
      </c>
      <c r="AN30" s="117">
        <f t="shared" si="244"/>
        <v>0</v>
      </c>
      <c r="AO30" s="117">
        <f t="shared" si="244"/>
        <v>0</v>
      </c>
      <c r="AP30" s="117">
        <f t="shared" si="244"/>
        <v>0</v>
      </c>
      <c r="AQ30" s="117">
        <f t="shared" si="244"/>
        <v>0</v>
      </c>
      <c r="AR30" s="117">
        <f t="shared" si="244"/>
        <v>0</v>
      </c>
      <c r="AS30" s="117">
        <f t="shared" si="244"/>
        <v>0</v>
      </c>
      <c r="AT30" s="117">
        <f t="shared" si="244"/>
        <v>0</v>
      </c>
      <c r="AU30" s="117">
        <f t="shared" si="244"/>
        <v>0</v>
      </c>
      <c r="AV30" s="117">
        <f t="shared" si="244"/>
        <v>0</v>
      </c>
      <c r="AW30" s="117">
        <f t="shared" si="244"/>
        <v>0</v>
      </c>
      <c r="AX30" s="117">
        <f t="shared" si="244"/>
        <v>0</v>
      </c>
      <c r="AY30" s="117">
        <f t="shared" si="244"/>
        <v>0</v>
      </c>
      <c r="AZ30" s="117">
        <f t="shared" si="244"/>
        <v>0</v>
      </c>
      <c r="BA30" s="117">
        <f t="shared" si="244"/>
        <v>0</v>
      </c>
      <c r="BB30" s="117">
        <f t="shared" si="244"/>
        <v>0</v>
      </c>
      <c r="BC30" s="117">
        <f t="shared" si="244"/>
        <v>0</v>
      </c>
      <c r="BD30" s="117">
        <f t="shared" si="244"/>
        <v>0</v>
      </c>
      <c r="BE30" s="117">
        <f t="shared" si="244"/>
        <v>0</v>
      </c>
      <c r="BF30" s="117">
        <f t="shared" si="244"/>
        <v>0</v>
      </c>
      <c r="BG30" s="117">
        <f t="shared" si="244"/>
        <v>0</v>
      </c>
      <c r="BH30" s="117">
        <f t="shared" si="244"/>
        <v>0</v>
      </c>
      <c r="BI30" s="117">
        <f t="shared" si="244"/>
        <v>0</v>
      </c>
      <c r="BJ30" s="117">
        <f t="shared" si="244"/>
        <v>0</v>
      </c>
      <c r="BK30" s="117">
        <f t="shared" si="244"/>
        <v>0</v>
      </c>
      <c r="BL30" s="117">
        <f t="shared" si="244"/>
        <v>0</v>
      </c>
      <c r="BM30" s="117">
        <f t="shared" si="244"/>
        <v>0</v>
      </c>
      <c r="BN30" s="117">
        <f t="shared" si="244"/>
        <v>0</v>
      </c>
      <c r="BO30" s="117">
        <f t="shared" si="244"/>
        <v>0</v>
      </c>
      <c r="BP30" s="117">
        <f t="shared" si="244"/>
        <v>0</v>
      </c>
      <c r="BQ30" s="117">
        <f t="shared" si="244"/>
        <v>0</v>
      </c>
      <c r="BR30" s="117">
        <f t="shared" si="244"/>
        <v>0</v>
      </c>
      <c r="BS30" s="117">
        <f t="shared" si="244"/>
        <v>0</v>
      </c>
      <c r="BT30" s="117">
        <f t="shared" si="244"/>
        <v>0</v>
      </c>
      <c r="BU30" s="117">
        <f t="shared" si="244"/>
        <v>0</v>
      </c>
      <c r="BV30" s="117">
        <f t="shared" si="244"/>
        <v>0</v>
      </c>
      <c r="BW30" s="117">
        <f t="shared" si="244"/>
        <v>0</v>
      </c>
      <c r="BX30" s="117">
        <f t="shared" si="244"/>
        <v>0</v>
      </c>
      <c r="BY30" s="117">
        <f t="shared" si="244"/>
        <v>0</v>
      </c>
      <c r="BZ30" s="117">
        <f t="shared" si="244"/>
        <v>0</v>
      </c>
      <c r="CA30" s="117">
        <f t="shared" si="244"/>
        <v>0</v>
      </c>
      <c r="CB30" s="117">
        <f t="shared" si="244"/>
        <v>0</v>
      </c>
      <c r="CC30" s="117">
        <f t="shared" si="244"/>
        <v>0</v>
      </c>
      <c r="CD30" s="117">
        <f t="shared" si="244"/>
        <v>0</v>
      </c>
      <c r="CE30" s="117">
        <f t="shared" si="244"/>
        <v>0</v>
      </c>
      <c r="CF30" s="117">
        <f t="shared" si="244"/>
        <v>0</v>
      </c>
      <c r="CG30" s="117">
        <f t="shared" si="244"/>
        <v>0</v>
      </c>
      <c r="CH30" s="117">
        <f t="shared" si="244"/>
        <v>0</v>
      </c>
      <c r="CI30" s="117">
        <f t="shared" si="244"/>
        <v>0</v>
      </c>
      <c r="CJ30" s="117">
        <f t="shared" si="244"/>
        <v>0</v>
      </c>
      <c r="CK30" s="117">
        <f t="shared" si="244"/>
        <v>0</v>
      </c>
      <c r="CL30" s="117">
        <f t="shared" si="244"/>
        <v>0</v>
      </c>
      <c r="CM30" s="117">
        <f t="shared" si="244"/>
        <v>0</v>
      </c>
      <c r="CN30" s="117">
        <f t="shared" si="244"/>
        <v>0</v>
      </c>
      <c r="CO30" s="117">
        <f t="shared" si="244"/>
        <v>0</v>
      </c>
      <c r="CP30" s="117">
        <f t="shared" si="244"/>
        <v>0</v>
      </c>
      <c r="CQ30" s="117">
        <f t="shared" si="244"/>
        <v>0</v>
      </c>
      <c r="CR30" s="117">
        <f t="shared" si="244"/>
        <v>0</v>
      </c>
      <c r="CS30" s="117">
        <f t="shared" ref="CS30:FD30" si="245">IF(CS29=0,0,CS29/CS26)</f>
        <v>0</v>
      </c>
      <c r="CT30" s="117">
        <f t="shared" si="245"/>
        <v>0</v>
      </c>
      <c r="CU30" s="117">
        <f t="shared" si="245"/>
        <v>0</v>
      </c>
      <c r="CV30" s="117">
        <f t="shared" si="245"/>
        <v>0</v>
      </c>
      <c r="CW30" s="117">
        <f t="shared" si="245"/>
        <v>0</v>
      </c>
      <c r="CX30" s="117">
        <f t="shared" si="245"/>
        <v>0</v>
      </c>
      <c r="CY30" s="117">
        <f t="shared" si="245"/>
        <v>0</v>
      </c>
      <c r="CZ30" s="117">
        <f t="shared" si="245"/>
        <v>0</v>
      </c>
      <c r="DA30" s="117">
        <f t="shared" si="245"/>
        <v>0</v>
      </c>
      <c r="DB30" s="117">
        <f t="shared" si="245"/>
        <v>0</v>
      </c>
      <c r="DC30" s="117">
        <f t="shared" si="245"/>
        <v>0</v>
      </c>
      <c r="DD30" s="117">
        <f t="shared" si="245"/>
        <v>0</v>
      </c>
      <c r="DE30" s="117">
        <f t="shared" si="245"/>
        <v>0</v>
      </c>
      <c r="DF30" s="117">
        <f t="shared" si="245"/>
        <v>0</v>
      </c>
      <c r="DG30" s="117">
        <f t="shared" si="245"/>
        <v>0</v>
      </c>
      <c r="DH30" s="117">
        <f t="shared" si="245"/>
        <v>0</v>
      </c>
      <c r="DI30" s="117">
        <f t="shared" si="245"/>
        <v>0</v>
      </c>
      <c r="DJ30" s="117">
        <f t="shared" si="245"/>
        <v>0</v>
      </c>
      <c r="DK30" s="117">
        <f t="shared" si="245"/>
        <v>0</v>
      </c>
      <c r="DL30" s="117">
        <f t="shared" si="245"/>
        <v>0</v>
      </c>
      <c r="DM30" s="117">
        <f t="shared" si="245"/>
        <v>0</v>
      </c>
      <c r="DN30" s="117">
        <f t="shared" si="245"/>
        <v>0</v>
      </c>
      <c r="DO30" s="117">
        <f t="shared" si="245"/>
        <v>0</v>
      </c>
      <c r="DP30" s="117">
        <f t="shared" si="245"/>
        <v>0</v>
      </c>
      <c r="DQ30" s="117">
        <f t="shared" si="245"/>
        <v>0</v>
      </c>
      <c r="DR30" s="117">
        <f t="shared" si="245"/>
        <v>0</v>
      </c>
      <c r="DS30" s="117">
        <f t="shared" si="245"/>
        <v>0</v>
      </c>
      <c r="DT30" s="117">
        <f t="shared" si="245"/>
        <v>0</v>
      </c>
      <c r="DU30" s="117">
        <f t="shared" si="245"/>
        <v>0</v>
      </c>
      <c r="DV30" s="117">
        <f t="shared" si="245"/>
        <v>0</v>
      </c>
      <c r="DW30" s="117">
        <f t="shared" si="245"/>
        <v>0</v>
      </c>
      <c r="DX30" s="117">
        <f t="shared" si="245"/>
        <v>0</v>
      </c>
      <c r="DY30" s="117">
        <f t="shared" si="245"/>
        <v>0</v>
      </c>
      <c r="DZ30" s="117">
        <f t="shared" si="245"/>
        <v>0</v>
      </c>
      <c r="EA30" s="117">
        <f t="shared" si="245"/>
        <v>0</v>
      </c>
      <c r="EB30" s="117">
        <f t="shared" si="245"/>
        <v>0</v>
      </c>
      <c r="EC30" s="117">
        <f t="shared" si="245"/>
        <v>0</v>
      </c>
      <c r="ED30" s="117">
        <f t="shared" si="245"/>
        <v>0</v>
      </c>
      <c r="EE30" s="117">
        <f t="shared" si="245"/>
        <v>0</v>
      </c>
      <c r="EF30" s="117">
        <f t="shared" si="245"/>
        <v>0</v>
      </c>
      <c r="EG30" s="117">
        <f t="shared" si="245"/>
        <v>0</v>
      </c>
      <c r="EH30" s="117">
        <f t="shared" si="245"/>
        <v>0</v>
      </c>
      <c r="EI30" s="117">
        <f t="shared" si="245"/>
        <v>0</v>
      </c>
      <c r="EJ30" s="117">
        <f t="shared" si="245"/>
        <v>0</v>
      </c>
      <c r="EK30" s="117">
        <f t="shared" si="245"/>
        <v>0</v>
      </c>
      <c r="EL30" s="117">
        <f t="shared" si="245"/>
        <v>0</v>
      </c>
      <c r="EM30" s="117">
        <f t="shared" si="245"/>
        <v>0</v>
      </c>
      <c r="EN30" s="117">
        <f t="shared" si="245"/>
        <v>0</v>
      </c>
      <c r="EO30" s="117">
        <f t="shared" si="245"/>
        <v>0</v>
      </c>
      <c r="EP30" s="117">
        <f t="shared" si="245"/>
        <v>0</v>
      </c>
      <c r="EQ30" s="117">
        <f t="shared" si="245"/>
        <v>0</v>
      </c>
      <c r="ER30" s="117">
        <f t="shared" si="245"/>
        <v>0</v>
      </c>
      <c r="ES30" s="117">
        <f t="shared" si="245"/>
        <v>0</v>
      </c>
      <c r="ET30" s="117">
        <f t="shared" si="245"/>
        <v>0</v>
      </c>
      <c r="EU30" s="117">
        <f t="shared" si="245"/>
        <v>0</v>
      </c>
      <c r="EV30" s="117">
        <f t="shared" si="245"/>
        <v>0</v>
      </c>
      <c r="EW30" s="117">
        <f t="shared" si="245"/>
        <v>0</v>
      </c>
      <c r="EX30" s="117">
        <f t="shared" si="245"/>
        <v>0</v>
      </c>
      <c r="EY30" s="117">
        <f t="shared" si="245"/>
        <v>0</v>
      </c>
      <c r="EZ30" s="117">
        <f t="shared" si="245"/>
        <v>0</v>
      </c>
      <c r="FA30" s="117">
        <f t="shared" si="245"/>
        <v>0</v>
      </c>
      <c r="FB30" s="117">
        <f t="shared" si="245"/>
        <v>0</v>
      </c>
      <c r="FC30" s="117">
        <f t="shared" si="245"/>
        <v>0</v>
      </c>
      <c r="FD30" s="117">
        <f t="shared" si="245"/>
        <v>0</v>
      </c>
      <c r="FE30" s="117">
        <f t="shared" ref="FE30:FM30" si="246">IF(FE29=0,0,FE29/FE26)</f>
        <v>0</v>
      </c>
      <c r="FF30" s="117">
        <f t="shared" si="246"/>
        <v>0</v>
      </c>
      <c r="FG30" s="117">
        <f t="shared" si="246"/>
        <v>0</v>
      </c>
      <c r="FH30" s="117">
        <f t="shared" si="246"/>
        <v>0</v>
      </c>
      <c r="FI30" s="117">
        <f t="shared" si="246"/>
        <v>0</v>
      </c>
      <c r="FJ30" s="117">
        <f t="shared" si="246"/>
        <v>0</v>
      </c>
      <c r="FK30" s="117">
        <f t="shared" si="246"/>
        <v>0</v>
      </c>
      <c r="FL30" s="117">
        <f t="shared" si="246"/>
        <v>0</v>
      </c>
      <c r="FM30" s="117">
        <f t="shared" si="246"/>
        <v>0</v>
      </c>
    </row>
    <row r="31" spans="1:169" x14ac:dyDescent="0.2">
      <c r="A31" s="125" t="s">
        <v>136</v>
      </c>
      <c r="B31" s="126">
        <f t="shared" ref="B31:C31" si="247">B26-B29</f>
        <v>13500</v>
      </c>
      <c r="C31" s="126">
        <f t="shared" si="247"/>
        <v>38200</v>
      </c>
      <c r="D31" s="126">
        <f t="shared" ref="D31:E31" si="248">D26-D29</f>
        <v>40100</v>
      </c>
      <c r="E31" s="126">
        <f t="shared" si="248"/>
        <v>40900</v>
      </c>
      <c r="F31" s="126">
        <f t="shared" ref="F31:AF31" si="249">F26-F29</f>
        <v>42200</v>
      </c>
      <c r="G31" s="126">
        <f t="shared" si="249"/>
        <v>42500</v>
      </c>
      <c r="H31" s="126">
        <f t="shared" si="249"/>
        <v>44900</v>
      </c>
      <c r="I31" s="126">
        <f t="shared" si="249"/>
        <v>50800</v>
      </c>
      <c r="J31" s="126">
        <f t="shared" si="249"/>
        <v>51000</v>
      </c>
      <c r="K31" s="126">
        <f t="shared" si="249"/>
        <v>51300</v>
      </c>
      <c r="L31" s="126">
        <f t="shared" si="249"/>
        <v>51300</v>
      </c>
      <c r="M31" s="126">
        <f t="shared" si="249"/>
        <v>51100</v>
      </c>
      <c r="N31" s="126">
        <f t="shared" si="249"/>
        <v>68400</v>
      </c>
      <c r="O31" s="126">
        <f t="shared" si="249"/>
        <v>76300</v>
      </c>
      <c r="P31" s="126">
        <f t="shared" si="249"/>
        <v>76800</v>
      </c>
      <c r="Q31" s="126">
        <f t="shared" si="249"/>
        <v>64800</v>
      </c>
      <c r="R31" s="126">
        <f t="shared" si="249"/>
        <v>43200</v>
      </c>
      <c r="S31" s="126">
        <f t="shared" si="249"/>
        <v>43000</v>
      </c>
      <c r="T31" s="126">
        <f t="shared" si="249"/>
        <v>42800</v>
      </c>
      <c r="U31" s="126">
        <f t="shared" si="249"/>
        <v>51500</v>
      </c>
      <c r="V31" s="126">
        <f t="shared" si="249"/>
        <v>42800</v>
      </c>
      <c r="W31" s="126">
        <f t="shared" si="249"/>
        <v>46800</v>
      </c>
      <c r="X31" s="126">
        <f t="shared" si="249"/>
        <v>29600</v>
      </c>
      <c r="Y31" s="126">
        <f t="shared" si="249"/>
        <v>29400</v>
      </c>
      <c r="Z31" s="126">
        <f t="shared" si="249"/>
        <v>41800</v>
      </c>
      <c r="AA31" s="126">
        <f t="shared" si="249"/>
        <v>61700</v>
      </c>
      <c r="AB31" s="126">
        <f t="shared" si="249"/>
        <v>50400</v>
      </c>
      <c r="AC31" s="126">
        <f t="shared" si="249"/>
        <v>62400</v>
      </c>
      <c r="AD31" s="126">
        <f t="shared" si="249"/>
        <v>62300</v>
      </c>
      <c r="AE31" s="126">
        <f t="shared" si="249"/>
        <v>63500</v>
      </c>
      <c r="AF31" s="126">
        <f t="shared" si="249"/>
        <v>82200</v>
      </c>
      <c r="AG31" s="126">
        <f t="shared" ref="AG31:CR31" si="250">AG26-AG29</f>
        <v>40800</v>
      </c>
      <c r="AH31" s="126">
        <f t="shared" si="250"/>
        <v>54100</v>
      </c>
      <c r="AI31" s="126">
        <f t="shared" si="250"/>
        <v>41200</v>
      </c>
      <c r="AJ31" s="126">
        <f t="shared" si="250"/>
        <v>41600</v>
      </c>
      <c r="AK31" s="126">
        <f t="shared" si="250"/>
        <v>0</v>
      </c>
      <c r="AL31" s="126">
        <f t="shared" si="250"/>
        <v>0</v>
      </c>
      <c r="AM31" s="126">
        <f t="shared" si="250"/>
        <v>0</v>
      </c>
      <c r="AN31" s="126">
        <f t="shared" si="250"/>
        <v>0</v>
      </c>
      <c r="AO31" s="126">
        <f t="shared" si="250"/>
        <v>0</v>
      </c>
      <c r="AP31" s="126">
        <f t="shared" si="250"/>
        <v>0</v>
      </c>
      <c r="AQ31" s="126">
        <f t="shared" si="250"/>
        <v>0</v>
      </c>
      <c r="AR31" s="126">
        <f t="shared" si="250"/>
        <v>0</v>
      </c>
      <c r="AS31" s="126">
        <f t="shared" si="250"/>
        <v>0</v>
      </c>
      <c r="AT31" s="126">
        <f t="shared" si="250"/>
        <v>0</v>
      </c>
      <c r="AU31" s="126">
        <f t="shared" si="250"/>
        <v>0</v>
      </c>
      <c r="AV31" s="126">
        <f t="shared" si="250"/>
        <v>0</v>
      </c>
      <c r="AW31" s="126">
        <f t="shared" si="250"/>
        <v>0</v>
      </c>
      <c r="AX31" s="126">
        <f t="shared" si="250"/>
        <v>0</v>
      </c>
      <c r="AY31" s="126">
        <f t="shared" si="250"/>
        <v>0</v>
      </c>
      <c r="AZ31" s="126">
        <f t="shared" si="250"/>
        <v>0</v>
      </c>
      <c r="BA31" s="126">
        <f t="shared" si="250"/>
        <v>0</v>
      </c>
      <c r="BB31" s="126">
        <f t="shared" si="250"/>
        <v>0</v>
      </c>
      <c r="BC31" s="126">
        <f t="shared" si="250"/>
        <v>0</v>
      </c>
      <c r="BD31" s="126">
        <f t="shared" si="250"/>
        <v>0</v>
      </c>
      <c r="BE31" s="126">
        <f t="shared" si="250"/>
        <v>0</v>
      </c>
      <c r="BF31" s="126">
        <f t="shared" si="250"/>
        <v>0</v>
      </c>
      <c r="BG31" s="126">
        <f t="shared" si="250"/>
        <v>0</v>
      </c>
      <c r="BH31" s="126">
        <f t="shared" si="250"/>
        <v>0</v>
      </c>
      <c r="BI31" s="126">
        <f t="shared" si="250"/>
        <v>0</v>
      </c>
      <c r="BJ31" s="126">
        <f t="shared" si="250"/>
        <v>0</v>
      </c>
      <c r="BK31" s="126">
        <f t="shared" si="250"/>
        <v>0</v>
      </c>
      <c r="BL31" s="126">
        <f t="shared" si="250"/>
        <v>0</v>
      </c>
      <c r="BM31" s="126">
        <f t="shared" si="250"/>
        <v>0</v>
      </c>
      <c r="BN31" s="126">
        <f t="shared" si="250"/>
        <v>0</v>
      </c>
      <c r="BO31" s="126">
        <f t="shared" si="250"/>
        <v>0</v>
      </c>
      <c r="BP31" s="126">
        <f t="shared" si="250"/>
        <v>0</v>
      </c>
      <c r="BQ31" s="126">
        <f t="shared" si="250"/>
        <v>0</v>
      </c>
      <c r="BR31" s="126">
        <f t="shared" si="250"/>
        <v>0</v>
      </c>
      <c r="BS31" s="126">
        <f t="shared" si="250"/>
        <v>0</v>
      </c>
      <c r="BT31" s="126">
        <f t="shared" si="250"/>
        <v>0</v>
      </c>
      <c r="BU31" s="126">
        <f t="shared" si="250"/>
        <v>0</v>
      </c>
      <c r="BV31" s="126">
        <f t="shared" si="250"/>
        <v>0</v>
      </c>
      <c r="BW31" s="126">
        <f t="shared" si="250"/>
        <v>0</v>
      </c>
      <c r="BX31" s="126">
        <f t="shared" si="250"/>
        <v>0</v>
      </c>
      <c r="BY31" s="126">
        <f t="shared" si="250"/>
        <v>0</v>
      </c>
      <c r="BZ31" s="126">
        <f t="shared" si="250"/>
        <v>0</v>
      </c>
      <c r="CA31" s="126">
        <f t="shared" si="250"/>
        <v>0</v>
      </c>
      <c r="CB31" s="126">
        <f t="shared" si="250"/>
        <v>0</v>
      </c>
      <c r="CC31" s="126">
        <f t="shared" si="250"/>
        <v>0</v>
      </c>
      <c r="CD31" s="126">
        <f t="shared" si="250"/>
        <v>0</v>
      </c>
      <c r="CE31" s="126">
        <f t="shared" si="250"/>
        <v>0</v>
      </c>
      <c r="CF31" s="126">
        <f t="shared" si="250"/>
        <v>0</v>
      </c>
      <c r="CG31" s="126">
        <f t="shared" si="250"/>
        <v>0</v>
      </c>
      <c r="CH31" s="126">
        <f t="shared" si="250"/>
        <v>0</v>
      </c>
      <c r="CI31" s="126">
        <f t="shared" si="250"/>
        <v>0</v>
      </c>
      <c r="CJ31" s="126">
        <f t="shared" si="250"/>
        <v>0</v>
      </c>
      <c r="CK31" s="126">
        <f t="shared" si="250"/>
        <v>0</v>
      </c>
      <c r="CL31" s="126">
        <f t="shared" si="250"/>
        <v>0</v>
      </c>
      <c r="CM31" s="126">
        <f t="shared" si="250"/>
        <v>0</v>
      </c>
      <c r="CN31" s="126">
        <f t="shared" si="250"/>
        <v>0</v>
      </c>
      <c r="CO31" s="126">
        <f t="shared" si="250"/>
        <v>0</v>
      </c>
      <c r="CP31" s="126">
        <f t="shared" si="250"/>
        <v>0</v>
      </c>
      <c r="CQ31" s="126">
        <f t="shared" si="250"/>
        <v>0</v>
      </c>
      <c r="CR31" s="126">
        <f t="shared" si="250"/>
        <v>0</v>
      </c>
      <c r="CS31" s="126">
        <f t="shared" ref="CS31:FD31" si="251">CS26-CS29</f>
        <v>0</v>
      </c>
      <c r="CT31" s="126">
        <f t="shared" si="251"/>
        <v>0</v>
      </c>
      <c r="CU31" s="126">
        <f t="shared" si="251"/>
        <v>0</v>
      </c>
      <c r="CV31" s="126">
        <f t="shared" si="251"/>
        <v>0</v>
      </c>
      <c r="CW31" s="126">
        <f t="shared" si="251"/>
        <v>0</v>
      </c>
      <c r="CX31" s="126">
        <f t="shared" si="251"/>
        <v>0</v>
      </c>
      <c r="CY31" s="126">
        <f t="shared" si="251"/>
        <v>0</v>
      </c>
      <c r="CZ31" s="126">
        <f t="shared" si="251"/>
        <v>0</v>
      </c>
      <c r="DA31" s="126">
        <f t="shared" si="251"/>
        <v>0</v>
      </c>
      <c r="DB31" s="126">
        <f t="shared" si="251"/>
        <v>0</v>
      </c>
      <c r="DC31" s="126">
        <f t="shared" si="251"/>
        <v>0</v>
      </c>
      <c r="DD31" s="126">
        <f t="shared" si="251"/>
        <v>0</v>
      </c>
      <c r="DE31" s="126">
        <f t="shared" si="251"/>
        <v>0</v>
      </c>
      <c r="DF31" s="126">
        <f t="shared" si="251"/>
        <v>0</v>
      </c>
      <c r="DG31" s="126">
        <f t="shared" si="251"/>
        <v>0</v>
      </c>
      <c r="DH31" s="126">
        <f t="shared" si="251"/>
        <v>0</v>
      </c>
      <c r="DI31" s="126">
        <f t="shared" si="251"/>
        <v>0</v>
      </c>
      <c r="DJ31" s="126">
        <f t="shared" si="251"/>
        <v>0</v>
      </c>
      <c r="DK31" s="126">
        <f t="shared" si="251"/>
        <v>0</v>
      </c>
      <c r="DL31" s="126">
        <f t="shared" si="251"/>
        <v>0</v>
      </c>
      <c r="DM31" s="126">
        <f t="shared" si="251"/>
        <v>0</v>
      </c>
      <c r="DN31" s="126">
        <f t="shared" si="251"/>
        <v>0</v>
      </c>
      <c r="DO31" s="126">
        <f t="shared" si="251"/>
        <v>0</v>
      </c>
      <c r="DP31" s="126">
        <f t="shared" si="251"/>
        <v>0</v>
      </c>
      <c r="DQ31" s="126">
        <f t="shared" si="251"/>
        <v>0</v>
      </c>
      <c r="DR31" s="126">
        <f t="shared" si="251"/>
        <v>0</v>
      </c>
      <c r="DS31" s="126">
        <f t="shared" si="251"/>
        <v>0</v>
      </c>
      <c r="DT31" s="126">
        <f t="shared" si="251"/>
        <v>0</v>
      </c>
      <c r="DU31" s="126">
        <f t="shared" si="251"/>
        <v>0</v>
      </c>
      <c r="DV31" s="126">
        <f t="shared" si="251"/>
        <v>0</v>
      </c>
      <c r="DW31" s="126">
        <f t="shared" si="251"/>
        <v>0</v>
      </c>
      <c r="DX31" s="126">
        <f t="shared" si="251"/>
        <v>0</v>
      </c>
      <c r="DY31" s="126">
        <f t="shared" si="251"/>
        <v>0</v>
      </c>
      <c r="DZ31" s="126">
        <f t="shared" si="251"/>
        <v>0</v>
      </c>
      <c r="EA31" s="126">
        <f t="shared" si="251"/>
        <v>0</v>
      </c>
      <c r="EB31" s="126">
        <f t="shared" si="251"/>
        <v>0</v>
      </c>
      <c r="EC31" s="126">
        <f t="shared" si="251"/>
        <v>0</v>
      </c>
      <c r="ED31" s="126">
        <f t="shared" si="251"/>
        <v>0</v>
      </c>
      <c r="EE31" s="126">
        <f t="shared" si="251"/>
        <v>0</v>
      </c>
      <c r="EF31" s="126">
        <f t="shared" si="251"/>
        <v>0</v>
      </c>
      <c r="EG31" s="126">
        <f t="shared" si="251"/>
        <v>0</v>
      </c>
      <c r="EH31" s="126">
        <f t="shared" si="251"/>
        <v>0</v>
      </c>
      <c r="EI31" s="126">
        <f t="shared" si="251"/>
        <v>0</v>
      </c>
      <c r="EJ31" s="126">
        <f t="shared" si="251"/>
        <v>0</v>
      </c>
      <c r="EK31" s="126">
        <f t="shared" si="251"/>
        <v>0</v>
      </c>
      <c r="EL31" s="126">
        <f t="shared" si="251"/>
        <v>0</v>
      </c>
      <c r="EM31" s="126">
        <f t="shared" si="251"/>
        <v>0</v>
      </c>
      <c r="EN31" s="126">
        <f t="shared" si="251"/>
        <v>0</v>
      </c>
      <c r="EO31" s="126">
        <f t="shared" si="251"/>
        <v>0</v>
      </c>
      <c r="EP31" s="126">
        <f t="shared" si="251"/>
        <v>0</v>
      </c>
      <c r="EQ31" s="126">
        <f t="shared" si="251"/>
        <v>0</v>
      </c>
      <c r="ER31" s="126">
        <f t="shared" si="251"/>
        <v>0</v>
      </c>
      <c r="ES31" s="126">
        <f t="shared" si="251"/>
        <v>0</v>
      </c>
      <c r="ET31" s="126">
        <f t="shared" si="251"/>
        <v>0</v>
      </c>
      <c r="EU31" s="126">
        <f t="shared" si="251"/>
        <v>0</v>
      </c>
      <c r="EV31" s="126">
        <f t="shared" si="251"/>
        <v>0</v>
      </c>
      <c r="EW31" s="126">
        <f t="shared" si="251"/>
        <v>0</v>
      </c>
      <c r="EX31" s="126">
        <f t="shared" si="251"/>
        <v>0</v>
      </c>
      <c r="EY31" s="126">
        <f t="shared" si="251"/>
        <v>0</v>
      </c>
      <c r="EZ31" s="126">
        <f t="shared" si="251"/>
        <v>0</v>
      </c>
      <c r="FA31" s="126">
        <f t="shared" si="251"/>
        <v>0</v>
      </c>
      <c r="FB31" s="126">
        <f t="shared" si="251"/>
        <v>0</v>
      </c>
      <c r="FC31" s="126">
        <f t="shared" si="251"/>
        <v>0</v>
      </c>
      <c r="FD31" s="126">
        <f t="shared" si="251"/>
        <v>0</v>
      </c>
      <c r="FE31" s="126">
        <f t="shared" ref="FE31:FM31" si="252">FE26-FE29</f>
        <v>0</v>
      </c>
      <c r="FF31" s="126">
        <f t="shared" si="252"/>
        <v>0</v>
      </c>
      <c r="FG31" s="126">
        <f t="shared" si="252"/>
        <v>0</v>
      </c>
      <c r="FH31" s="126">
        <f t="shared" si="252"/>
        <v>0</v>
      </c>
      <c r="FI31" s="126">
        <f t="shared" si="252"/>
        <v>0</v>
      </c>
      <c r="FJ31" s="126">
        <f t="shared" si="252"/>
        <v>0</v>
      </c>
      <c r="FK31" s="126">
        <f t="shared" si="252"/>
        <v>0</v>
      </c>
      <c r="FL31" s="126">
        <f t="shared" si="252"/>
        <v>0</v>
      </c>
      <c r="FM31" s="126">
        <f t="shared" si="25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9"/>
  <sheetViews>
    <sheetView showGridLines="0" workbookViewId="0">
      <selection activeCell="N26" sqref="N26"/>
    </sheetView>
  </sheetViews>
  <sheetFormatPr baseColWidth="10" defaultColWidth="11.5703125" defaultRowHeight="12" x14ac:dyDescent="0.2"/>
  <cols>
    <col min="1" max="1" width="22.7109375" style="2" bestFit="1" customWidth="1"/>
    <col min="2" max="16384" width="11.5703125" style="2"/>
  </cols>
  <sheetData>
    <row r="1" spans="1:66" ht="18.75" x14ac:dyDescent="0.3">
      <c r="B1" s="275" t="s">
        <v>146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7"/>
      <c r="AB1" s="278" t="s">
        <v>164</v>
      </c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  <c r="BD1" s="279"/>
      <c r="BE1" s="279"/>
      <c r="BF1" s="279"/>
      <c r="BG1" s="279"/>
      <c r="BH1" s="279"/>
      <c r="BI1" s="279"/>
      <c r="BJ1" s="279"/>
      <c r="BK1" s="279"/>
      <c r="BL1" s="279"/>
      <c r="BM1" s="279"/>
      <c r="BN1" s="279"/>
    </row>
    <row r="2" spans="1:66" x14ac:dyDescent="0.2">
      <c r="B2" s="136" t="s">
        <v>40</v>
      </c>
      <c r="C2" s="136" t="s">
        <v>41</v>
      </c>
      <c r="D2" s="136" t="s">
        <v>42</v>
      </c>
      <c r="E2" s="136" t="s">
        <v>43</v>
      </c>
      <c r="F2" s="136" t="s">
        <v>44</v>
      </c>
      <c r="G2" s="136" t="s">
        <v>45</v>
      </c>
      <c r="H2" s="136" t="s">
        <v>46</v>
      </c>
      <c r="I2" s="136" t="s">
        <v>47</v>
      </c>
      <c r="J2" s="136" t="s">
        <v>48</v>
      </c>
      <c r="K2" s="136" t="s">
        <v>49</v>
      </c>
      <c r="L2" s="136" t="s">
        <v>50</v>
      </c>
      <c r="M2" s="136" t="s">
        <v>51</v>
      </c>
      <c r="N2" s="136" t="s">
        <v>52</v>
      </c>
      <c r="O2" s="136" t="s">
        <v>53</v>
      </c>
      <c r="P2" s="136" t="s">
        <v>54</v>
      </c>
      <c r="Q2" s="136" t="s">
        <v>55</v>
      </c>
      <c r="R2" s="136" t="s">
        <v>56</v>
      </c>
      <c r="S2" s="136" t="s">
        <v>57</v>
      </c>
      <c r="T2" s="136" t="s">
        <v>58</v>
      </c>
      <c r="U2" s="136" t="s">
        <v>59</v>
      </c>
      <c r="V2" s="136" t="s">
        <v>60</v>
      </c>
      <c r="W2" s="136" t="s">
        <v>61</v>
      </c>
      <c r="X2" s="136" t="s">
        <v>62</v>
      </c>
      <c r="Y2" s="136" t="s">
        <v>63</v>
      </c>
      <c r="Z2" s="136" t="s">
        <v>64</v>
      </c>
      <c r="AA2" s="136" t="s">
        <v>65</v>
      </c>
      <c r="AB2" s="136" t="s">
        <v>66</v>
      </c>
      <c r="AC2" s="136" t="s">
        <v>67</v>
      </c>
      <c r="AD2" s="136" t="s">
        <v>68</v>
      </c>
      <c r="AE2" s="136" t="s">
        <v>69</v>
      </c>
      <c r="AF2" s="136" t="s">
        <v>70</v>
      </c>
      <c r="AG2" s="136" t="s">
        <v>71</v>
      </c>
      <c r="AH2" s="136" t="s">
        <v>72</v>
      </c>
      <c r="AI2" s="136" t="s">
        <v>73</v>
      </c>
      <c r="AJ2" s="136" t="s">
        <v>74</v>
      </c>
      <c r="AK2" s="136" t="s">
        <v>75</v>
      </c>
      <c r="AL2" s="136" t="s">
        <v>76</v>
      </c>
      <c r="AM2" s="136" t="s">
        <v>77</v>
      </c>
      <c r="AN2" s="136" t="s">
        <v>78</v>
      </c>
      <c r="AO2" s="136" t="s">
        <v>79</v>
      </c>
      <c r="AP2" s="136" t="s">
        <v>80</v>
      </c>
      <c r="AQ2" s="136" t="s">
        <v>81</v>
      </c>
      <c r="AR2" s="136" t="s">
        <v>82</v>
      </c>
      <c r="AS2" s="136" t="s">
        <v>83</v>
      </c>
      <c r="AT2" s="136" t="s">
        <v>84</v>
      </c>
      <c r="AU2" s="136" t="s">
        <v>85</v>
      </c>
      <c r="AV2" s="136" t="s">
        <v>86</v>
      </c>
      <c r="AW2" s="136" t="s">
        <v>87</v>
      </c>
      <c r="AX2" s="136" t="s">
        <v>88</v>
      </c>
      <c r="AY2" s="136" t="s">
        <v>89</v>
      </c>
      <c r="AZ2" s="136" t="s">
        <v>90</v>
      </c>
      <c r="BA2" s="136" t="s">
        <v>91</v>
      </c>
      <c r="BB2" s="136" t="s">
        <v>92</v>
      </c>
      <c r="BC2" s="136" t="s">
        <v>93</v>
      </c>
      <c r="BD2" s="136" t="s">
        <v>94</v>
      </c>
      <c r="BE2" s="136" t="s">
        <v>95</v>
      </c>
      <c r="BF2" s="136" t="s">
        <v>96</v>
      </c>
      <c r="BG2" s="136" t="s">
        <v>97</v>
      </c>
      <c r="BH2" s="136" t="s">
        <v>98</v>
      </c>
      <c r="BI2" s="136" t="s">
        <v>99</v>
      </c>
      <c r="BJ2" s="136" t="s">
        <v>100</v>
      </c>
      <c r="BK2" s="136" t="s">
        <v>101</v>
      </c>
      <c r="BL2" s="136" t="s">
        <v>102</v>
      </c>
      <c r="BM2" s="136" t="s">
        <v>103</v>
      </c>
      <c r="BN2" s="138" t="s">
        <v>104</v>
      </c>
    </row>
    <row r="3" spans="1:66" hidden="1" x14ac:dyDescent="0.2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</row>
    <row r="5" spans="1:66" x14ac:dyDescent="0.2">
      <c r="A5" s="11" t="s">
        <v>147</v>
      </c>
      <c r="B5" s="12">
        <f>'Suivi journalier'!B4</f>
        <v>23000</v>
      </c>
      <c r="C5" s="12">
        <f>B11</f>
        <v>22599</v>
      </c>
      <c r="D5" s="12">
        <f t="shared" ref="D5:BN5" si="0">C11</f>
        <v>22526</v>
      </c>
      <c r="E5" s="12">
        <f t="shared" si="0"/>
        <v>22484</v>
      </c>
      <c r="F5" s="12">
        <f t="shared" si="0"/>
        <v>22451</v>
      </c>
      <c r="G5" s="12">
        <f t="shared" si="0"/>
        <v>22420</v>
      </c>
      <c r="H5" s="12">
        <f t="shared" si="0"/>
        <v>22394</v>
      </c>
      <c r="I5" s="12">
        <f t="shared" si="0"/>
        <v>22372</v>
      </c>
      <c r="J5" s="12">
        <f t="shared" si="0"/>
        <v>22353</v>
      </c>
      <c r="K5" s="12">
        <f t="shared" si="0"/>
        <v>22317</v>
      </c>
      <c r="L5" s="12">
        <f t="shared" si="0"/>
        <v>22297</v>
      </c>
      <c r="M5" s="12">
        <f t="shared" si="0"/>
        <v>22267</v>
      </c>
      <c r="N5" s="12">
        <f t="shared" si="0"/>
        <v>22205</v>
      </c>
      <c r="O5" s="12">
        <f t="shared" si="0"/>
        <v>22128</v>
      </c>
      <c r="P5" s="12">
        <f t="shared" si="0"/>
        <v>22082</v>
      </c>
      <c r="Q5" s="12">
        <f t="shared" si="0"/>
        <v>22050</v>
      </c>
      <c r="R5" s="12">
        <f t="shared" si="0"/>
        <v>22026</v>
      </c>
      <c r="S5" s="12">
        <f t="shared" si="0"/>
        <v>22000</v>
      </c>
      <c r="T5" s="12">
        <f t="shared" si="0"/>
        <v>21981</v>
      </c>
      <c r="U5" s="12">
        <f t="shared" si="0"/>
        <v>21967</v>
      </c>
      <c r="V5" s="12">
        <f t="shared" si="0"/>
        <v>21946</v>
      </c>
      <c r="W5" s="12">
        <f t="shared" si="0"/>
        <v>21570</v>
      </c>
      <c r="X5" s="12">
        <f t="shared" si="0"/>
        <v>21547</v>
      </c>
      <c r="Y5" s="12">
        <f t="shared" si="0"/>
        <v>21525</v>
      </c>
      <c r="Z5" s="12">
        <f t="shared" si="0"/>
        <v>21507</v>
      </c>
      <c r="AA5" s="12">
        <f t="shared" si="0"/>
        <v>21497</v>
      </c>
      <c r="AB5" s="12">
        <f t="shared" si="0"/>
        <v>21474</v>
      </c>
      <c r="AC5" s="12">
        <f t="shared" si="0"/>
        <v>21449</v>
      </c>
      <c r="AD5" s="12">
        <f t="shared" si="0"/>
        <v>21412</v>
      </c>
      <c r="AE5" s="12">
        <f t="shared" si="0"/>
        <v>21384</v>
      </c>
      <c r="AF5" s="12">
        <f t="shared" si="0"/>
        <v>21355</v>
      </c>
      <c r="AG5" s="12">
        <f t="shared" si="0"/>
        <v>21330</v>
      </c>
      <c r="AH5" s="12">
        <f t="shared" si="0"/>
        <v>21295</v>
      </c>
      <c r="AI5" s="12">
        <f t="shared" si="0"/>
        <v>21266</v>
      </c>
      <c r="AJ5" s="12">
        <f t="shared" si="0"/>
        <v>21228</v>
      </c>
      <c r="AK5" s="12">
        <f t="shared" si="0"/>
        <v>21194</v>
      </c>
      <c r="AL5" s="12">
        <f t="shared" si="0"/>
        <v>21165</v>
      </c>
      <c r="AM5" s="12">
        <f t="shared" si="0"/>
        <v>21129</v>
      </c>
      <c r="AN5" s="12">
        <f t="shared" si="0"/>
        <v>21093</v>
      </c>
      <c r="AO5" s="12">
        <f t="shared" si="0"/>
        <v>21051</v>
      </c>
      <c r="AP5" s="12">
        <f t="shared" si="0"/>
        <v>21014</v>
      </c>
      <c r="AQ5" s="12">
        <f t="shared" si="0"/>
        <v>20982</v>
      </c>
      <c r="AR5" s="12">
        <f t="shared" si="0"/>
        <v>20946</v>
      </c>
      <c r="AS5" s="12">
        <f t="shared" si="0"/>
        <v>20920</v>
      </c>
      <c r="AT5" s="12">
        <f t="shared" si="0"/>
        <v>20881</v>
      </c>
      <c r="AU5" s="12">
        <f t="shared" si="0"/>
        <v>20837</v>
      </c>
      <c r="AV5" s="12">
        <f t="shared" si="0"/>
        <v>20804</v>
      </c>
      <c r="AW5" s="12">
        <f t="shared" si="0"/>
        <v>20804</v>
      </c>
      <c r="AX5" s="12">
        <f t="shared" si="0"/>
        <v>20804</v>
      </c>
      <c r="AY5" s="12">
        <f t="shared" si="0"/>
        <v>20804</v>
      </c>
      <c r="AZ5" s="12">
        <f t="shared" si="0"/>
        <v>20804</v>
      </c>
      <c r="BA5" s="12">
        <f t="shared" si="0"/>
        <v>20804</v>
      </c>
      <c r="BB5" s="12">
        <f t="shared" si="0"/>
        <v>20804</v>
      </c>
      <c r="BC5" s="12">
        <f t="shared" si="0"/>
        <v>20804</v>
      </c>
      <c r="BD5" s="12">
        <f t="shared" si="0"/>
        <v>20804</v>
      </c>
      <c r="BE5" s="12">
        <f t="shared" si="0"/>
        <v>20804</v>
      </c>
      <c r="BF5" s="12">
        <f t="shared" si="0"/>
        <v>20804</v>
      </c>
      <c r="BG5" s="12">
        <f t="shared" si="0"/>
        <v>20804</v>
      </c>
      <c r="BH5" s="12">
        <f t="shared" si="0"/>
        <v>20804</v>
      </c>
      <c r="BI5" s="12">
        <f t="shared" si="0"/>
        <v>20804</v>
      </c>
      <c r="BJ5" s="12">
        <f t="shared" si="0"/>
        <v>20804</v>
      </c>
      <c r="BK5" s="12">
        <f t="shared" si="0"/>
        <v>20804</v>
      </c>
      <c r="BL5" s="12">
        <f t="shared" si="0"/>
        <v>20804</v>
      </c>
      <c r="BM5" s="12">
        <f t="shared" si="0"/>
        <v>20804</v>
      </c>
      <c r="BN5" s="159">
        <f t="shared" si="0"/>
        <v>20804</v>
      </c>
    </row>
    <row r="6" spans="1:66" x14ac:dyDescent="0.2">
      <c r="A6" s="16" t="s">
        <v>148</v>
      </c>
      <c r="B6" s="17">
        <f>SUMIFS('Suivi journalier'!$B$5:$QN$5,'Suivi journalier'!$B$2:$QN$2,B$3)</f>
        <v>401</v>
      </c>
      <c r="C6" s="17">
        <f>SUMIFS('Suivi journalier'!$B$5:$QN$5,'Suivi journalier'!$B$2:$QN$2,C$3)</f>
        <v>73</v>
      </c>
      <c r="D6" s="17">
        <f>SUMIFS('Suivi journalier'!$B$5:$QN$5,'Suivi journalier'!$B$2:$QN$2,D$3)</f>
        <v>42</v>
      </c>
      <c r="E6" s="17">
        <f>SUMIFS('Suivi journalier'!$B$5:$QN$5,'Suivi journalier'!$B$2:$QN$2,E$3)</f>
        <v>33</v>
      </c>
      <c r="F6" s="17">
        <f>SUMIFS('Suivi journalier'!$B$5:$QN$5,'Suivi journalier'!$B$2:$QN$2,F$3)</f>
        <v>31</v>
      </c>
      <c r="G6" s="17">
        <f>SUMIFS('Suivi journalier'!$B$5:$QN$5,'Suivi journalier'!$B$2:$QN$2,G$3)</f>
        <v>26</v>
      </c>
      <c r="H6" s="17">
        <f>SUMIFS('Suivi journalier'!$B$5:$QN$5,'Suivi journalier'!$B$2:$QN$2,H$3)</f>
        <v>22</v>
      </c>
      <c r="I6" s="17">
        <f>SUMIFS('Suivi journalier'!$B$5:$QN$5,'Suivi journalier'!$B$2:$QN$2,I$3)</f>
        <v>19</v>
      </c>
      <c r="J6" s="17">
        <f>SUMIFS('Suivi journalier'!$B$5:$QN$5,'Suivi journalier'!$B$2:$QN$2,J$3)</f>
        <v>36</v>
      </c>
      <c r="K6" s="17">
        <f>SUMIFS('Suivi journalier'!$B$5:$QN$5,'Suivi journalier'!$B$2:$QN$2,K$3)</f>
        <v>20</v>
      </c>
      <c r="L6" s="17">
        <f>SUMIFS('Suivi journalier'!$B$5:$QN$5,'Suivi journalier'!$B$2:$QN$2,L$3)</f>
        <v>30</v>
      </c>
      <c r="M6" s="17">
        <f>SUMIFS('Suivi journalier'!$B$5:$QN$5,'Suivi journalier'!$B$2:$QN$2,M$3)</f>
        <v>62</v>
      </c>
      <c r="N6" s="17">
        <f>SUMIFS('Suivi journalier'!$B$5:$QN$5,'Suivi journalier'!$B$2:$QN$2,N$3)</f>
        <v>77</v>
      </c>
      <c r="O6" s="17">
        <f>SUMIFS('Suivi journalier'!$B$5:$QN$5,'Suivi journalier'!$B$2:$QN$2,O$3)</f>
        <v>46</v>
      </c>
      <c r="P6" s="17">
        <f>SUMIFS('Suivi journalier'!$B$5:$QN$5,'Suivi journalier'!$B$2:$QN$2,P$3)</f>
        <v>32</v>
      </c>
      <c r="Q6" s="17">
        <f>SUMIFS('Suivi journalier'!$B$5:$QN$5,'Suivi journalier'!$B$2:$QN$2,Q$3)</f>
        <v>24</v>
      </c>
      <c r="R6" s="17">
        <f>SUMIFS('Suivi journalier'!$B$5:$QN$5,'Suivi journalier'!$B$2:$QN$2,R$3)</f>
        <v>26</v>
      </c>
      <c r="S6" s="17">
        <f>SUMIFS('Suivi journalier'!$B$5:$QN$5,'Suivi journalier'!$B$2:$QN$2,S$3)</f>
        <v>19</v>
      </c>
      <c r="T6" s="17">
        <f>SUMIFS('Suivi journalier'!$B$5:$QN$5,'Suivi journalier'!$B$2:$QN$2,T$3)</f>
        <v>14</v>
      </c>
      <c r="U6" s="17">
        <f>SUMIFS('Suivi journalier'!$B$5:$QN$5,'Suivi journalier'!$B$2:$QN$2,U$3)</f>
        <v>21</v>
      </c>
      <c r="V6" s="17">
        <f>SUMIFS('Suivi journalier'!$B$5:$QN$5,'Suivi journalier'!$B$2:$QN$2,V$3)</f>
        <v>32</v>
      </c>
      <c r="W6" s="17">
        <f>SUMIFS('Suivi journalier'!$B$5:$QN$5,'Suivi journalier'!$B$2:$QN$2,W$3)</f>
        <v>23</v>
      </c>
      <c r="X6" s="17">
        <f>SUMIFS('Suivi journalier'!$B$5:$QN$5,'Suivi journalier'!$B$2:$QN$2,X$3)</f>
        <v>22</v>
      </c>
      <c r="Y6" s="17">
        <f>SUMIFS('Suivi journalier'!$B$5:$QN$5,'Suivi journalier'!$B$2:$QN$2,Y$3)</f>
        <v>18</v>
      </c>
      <c r="Z6" s="17">
        <f>SUMIFS('Suivi journalier'!$B$5:$QN$5,'Suivi journalier'!$B$2:$QN$2,Z$3)</f>
        <v>10</v>
      </c>
      <c r="AA6" s="17">
        <f>SUMIFS('Suivi journalier'!$B$5:$QN$5,'Suivi journalier'!$B$2:$QN$2,AA$3)</f>
        <v>23</v>
      </c>
      <c r="AB6" s="17">
        <f>SUMIFS('Suivi journalier'!$B$5:$QN$5,'Suivi journalier'!$B$2:$QN$2,AB$3)</f>
        <v>25</v>
      </c>
      <c r="AC6" s="17">
        <f>SUMIFS('Suivi journalier'!$B$5:$QN$5,'Suivi journalier'!$B$2:$QN$2,AC$3)</f>
        <v>37</v>
      </c>
      <c r="AD6" s="17">
        <f>SUMIFS('Suivi journalier'!$B$5:$QN$5,'Suivi journalier'!$B$2:$QN$2,AD$3)</f>
        <v>28</v>
      </c>
      <c r="AE6" s="17">
        <f>SUMIFS('Suivi journalier'!$B$5:$QN$5,'Suivi journalier'!$B$2:$QN$2,AE$3)</f>
        <v>29</v>
      </c>
      <c r="AF6" s="17">
        <f>SUMIFS('Suivi journalier'!$B$5:$QN$5,'Suivi journalier'!$B$2:$QN$2,AF$3)</f>
        <v>25</v>
      </c>
      <c r="AG6" s="17">
        <f>SUMIFS('Suivi journalier'!$B$5:$QN$5,'Suivi journalier'!$B$2:$QN$2,AG$3)</f>
        <v>35</v>
      </c>
      <c r="AH6" s="17">
        <f>SUMIFS('Suivi journalier'!$B$5:$QN$5,'Suivi journalier'!$B$2:$QN$2,AH$3)</f>
        <v>29</v>
      </c>
      <c r="AI6" s="17">
        <f>SUMIFS('Suivi journalier'!$B$5:$QN$5,'Suivi journalier'!$B$2:$QN$2,AI$3)</f>
        <v>38</v>
      </c>
      <c r="AJ6" s="17">
        <f>SUMIFS('Suivi journalier'!$B$5:$QN$5,'Suivi journalier'!$B$2:$QN$2,AJ$3)</f>
        <v>34</v>
      </c>
      <c r="AK6" s="17">
        <f>SUMIFS('Suivi journalier'!$B$5:$QN$5,'Suivi journalier'!$B$2:$QN$2,AK$3)</f>
        <v>29</v>
      </c>
      <c r="AL6" s="17">
        <f>SUMIFS('Suivi journalier'!$B$5:$QN$5,'Suivi journalier'!$B$2:$QN$2,AL$3)</f>
        <v>36</v>
      </c>
      <c r="AM6" s="17">
        <f>SUMIFS('Suivi journalier'!$B$5:$QN$5,'Suivi journalier'!$B$2:$QN$2,AM$3)</f>
        <v>36</v>
      </c>
      <c r="AN6" s="17">
        <f>SUMIFS('Suivi journalier'!$B$5:$QN$5,'Suivi journalier'!$B$2:$QN$2,AN$3)</f>
        <v>42</v>
      </c>
      <c r="AO6" s="17">
        <f>SUMIFS('Suivi journalier'!$B$5:$QN$5,'Suivi journalier'!$B$2:$QN$2,AO$3)</f>
        <v>37</v>
      </c>
      <c r="AP6" s="17">
        <f>SUMIFS('Suivi journalier'!$B$5:$QN$5,'Suivi journalier'!$B$2:$QN$2,AP$3)</f>
        <v>32</v>
      </c>
      <c r="AQ6" s="17">
        <f>SUMIFS('Suivi journalier'!$B$5:$QN$5,'Suivi journalier'!$B$2:$QN$2,AQ$3)</f>
        <v>36</v>
      </c>
      <c r="AR6" s="17">
        <f>SUMIFS('Suivi journalier'!$B$5:$QN$5,'Suivi journalier'!$B$2:$QN$2,AR$3)</f>
        <v>26</v>
      </c>
      <c r="AS6" s="17">
        <f>SUMIFS('Suivi journalier'!$B$5:$QN$5,'Suivi journalier'!$B$2:$QN$2,AS$3)</f>
        <v>39</v>
      </c>
      <c r="AT6" s="17">
        <f>SUMIFS('Suivi journalier'!$B$5:$QN$5,'Suivi journalier'!$B$2:$QN$2,AT$3)</f>
        <v>44</v>
      </c>
      <c r="AU6" s="17">
        <f>SUMIFS('Suivi journalier'!$B$5:$QN$5,'Suivi journalier'!$B$2:$QN$2,AU$3)</f>
        <v>33</v>
      </c>
      <c r="AV6" s="17">
        <f>SUMIFS('Suivi journalier'!$B$5:$QN$5,'Suivi journalier'!$B$2:$QN$2,AV$3)</f>
        <v>0</v>
      </c>
      <c r="AW6" s="17">
        <f>SUMIFS('Suivi journalier'!$B$5:$QN$5,'Suivi journalier'!$B$2:$QN$2,AW$3)</f>
        <v>0</v>
      </c>
      <c r="AX6" s="17">
        <f>SUMIFS('Suivi journalier'!$B$5:$QN$5,'Suivi journalier'!$B$2:$QN$2,AX$3)</f>
        <v>0</v>
      </c>
      <c r="AY6" s="17">
        <f>SUMIFS('Suivi journalier'!$B$5:$QN$5,'Suivi journalier'!$B$2:$QN$2,AY$3)</f>
        <v>0</v>
      </c>
      <c r="AZ6" s="17">
        <f>SUMIFS('Suivi journalier'!$B$5:$QN$5,'Suivi journalier'!$B$2:$QN$2,AZ$3)</f>
        <v>0</v>
      </c>
      <c r="BA6" s="17">
        <f>SUMIFS('Suivi journalier'!$B$5:$QN$5,'Suivi journalier'!$B$2:$QN$2,BA$3)</f>
        <v>0</v>
      </c>
      <c r="BB6" s="17">
        <f>SUMIFS('Suivi journalier'!$B$5:$QN$5,'Suivi journalier'!$B$2:$QN$2,BB$3)</f>
        <v>0</v>
      </c>
      <c r="BC6" s="17">
        <f>SUMIFS('Suivi journalier'!$B$5:$QN$5,'Suivi journalier'!$B$2:$QN$2,BC$3)</f>
        <v>0</v>
      </c>
      <c r="BD6" s="17">
        <f>SUMIFS('Suivi journalier'!$B$5:$QN$5,'Suivi journalier'!$B$2:$QN$2,BD$3)</f>
        <v>0</v>
      </c>
      <c r="BE6" s="17">
        <f>SUMIFS('Suivi journalier'!$B$5:$QN$5,'Suivi journalier'!$B$2:$QN$2,BE$3)</f>
        <v>0</v>
      </c>
      <c r="BF6" s="17">
        <f>SUMIFS('Suivi journalier'!$B$5:$QN$5,'Suivi journalier'!$B$2:$QN$2,BF$3)</f>
        <v>0</v>
      </c>
      <c r="BG6" s="17">
        <f>SUMIFS('Suivi journalier'!$B$5:$QN$5,'Suivi journalier'!$B$2:$QN$2,BG$3)</f>
        <v>0</v>
      </c>
      <c r="BH6" s="17">
        <f>SUMIFS('Suivi journalier'!$B$5:$QN$5,'Suivi journalier'!$B$2:$QN$2,BH$3)</f>
        <v>0</v>
      </c>
      <c r="BI6" s="17">
        <f>SUMIFS('Suivi journalier'!$B$5:$QN$5,'Suivi journalier'!$B$2:$QN$2,BI$3)</f>
        <v>0</v>
      </c>
      <c r="BJ6" s="17">
        <f>SUMIFS('Suivi journalier'!$B$5:$QN$5,'Suivi journalier'!$B$2:$QN$2,BJ$3)</f>
        <v>0</v>
      </c>
      <c r="BK6" s="17">
        <f>SUMIFS('Suivi journalier'!$B$5:$QN$5,'Suivi journalier'!$B$2:$QN$2,BK$3)</f>
        <v>0</v>
      </c>
      <c r="BL6" s="17">
        <f>SUMIFS('Suivi journalier'!$B$5:$QN$5,'Suivi journalier'!$B$2:$QN$2,BL$3)</f>
        <v>0</v>
      </c>
      <c r="BM6" s="17">
        <f>SUMIFS('Suivi journalier'!$B$5:$QN$5,'Suivi journalier'!$B$2:$QN$2,BM$3)</f>
        <v>0</v>
      </c>
      <c r="BN6" s="160">
        <f>SUMIFS('Suivi journalier'!$B$5:$QN$5,'Suivi journalier'!$B$2:$QN$2,BN$3)</f>
        <v>0</v>
      </c>
    </row>
    <row r="7" spans="1:66" x14ac:dyDescent="0.2">
      <c r="A7" s="94" t="s">
        <v>149</v>
      </c>
      <c r="B7" s="133">
        <f>B6/B5</f>
        <v>1.7434782608695652E-2</v>
      </c>
      <c r="C7" s="133">
        <f>C6/C5</f>
        <v>3.2302314261692996E-3</v>
      </c>
      <c r="D7" s="133">
        <f t="shared" ref="D7:BN7" si="1">D6/D5</f>
        <v>1.8645121193287756E-3</v>
      </c>
      <c r="E7" s="133">
        <f t="shared" si="1"/>
        <v>1.4677103718199608E-3</v>
      </c>
      <c r="F7" s="133">
        <f t="shared" si="1"/>
        <v>1.380784820275266E-3</v>
      </c>
      <c r="G7" s="133">
        <f t="shared" si="1"/>
        <v>1.1596788581623551E-3</v>
      </c>
      <c r="H7" s="133">
        <f t="shared" si="1"/>
        <v>9.8240600160757335E-4</v>
      </c>
      <c r="I7" s="133">
        <f t="shared" si="1"/>
        <v>8.4927588056499194E-4</v>
      </c>
      <c r="J7" s="133">
        <f t="shared" si="1"/>
        <v>1.6105220775734801E-3</v>
      </c>
      <c r="K7" s="133">
        <f t="shared" si="1"/>
        <v>8.961778016758525E-4</v>
      </c>
      <c r="L7" s="133">
        <f t="shared" si="1"/>
        <v>1.34547248508768E-3</v>
      </c>
      <c r="M7" s="133">
        <f t="shared" si="1"/>
        <v>2.7843894552476759E-3</v>
      </c>
      <c r="N7" s="133">
        <f t="shared" si="1"/>
        <v>3.4676874577797795E-3</v>
      </c>
      <c r="O7" s="133">
        <f t="shared" si="1"/>
        <v>2.0788141720896602E-3</v>
      </c>
      <c r="P7" s="133">
        <f t="shared" si="1"/>
        <v>1.4491440992663708E-3</v>
      </c>
      <c r="Q7" s="133">
        <f t="shared" si="1"/>
        <v>1.0884353741496598E-3</v>
      </c>
      <c r="R7" s="133">
        <f t="shared" si="1"/>
        <v>1.1804231362934714E-3</v>
      </c>
      <c r="S7" s="133">
        <f t="shared" si="1"/>
        <v>8.6363636363636362E-4</v>
      </c>
      <c r="T7" s="133">
        <f t="shared" si="1"/>
        <v>6.3691369819389475E-4</v>
      </c>
      <c r="U7" s="133">
        <f t="shared" si="1"/>
        <v>9.5597942368097597E-4</v>
      </c>
      <c r="V7" s="133">
        <f t="shared" si="1"/>
        <v>1.45812448737811E-3</v>
      </c>
      <c r="W7" s="133">
        <f t="shared" si="1"/>
        <v>1.0662957811775615E-3</v>
      </c>
      <c r="X7" s="133">
        <f t="shared" si="1"/>
        <v>1.0210238084188054E-3</v>
      </c>
      <c r="Y7" s="133">
        <f t="shared" si="1"/>
        <v>8.3623693379790941E-4</v>
      </c>
      <c r="Z7" s="133">
        <f t="shared" si="1"/>
        <v>4.6496489515041614E-4</v>
      </c>
      <c r="AA7" s="133">
        <f t="shared" si="1"/>
        <v>1.0699167325673349E-3</v>
      </c>
      <c r="AB7" s="133">
        <f t="shared" si="1"/>
        <v>1.164198565707367E-3</v>
      </c>
      <c r="AC7" s="133">
        <f t="shared" si="1"/>
        <v>1.7250221455545713E-3</v>
      </c>
      <c r="AD7" s="133">
        <f t="shared" si="1"/>
        <v>1.3076779376050812E-3</v>
      </c>
      <c r="AE7" s="133">
        <f t="shared" si="1"/>
        <v>1.3561541339319116E-3</v>
      </c>
      <c r="AF7" s="133">
        <f t="shared" si="1"/>
        <v>1.1706860220088973E-3</v>
      </c>
      <c r="AG7" s="133">
        <f t="shared" si="1"/>
        <v>1.6408813877168307E-3</v>
      </c>
      <c r="AH7" s="133">
        <f t="shared" si="1"/>
        <v>1.3618220239492839E-3</v>
      </c>
      <c r="AI7" s="133">
        <f t="shared" si="1"/>
        <v>1.7868898711558357E-3</v>
      </c>
      <c r="AJ7" s="133">
        <f t="shared" si="1"/>
        <v>1.6016581872997928E-3</v>
      </c>
      <c r="AK7" s="133">
        <f t="shared" si="1"/>
        <v>1.3683117863546286E-3</v>
      </c>
      <c r="AL7" s="133">
        <f t="shared" si="1"/>
        <v>1.700921332388377E-3</v>
      </c>
      <c r="AM7" s="133">
        <f t="shared" si="1"/>
        <v>1.7038193951441148E-3</v>
      </c>
      <c r="AN7" s="133">
        <f t="shared" si="1"/>
        <v>1.9911819086900866E-3</v>
      </c>
      <c r="AO7" s="133">
        <f t="shared" si="1"/>
        <v>1.7576362168068025E-3</v>
      </c>
      <c r="AP7" s="133">
        <f t="shared" si="1"/>
        <v>1.5227943275911296E-3</v>
      </c>
      <c r="AQ7" s="133">
        <f t="shared" si="1"/>
        <v>1.7157563625965113E-3</v>
      </c>
      <c r="AR7" s="133">
        <f t="shared" si="1"/>
        <v>1.2412871192590471E-3</v>
      </c>
      <c r="AS7" s="133">
        <f t="shared" si="1"/>
        <v>1.8642447418738049E-3</v>
      </c>
      <c r="AT7" s="133">
        <f t="shared" si="1"/>
        <v>2.107178774962885E-3</v>
      </c>
      <c r="AU7" s="133">
        <f t="shared" si="1"/>
        <v>1.5837212650573499E-3</v>
      </c>
      <c r="AV7" s="133">
        <f t="shared" si="1"/>
        <v>0</v>
      </c>
      <c r="AW7" s="133">
        <f t="shared" si="1"/>
        <v>0</v>
      </c>
      <c r="AX7" s="133">
        <f t="shared" si="1"/>
        <v>0</v>
      </c>
      <c r="AY7" s="133">
        <f t="shared" si="1"/>
        <v>0</v>
      </c>
      <c r="AZ7" s="133">
        <f t="shared" si="1"/>
        <v>0</v>
      </c>
      <c r="BA7" s="133">
        <f t="shared" si="1"/>
        <v>0</v>
      </c>
      <c r="BB7" s="133">
        <f t="shared" si="1"/>
        <v>0</v>
      </c>
      <c r="BC7" s="133">
        <f t="shared" si="1"/>
        <v>0</v>
      </c>
      <c r="BD7" s="133">
        <f t="shared" si="1"/>
        <v>0</v>
      </c>
      <c r="BE7" s="133">
        <f t="shared" si="1"/>
        <v>0</v>
      </c>
      <c r="BF7" s="133">
        <f t="shared" si="1"/>
        <v>0</v>
      </c>
      <c r="BG7" s="133">
        <f t="shared" si="1"/>
        <v>0</v>
      </c>
      <c r="BH7" s="133">
        <f t="shared" si="1"/>
        <v>0</v>
      </c>
      <c r="BI7" s="133">
        <f t="shared" si="1"/>
        <v>0</v>
      </c>
      <c r="BJ7" s="133">
        <f t="shared" si="1"/>
        <v>0</v>
      </c>
      <c r="BK7" s="133">
        <f t="shared" si="1"/>
        <v>0</v>
      </c>
      <c r="BL7" s="133">
        <f t="shared" si="1"/>
        <v>0</v>
      </c>
      <c r="BM7" s="133">
        <f t="shared" si="1"/>
        <v>0</v>
      </c>
      <c r="BN7" s="161">
        <f t="shared" si="1"/>
        <v>0</v>
      </c>
    </row>
    <row r="8" spans="1:66" x14ac:dyDescent="0.2">
      <c r="A8" s="154" t="s">
        <v>150</v>
      </c>
      <c r="B8" s="155">
        <f>SUMIFS('Suivi journalier'!$B$7:$QN$7,'Suivi journalier'!$B$2:$QN$2,B$3)</f>
        <v>0</v>
      </c>
      <c r="C8" s="155">
        <f>SUMIFS('Suivi journalier'!$B$7:$QN$7,'Suivi journalier'!$B$2:$QN$2,C$3)</f>
        <v>0</v>
      </c>
      <c r="D8" s="155">
        <f>SUMIFS('Suivi journalier'!$B$7:$QN$7,'Suivi journalier'!$B$2:$QN$2,D$3)</f>
        <v>0</v>
      </c>
      <c r="E8" s="155">
        <f>SUMIFS('Suivi journalier'!$B$7:$QN$7,'Suivi journalier'!$B$2:$QN$2,E$3)</f>
        <v>0</v>
      </c>
      <c r="F8" s="155">
        <f>SUMIFS('Suivi journalier'!$B$7:$QN$7,'Suivi journalier'!$B$2:$QN$2,F$3)</f>
        <v>0</v>
      </c>
      <c r="G8" s="155">
        <f>SUMIFS('Suivi journalier'!$B$7:$QN$7,'Suivi journalier'!$B$2:$QN$2,G$3)</f>
        <v>0</v>
      </c>
      <c r="H8" s="155">
        <f>SUMIFS('Suivi journalier'!$B$7:$QN$7,'Suivi journalier'!$B$2:$QN$2,H$3)</f>
        <v>0</v>
      </c>
      <c r="I8" s="155">
        <f>SUMIFS('Suivi journalier'!$B$7:$QN$7,'Suivi journalier'!$B$2:$QN$2,I$3)</f>
        <v>0</v>
      </c>
      <c r="J8" s="155">
        <f>SUMIFS('Suivi journalier'!$B$7:$QN$7,'Suivi journalier'!$B$2:$QN$2,J$3)</f>
        <v>0</v>
      </c>
      <c r="K8" s="155">
        <f>SUMIFS('Suivi journalier'!$B$7:$QN$7,'Suivi journalier'!$B$2:$QN$2,K$3)</f>
        <v>0</v>
      </c>
      <c r="L8" s="155">
        <f>SUMIFS('Suivi journalier'!$B$7:$QN$7,'Suivi journalier'!$B$2:$QN$2,L$3)</f>
        <v>0</v>
      </c>
      <c r="M8" s="155">
        <f>SUMIFS('Suivi journalier'!$B$7:$QN$7,'Suivi journalier'!$B$2:$QN$2,M$3)</f>
        <v>0</v>
      </c>
      <c r="N8" s="155">
        <f>SUMIFS('Suivi journalier'!$B$7:$QN$7,'Suivi journalier'!$B$2:$QN$2,N$3)</f>
        <v>0</v>
      </c>
      <c r="O8" s="155">
        <f>SUMIFS('Suivi journalier'!$B$7:$QN$7,'Suivi journalier'!$B$2:$QN$2,O$3)</f>
        <v>0</v>
      </c>
      <c r="P8" s="155">
        <f>SUMIFS('Suivi journalier'!$B$7:$QN$7,'Suivi journalier'!$B$2:$QN$2,P$3)</f>
        <v>0</v>
      </c>
      <c r="Q8" s="155">
        <f>SUMIFS('Suivi journalier'!$B$7:$QN$7,'Suivi journalier'!$B$2:$QN$2,Q$3)</f>
        <v>0</v>
      </c>
      <c r="R8" s="155">
        <f>SUMIFS('Suivi journalier'!$B$7:$QN$7,'Suivi journalier'!$B$2:$QN$2,R$3)</f>
        <v>0</v>
      </c>
      <c r="S8" s="155">
        <f>SUMIFS('Suivi journalier'!$B$7:$QN$7,'Suivi journalier'!$B$2:$QN$2,S$3)</f>
        <v>0</v>
      </c>
      <c r="T8" s="155">
        <f>SUMIFS('Suivi journalier'!$B$7:$QN$7,'Suivi journalier'!$B$2:$QN$2,T$3)</f>
        <v>0</v>
      </c>
      <c r="U8" s="155">
        <f>SUMIFS('Suivi journalier'!$B$7:$QN$7,'Suivi journalier'!$B$2:$QN$2,U$3)</f>
        <v>0</v>
      </c>
      <c r="V8" s="155">
        <f>SUMIFS('Suivi journalier'!$B$7:$QN$7,'Suivi journalier'!$B$2:$QN$2,V$3)</f>
        <v>344</v>
      </c>
      <c r="W8" s="155">
        <f>SUMIFS('Suivi journalier'!$B$7:$QN$7,'Suivi journalier'!$B$2:$QN$2,W$3)</f>
        <v>0</v>
      </c>
      <c r="X8" s="155">
        <f>SUMIFS('Suivi journalier'!$B$7:$QN$7,'Suivi journalier'!$B$2:$QN$2,X$3)</f>
        <v>0</v>
      </c>
      <c r="Y8" s="155">
        <f>SUMIFS('Suivi journalier'!$B$7:$QN$7,'Suivi journalier'!$B$2:$QN$2,Y$3)</f>
        <v>0</v>
      </c>
      <c r="Z8" s="155">
        <f>SUMIFS('Suivi journalier'!$B$7:$QN$7,'Suivi journalier'!$B$2:$QN$2,Z$3)</f>
        <v>0</v>
      </c>
      <c r="AA8" s="155">
        <f>SUMIFS('Suivi journalier'!$B$7:$QN$7,'Suivi journalier'!$B$2:$QN$2,AA$3)</f>
        <v>0</v>
      </c>
      <c r="AB8" s="155">
        <f>SUMIFS('Suivi journalier'!$B$7:$QN$7,'Suivi journalier'!$B$2:$QN$2,AB$3)</f>
        <v>0</v>
      </c>
      <c r="AC8" s="155">
        <f>SUMIFS('Suivi journalier'!$B$7:$QN$7,'Suivi journalier'!$B$2:$QN$2,AC$3)</f>
        <v>0</v>
      </c>
      <c r="AD8" s="155">
        <f>SUMIFS('Suivi journalier'!$B$7:$QN$7,'Suivi journalier'!$B$2:$QN$2,AD$3)</f>
        <v>0</v>
      </c>
      <c r="AE8" s="155">
        <f>SUMIFS('Suivi journalier'!$B$7:$QN$7,'Suivi journalier'!$B$2:$QN$2,AE$3)</f>
        <v>0</v>
      </c>
      <c r="AF8" s="155">
        <f>SUMIFS('Suivi journalier'!$B$7:$QN$7,'Suivi journalier'!$B$2:$QN$2,AF$3)</f>
        <v>0</v>
      </c>
      <c r="AG8" s="155">
        <f>SUMIFS('Suivi journalier'!$B$7:$QN$7,'Suivi journalier'!$B$2:$QN$2,AG$3)</f>
        <v>0</v>
      </c>
      <c r="AH8" s="155">
        <f>SUMIFS('Suivi journalier'!$B$7:$QN$7,'Suivi journalier'!$B$2:$QN$2,AH$3)</f>
        <v>0</v>
      </c>
      <c r="AI8" s="155">
        <f>SUMIFS('Suivi journalier'!$B$7:$QN$7,'Suivi journalier'!$B$2:$QN$2,AI$3)</f>
        <v>0</v>
      </c>
      <c r="AJ8" s="155">
        <f>SUMIFS('Suivi journalier'!$B$7:$QN$7,'Suivi journalier'!$B$2:$QN$2,AJ$3)</f>
        <v>0</v>
      </c>
      <c r="AK8" s="155">
        <f>SUMIFS('Suivi journalier'!$B$7:$QN$7,'Suivi journalier'!$B$2:$QN$2,AK$3)</f>
        <v>0</v>
      </c>
      <c r="AL8" s="155">
        <f>SUMIFS('Suivi journalier'!$B$7:$QN$7,'Suivi journalier'!$B$2:$QN$2,AL$3)</f>
        <v>0</v>
      </c>
      <c r="AM8" s="155">
        <f>SUMIFS('Suivi journalier'!$B$7:$QN$7,'Suivi journalier'!$B$2:$QN$2,AM$3)</f>
        <v>0</v>
      </c>
      <c r="AN8" s="155">
        <f>SUMIFS('Suivi journalier'!$B$7:$QN$7,'Suivi journalier'!$B$2:$QN$2,AN$3)</f>
        <v>0</v>
      </c>
      <c r="AO8" s="155">
        <f>SUMIFS('Suivi journalier'!$B$7:$QN$7,'Suivi journalier'!$B$2:$QN$2,AO$3)</f>
        <v>0</v>
      </c>
      <c r="AP8" s="155">
        <f>SUMIFS('Suivi journalier'!$B$7:$QN$7,'Suivi journalier'!$B$2:$QN$2,AP$3)</f>
        <v>0</v>
      </c>
      <c r="AQ8" s="155">
        <f>SUMIFS('Suivi journalier'!$B$7:$QN$7,'Suivi journalier'!$B$2:$QN$2,AQ$3)</f>
        <v>0</v>
      </c>
      <c r="AR8" s="155">
        <f>SUMIFS('Suivi journalier'!$B$7:$QN$7,'Suivi journalier'!$B$2:$QN$2,AR$3)</f>
        <v>0</v>
      </c>
      <c r="AS8" s="155">
        <f>SUMIFS('Suivi journalier'!$B$7:$QN$7,'Suivi journalier'!$B$2:$QN$2,AS$3)</f>
        <v>0</v>
      </c>
      <c r="AT8" s="155">
        <f>SUMIFS('Suivi journalier'!$B$7:$QN$7,'Suivi journalier'!$B$2:$QN$2,AT$3)</f>
        <v>0</v>
      </c>
      <c r="AU8" s="155">
        <f>SUMIFS('Suivi journalier'!$B$7:$QN$7,'Suivi journalier'!$B$2:$QN$2,AU$3)</f>
        <v>0</v>
      </c>
      <c r="AV8" s="155">
        <f>SUMIFS('Suivi journalier'!$B$7:$QN$7,'Suivi journalier'!$B$2:$QN$2,AV$3)</f>
        <v>0</v>
      </c>
      <c r="AW8" s="155">
        <f>SUMIFS('Suivi journalier'!$B$7:$QN$7,'Suivi journalier'!$B$2:$QN$2,AW$3)</f>
        <v>0</v>
      </c>
      <c r="AX8" s="155">
        <f>SUMIFS('Suivi journalier'!$B$7:$QN$7,'Suivi journalier'!$B$2:$QN$2,AX$3)</f>
        <v>0</v>
      </c>
      <c r="AY8" s="155">
        <f>SUMIFS('Suivi journalier'!$B$7:$QN$7,'Suivi journalier'!$B$2:$QN$2,AY$3)</f>
        <v>0</v>
      </c>
      <c r="AZ8" s="155">
        <f>SUMIFS('Suivi journalier'!$B$7:$QN$7,'Suivi journalier'!$B$2:$QN$2,AZ$3)</f>
        <v>0</v>
      </c>
      <c r="BA8" s="155">
        <f>SUMIFS('Suivi journalier'!$B$7:$QN$7,'Suivi journalier'!$B$2:$QN$2,BA$3)</f>
        <v>0</v>
      </c>
      <c r="BB8" s="155">
        <f>SUMIFS('Suivi journalier'!$B$7:$QN$7,'Suivi journalier'!$B$2:$QN$2,BB$3)</f>
        <v>0</v>
      </c>
      <c r="BC8" s="155">
        <f>SUMIFS('Suivi journalier'!$B$7:$QN$7,'Suivi journalier'!$B$2:$QN$2,BC$3)</f>
        <v>0</v>
      </c>
      <c r="BD8" s="155">
        <f>SUMIFS('Suivi journalier'!$B$7:$QN$7,'Suivi journalier'!$B$2:$QN$2,BD$3)</f>
        <v>0</v>
      </c>
      <c r="BE8" s="155">
        <f>SUMIFS('Suivi journalier'!$B$7:$QN$7,'Suivi journalier'!$B$2:$QN$2,BE$3)</f>
        <v>0</v>
      </c>
      <c r="BF8" s="155">
        <f>SUMIFS('Suivi journalier'!$B$7:$QN$7,'Suivi journalier'!$B$2:$QN$2,BF$3)</f>
        <v>0</v>
      </c>
      <c r="BG8" s="155">
        <f>SUMIFS('Suivi journalier'!$B$7:$QN$7,'Suivi journalier'!$B$2:$QN$2,BG$3)</f>
        <v>0</v>
      </c>
      <c r="BH8" s="155">
        <f>SUMIFS('Suivi journalier'!$B$7:$QN$7,'Suivi journalier'!$B$2:$QN$2,BH$3)</f>
        <v>0</v>
      </c>
      <c r="BI8" s="155">
        <f>SUMIFS('Suivi journalier'!$B$7:$QN$7,'Suivi journalier'!$B$2:$QN$2,BI$3)</f>
        <v>0</v>
      </c>
      <c r="BJ8" s="155">
        <f>SUMIFS('Suivi journalier'!$B$7:$QN$7,'Suivi journalier'!$B$2:$QN$2,BJ$3)</f>
        <v>0</v>
      </c>
      <c r="BK8" s="155">
        <f>SUMIFS('Suivi journalier'!$B$7:$QN$7,'Suivi journalier'!$B$2:$QN$2,BK$3)</f>
        <v>0</v>
      </c>
      <c r="BL8" s="155">
        <f>SUMIFS('Suivi journalier'!$B$7:$QN$7,'Suivi journalier'!$B$2:$QN$2,BL$3)</f>
        <v>0</v>
      </c>
      <c r="BM8" s="155">
        <f>SUMIFS('Suivi journalier'!$B$7:$QN$7,'Suivi journalier'!$B$2:$QN$2,BM$3)</f>
        <v>0</v>
      </c>
      <c r="BN8" s="156">
        <f>SUMIFS('Suivi journalier'!$B$7:$QN$7,'Suivi journalier'!$B$2:$QN$2,BN$3)</f>
        <v>0</v>
      </c>
    </row>
    <row r="9" spans="1:66" x14ac:dyDescent="0.2">
      <c r="A9" s="39" t="s">
        <v>151</v>
      </c>
      <c r="B9" s="40">
        <f>SUMIFS('Suivi journalier'!$B$8:$QN$8,'Suivi journalier'!$B$2:$QN$2,B$3)</f>
        <v>0</v>
      </c>
      <c r="C9" s="40">
        <f>SUMIFS('Suivi journalier'!$B$8:$QN$8,'Suivi journalier'!$B$2:$QN$2,C$3)</f>
        <v>0</v>
      </c>
      <c r="D9" s="40">
        <f>SUMIFS('Suivi journalier'!$B$8:$QN$8,'Suivi journalier'!$B$2:$QN$2,D$3)</f>
        <v>0</v>
      </c>
      <c r="E9" s="40">
        <f>SUMIFS('Suivi journalier'!$B$8:$QN$8,'Suivi journalier'!$B$2:$QN$2,E$3)</f>
        <v>0</v>
      </c>
      <c r="F9" s="40">
        <f>SUMIFS('Suivi journalier'!$B$8:$QN$8,'Suivi journalier'!$B$2:$QN$2,F$3)</f>
        <v>0</v>
      </c>
      <c r="G9" s="40">
        <f>SUMIFS('Suivi journalier'!$B$8:$QN$8,'Suivi journalier'!$B$2:$QN$2,G$3)</f>
        <v>0</v>
      </c>
      <c r="H9" s="40">
        <f>SUMIFS('Suivi journalier'!$B$8:$QN$8,'Suivi journalier'!$B$2:$QN$2,H$3)</f>
        <v>0</v>
      </c>
      <c r="I9" s="40">
        <f>SUMIFS('Suivi journalier'!$B$8:$QN$8,'Suivi journalier'!$B$2:$QN$2,I$3)</f>
        <v>0</v>
      </c>
      <c r="J9" s="40">
        <f>SUMIFS('Suivi journalier'!$B$8:$QN$8,'Suivi journalier'!$B$2:$QN$2,J$3)</f>
        <v>0</v>
      </c>
      <c r="K9" s="40">
        <f>SUMIFS('Suivi journalier'!$B$8:$QN$8,'Suivi journalier'!$B$2:$QN$2,K$3)</f>
        <v>0</v>
      </c>
      <c r="L9" s="40">
        <f>SUMIFS('Suivi journalier'!$B$8:$QN$8,'Suivi journalier'!$B$2:$QN$2,L$3)</f>
        <v>0</v>
      </c>
      <c r="M9" s="40">
        <f>SUMIFS('Suivi journalier'!$B$8:$QN$8,'Suivi journalier'!$B$2:$QN$2,M$3)</f>
        <v>0</v>
      </c>
      <c r="N9" s="40">
        <f>SUMIFS('Suivi journalier'!$B$8:$QN$8,'Suivi journalier'!$B$2:$QN$2,N$3)</f>
        <v>0</v>
      </c>
      <c r="O9" s="40">
        <f>SUMIFS('Suivi journalier'!$B$8:$QN$8,'Suivi journalier'!$B$2:$QN$2,O$3)</f>
        <v>0</v>
      </c>
      <c r="P9" s="40">
        <f>SUMIFS('Suivi journalier'!$B$8:$QN$8,'Suivi journalier'!$B$2:$QN$2,P$3)</f>
        <v>0</v>
      </c>
      <c r="Q9" s="40">
        <f>SUMIFS('Suivi journalier'!$B$8:$QN$8,'Suivi journalier'!$B$2:$QN$2,Q$3)</f>
        <v>0</v>
      </c>
      <c r="R9" s="40">
        <f>SUMIFS('Suivi journalier'!$B$8:$QN$8,'Suivi journalier'!$B$2:$QN$2,R$3)</f>
        <v>0</v>
      </c>
      <c r="S9" s="40">
        <f>SUMIFS('Suivi journalier'!$B$8:$QN$8,'Suivi journalier'!$B$2:$QN$2,S$3)</f>
        <v>0</v>
      </c>
      <c r="T9" s="40">
        <f>SUMIFS('Suivi journalier'!$B$8:$QN$8,'Suivi journalier'!$B$2:$QN$2,T$3)</f>
        <v>0</v>
      </c>
      <c r="U9" s="40">
        <f>SUMIFS('Suivi journalier'!$B$8:$QN$8,'Suivi journalier'!$B$2:$QN$2,U$3)</f>
        <v>0</v>
      </c>
      <c r="V9" s="40">
        <f>SUMIFS('Suivi journalier'!$B$8:$QN$8,'Suivi journalier'!$B$2:$QN$2,V$3)</f>
        <v>0</v>
      </c>
      <c r="W9" s="40">
        <f>SUMIFS('Suivi journalier'!$B$8:$QN$8,'Suivi journalier'!$B$2:$QN$2,W$3)</f>
        <v>0</v>
      </c>
      <c r="X9" s="40">
        <f>SUMIFS('Suivi journalier'!$B$8:$QN$8,'Suivi journalier'!$B$2:$QN$2,X$3)</f>
        <v>0</v>
      </c>
      <c r="Y9" s="40">
        <f>SUMIFS('Suivi journalier'!$B$8:$QN$8,'Suivi journalier'!$B$2:$QN$2,Y$3)</f>
        <v>0</v>
      </c>
      <c r="Z9" s="40">
        <f>SUMIFS('Suivi journalier'!$B$8:$QN$8,'Suivi journalier'!$B$2:$QN$2,Z$3)</f>
        <v>0</v>
      </c>
      <c r="AA9" s="40">
        <f>SUMIFS('Suivi journalier'!$B$8:$QN$8,'Suivi journalier'!$B$2:$QN$2,AA$3)</f>
        <v>0</v>
      </c>
      <c r="AB9" s="40">
        <f>SUMIFS('Suivi journalier'!$B$8:$QN$8,'Suivi journalier'!$B$2:$QN$2,AB$3)</f>
        <v>0</v>
      </c>
      <c r="AC9" s="40">
        <f>SUMIFS('Suivi journalier'!$B$8:$QN$8,'Suivi journalier'!$B$2:$QN$2,AC$3)</f>
        <v>0</v>
      </c>
      <c r="AD9" s="40">
        <f>SUMIFS('Suivi journalier'!$B$8:$QN$8,'Suivi journalier'!$B$2:$QN$2,AD$3)</f>
        <v>0</v>
      </c>
      <c r="AE9" s="40">
        <f>SUMIFS('Suivi journalier'!$B$8:$QN$8,'Suivi journalier'!$B$2:$QN$2,AE$3)</f>
        <v>0</v>
      </c>
      <c r="AF9" s="40">
        <f>SUMIFS('Suivi journalier'!$B$8:$QN$8,'Suivi journalier'!$B$2:$QN$2,AF$3)</f>
        <v>0</v>
      </c>
      <c r="AG9" s="40">
        <f>SUMIFS('Suivi journalier'!$B$8:$QN$8,'Suivi journalier'!$B$2:$QN$2,AG$3)</f>
        <v>0</v>
      </c>
      <c r="AH9" s="40">
        <f>SUMIFS('Suivi journalier'!$B$8:$QN$8,'Suivi journalier'!$B$2:$QN$2,AH$3)</f>
        <v>0</v>
      </c>
      <c r="AI9" s="40">
        <f>SUMIFS('Suivi journalier'!$B$8:$QN$8,'Suivi journalier'!$B$2:$QN$2,AI$3)</f>
        <v>0</v>
      </c>
      <c r="AJ9" s="40">
        <f>SUMIFS('Suivi journalier'!$B$8:$QN$8,'Suivi journalier'!$B$2:$QN$2,AJ$3)</f>
        <v>0</v>
      </c>
      <c r="AK9" s="40">
        <f>SUMIFS('Suivi journalier'!$B$8:$QN$8,'Suivi journalier'!$B$2:$QN$2,AK$3)</f>
        <v>0</v>
      </c>
      <c r="AL9" s="40">
        <f>SUMIFS('Suivi journalier'!$B$8:$QN$8,'Suivi journalier'!$B$2:$QN$2,AL$3)</f>
        <v>0</v>
      </c>
      <c r="AM9" s="40">
        <f>SUMIFS('Suivi journalier'!$B$8:$QN$8,'Suivi journalier'!$B$2:$QN$2,AM$3)</f>
        <v>0</v>
      </c>
      <c r="AN9" s="40">
        <f>SUMIFS('Suivi journalier'!$B$8:$QN$8,'Suivi journalier'!$B$2:$QN$2,AN$3)</f>
        <v>0</v>
      </c>
      <c r="AO9" s="40">
        <f>SUMIFS('Suivi journalier'!$B$8:$QN$8,'Suivi journalier'!$B$2:$QN$2,AO$3)</f>
        <v>0</v>
      </c>
      <c r="AP9" s="40">
        <f>SUMIFS('Suivi journalier'!$B$8:$QN$8,'Suivi journalier'!$B$2:$QN$2,AP$3)</f>
        <v>0</v>
      </c>
      <c r="AQ9" s="40">
        <f>SUMIFS('Suivi journalier'!$B$8:$QN$8,'Suivi journalier'!$B$2:$QN$2,AQ$3)</f>
        <v>0</v>
      </c>
      <c r="AR9" s="40">
        <f>SUMIFS('Suivi journalier'!$B$8:$QN$8,'Suivi journalier'!$B$2:$QN$2,AR$3)</f>
        <v>0</v>
      </c>
      <c r="AS9" s="40">
        <f>SUMIFS('Suivi journalier'!$B$8:$QN$8,'Suivi journalier'!$B$2:$QN$2,AS$3)</f>
        <v>0</v>
      </c>
      <c r="AT9" s="40">
        <f>SUMIFS('Suivi journalier'!$B$8:$QN$8,'Suivi journalier'!$B$2:$QN$2,AT$3)</f>
        <v>0</v>
      </c>
      <c r="AU9" s="40">
        <f>SUMIFS('Suivi journalier'!$B$8:$QN$8,'Suivi journalier'!$B$2:$QN$2,AU$3)</f>
        <v>0</v>
      </c>
      <c r="AV9" s="40">
        <f>SUMIFS('Suivi journalier'!$B$8:$QN$8,'Suivi journalier'!$B$2:$QN$2,AV$3)</f>
        <v>0</v>
      </c>
      <c r="AW9" s="40">
        <f>SUMIFS('Suivi journalier'!$B$8:$QN$8,'Suivi journalier'!$B$2:$QN$2,AW$3)</f>
        <v>0</v>
      </c>
      <c r="AX9" s="40">
        <f>SUMIFS('Suivi journalier'!$B$8:$QN$8,'Suivi journalier'!$B$2:$QN$2,AX$3)</f>
        <v>0</v>
      </c>
      <c r="AY9" s="40">
        <f>SUMIFS('Suivi journalier'!$B$8:$QN$8,'Suivi journalier'!$B$2:$QN$2,AY$3)</f>
        <v>0</v>
      </c>
      <c r="AZ9" s="40">
        <f>SUMIFS('Suivi journalier'!$B$8:$QN$8,'Suivi journalier'!$B$2:$QN$2,AZ$3)</f>
        <v>0</v>
      </c>
      <c r="BA9" s="40">
        <f>SUMIFS('Suivi journalier'!$B$8:$QN$8,'Suivi journalier'!$B$2:$QN$2,BA$3)</f>
        <v>0</v>
      </c>
      <c r="BB9" s="40">
        <f>SUMIFS('Suivi journalier'!$B$8:$QN$8,'Suivi journalier'!$B$2:$QN$2,BB$3)</f>
        <v>0</v>
      </c>
      <c r="BC9" s="40">
        <f>SUMIFS('Suivi journalier'!$B$8:$QN$8,'Suivi journalier'!$B$2:$QN$2,BC$3)</f>
        <v>0</v>
      </c>
      <c r="BD9" s="40">
        <f>SUMIFS('Suivi journalier'!$B$8:$QN$8,'Suivi journalier'!$B$2:$QN$2,BD$3)</f>
        <v>0</v>
      </c>
      <c r="BE9" s="40">
        <f>SUMIFS('Suivi journalier'!$B$8:$QN$8,'Suivi journalier'!$B$2:$QN$2,BE$3)</f>
        <v>0</v>
      </c>
      <c r="BF9" s="40">
        <f>SUMIFS('Suivi journalier'!$B$8:$QN$8,'Suivi journalier'!$B$2:$QN$2,BF$3)</f>
        <v>0</v>
      </c>
      <c r="BG9" s="40">
        <f>SUMIFS('Suivi journalier'!$B$8:$QN$8,'Suivi journalier'!$B$2:$QN$2,BG$3)</f>
        <v>0</v>
      </c>
      <c r="BH9" s="40">
        <f>SUMIFS('Suivi journalier'!$B$8:$QN$8,'Suivi journalier'!$B$2:$QN$2,BH$3)</f>
        <v>0</v>
      </c>
      <c r="BI9" s="40">
        <f>SUMIFS('Suivi journalier'!$B$8:$QN$8,'Suivi journalier'!$B$2:$QN$2,BI$3)</f>
        <v>0</v>
      </c>
      <c r="BJ9" s="40">
        <f>SUMIFS('Suivi journalier'!$B$8:$QN$8,'Suivi journalier'!$B$2:$QN$2,BJ$3)</f>
        <v>0</v>
      </c>
      <c r="BK9" s="40">
        <f>SUMIFS('Suivi journalier'!$B$8:$QN$8,'Suivi journalier'!$B$2:$QN$2,BK$3)</f>
        <v>0</v>
      </c>
      <c r="BL9" s="40">
        <f>SUMIFS('Suivi journalier'!$B$8:$QN$8,'Suivi journalier'!$B$2:$QN$2,BL$3)</f>
        <v>0</v>
      </c>
      <c r="BM9" s="40">
        <f>SUMIFS('Suivi journalier'!$B$8:$QN$8,'Suivi journalier'!$B$2:$QN$2,BM$3)</f>
        <v>0</v>
      </c>
      <c r="BN9" s="157">
        <f>SUMIFS('Suivi journalier'!$B$8:$QN$8,'Suivi journalier'!$B$2:$QN$2,BN$3)</f>
        <v>0</v>
      </c>
    </row>
    <row r="10" spans="1:66" x14ac:dyDescent="0.2">
      <c r="A10" s="39" t="s">
        <v>152</v>
      </c>
      <c r="B10" s="40">
        <f>SUMIFS('Suivi journalier'!$B$6:$QN$6,'Suivi journalier'!$B$2:$QN$2,B$3)</f>
        <v>0</v>
      </c>
      <c r="C10" s="40">
        <f>SUMIFS('Suivi journalier'!$B$6:$QN$6,'Suivi journalier'!$B$2:$QN$2,C$3)</f>
        <v>0</v>
      </c>
      <c r="D10" s="40">
        <f>SUMIFS('Suivi journalier'!$B$6:$QN$6,'Suivi journalier'!$B$2:$QN$2,D$3)</f>
        <v>0</v>
      </c>
      <c r="E10" s="40">
        <f>SUMIFS('Suivi journalier'!$B$6:$QN$6,'Suivi journalier'!$B$2:$QN$2,E$3)</f>
        <v>0</v>
      </c>
      <c r="F10" s="40">
        <f>SUMIFS('Suivi journalier'!$B$6:$QN$6,'Suivi journalier'!$B$2:$QN$2,F$3)</f>
        <v>0</v>
      </c>
      <c r="G10" s="40">
        <f>SUMIFS('Suivi journalier'!$B$6:$QN$6,'Suivi journalier'!$B$2:$QN$2,G$3)</f>
        <v>0</v>
      </c>
      <c r="H10" s="40">
        <f>SUMIFS('Suivi journalier'!$B$6:$QN$6,'Suivi journalier'!$B$2:$QN$2,H$3)</f>
        <v>0</v>
      </c>
      <c r="I10" s="40">
        <f>SUMIFS('Suivi journalier'!$B$6:$QN$6,'Suivi journalier'!$B$2:$QN$2,I$3)</f>
        <v>0</v>
      </c>
      <c r="J10" s="40">
        <f>SUMIFS('Suivi journalier'!$B$6:$QN$6,'Suivi journalier'!$B$2:$QN$2,J$3)</f>
        <v>0</v>
      </c>
      <c r="K10" s="40">
        <f>SUMIFS('Suivi journalier'!$B$6:$QN$6,'Suivi journalier'!$B$2:$QN$2,K$3)</f>
        <v>0</v>
      </c>
      <c r="L10" s="40">
        <f>SUMIFS('Suivi journalier'!$B$6:$QN$6,'Suivi journalier'!$B$2:$QN$2,L$3)</f>
        <v>0</v>
      </c>
      <c r="M10" s="40">
        <f>SUMIFS('Suivi journalier'!$B$6:$QN$6,'Suivi journalier'!$B$2:$QN$2,M$3)</f>
        <v>0</v>
      </c>
      <c r="N10" s="40">
        <f>SUMIFS('Suivi journalier'!$B$6:$QN$6,'Suivi journalier'!$B$2:$QN$2,N$3)</f>
        <v>0</v>
      </c>
      <c r="O10" s="40">
        <f>SUMIFS('Suivi journalier'!$B$6:$QN$6,'Suivi journalier'!$B$2:$QN$2,O$3)</f>
        <v>0</v>
      </c>
      <c r="P10" s="40">
        <f>SUMIFS('Suivi journalier'!$B$6:$QN$6,'Suivi journalier'!$B$2:$QN$2,P$3)</f>
        <v>0</v>
      </c>
      <c r="Q10" s="40">
        <f>SUMIFS('Suivi journalier'!$B$6:$QN$6,'Suivi journalier'!$B$2:$QN$2,Q$3)</f>
        <v>0</v>
      </c>
      <c r="R10" s="40">
        <f>SUMIFS('Suivi journalier'!$B$6:$QN$6,'Suivi journalier'!$B$2:$QN$2,R$3)</f>
        <v>0</v>
      </c>
      <c r="S10" s="40">
        <f>SUMIFS('Suivi journalier'!$B$6:$QN$6,'Suivi journalier'!$B$2:$QN$2,S$3)</f>
        <v>0</v>
      </c>
      <c r="T10" s="40">
        <f>SUMIFS('Suivi journalier'!$B$6:$QN$6,'Suivi journalier'!$B$2:$QN$2,T$3)</f>
        <v>0</v>
      </c>
      <c r="U10" s="40">
        <f>SUMIFS('Suivi journalier'!$B$6:$QN$6,'Suivi journalier'!$B$2:$QN$2,U$3)</f>
        <v>0</v>
      </c>
      <c r="V10" s="40">
        <f>SUMIFS('Suivi journalier'!$B$6:$QN$6,'Suivi journalier'!$B$2:$QN$2,V$3)</f>
        <v>0</v>
      </c>
      <c r="W10" s="40">
        <f>SUMIFS('Suivi journalier'!$B$6:$QN$6,'Suivi journalier'!$B$2:$QN$2,W$3)</f>
        <v>0</v>
      </c>
      <c r="X10" s="40">
        <f>SUMIFS('Suivi journalier'!$B$6:$QN$6,'Suivi journalier'!$B$2:$QN$2,X$3)</f>
        <v>0</v>
      </c>
      <c r="Y10" s="40">
        <f>SUMIFS('Suivi journalier'!$B$6:$QN$6,'Suivi journalier'!$B$2:$QN$2,Y$3)</f>
        <v>0</v>
      </c>
      <c r="Z10" s="40">
        <f>SUMIFS('Suivi journalier'!$B$6:$QN$6,'Suivi journalier'!$B$2:$QN$2,Z$3)</f>
        <v>0</v>
      </c>
      <c r="AA10" s="40">
        <f>SUMIFS('Suivi journalier'!$B$6:$QN$6,'Suivi journalier'!$B$2:$QN$2,AA$3)</f>
        <v>0</v>
      </c>
      <c r="AB10" s="40">
        <f>SUMIFS('Suivi journalier'!$B$6:$QN$6,'Suivi journalier'!$B$2:$QN$2,AB$3)</f>
        <v>0</v>
      </c>
      <c r="AC10" s="40">
        <f>SUMIFS('Suivi journalier'!$B$6:$QN$6,'Suivi journalier'!$B$2:$QN$2,AC$3)</f>
        <v>0</v>
      </c>
      <c r="AD10" s="40">
        <f>SUMIFS('Suivi journalier'!$B$6:$QN$6,'Suivi journalier'!$B$2:$QN$2,AD$3)</f>
        <v>0</v>
      </c>
      <c r="AE10" s="40">
        <f>SUMIFS('Suivi journalier'!$B$6:$QN$6,'Suivi journalier'!$B$2:$QN$2,AE$3)</f>
        <v>0</v>
      </c>
      <c r="AF10" s="40">
        <f>SUMIFS('Suivi journalier'!$B$6:$QN$6,'Suivi journalier'!$B$2:$QN$2,AF$3)</f>
        <v>0</v>
      </c>
      <c r="AG10" s="40">
        <f>SUMIFS('Suivi journalier'!$B$6:$QN$6,'Suivi journalier'!$B$2:$QN$2,AG$3)</f>
        <v>0</v>
      </c>
      <c r="AH10" s="40">
        <f>SUMIFS('Suivi journalier'!$B$6:$QN$6,'Suivi journalier'!$B$2:$QN$2,AH$3)</f>
        <v>0</v>
      </c>
      <c r="AI10" s="40">
        <f>SUMIFS('Suivi journalier'!$B$6:$QN$6,'Suivi journalier'!$B$2:$QN$2,AI$3)</f>
        <v>0</v>
      </c>
      <c r="AJ10" s="40">
        <f>SUMIFS('Suivi journalier'!$B$6:$QN$6,'Suivi journalier'!$B$2:$QN$2,AJ$3)</f>
        <v>0</v>
      </c>
      <c r="AK10" s="40">
        <f>SUMIFS('Suivi journalier'!$B$6:$QN$6,'Suivi journalier'!$B$2:$QN$2,AK$3)</f>
        <v>0</v>
      </c>
      <c r="AL10" s="40">
        <f>SUMIFS('Suivi journalier'!$B$6:$QN$6,'Suivi journalier'!$B$2:$QN$2,AL$3)</f>
        <v>0</v>
      </c>
      <c r="AM10" s="40">
        <f>SUMIFS('Suivi journalier'!$B$6:$QN$6,'Suivi journalier'!$B$2:$QN$2,AM$3)</f>
        <v>0</v>
      </c>
      <c r="AN10" s="40">
        <f>SUMIFS('Suivi journalier'!$B$6:$QN$6,'Suivi journalier'!$B$2:$QN$2,AN$3)</f>
        <v>0</v>
      </c>
      <c r="AO10" s="40">
        <f>SUMIFS('Suivi journalier'!$B$6:$QN$6,'Suivi journalier'!$B$2:$QN$2,AO$3)</f>
        <v>0</v>
      </c>
      <c r="AP10" s="40">
        <f>SUMIFS('Suivi journalier'!$B$6:$QN$6,'Suivi journalier'!$B$2:$QN$2,AP$3)</f>
        <v>0</v>
      </c>
      <c r="AQ10" s="40">
        <f>SUMIFS('Suivi journalier'!$B$6:$QN$6,'Suivi journalier'!$B$2:$QN$2,AQ$3)</f>
        <v>0</v>
      </c>
      <c r="AR10" s="40">
        <f>SUMIFS('Suivi journalier'!$B$6:$QN$6,'Suivi journalier'!$B$2:$QN$2,AR$3)</f>
        <v>0</v>
      </c>
      <c r="AS10" s="40">
        <f>SUMIFS('Suivi journalier'!$B$6:$QN$6,'Suivi journalier'!$B$2:$QN$2,AS$3)</f>
        <v>0</v>
      </c>
      <c r="AT10" s="40">
        <f>SUMIFS('Suivi journalier'!$B$6:$QN$6,'Suivi journalier'!$B$2:$QN$2,AT$3)</f>
        <v>0</v>
      </c>
      <c r="AU10" s="40">
        <f>SUMIFS('Suivi journalier'!$B$6:$QN$6,'Suivi journalier'!$B$2:$QN$2,AU$3)</f>
        <v>0</v>
      </c>
      <c r="AV10" s="40">
        <f>SUMIFS('Suivi journalier'!$B$6:$QN$6,'Suivi journalier'!$B$2:$QN$2,AV$3)</f>
        <v>0</v>
      </c>
      <c r="AW10" s="40">
        <f>SUMIFS('Suivi journalier'!$B$6:$QN$6,'Suivi journalier'!$B$2:$QN$2,AW$3)</f>
        <v>0</v>
      </c>
      <c r="AX10" s="40">
        <f>SUMIFS('Suivi journalier'!$B$6:$QN$6,'Suivi journalier'!$B$2:$QN$2,AX$3)</f>
        <v>0</v>
      </c>
      <c r="AY10" s="40">
        <f>SUMIFS('Suivi journalier'!$B$6:$QN$6,'Suivi journalier'!$B$2:$QN$2,AY$3)</f>
        <v>0</v>
      </c>
      <c r="AZ10" s="40">
        <f>SUMIFS('Suivi journalier'!$B$6:$QN$6,'Suivi journalier'!$B$2:$QN$2,AZ$3)</f>
        <v>0</v>
      </c>
      <c r="BA10" s="40">
        <f>SUMIFS('Suivi journalier'!$B$6:$QN$6,'Suivi journalier'!$B$2:$QN$2,BA$3)</f>
        <v>0</v>
      </c>
      <c r="BB10" s="40">
        <f>SUMIFS('Suivi journalier'!$B$6:$QN$6,'Suivi journalier'!$B$2:$QN$2,BB$3)</f>
        <v>0</v>
      </c>
      <c r="BC10" s="40">
        <f>SUMIFS('Suivi journalier'!$B$6:$QN$6,'Suivi journalier'!$B$2:$QN$2,BC$3)</f>
        <v>0</v>
      </c>
      <c r="BD10" s="40">
        <f>SUMIFS('Suivi journalier'!$B$6:$QN$6,'Suivi journalier'!$B$2:$QN$2,BD$3)</f>
        <v>0</v>
      </c>
      <c r="BE10" s="40">
        <f>SUMIFS('Suivi journalier'!$B$6:$QN$6,'Suivi journalier'!$B$2:$QN$2,BE$3)</f>
        <v>0</v>
      </c>
      <c r="BF10" s="40">
        <f>SUMIFS('Suivi journalier'!$B$6:$QN$6,'Suivi journalier'!$B$2:$QN$2,BF$3)</f>
        <v>0</v>
      </c>
      <c r="BG10" s="40">
        <f>SUMIFS('Suivi journalier'!$B$6:$QN$6,'Suivi journalier'!$B$2:$QN$2,BG$3)</f>
        <v>0</v>
      </c>
      <c r="BH10" s="40">
        <f>SUMIFS('Suivi journalier'!$B$6:$QN$6,'Suivi journalier'!$B$2:$QN$2,BH$3)</f>
        <v>0</v>
      </c>
      <c r="BI10" s="40">
        <f>SUMIFS('Suivi journalier'!$B$6:$QN$6,'Suivi journalier'!$B$2:$QN$2,BI$3)</f>
        <v>0</v>
      </c>
      <c r="BJ10" s="40">
        <f>SUMIFS('Suivi journalier'!$B$6:$QN$6,'Suivi journalier'!$B$2:$QN$2,BJ$3)</f>
        <v>0</v>
      </c>
      <c r="BK10" s="40">
        <f>SUMIFS('Suivi journalier'!$B$6:$QN$6,'Suivi journalier'!$B$2:$QN$2,BK$3)</f>
        <v>0</v>
      </c>
      <c r="BL10" s="40">
        <f>SUMIFS('Suivi journalier'!$B$6:$QN$6,'Suivi journalier'!$B$2:$QN$2,BL$3)</f>
        <v>0</v>
      </c>
      <c r="BM10" s="40">
        <f>SUMIFS('Suivi journalier'!$B$6:$QN$6,'Suivi journalier'!$B$2:$QN$2,BM$3)</f>
        <v>0</v>
      </c>
      <c r="BN10" s="157">
        <f>SUMIFS('Suivi journalier'!$B$6:$QN$6,'Suivi journalier'!$B$2:$QN$2,BN$3)</f>
        <v>0</v>
      </c>
    </row>
    <row r="11" spans="1:66" x14ac:dyDescent="0.2">
      <c r="A11" s="30" t="s">
        <v>153</v>
      </c>
      <c r="B11" s="31">
        <f>B5-B6-B8-B9+B10</f>
        <v>22599</v>
      </c>
      <c r="C11" s="31">
        <f>C5-C6-C8-C9+C10</f>
        <v>22526</v>
      </c>
      <c r="D11" s="31">
        <f t="shared" ref="D11:BN11" si="2">D5-D6-D8-D9+D10</f>
        <v>22484</v>
      </c>
      <c r="E11" s="31">
        <f t="shared" si="2"/>
        <v>22451</v>
      </c>
      <c r="F11" s="31">
        <f t="shared" si="2"/>
        <v>22420</v>
      </c>
      <c r="G11" s="31">
        <f t="shared" si="2"/>
        <v>22394</v>
      </c>
      <c r="H11" s="31">
        <f t="shared" si="2"/>
        <v>22372</v>
      </c>
      <c r="I11" s="31">
        <f t="shared" si="2"/>
        <v>22353</v>
      </c>
      <c r="J11" s="31">
        <f t="shared" si="2"/>
        <v>22317</v>
      </c>
      <c r="K11" s="31">
        <f t="shared" si="2"/>
        <v>22297</v>
      </c>
      <c r="L11" s="31">
        <f t="shared" si="2"/>
        <v>22267</v>
      </c>
      <c r="M11" s="31">
        <f t="shared" si="2"/>
        <v>22205</v>
      </c>
      <c r="N11" s="31">
        <f t="shared" si="2"/>
        <v>22128</v>
      </c>
      <c r="O11" s="31">
        <f t="shared" si="2"/>
        <v>22082</v>
      </c>
      <c r="P11" s="31">
        <f t="shared" si="2"/>
        <v>22050</v>
      </c>
      <c r="Q11" s="31">
        <f t="shared" si="2"/>
        <v>22026</v>
      </c>
      <c r="R11" s="31">
        <f t="shared" si="2"/>
        <v>22000</v>
      </c>
      <c r="S11" s="31">
        <f t="shared" si="2"/>
        <v>21981</v>
      </c>
      <c r="T11" s="31">
        <f t="shared" si="2"/>
        <v>21967</v>
      </c>
      <c r="U11" s="31">
        <f t="shared" si="2"/>
        <v>21946</v>
      </c>
      <c r="V11" s="31">
        <f t="shared" si="2"/>
        <v>21570</v>
      </c>
      <c r="W11" s="31">
        <f t="shared" si="2"/>
        <v>21547</v>
      </c>
      <c r="X11" s="31">
        <f t="shared" si="2"/>
        <v>21525</v>
      </c>
      <c r="Y11" s="31">
        <f t="shared" si="2"/>
        <v>21507</v>
      </c>
      <c r="Z11" s="31">
        <f t="shared" si="2"/>
        <v>21497</v>
      </c>
      <c r="AA11" s="31">
        <f t="shared" si="2"/>
        <v>21474</v>
      </c>
      <c r="AB11" s="31">
        <f t="shared" si="2"/>
        <v>21449</v>
      </c>
      <c r="AC11" s="31">
        <f t="shared" si="2"/>
        <v>21412</v>
      </c>
      <c r="AD11" s="31">
        <f t="shared" si="2"/>
        <v>21384</v>
      </c>
      <c r="AE11" s="31">
        <f t="shared" si="2"/>
        <v>21355</v>
      </c>
      <c r="AF11" s="31">
        <f t="shared" si="2"/>
        <v>21330</v>
      </c>
      <c r="AG11" s="31">
        <f t="shared" si="2"/>
        <v>21295</v>
      </c>
      <c r="AH11" s="31">
        <f t="shared" si="2"/>
        <v>21266</v>
      </c>
      <c r="AI11" s="31">
        <f t="shared" si="2"/>
        <v>21228</v>
      </c>
      <c r="AJ11" s="31">
        <f t="shared" si="2"/>
        <v>21194</v>
      </c>
      <c r="AK11" s="31">
        <f t="shared" si="2"/>
        <v>21165</v>
      </c>
      <c r="AL11" s="31">
        <f t="shared" si="2"/>
        <v>21129</v>
      </c>
      <c r="AM11" s="31">
        <f t="shared" si="2"/>
        <v>21093</v>
      </c>
      <c r="AN11" s="31">
        <f t="shared" si="2"/>
        <v>21051</v>
      </c>
      <c r="AO11" s="31">
        <f t="shared" si="2"/>
        <v>21014</v>
      </c>
      <c r="AP11" s="31">
        <f t="shared" si="2"/>
        <v>20982</v>
      </c>
      <c r="AQ11" s="31">
        <f t="shared" si="2"/>
        <v>20946</v>
      </c>
      <c r="AR11" s="31">
        <f t="shared" si="2"/>
        <v>20920</v>
      </c>
      <c r="AS11" s="31">
        <f t="shared" si="2"/>
        <v>20881</v>
      </c>
      <c r="AT11" s="31">
        <f t="shared" si="2"/>
        <v>20837</v>
      </c>
      <c r="AU11" s="31">
        <f t="shared" si="2"/>
        <v>20804</v>
      </c>
      <c r="AV11" s="31">
        <f t="shared" si="2"/>
        <v>20804</v>
      </c>
      <c r="AW11" s="31">
        <f t="shared" si="2"/>
        <v>20804</v>
      </c>
      <c r="AX11" s="31">
        <f t="shared" si="2"/>
        <v>20804</v>
      </c>
      <c r="AY11" s="31">
        <f t="shared" si="2"/>
        <v>20804</v>
      </c>
      <c r="AZ11" s="31">
        <f t="shared" si="2"/>
        <v>20804</v>
      </c>
      <c r="BA11" s="31">
        <f t="shared" si="2"/>
        <v>20804</v>
      </c>
      <c r="BB11" s="31">
        <f t="shared" si="2"/>
        <v>20804</v>
      </c>
      <c r="BC11" s="31">
        <f t="shared" si="2"/>
        <v>20804</v>
      </c>
      <c r="BD11" s="31">
        <f t="shared" si="2"/>
        <v>20804</v>
      </c>
      <c r="BE11" s="31">
        <f t="shared" si="2"/>
        <v>20804</v>
      </c>
      <c r="BF11" s="31">
        <f t="shared" si="2"/>
        <v>20804</v>
      </c>
      <c r="BG11" s="31">
        <f t="shared" si="2"/>
        <v>20804</v>
      </c>
      <c r="BH11" s="31">
        <f t="shared" si="2"/>
        <v>20804</v>
      </c>
      <c r="BI11" s="31">
        <f t="shared" si="2"/>
        <v>20804</v>
      </c>
      <c r="BJ11" s="31">
        <f t="shared" si="2"/>
        <v>20804</v>
      </c>
      <c r="BK11" s="31">
        <f t="shared" si="2"/>
        <v>20804</v>
      </c>
      <c r="BL11" s="31">
        <f t="shared" si="2"/>
        <v>20804</v>
      </c>
      <c r="BM11" s="31">
        <f t="shared" si="2"/>
        <v>20804</v>
      </c>
      <c r="BN11" s="158">
        <f t="shared" si="2"/>
        <v>20804</v>
      </c>
    </row>
    <row r="12" spans="1:66" x14ac:dyDescent="0.2">
      <c r="A12" s="26" t="s">
        <v>154</v>
      </c>
      <c r="B12" s="153">
        <f>'Suivi journalier'!B10</f>
        <v>3450</v>
      </c>
      <c r="C12" s="153">
        <f>B18</f>
        <v>3405</v>
      </c>
      <c r="D12" s="153">
        <f t="shared" ref="D12:BN12" si="3">C18</f>
        <v>3387</v>
      </c>
      <c r="E12" s="153">
        <f t="shared" si="3"/>
        <v>3374</v>
      </c>
      <c r="F12" s="153">
        <f t="shared" si="3"/>
        <v>3368</v>
      </c>
      <c r="G12" s="153">
        <f t="shared" si="3"/>
        <v>3359</v>
      </c>
      <c r="H12" s="153">
        <f t="shared" si="3"/>
        <v>3352</v>
      </c>
      <c r="I12" s="153">
        <f t="shared" si="3"/>
        <v>3346</v>
      </c>
      <c r="J12" s="153">
        <f t="shared" si="3"/>
        <v>3337</v>
      </c>
      <c r="K12" s="153">
        <f t="shared" si="3"/>
        <v>3330</v>
      </c>
      <c r="L12" s="153">
        <f t="shared" si="3"/>
        <v>3322</v>
      </c>
      <c r="M12" s="153">
        <f t="shared" si="3"/>
        <v>3316</v>
      </c>
      <c r="N12" s="153">
        <f t="shared" si="3"/>
        <v>3310</v>
      </c>
      <c r="O12" s="153">
        <f t="shared" si="3"/>
        <v>3302</v>
      </c>
      <c r="P12" s="153">
        <f t="shared" si="3"/>
        <v>3294</v>
      </c>
      <c r="Q12" s="153">
        <f t="shared" si="3"/>
        <v>3289</v>
      </c>
      <c r="R12" s="153">
        <f t="shared" si="3"/>
        <v>3284</v>
      </c>
      <c r="S12" s="153">
        <f t="shared" si="3"/>
        <v>3275</v>
      </c>
      <c r="T12" s="153">
        <f t="shared" si="3"/>
        <v>3268</v>
      </c>
      <c r="U12" s="153">
        <f t="shared" si="3"/>
        <v>3262</v>
      </c>
      <c r="V12" s="153">
        <f t="shared" si="3"/>
        <v>3258</v>
      </c>
      <c r="W12" s="153">
        <f t="shared" si="3"/>
        <v>3253</v>
      </c>
      <c r="X12" s="153">
        <f t="shared" si="3"/>
        <v>2990</v>
      </c>
      <c r="Y12" s="153">
        <f t="shared" si="3"/>
        <v>2399</v>
      </c>
      <c r="Z12" s="153">
        <f t="shared" si="3"/>
        <v>2397</v>
      </c>
      <c r="AA12" s="153">
        <f t="shared" si="3"/>
        <v>2390</v>
      </c>
      <c r="AB12" s="153">
        <f t="shared" si="3"/>
        <v>2384</v>
      </c>
      <c r="AC12" s="153">
        <f t="shared" si="3"/>
        <v>2382</v>
      </c>
      <c r="AD12" s="153">
        <f t="shared" si="3"/>
        <v>2375</v>
      </c>
      <c r="AE12" s="153">
        <f t="shared" si="3"/>
        <v>2368</v>
      </c>
      <c r="AF12" s="153">
        <f t="shared" si="3"/>
        <v>2355</v>
      </c>
      <c r="AG12" s="153">
        <f t="shared" si="3"/>
        <v>2333</v>
      </c>
      <c r="AH12" s="153">
        <f t="shared" si="3"/>
        <v>2307</v>
      </c>
      <c r="AI12" s="153">
        <f t="shared" si="3"/>
        <v>2291</v>
      </c>
      <c r="AJ12" s="153">
        <f t="shared" si="3"/>
        <v>2283</v>
      </c>
      <c r="AK12" s="153">
        <f t="shared" si="3"/>
        <v>2276</v>
      </c>
      <c r="AL12" s="153">
        <f t="shared" si="3"/>
        <v>2258</v>
      </c>
      <c r="AM12" s="153">
        <f t="shared" si="3"/>
        <v>2249</v>
      </c>
      <c r="AN12" s="153">
        <f t="shared" si="3"/>
        <v>2233</v>
      </c>
      <c r="AO12" s="153">
        <f t="shared" si="3"/>
        <v>2215</v>
      </c>
      <c r="AP12" s="153">
        <f t="shared" si="3"/>
        <v>2201</v>
      </c>
      <c r="AQ12" s="153">
        <f t="shared" si="3"/>
        <v>2198</v>
      </c>
      <c r="AR12" s="153">
        <f t="shared" si="3"/>
        <v>2195</v>
      </c>
      <c r="AS12" s="153">
        <f t="shared" si="3"/>
        <v>2188</v>
      </c>
      <c r="AT12" s="153">
        <f t="shared" si="3"/>
        <v>2178</v>
      </c>
      <c r="AU12" s="153">
        <f t="shared" si="3"/>
        <v>2174</v>
      </c>
      <c r="AV12" s="153">
        <f t="shared" si="3"/>
        <v>2161</v>
      </c>
      <c r="AW12" s="153">
        <f t="shared" si="3"/>
        <v>2161</v>
      </c>
      <c r="AX12" s="153">
        <f t="shared" si="3"/>
        <v>2161</v>
      </c>
      <c r="AY12" s="153">
        <f t="shared" si="3"/>
        <v>2161</v>
      </c>
      <c r="AZ12" s="153">
        <f t="shared" si="3"/>
        <v>2161</v>
      </c>
      <c r="BA12" s="153">
        <f t="shared" si="3"/>
        <v>2161</v>
      </c>
      <c r="BB12" s="153">
        <f t="shared" si="3"/>
        <v>2161</v>
      </c>
      <c r="BC12" s="153">
        <f t="shared" si="3"/>
        <v>2161</v>
      </c>
      <c r="BD12" s="153">
        <f t="shared" si="3"/>
        <v>2161</v>
      </c>
      <c r="BE12" s="153">
        <f t="shared" si="3"/>
        <v>2161</v>
      </c>
      <c r="BF12" s="153">
        <f t="shared" si="3"/>
        <v>2161</v>
      </c>
      <c r="BG12" s="153">
        <f t="shared" si="3"/>
        <v>2161</v>
      </c>
      <c r="BH12" s="153">
        <f t="shared" si="3"/>
        <v>2161</v>
      </c>
      <c r="BI12" s="153">
        <f t="shared" si="3"/>
        <v>2161</v>
      </c>
      <c r="BJ12" s="153">
        <f t="shared" si="3"/>
        <v>2161</v>
      </c>
      <c r="BK12" s="153">
        <f t="shared" si="3"/>
        <v>2161</v>
      </c>
      <c r="BL12" s="153">
        <f t="shared" si="3"/>
        <v>2161</v>
      </c>
      <c r="BM12" s="153">
        <f t="shared" si="3"/>
        <v>2161</v>
      </c>
      <c r="BN12" s="159">
        <f t="shared" si="3"/>
        <v>2161</v>
      </c>
    </row>
    <row r="13" spans="1:66" x14ac:dyDescent="0.2">
      <c r="A13" s="16" t="s">
        <v>148</v>
      </c>
      <c r="B13" s="17">
        <f>SUMIFS('Suivi journalier'!$B$11:$QN$11,'Suivi journalier'!$B$2:$QN$2,B$3)</f>
        <v>45</v>
      </c>
      <c r="C13" s="17">
        <f>SUMIFS('Suivi journalier'!$B$11:$QN$11,'Suivi journalier'!$B$2:$QN$2,C$3)</f>
        <v>18</v>
      </c>
      <c r="D13" s="17">
        <f>SUMIFS('Suivi journalier'!$B$11:$QN$11,'Suivi journalier'!$B$2:$QN$2,D$3)</f>
        <v>13</v>
      </c>
      <c r="E13" s="17">
        <f>SUMIFS('Suivi journalier'!$B$11:$QN$11,'Suivi journalier'!$B$2:$QN$2,E$3)</f>
        <v>6</v>
      </c>
      <c r="F13" s="17">
        <f>SUMIFS('Suivi journalier'!$B$11:$QN$11,'Suivi journalier'!$B$2:$QN$2,F$3)</f>
        <v>9</v>
      </c>
      <c r="G13" s="17">
        <f>SUMIFS('Suivi journalier'!$B$11:$QN$11,'Suivi journalier'!$B$2:$QN$2,G$3)</f>
        <v>7</v>
      </c>
      <c r="H13" s="17">
        <f>SUMIFS('Suivi journalier'!$B$11:$QN$11,'Suivi journalier'!$B$2:$QN$2,H$3)</f>
        <v>6</v>
      </c>
      <c r="I13" s="17">
        <f>SUMIFS('Suivi journalier'!$B$11:$QN$11,'Suivi journalier'!$B$2:$QN$2,I$3)</f>
        <v>9</v>
      </c>
      <c r="J13" s="17">
        <f>SUMIFS('Suivi journalier'!$B$11:$QN$11,'Suivi journalier'!$B$2:$QN$2,J$3)</f>
        <v>7</v>
      </c>
      <c r="K13" s="17">
        <f>SUMIFS('Suivi journalier'!$B$11:$QN$11,'Suivi journalier'!$B$2:$QN$2,K$3)</f>
        <v>8</v>
      </c>
      <c r="L13" s="17">
        <f>SUMIFS('Suivi journalier'!$B$11:$QN$11,'Suivi journalier'!$B$2:$QN$2,L$3)</f>
        <v>6</v>
      </c>
      <c r="M13" s="17">
        <f>SUMIFS('Suivi journalier'!$B$11:$QN$11,'Suivi journalier'!$B$2:$QN$2,M$3)</f>
        <v>6</v>
      </c>
      <c r="N13" s="17">
        <f>SUMIFS('Suivi journalier'!$B$11:$QN$11,'Suivi journalier'!$B$2:$QN$2,N$3)</f>
        <v>8</v>
      </c>
      <c r="O13" s="17">
        <f>SUMIFS('Suivi journalier'!$B$11:$QN$11,'Suivi journalier'!$B$2:$QN$2,O$3)</f>
        <v>8</v>
      </c>
      <c r="P13" s="17">
        <f>SUMIFS('Suivi journalier'!$B$11:$QN$11,'Suivi journalier'!$B$2:$QN$2,P$3)</f>
        <v>5</v>
      </c>
      <c r="Q13" s="17">
        <f>SUMIFS('Suivi journalier'!$B$11:$QN$11,'Suivi journalier'!$B$2:$QN$2,Q$3)</f>
        <v>5</v>
      </c>
      <c r="R13" s="17">
        <f>SUMIFS('Suivi journalier'!$B$11:$QN$11,'Suivi journalier'!$B$2:$QN$2,R$3)</f>
        <v>9</v>
      </c>
      <c r="S13" s="17">
        <f>SUMIFS('Suivi journalier'!$B$11:$QN$11,'Suivi journalier'!$B$2:$QN$2,S$3)</f>
        <v>7</v>
      </c>
      <c r="T13" s="17">
        <f>SUMIFS('Suivi journalier'!$B$11:$QN$11,'Suivi journalier'!$B$2:$QN$2,T$3)</f>
        <v>6</v>
      </c>
      <c r="U13" s="17">
        <f>SUMIFS('Suivi journalier'!$B$11:$QN$11,'Suivi journalier'!$B$2:$QN$2,U$3)</f>
        <v>4</v>
      </c>
      <c r="V13" s="17">
        <f>SUMIFS('Suivi journalier'!$B$11:$QN$11,'Suivi journalier'!$B$2:$QN$2,V$3)</f>
        <v>5</v>
      </c>
      <c r="W13" s="17">
        <f>SUMIFS('Suivi journalier'!$B$11:$QN$11,'Suivi journalier'!$B$2:$QN$2,W$3)</f>
        <v>13</v>
      </c>
      <c r="X13" s="17">
        <f>SUMIFS('Suivi journalier'!$B$11:$QN$11,'Suivi journalier'!$B$2:$QN$2,X$3)</f>
        <v>1</v>
      </c>
      <c r="Y13" s="17">
        <f>SUMIFS('Suivi journalier'!$B$11:$QN$11,'Suivi journalier'!$B$2:$QN$2,Y$3)</f>
        <v>2</v>
      </c>
      <c r="Z13" s="17">
        <f>SUMIFS('Suivi journalier'!$B$11:$QN$11,'Suivi journalier'!$B$2:$QN$2,Z$3)</f>
        <v>7</v>
      </c>
      <c r="AA13" s="17">
        <f>SUMIFS('Suivi journalier'!$B$11:$QN$11,'Suivi journalier'!$B$2:$QN$2,AA$3)</f>
        <v>6</v>
      </c>
      <c r="AB13" s="17">
        <f>SUMIFS('Suivi journalier'!$B$11:$QN$11,'Suivi journalier'!$B$2:$QN$2,AB$3)</f>
        <v>2</v>
      </c>
      <c r="AC13" s="17">
        <f>SUMIFS('Suivi journalier'!$B$11:$QN$11,'Suivi journalier'!$B$2:$QN$2,AC$3)</f>
        <v>7</v>
      </c>
      <c r="AD13" s="17">
        <f>SUMIFS('Suivi journalier'!$B$11:$QN$11,'Suivi journalier'!$B$2:$QN$2,AD$3)</f>
        <v>7</v>
      </c>
      <c r="AE13" s="17">
        <f>SUMIFS('Suivi journalier'!$B$11:$QN$11,'Suivi journalier'!$B$2:$QN$2,AE$3)</f>
        <v>13</v>
      </c>
      <c r="AF13" s="17">
        <f>SUMIFS('Suivi journalier'!$B$11:$QN$11,'Suivi journalier'!$B$2:$QN$2,AF$3)</f>
        <v>22</v>
      </c>
      <c r="AG13" s="17">
        <f>SUMIFS('Suivi journalier'!$B$11:$QN$11,'Suivi journalier'!$B$2:$QN$2,AG$3)</f>
        <v>26</v>
      </c>
      <c r="AH13" s="17">
        <f>SUMIFS('Suivi journalier'!$B$11:$QN$11,'Suivi journalier'!$B$2:$QN$2,AH$3)</f>
        <v>16</v>
      </c>
      <c r="AI13" s="17">
        <f>SUMIFS('Suivi journalier'!$B$11:$QN$11,'Suivi journalier'!$B$2:$QN$2,AI$3)</f>
        <v>8</v>
      </c>
      <c r="AJ13" s="17">
        <f>SUMIFS('Suivi journalier'!$B$11:$QN$11,'Suivi journalier'!$B$2:$QN$2,AJ$3)</f>
        <v>7</v>
      </c>
      <c r="AK13" s="17">
        <f>SUMIFS('Suivi journalier'!$B$11:$QN$11,'Suivi journalier'!$B$2:$QN$2,AK$3)</f>
        <v>18</v>
      </c>
      <c r="AL13" s="17">
        <f>SUMIFS('Suivi journalier'!$B$11:$QN$11,'Suivi journalier'!$B$2:$QN$2,AL$3)</f>
        <v>9</v>
      </c>
      <c r="AM13" s="17">
        <f>SUMIFS('Suivi journalier'!$B$11:$QN$11,'Suivi journalier'!$B$2:$QN$2,AM$3)</f>
        <v>16</v>
      </c>
      <c r="AN13" s="17">
        <f>SUMIFS('Suivi journalier'!$B$11:$QN$11,'Suivi journalier'!$B$2:$QN$2,AN$3)</f>
        <v>18</v>
      </c>
      <c r="AO13" s="17">
        <f>SUMIFS('Suivi journalier'!$B$11:$QN$11,'Suivi journalier'!$B$2:$QN$2,AO$3)</f>
        <v>14</v>
      </c>
      <c r="AP13" s="17">
        <f>SUMIFS('Suivi journalier'!$B$11:$QN$11,'Suivi journalier'!$B$2:$QN$2,AP$3)</f>
        <v>3</v>
      </c>
      <c r="AQ13" s="17">
        <f>SUMIFS('Suivi journalier'!$B$11:$QN$11,'Suivi journalier'!$B$2:$QN$2,AQ$3)</f>
        <v>3</v>
      </c>
      <c r="AR13" s="17">
        <f>SUMIFS('Suivi journalier'!$B$11:$QN$11,'Suivi journalier'!$B$2:$QN$2,AR$3)</f>
        <v>7</v>
      </c>
      <c r="AS13" s="17">
        <f>SUMIFS('Suivi journalier'!$B$11:$QN$11,'Suivi journalier'!$B$2:$QN$2,AS$3)</f>
        <v>10</v>
      </c>
      <c r="AT13" s="17">
        <f>SUMIFS('Suivi journalier'!$B$11:$QN$11,'Suivi journalier'!$B$2:$QN$2,AT$3)</f>
        <v>4</v>
      </c>
      <c r="AU13" s="17">
        <f>SUMIFS('Suivi journalier'!$B$11:$QN$11,'Suivi journalier'!$B$2:$QN$2,AU$3)</f>
        <v>13</v>
      </c>
      <c r="AV13" s="17">
        <f>SUMIFS('Suivi journalier'!$B$11:$QN$11,'Suivi journalier'!$B$2:$QN$2,AV$3)</f>
        <v>0</v>
      </c>
      <c r="AW13" s="17">
        <f>SUMIFS('Suivi journalier'!$B$11:$QN$11,'Suivi journalier'!$B$2:$QN$2,AW$3)</f>
        <v>0</v>
      </c>
      <c r="AX13" s="17">
        <f>SUMIFS('Suivi journalier'!$B$11:$QN$11,'Suivi journalier'!$B$2:$QN$2,AX$3)</f>
        <v>0</v>
      </c>
      <c r="AY13" s="17">
        <f>SUMIFS('Suivi journalier'!$B$11:$QN$11,'Suivi journalier'!$B$2:$QN$2,AY$3)</f>
        <v>0</v>
      </c>
      <c r="AZ13" s="17">
        <f>SUMIFS('Suivi journalier'!$B$11:$QN$11,'Suivi journalier'!$B$2:$QN$2,AZ$3)</f>
        <v>0</v>
      </c>
      <c r="BA13" s="17">
        <f>SUMIFS('Suivi journalier'!$B$11:$QN$11,'Suivi journalier'!$B$2:$QN$2,BA$3)</f>
        <v>0</v>
      </c>
      <c r="BB13" s="17">
        <f>SUMIFS('Suivi journalier'!$B$11:$QN$11,'Suivi journalier'!$B$2:$QN$2,BB$3)</f>
        <v>0</v>
      </c>
      <c r="BC13" s="17">
        <f>SUMIFS('Suivi journalier'!$B$11:$QN$11,'Suivi journalier'!$B$2:$QN$2,BC$3)</f>
        <v>0</v>
      </c>
      <c r="BD13" s="17">
        <f>SUMIFS('Suivi journalier'!$B$11:$QN$11,'Suivi journalier'!$B$2:$QN$2,BD$3)</f>
        <v>0</v>
      </c>
      <c r="BE13" s="17">
        <f>SUMIFS('Suivi journalier'!$B$11:$QN$11,'Suivi journalier'!$B$2:$QN$2,BE$3)</f>
        <v>0</v>
      </c>
      <c r="BF13" s="17">
        <f>SUMIFS('Suivi journalier'!$B$11:$QN$11,'Suivi journalier'!$B$2:$QN$2,BF$3)</f>
        <v>0</v>
      </c>
      <c r="BG13" s="17">
        <f>SUMIFS('Suivi journalier'!$B$11:$QN$11,'Suivi journalier'!$B$2:$QN$2,BG$3)</f>
        <v>0</v>
      </c>
      <c r="BH13" s="17">
        <f>SUMIFS('Suivi journalier'!$B$11:$QN$11,'Suivi journalier'!$B$2:$QN$2,BH$3)</f>
        <v>0</v>
      </c>
      <c r="BI13" s="17">
        <f>SUMIFS('Suivi journalier'!$B$11:$QN$11,'Suivi journalier'!$B$2:$QN$2,BI$3)</f>
        <v>0</v>
      </c>
      <c r="BJ13" s="17">
        <f>SUMIFS('Suivi journalier'!$B$11:$QN$11,'Suivi journalier'!$B$2:$QN$2,BJ$3)</f>
        <v>0</v>
      </c>
      <c r="BK13" s="17">
        <f>SUMIFS('Suivi journalier'!$B$11:$QN$11,'Suivi journalier'!$B$2:$QN$2,BK$3)</f>
        <v>0</v>
      </c>
      <c r="BL13" s="17">
        <f>SUMIFS('Suivi journalier'!$B$11:$QN$11,'Suivi journalier'!$B$2:$QN$2,BL$3)</f>
        <v>0</v>
      </c>
      <c r="BM13" s="17">
        <f>SUMIFS('Suivi journalier'!$B$11:$QN$11,'Suivi journalier'!$B$2:$QN$2,BM$3)</f>
        <v>0</v>
      </c>
      <c r="BN13" s="162">
        <f>SUMIFS('Suivi journalier'!$B$11:$QN$11,'Suivi journalier'!$B$2:$QN$2,BN$3)</f>
        <v>0</v>
      </c>
    </row>
    <row r="14" spans="1:66" x14ac:dyDescent="0.2">
      <c r="A14" s="94" t="s">
        <v>149</v>
      </c>
      <c r="B14" s="133">
        <f>B13/B12</f>
        <v>1.3043478260869565E-2</v>
      </c>
      <c r="C14" s="133">
        <f>C13/C12</f>
        <v>5.2863436123348016E-3</v>
      </c>
      <c r="D14" s="133">
        <f t="shared" ref="D14:BN14" si="4">D13/D12</f>
        <v>3.8382049010924121E-3</v>
      </c>
      <c r="E14" s="133">
        <f t="shared" si="4"/>
        <v>1.7783046828689982E-3</v>
      </c>
      <c r="F14" s="133">
        <f t="shared" si="4"/>
        <v>2.6722090261282658E-3</v>
      </c>
      <c r="G14" s="133">
        <f t="shared" si="4"/>
        <v>2.0839535576064306E-3</v>
      </c>
      <c r="H14" s="133">
        <f t="shared" si="4"/>
        <v>1.7899761336515514E-3</v>
      </c>
      <c r="I14" s="133">
        <f t="shared" si="4"/>
        <v>2.6897788404064557E-3</v>
      </c>
      <c r="J14" s="133">
        <f t="shared" si="4"/>
        <v>2.0976925382079712E-3</v>
      </c>
      <c r="K14" s="133">
        <f t="shared" si="4"/>
        <v>2.4024024024024023E-3</v>
      </c>
      <c r="L14" s="133">
        <f t="shared" si="4"/>
        <v>1.8061408789885611E-3</v>
      </c>
      <c r="M14" s="133">
        <f t="shared" si="4"/>
        <v>1.8094089264173703E-3</v>
      </c>
      <c r="N14" s="133">
        <f t="shared" si="4"/>
        <v>2.4169184290030211E-3</v>
      </c>
      <c r="O14" s="133">
        <f t="shared" si="4"/>
        <v>2.4227740763173833E-3</v>
      </c>
      <c r="P14" s="133">
        <f t="shared" si="4"/>
        <v>1.5179113539769277E-3</v>
      </c>
      <c r="Q14" s="133">
        <f t="shared" si="4"/>
        <v>1.5202189115232593E-3</v>
      </c>
      <c r="R14" s="133">
        <f t="shared" si="4"/>
        <v>2.7405602923264312E-3</v>
      </c>
      <c r="S14" s="133">
        <f t="shared" si="4"/>
        <v>2.1374045801526719E-3</v>
      </c>
      <c r="T14" s="133">
        <f t="shared" si="4"/>
        <v>1.8359853121175031E-3</v>
      </c>
      <c r="U14" s="133">
        <f t="shared" si="4"/>
        <v>1.226241569589209E-3</v>
      </c>
      <c r="V14" s="133">
        <f t="shared" si="4"/>
        <v>1.5346838551258441E-3</v>
      </c>
      <c r="W14" s="133">
        <f t="shared" si="4"/>
        <v>3.9963110974485091E-3</v>
      </c>
      <c r="X14" s="133">
        <f t="shared" si="4"/>
        <v>3.3444816053511704E-4</v>
      </c>
      <c r="Y14" s="133">
        <f t="shared" si="4"/>
        <v>8.3368070029178826E-4</v>
      </c>
      <c r="Z14" s="133">
        <f t="shared" si="4"/>
        <v>2.9203170629954109E-3</v>
      </c>
      <c r="AA14" s="133">
        <f t="shared" si="4"/>
        <v>2.5104602510460251E-3</v>
      </c>
      <c r="AB14" s="133">
        <f t="shared" si="4"/>
        <v>8.3892617449664428E-4</v>
      </c>
      <c r="AC14" s="133">
        <f t="shared" si="4"/>
        <v>2.9387069689336691E-3</v>
      </c>
      <c r="AD14" s="133">
        <f t="shared" si="4"/>
        <v>2.9473684210526317E-3</v>
      </c>
      <c r="AE14" s="133">
        <f t="shared" si="4"/>
        <v>5.4898648648648652E-3</v>
      </c>
      <c r="AF14" s="133">
        <f t="shared" si="4"/>
        <v>9.3418259023354561E-3</v>
      </c>
      <c r="AG14" s="133">
        <f t="shared" si="4"/>
        <v>1.1144449207029576E-2</v>
      </c>
      <c r="AH14" s="133">
        <f t="shared" si="4"/>
        <v>6.9354139575205894E-3</v>
      </c>
      <c r="AI14" s="133">
        <f t="shared" si="4"/>
        <v>3.4919249236141422E-3</v>
      </c>
      <c r="AJ14" s="133">
        <f t="shared" si="4"/>
        <v>3.0661410424879547E-3</v>
      </c>
      <c r="AK14" s="133">
        <f t="shared" si="4"/>
        <v>7.9086115992970125E-3</v>
      </c>
      <c r="AL14" s="133">
        <f t="shared" si="4"/>
        <v>3.9858281665190436E-3</v>
      </c>
      <c r="AM14" s="133">
        <f t="shared" si="4"/>
        <v>7.1142730102267673E-3</v>
      </c>
      <c r="AN14" s="133">
        <f t="shared" si="4"/>
        <v>8.0609046126287505E-3</v>
      </c>
      <c r="AO14" s="133">
        <f t="shared" si="4"/>
        <v>6.3205417607223478E-3</v>
      </c>
      <c r="AP14" s="133">
        <f t="shared" si="4"/>
        <v>1.3630168105406633E-3</v>
      </c>
      <c r="AQ14" s="133">
        <f t="shared" si="4"/>
        <v>1.3648771610555051E-3</v>
      </c>
      <c r="AR14" s="133">
        <f t="shared" si="4"/>
        <v>3.1890660592255125E-3</v>
      </c>
      <c r="AS14" s="133">
        <f t="shared" si="4"/>
        <v>4.570383912248629E-3</v>
      </c>
      <c r="AT14" s="133">
        <f t="shared" si="4"/>
        <v>1.8365472910927456E-3</v>
      </c>
      <c r="AU14" s="133">
        <f t="shared" si="4"/>
        <v>5.9797608095676176E-3</v>
      </c>
      <c r="AV14" s="133">
        <f t="shared" si="4"/>
        <v>0</v>
      </c>
      <c r="AW14" s="133">
        <f t="shared" si="4"/>
        <v>0</v>
      </c>
      <c r="AX14" s="133">
        <f t="shared" si="4"/>
        <v>0</v>
      </c>
      <c r="AY14" s="133">
        <f t="shared" si="4"/>
        <v>0</v>
      </c>
      <c r="AZ14" s="133">
        <f t="shared" si="4"/>
        <v>0</v>
      </c>
      <c r="BA14" s="133">
        <f t="shared" si="4"/>
        <v>0</v>
      </c>
      <c r="BB14" s="133">
        <f t="shared" si="4"/>
        <v>0</v>
      </c>
      <c r="BC14" s="133">
        <f t="shared" si="4"/>
        <v>0</v>
      </c>
      <c r="BD14" s="133">
        <f t="shared" si="4"/>
        <v>0</v>
      </c>
      <c r="BE14" s="133">
        <f t="shared" si="4"/>
        <v>0</v>
      </c>
      <c r="BF14" s="133">
        <f t="shared" si="4"/>
        <v>0</v>
      </c>
      <c r="BG14" s="133">
        <f t="shared" si="4"/>
        <v>0</v>
      </c>
      <c r="BH14" s="133">
        <f t="shared" si="4"/>
        <v>0</v>
      </c>
      <c r="BI14" s="133">
        <f t="shared" si="4"/>
        <v>0</v>
      </c>
      <c r="BJ14" s="133">
        <f t="shared" si="4"/>
        <v>0</v>
      </c>
      <c r="BK14" s="133">
        <f t="shared" si="4"/>
        <v>0</v>
      </c>
      <c r="BL14" s="133">
        <f t="shared" si="4"/>
        <v>0</v>
      </c>
      <c r="BM14" s="133">
        <f t="shared" si="4"/>
        <v>0</v>
      </c>
      <c r="BN14" s="161">
        <f t="shared" si="4"/>
        <v>0</v>
      </c>
    </row>
    <row r="15" spans="1:66" x14ac:dyDescent="0.2">
      <c r="A15" s="154" t="s">
        <v>150</v>
      </c>
      <c r="B15" s="155">
        <f>SUMIFS('Suivi journalier'!$B$13:$QN$13,'Suivi journalier'!$B$2:$QN$2,B$3)</f>
        <v>0</v>
      </c>
      <c r="C15" s="155">
        <f>SUMIFS('Suivi journalier'!$B$13:$QN$13,'Suivi journalier'!$B$2:$QN$2,C$3)</f>
        <v>0</v>
      </c>
      <c r="D15" s="155">
        <f>SUMIFS('Suivi journalier'!$B$13:$QN$13,'Suivi journalier'!$B$2:$QN$2,D$3)</f>
        <v>0</v>
      </c>
      <c r="E15" s="155">
        <f>SUMIFS('Suivi journalier'!$B$13:$QN$13,'Suivi journalier'!$B$2:$QN$2,E$3)</f>
        <v>0</v>
      </c>
      <c r="F15" s="155">
        <f>SUMIFS('Suivi journalier'!$B$13:$QN$13,'Suivi journalier'!$B$2:$QN$2,F$3)</f>
        <v>0</v>
      </c>
      <c r="G15" s="155">
        <f>SUMIFS('Suivi journalier'!$B$13:$QN$13,'Suivi journalier'!$B$2:$QN$2,G$3)</f>
        <v>0</v>
      </c>
      <c r="H15" s="155">
        <f>SUMIFS('Suivi journalier'!$B$13:$QN$13,'Suivi journalier'!$B$2:$QN$2,H$3)</f>
        <v>0</v>
      </c>
      <c r="I15" s="155">
        <f>SUMIFS('Suivi journalier'!$B$13:$QN$13,'Suivi journalier'!$B$2:$QN$2,I$3)</f>
        <v>0</v>
      </c>
      <c r="J15" s="155">
        <f>SUMIFS('Suivi journalier'!$B$13:$QN$13,'Suivi journalier'!$B$2:$QN$2,J$3)</f>
        <v>0</v>
      </c>
      <c r="K15" s="155">
        <f>SUMIFS('Suivi journalier'!$B$13:$QN$13,'Suivi journalier'!$B$2:$QN$2,K$3)</f>
        <v>0</v>
      </c>
      <c r="L15" s="155">
        <f>SUMIFS('Suivi journalier'!$B$13:$QN$13,'Suivi journalier'!$B$2:$QN$2,L$3)</f>
        <v>0</v>
      </c>
      <c r="M15" s="155">
        <f>SUMIFS('Suivi journalier'!$B$13:$QN$13,'Suivi journalier'!$B$2:$QN$2,M$3)</f>
        <v>0</v>
      </c>
      <c r="N15" s="155">
        <f>SUMIFS('Suivi journalier'!$B$13:$QN$13,'Suivi journalier'!$B$2:$QN$2,N$3)</f>
        <v>0</v>
      </c>
      <c r="O15" s="155">
        <f>SUMIFS('Suivi journalier'!$B$13:$QN$13,'Suivi journalier'!$B$2:$QN$2,O$3)</f>
        <v>0</v>
      </c>
      <c r="P15" s="155">
        <f>SUMIFS('Suivi journalier'!$B$13:$QN$13,'Suivi journalier'!$B$2:$QN$2,P$3)</f>
        <v>0</v>
      </c>
      <c r="Q15" s="155">
        <f>SUMIFS('Suivi journalier'!$B$13:$QN$13,'Suivi journalier'!$B$2:$QN$2,Q$3)</f>
        <v>0</v>
      </c>
      <c r="R15" s="155">
        <f>SUMIFS('Suivi journalier'!$B$13:$QN$13,'Suivi journalier'!$B$2:$QN$2,R$3)</f>
        <v>0</v>
      </c>
      <c r="S15" s="155">
        <f>SUMIFS('Suivi journalier'!$B$13:$QN$13,'Suivi journalier'!$B$2:$QN$2,S$3)</f>
        <v>0</v>
      </c>
      <c r="T15" s="155">
        <f>SUMIFS('Suivi journalier'!$B$13:$QN$13,'Suivi journalier'!$B$2:$QN$2,T$3)</f>
        <v>0</v>
      </c>
      <c r="U15" s="155">
        <f>SUMIFS('Suivi journalier'!$B$13:$QN$13,'Suivi journalier'!$B$2:$QN$2,U$3)</f>
        <v>0</v>
      </c>
      <c r="V15" s="155">
        <f>SUMIFS('Suivi journalier'!$B$13:$QN$13,'Suivi journalier'!$B$2:$QN$2,V$3)</f>
        <v>0</v>
      </c>
      <c r="W15" s="155">
        <f>SUMIFS('Suivi journalier'!$B$13:$QN$13,'Suivi journalier'!$B$2:$QN$2,W$3)</f>
        <v>250</v>
      </c>
      <c r="X15" s="155">
        <f>SUMIFS('Suivi journalier'!$B$13:$QN$13,'Suivi journalier'!$B$2:$QN$2,X$3)</f>
        <v>590</v>
      </c>
      <c r="Y15" s="155">
        <f>SUMIFS('Suivi journalier'!$B$13:$QN$13,'Suivi journalier'!$B$2:$QN$2,Y$3)</f>
        <v>0</v>
      </c>
      <c r="Z15" s="155">
        <f>SUMIFS('Suivi journalier'!$B$13:$QN$13,'Suivi journalier'!$B$2:$QN$2,Z$3)</f>
        <v>0</v>
      </c>
      <c r="AA15" s="155">
        <f>SUMIFS('Suivi journalier'!$B$13:$QN$13,'Suivi journalier'!$B$2:$QN$2,AA$3)</f>
        <v>0</v>
      </c>
      <c r="AB15" s="155">
        <f>SUMIFS('Suivi journalier'!$B$13:$QN$13,'Suivi journalier'!$B$2:$QN$2,AB$3)</f>
        <v>0</v>
      </c>
      <c r="AC15" s="155">
        <f>SUMIFS('Suivi journalier'!$B$13:$QN$13,'Suivi journalier'!$B$2:$QN$2,AC$3)</f>
        <v>0</v>
      </c>
      <c r="AD15" s="155">
        <f>SUMIFS('Suivi journalier'!$B$13:$QN$13,'Suivi journalier'!$B$2:$QN$2,AD$3)</f>
        <v>0</v>
      </c>
      <c r="AE15" s="155">
        <f>SUMIFS('Suivi journalier'!$B$13:$QN$13,'Suivi journalier'!$B$2:$QN$2,AE$3)</f>
        <v>0</v>
      </c>
      <c r="AF15" s="155">
        <f>SUMIFS('Suivi journalier'!$B$13:$QN$13,'Suivi journalier'!$B$2:$QN$2,AF$3)</f>
        <v>0</v>
      </c>
      <c r="AG15" s="155">
        <f>SUMIFS('Suivi journalier'!$B$13:$QN$13,'Suivi journalier'!$B$2:$QN$2,AG$3)</f>
        <v>0</v>
      </c>
      <c r="AH15" s="155">
        <f>SUMIFS('Suivi journalier'!$B$13:$QN$13,'Suivi journalier'!$B$2:$QN$2,AH$3)</f>
        <v>0</v>
      </c>
      <c r="AI15" s="155">
        <f>SUMIFS('Suivi journalier'!$B$13:$QN$13,'Suivi journalier'!$B$2:$QN$2,AI$3)</f>
        <v>0</v>
      </c>
      <c r="AJ15" s="155">
        <f>SUMIFS('Suivi journalier'!$B$13:$QN$13,'Suivi journalier'!$B$2:$QN$2,AJ$3)</f>
        <v>0</v>
      </c>
      <c r="AK15" s="155">
        <f>SUMIFS('Suivi journalier'!$B$13:$QN$13,'Suivi journalier'!$B$2:$QN$2,AK$3)</f>
        <v>0</v>
      </c>
      <c r="AL15" s="155">
        <f>SUMIFS('Suivi journalier'!$B$13:$QN$13,'Suivi journalier'!$B$2:$QN$2,AL$3)</f>
        <v>0</v>
      </c>
      <c r="AM15" s="155">
        <f>SUMIFS('Suivi journalier'!$B$13:$QN$13,'Suivi journalier'!$B$2:$QN$2,AM$3)</f>
        <v>0</v>
      </c>
      <c r="AN15" s="155">
        <f>SUMIFS('Suivi journalier'!$B$13:$QN$13,'Suivi journalier'!$B$2:$QN$2,AN$3)</f>
        <v>0</v>
      </c>
      <c r="AO15" s="155">
        <f>SUMIFS('Suivi journalier'!$B$13:$QN$13,'Suivi journalier'!$B$2:$QN$2,AO$3)</f>
        <v>0</v>
      </c>
      <c r="AP15" s="155">
        <f>SUMIFS('Suivi journalier'!$B$13:$QN$13,'Suivi journalier'!$B$2:$QN$2,AP$3)</f>
        <v>0</v>
      </c>
      <c r="AQ15" s="155">
        <f>SUMIFS('Suivi journalier'!$B$13:$QN$13,'Suivi journalier'!$B$2:$QN$2,AQ$3)</f>
        <v>0</v>
      </c>
      <c r="AR15" s="155">
        <f>SUMIFS('Suivi journalier'!$B$13:$QN$13,'Suivi journalier'!$B$2:$QN$2,AR$3)</f>
        <v>0</v>
      </c>
      <c r="AS15" s="155">
        <f>SUMIFS('Suivi journalier'!$B$13:$QN$13,'Suivi journalier'!$B$2:$QN$2,AS$3)</f>
        <v>0</v>
      </c>
      <c r="AT15" s="155">
        <f>SUMIFS('Suivi journalier'!$B$13:$QN$13,'Suivi journalier'!$B$2:$QN$2,AT$3)</f>
        <v>0</v>
      </c>
      <c r="AU15" s="155">
        <f>SUMIFS('Suivi journalier'!$B$13:$QN$13,'Suivi journalier'!$B$2:$QN$2,AU$3)</f>
        <v>0</v>
      </c>
      <c r="AV15" s="155">
        <f>SUMIFS('Suivi journalier'!$B$13:$QN$13,'Suivi journalier'!$B$2:$QN$2,AV$3)</f>
        <v>0</v>
      </c>
      <c r="AW15" s="155">
        <f>SUMIFS('Suivi journalier'!$B$13:$QN$13,'Suivi journalier'!$B$2:$QN$2,AW$3)</f>
        <v>0</v>
      </c>
      <c r="AX15" s="155">
        <f>SUMIFS('Suivi journalier'!$B$13:$QN$13,'Suivi journalier'!$B$2:$QN$2,AX$3)</f>
        <v>0</v>
      </c>
      <c r="AY15" s="155">
        <f>SUMIFS('Suivi journalier'!$B$13:$QN$13,'Suivi journalier'!$B$2:$QN$2,AY$3)</f>
        <v>0</v>
      </c>
      <c r="AZ15" s="155">
        <f>SUMIFS('Suivi journalier'!$B$13:$QN$13,'Suivi journalier'!$B$2:$QN$2,AZ$3)</f>
        <v>0</v>
      </c>
      <c r="BA15" s="155">
        <f>SUMIFS('Suivi journalier'!$B$13:$QN$13,'Suivi journalier'!$B$2:$QN$2,BA$3)</f>
        <v>0</v>
      </c>
      <c r="BB15" s="155">
        <f>SUMIFS('Suivi journalier'!$B$13:$QN$13,'Suivi journalier'!$B$2:$QN$2,BB$3)</f>
        <v>0</v>
      </c>
      <c r="BC15" s="155">
        <f>SUMIFS('Suivi journalier'!$B$13:$QN$13,'Suivi journalier'!$B$2:$QN$2,BC$3)</f>
        <v>0</v>
      </c>
      <c r="BD15" s="155">
        <f>SUMIFS('Suivi journalier'!$B$13:$QN$13,'Suivi journalier'!$B$2:$QN$2,BD$3)</f>
        <v>0</v>
      </c>
      <c r="BE15" s="155">
        <f>SUMIFS('Suivi journalier'!$B$13:$QN$13,'Suivi journalier'!$B$2:$QN$2,BE$3)</f>
        <v>0</v>
      </c>
      <c r="BF15" s="155">
        <f>SUMIFS('Suivi journalier'!$B$13:$QN$13,'Suivi journalier'!$B$2:$QN$2,BF$3)</f>
        <v>0</v>
      </c>
      <c r="BG15" s="155">
        <f>SUMIFS('Suivi journalier'!$B$13:$QN$13,'Suivi journalier'!$B$2:$QN$2,BG$3)</f>
        <v>0</v>
      </c>
      <c r="BH15" s="155">
        <f>SUMIFS('Suivi journalier'!$B$13:$QN$13,'Suivi journalier'!$B$2:$QN$2,BH$3)</f>
        <v>0</v>
      </c>
      <c r="BI15" s="155">
        <f>SUMIFS('Suivi journalier'!$B$13:$QN$13,'Suivi journalier'!$B$2:$QN$2,BI$3)</f>
        <v>0</v>
      </c>
      <c r="BJ15" s="155">
        <f>SUMIFS('Suivi journalier'!$B$13:$QN$13,'Suivi journalier'!$B$2:$QN$2,BJ$3)</f>
        <v>0</v>
      </c>
      <c r="BK15" s="155">
        <f>SUMIFS('Suivi journalier'!$B$13:$QN$13,'Suivi journalier'!$B$2:$QN$2,BK$3)</f>
        <v>0</v>
      </c>
      <c r="BL15" s="155">
        <f>SUMIFS('Suivi journalier'!$B$13:$QN$13,'Suivi journalier'!$B$2:$QN$2,BL$3)</f>
        <v>0</v>
      </c>
      <c r="BM15" s="155">
        <f>SUMIFS('Suivi journalier'!$B$13:$QN$13,'Suivi journalier'!$B$2:$QN$2,BM$3)</f>
        <v>0</v>
      </c>
      <c r="BN15" s="156">
        <f>SUMIFS('Suivi journalier'!$B$13:$QN$13,'Suivi journalier'!$B$2:$QN$2,BN$3)</f>
        <v>0</v>
      </c>
    </row>
    <row r="16" spans="1:66" x14ac:dyDescent="0.2">
      <c r="A16" s="39" t="s">
        <v>151</v>
      </c>
      <c r="B16" s="40">
        <f>SUMIFS('Suivi journalier'!$B$14:$QN$14,'Suivi journalier'!$B$2:$QN$2,B$3)</f>
        <v>0</v>
      </c>
      <c r="C16" s="40">
        <f>SUMIFS('Suivi journalier'!$B$14:$QN$14,'Suivi journalier'!$B$2:$QN$2,C$3)</f>
        <v>0</v>
      </c>
      <c r="D16" s="40">
        <f>SUMIFS('Suivi journalier'!$B$14:$QN$14,'Suivi journalier'!$B$2:$QN$2,D$3)</f>
        <v>0</v>
      </c>
      <c r="E16" s="40">
        <f>SUMIFS('Suivi journalier'!$B$14:$QN$14,'Suivi journalier'!$B$2:$QN$2,E$3)</f>
        <v>0</v>
      </c>
      <c r="F16" s="40">
        <f>SUMIFS('Suivi journalier'!$B$14:$QN$14,'Suivi journalier'!$B$2:$QN$2,F$3)</f>
        <v>0</v>
      </c>
      <c r="G16" s="40">
        <f>SUMIFS('Suivi journalier'!$B$14:$QN$14,'Suivi journalier'!$B$2:$QN$2,G$3)</f>
        <v>0</v>
      </c>
      <c r="H16" s="40">
        <f>SUMIFS('Suivi journalier'!$B$14:$QN$14,'Suivi journalier'!$B$2:$QN$2,H$3)</f>
        <v>0</v>
      </c>
      <c r="I16" s="40">
        <f>SUMIFS('Suivi journalier'!$B$14:$QN$14,'Suivi journalier'!$B$2:$QN$2,I$3)</f>
        <v>0</v>
      </c>
      <c r="J16" s="40">
        <f>SUMIFS('Suivi journalier'!$B$14:$QN$14,'Suivi journalier'!$B$2:$QN$2,J$3)</f>
        <v>0</v>
      </c>
      <c r="K16" s="40">
        <f>SUMIFS('Suivi journalier'!$B$14:$QN$14,'Suivi journalier'!$B$2:$QN$2,K$3)</f>
        <v>0</v>
      </c>
      <c r="L16" s="40">
        <f>SUMIFS('Suivi journalier'!$B$14:$QN$14,'Suivi journalier'!$B$2:$QN$2,L$3)</f>
        <v>0</v>
      </c>
      <c r="M16" s="40">
        <f>SUMIFS('Suivi journalier'!$B$14:$QN$14,'Suivi journalier'!$B$2:$QN$2,M$3)</f>
        <v>0</v>
      </c>
      <c r="N16" s="40">
        <f>SUMIFS('Suivi journalier'!$B$14:$QN$14,'Suivi journalier'!$B$2:$QN$2,N$3)</f>
        <v>0</v>
      </c>
      <c r="O16" s="40">
        <f>SUMIFS('Suivi journalier'!$B$14:$QN$14,'Suivi journalier'!$B$2:$QN$2,O$3)</f>
        <v>0</v>
      </c>
      <c r="P16" s="40">
        <f>SUMIFS('Suivi journalier'!$B$14:$QN$14,'Suivi journalier'!$B$2:$QN$2,P$3)</f>
        <v>0</v>
      </c>
      <c r="Q16" s="40">
        <f>SUMIFS('Suivi journalier'!$B$14:$QN$14,'Suivi journalier'!$B$2:$QN$2,Q$3)</f>
        <v>0</v>
      </c>
      <c r="R16" s="40">
        <f>SUMIFS('Suivi journalier'!$B$14:$QN$14,'Suivi journalier'!$B$2:$QN$2,R$3)</f>
        <v>0</v>
      </c>
      <c r="S16" s="40">
        <f>SUMIFS('Suivi journalier'!$B$14:$QN$14,'Suivi journalier'!$B$2:$QN$2,S$3)</f>
        <v>0</v>
      </c>
      <c r="T16" s="40">
        <f>SUMIFS('Suivi journalier'!$B$14:$QN$14,'Suivi journalier'!$B$2:$QN$2,T$3)</f>
        <v>0</v>
      </c>
      <c r="U16" s="40">
        <f>SUMIFS('Suivi journalier'!$B$14:$QN$14,'Suivi journalier'!$B$2:$QN$2,U$3)</f>
        <v>0</v>
      </c>
      <c r="V16" s="40">
        <f>SUMIFS('Suivi journalier'!$B$14:$QN$14,'Suivi journalier'!$B$2:$QN$2,V$3)</f>
        <v>0</v>
      </c>
      <c r="W16" s="40">
        <f>SUMIFS('Suivi journalier'!$B$14:$QN$14,'Suivi journalier'!$B$2:$QN$2,W$3)</f>
        <v>0</v>
      </c>
      <c r="X16" s="40">
        <f>SUMIFS('Suivi journalier'!$B$14:$QN$14,'Suivi journalier'!$B$2:$QN$2,X$3)</f>
        <v>0</v>
      </c>
      <c r="Y16" s="40">
        <f>SUMIFS('Suivi journalier'!$B$14:$QN$14,'Suivi journalier'!$B$2:$QN$2,Y$3)</f>
        <v>0</v>
      </c>
      <c r="Z16" s="40">
        <f>SUMIFS('Suivi journalier'!$B$14:$QN$14,'Suivi journalier'!$B$2:$QN$2,Z$3)</f>
        <v>0</v>
      </c>
      <c r="AA16" s="40">
        <f>SUMIFS('Suivi journalier'!$B$14:$QN$14,'Suivi journalier'!$B$2:$QN$2,AA$3)</f>
        <v>0</v>
      </c>
      <c r="AB16" s="40">
        <f>SUMIFS('Suivi journalier'!$B$14:$QN$14,'Suivi journalier'!$B$2:$QN$2,AB$3)</f>
        <v>0</v>
      </c>
      <c r="AC16" s="40">
        <f>SUMIFS('Suivi journalier'!$B$14:$QN$14,'Suivi journalier'!$B$2:$QN$2,AC$3)</f>
        <v>0</v>
      </c>
      <c r="AD16" s="40">
        <f>SUMIFS('Suivi journalier'!$B$14:$QN$14,'Suivi journalier'!$B$2:$QN$2,AD$3)</f>
        <v>0</v>
      </c>
      <c r="AE16" s="40">
        <f>SUMIFS('Suivi journalier'!$B$14:$QN$14,'Suivi journalier'!$B$2:$QN$2,AE$3)</f>
        <v>0</v>
      </c>
      <c r="AF16" s="40">
        <f>SUMIFS('Suivi journalier'!$B$14:$QN$14,'Suivi journalier'!$B$2:$QN$2,AF$3)</f>
        <v>0</v>
      </c>
      <c r="AG16" s="40">
        <f>SUMIFS('Suivi journalier'!$B$14:$QN$14,'Suivi journalier'!$B$2:$QN$2,AG$3)</f>
        <v>0</v>
      </c>
      <c r="AH16" s="40">
        <f>SUMIFS('Suivi journalier'!$B$14:$QN$14,'Suivi journalier'!$B$2:$QN$2,AH$3)</f>
        <v>0</v>
      </c>
      <c r="AI16" s="40">
        <f>SUMIFS('Suivi journalier'!$B$14:$QN$14,'Suivi journalier'!$B$2:$QN$2,AI$3)</f>
        <v>0</v>
      </c>
      <c r="AJ16" s="40">
        <f>SUMIFS('Suivi journalier'!$B$14:$QN$14,'Suivi journalier'!$B$2:$QN$2,AJ$3)</f>
        <v>0</v>
      </c>
      <c r="AK16" s="40">
        <f>SUMIFS('Suivi journalier'!$B$14:$QN$14,'Suivi journalier'!$B$2:$QN$2,AK$3)</f>
        <v>0</v>
      </c>
      <c r="AL16" s="40">
        <f>SUMIFS('Suivi journalier'!$B$14:$QN$14,'Suivi journalier'!$B$2:$QN$2,AL$3)</f>
        <v>0</v>
      </c>
      <c r="AM16" s="40">
        <f>SUMIFS('Suivi journalier'!$B$14:$QN$14,'Suivi journalier'!$B$2:$QN$2,AM$3)</f>
        <v>0</v>
      </c>
      <c r="AN16" s="40">
        <f>SUMIFS('Suivi journalier'!$B$14:$QN$14,'Suivi journalier'!$B$2:$QN$2,AN$3)</f>
        <v>0</v>
      </c>
      <c r="AO16" s="40">
        <f>SUMIFS('Suivi journalier'!$B$14:$QN$14,'Suivi journalier'!$B$2:$QN$2,AO$3)</f>
        <v>0</v>
      </c>
      <c r="AP16" s="40">
        <f>SUMIFS('Suivi journalier'!$B$14:$QN$14,'Suivi journalier'!$B$2:$QN$2,AP$3)</f>
        <v>0</v>
      </c>
      <c r="AQ16" s="40">
        <f>SUMIFS('Suivi journalier'!$B$14:$QN$14,'Suivi journalier'!$B$2:$QN$2,AQ$3)</f>
        <v>0</v>
      </c>
      <c r="AR16" s="40">
        <f>SUMIFS('Suivi journalier'!$B$14:$QN$14,'Suivi journalier'!$B$2:$QN$2,AR$3)</f>
        <v>0</v>
      </c>
      <c r="AS16" s="40">
        <f>SUMIFS('Suivi journalier'!$B$14:$QN$14,'Suivi journalier'!$B$2:$QN$2,AS$3)</f>
        <v>0</v>
      </c>
      <c r="AT16" s="40">
        <f>SUMIFS('Suivi journalier'!$B$14:$QN$14,'Suivi journalier'!$B$2:$QN$2,AT$3)</f>
        <v>0</v>
      </c>
      <c r="AU16" s="40">
        <f>SUMIFS('Suivi journalier'!$B$14:$QN$14,'Suivi journalier'!$B$2:$QN$2,AU$3)</f>
        <v>0</v>
      </c>
      <c r="AV16" s="40">
        <f>SUMIFS('Suivi journalier'!$B$14:$QN$14,'Suivi journalier'!$B$2:$QN$2,AV$3)</f>
        <v>0</v>
      </c>
      <c r="AW16" s="40">
        <f>SUMIFS('Suivi journalier'!$B$14:$QN$14,'Suivi journalier'!$B$2:$QN$2,AW$3)</f>
        <v>0</v>
      </c>
      <c r="AX16" s="40">
        <f>SUMIFS('Suivi journalier'!$B$14:$QN$14,'Suivi journalier'!$B$2:$QN$2,AX$3)</f>
        <v>0</v>
      </c>
      <c r="AY16" s="40">
        <f>SUMIFS('Suivi journalier'!$B$14:$QN$14,'Suivi journalier'!$B$2:$QN$2,AY$3)</f>
        <v>0</v>
      </c>
      <c r="AZ16" s="40">
        <f>SUMIFS('Suivi journalier'!$B$14:$QN$14,'Suivi journalier'!$B$2:$QN$2,AZ$3)</f>
        <v>0</v>
      </c>
      <c r="BA16" s="40">
        <f>SUMIFS('Suivi journalier'!$B$14:$QN$14,'Suivi journalier'!$B$2:$QN$2,BA$3)</f>
        <v>0</v>
      </c>
      <c r="BB16" s="40">
        <f>SUMIFS('Suivi journalier'!$B$14:$QN$14,'Suivi journalier'!$B$2:$QN$2,BB$3)</f>
        <v>0</v>
      </c>
      <c r="BC16" s="40">
        <f>SUMIFS('Suivi journalier'!$B$14:$QN$14,'Suivi journalier'!$B$2:$QN$2,BC$3)</f>
        <v>0</v>
      </c>
      <c r="BD16" s="40">
        <f>SUMIFS('Suivi journalier'!$B$14:$QN$14,'Suivi journalier'!$B$2:$QN$2,BD$3)</f>
        <v>0</v>
      </c>
      <c r="BE16" s="40">
        <f>SUMIFS('Suivi journalier'!$B$14:$QN$14,'Suivi journalier'!$B$2:$QN$2,BE$3)</f>
        <v>0</v>
      </c>
      <c r="BF16" s="40">
        <f>SUMIFS('Suivi journalier'!$B$14:$QN$14,'Suivi journalier'!$B$2:$QN$2,BF$3)</f>
        <v>0</v>
      </c>
      <c r="BG16" s="40">
        <f>SUMIFS('Suivi journalier'!$B$14:$QN$14,'Suivi journalier'!$B$2:$QN$2,BG$3)</f>
        <v>0</v>
      </c>
      <c r="BH16" s="40">
        <f>SUMIFS('Suivi journalier'!$B$14:$QN$14,'Suivi journalier'!$B$2:$QN$2,BH$3)</f>
        <v>0</v>
      </c>
      <c r="BI16" s="40">
        <f>SUMIFS('Suivi journalier'!$B$14:$QN$14,'Suivi journalier'!$B$2:$QN$2,BI$3)</f>
        <v>0</v>
      </c>
      <c r="BJ16" s="40">
        <f>SUMIFS('Suivi journalier'!$B$14:$QN$14,'Suivi journalier'!$B$2:$QN$2,BJ$3)</f>
        <v>0</v>
      </c>
      <c r="BK16" s="40">
        <f>SUMIFS('Suivi journalier'!$B$14:$QN$14,'Suivi journalier'!$B$2:$QN$2,BK$3)</f>
        <v>0</v>
      </c>
      <c r="BL16" s="40">
        <f>SUMIFS('Suivi journalier'!$B$14:$QN$14,'Suivi journalier'!$B$2:$QN$2,BL$3)</f>
        <v>0</v>
      </c>
      <c r="BM16" s="40">
        <f>SUMIFS('Suivi journalier'!$B$14:$QN$14,'Suivi journalier'!$B$2:$QN$2,BM$3)</f>
        <v>0</v>
      </c>
      <c r="BN16" s="157">
        <f>SUMIFS('Suivi journalier'!$B$14:$QN$14,'Suivi journalier'!$B$2:$QN$2,BN$3)</f>
        <v>0</v>
      </c>
    </row>
    <row r="17" spans="1:66" x14ac:dyDescent="0.2">
      <c r="A17" s="39" t="s">
        <v>152</v>
      </c>
      <c r="B17" s="40">
        <f>SUMIFS('Suivi journalier'!$B$12:$QN$12,'Suivi journalier'!$B$2:$QN$2,B$3)</f>
        <v>0</v>
      </c>
      <c r="C17" s="40">
        <f>SUMIFS('Suivi journalier'!$B$12:$QN$12,'Suivi journalier'!$B$2:$QN$2,C$3)</f>
        <v>0</v>
      </c>
      <c r="D17" s="40">
        <f>SUMIFS('Suivi journalier'!$B$12:$QN$12,'Suivi journalier'!$B$2:$QN$2,D$3)</f>
        <v>0</v>
      </c>
      <c r="E17" s="40">
        <f>SUMIFS('Suivi journalier'!$B$12:$QN$12,'Suivi journalier'!$B$2:$QN$2,E$3)</f>
        <v>0</v>
      </c>
      <c r="F17" s="40">
        <f>SUMIFS('Suivi journalier'!$B$12:$QN$12,'Suivi journalier'!$B$2:$QN$2,F$3)</f>
        <v>0</v>
      </c>
      <c r="G17" s="40">
        <f>SUMIFS('Suivi journalier'!$B$12:$QN$12,'Suivi journalier'!$B$2:$QN$2,G$3)</f>
        <v>0</v>
      </c>
      <c r="H17" s="40">
        <f>SUMIFS('Suivi journalier'!$B$12:$QN$12,'Suivi journalier'!$B$2:$QN$2,H$3)</f>
        <v>0</v>
      </c>
      <c r="I17" s="40">
        <f>SUMIFS('Suivi journalier'!$B$12:$QN$12,'Suivi journalier'!$B$2:$QN$2,I$3)</f>
        <v>0</v>
      </c>
      <c r="J17" s="40">
        <f>SUMIFS('Suivi journalier'!$B$12:$QN$12,'Suivi journalier'!$B$2:$QN$2,J$3)</f>
        <v>0</v>
      </c>
      <c r="K17" s="40">
        <f>SUMIFS('Suivi journalier'!$B$12:$QN$12,'Suivi journalier'!$B$2:$QN$2,K$3)</f>
        <v>0</v>
      </c>
      <c r="L17" s="40">
        <f>SUMIFS('Suivi journalier'!$B$12:$QN$12,'Suivi journalier'!$B$2:$QN$2,L$3)</f>
        <v>0</v>
      </c>
      <c r="M17" s="40">
        <f>SUMIFS('Suivi journalier'!$B$12:$QN$12,'Suivi journalier'!$B$2:$QN$2,M$3)</f>
        <v>0</v>
      </c>
      <c r="N17" s="40">
        <f>SUMIFS('Suivi journalier'!$B$12:$QN$12,'Suivi journalier'!$B$2:$QN$2,N$3)</f>
        <v>0</v>
      </c>
      <c r="O17" s="40">
        <f>SUMIFS('Suivi journalier'!$B$12:$QN$12,'Suivi journalier'!$B$2:$QN$2,O$3)</f>
        <v>0</v>
      </c>
      <c r="P17" s="40">
        <f>SUMIFS('Suivi journalier'!$B$12:$QN$12,'Suivi journalier'!$B$2:$QN$2,P$3)</f>
        <v>0</v>
      </c>
      <c r="Q17" s="40">
        <f>SUMIFS('Suivi journalier'!$B$12:$QN$12,'Suivi journalier'!$B$2:$QN$2,Q$3)</f>
        <v>0</v>
      </c>
      <c r="R17" s="40">
        <f>SUMIFS('Suivi journalier'!$B$12:$QN$12,'Suivi journalier'!$B$2:$QN$2,R$3)</f>
        <v>0</v>
      </c>
      <c r="S17" s="40">
        <f>SUMIFS('Suivi journalier'!$B$12:$QN$12,'Suivi journalier'!$B$2:$QN$2,S$3)</f>
        <v>0</v>
      </c>
      <c r="T17" s="40">
        <f>SUMIFS('Suivi journalier'!$B$12:$QN$12,'Suivi journalier'!$B$2:$QN$2,T$3)</f>
        <v>0</v>
      </c>
      <c r="U17" s="40">
        <f>SUMIFS('Suivi journalier'!$B$12:$QN$12,'Suivi journalier'!$B$2:$QN$2,U$3)</f>
        <v>0</v>
      </c>
      <c r="V17" s="40">
        <f>SUMIFS('Suivi journalier'!$B$12:$QN$12,'Suivi journalier'!$B$2:$QN$2,V$3)</f>
        <v>0</v>
      </c>
      <c r="W17" s="40">
        <f>SUMIFS('Suivi journalier'!$B$12:$QN$12,'Suivi journalier'!$B$2:$QN$2,W$3)</f>
        <v>0</v>
      </c>
      <c r="X17" s="40">
        <f>SUMIFS('Suivi journalier'!$B$12:$QN$12,'Suivi journalier'!$B$2:$QN$2,X$3)</f>
        <v>0</v>
      </c>
      <c r="Y17" s="40">
        <f>SUMIFS('Suivi journalier'!$B$12:$QN$12,'Suivi journalier'!$B$2:$QN$2,Y$3)</f>
        <v>0</v>
      </c>
      <c r="Z17" s="40">
        <f>SUMIFS('Suivi journalier'!$B$12:$QN$12,'Suivi journalier'!$B$2:$QN$2,Z$3)</f>
        <v>0</v>
      </c>
      <c r="AA17" s="40">
        <f>SUMIFS('Suivi journalier'!$B$12:$QN$12,'Suivi journalier'!$B$2:$QN$2,AA$3)</f>
        <v>0</v>
      </c>
      <c r="AB17" s="40">
        <f>SUMIFS('Suivi journalier'!$B$12:$QN$12,'Suivi journalier'!$B$2:$QN$2,AB$3)</f>
        <v>0</v>
      </c>
      <c r="AC17" s="40">
        <f>SUMIFS('Suivi journalier'!$B$12:$QN$12,'Suivi journalier'!$B$2:$QN$2,AC$3)</f>
        <v>0</v>
      </c>
      <c r="AD17" s="40">
        <f>SUMIFS('Suivi journalier'!$B$12:$QN$12,'Suivi journalier'!$B$2:$QN$2,AD$3)</f>
        <v>0</v>
      </c>
      <c r="AE17" s="40">
        <f>SUMIFS('Suivi journalier'!$B$12:$QN$12,'Suivi journalier'!$B$2:$QN$2,AE$3)</f>
        <v>0</v>
      </c>
      <c r="AF17" s="40">
        <f>SUMIFS('Suivi journalier'!$B$12:$QN$12,'Suivi journalier'!$B$2:$QN$2,AF$3)</f>
        <v>0</v>
      </c>
      <c r="AG17" s="40">
        <f>SUMIFS('Suivi journalier'!$B$12:$QN$12,'Suivi journalier'!$B$2:$QN$2,AG$3)</f>
        <v>0</v>
      </c>
      <c r="AH17" s="40">
        <f>SUMIFS('Suivi journalier'!$B$12:$QN$12,'Suivi journalier'!$B$2:$QN$2,AH$3)</f>
        <v>0</v>
      </c>
      <c r="AI17" s="40">
        <f>SUMIFS('Suivi journalier'!$B$12:$QN$12,'Suivi journalier'!$B$2:$QN$2,AI$3)</f>
        <v>0</v>
      </c>
      <c r="AJ17" s="40">
        <f>SUMIFS('Suivi journalier'!$B$12:$QN$12,'Suivi journalier'!$B$2:$QN$2,AJ$3)</f>
        <v>0</v>
      </c>
      <c r="AK17" s="40">
        <f>SUMIFS('Suivi journalier'!$B$12:$QN$12,'Suivi journalier'!$B$2:$QN$2,AK$3)</f>
        <v>0</v>
      </c>
      <c r="AL17" s="40">
        <f>SUMIFS('Suivi journalier'!$B$12:$QN$12,'Suivi journalier'!$B$2:$QN$2,AL$3)</f>
        <v>0</v>
      </c>
      <c r="AM17" s="40">
        <f>SUMIFS('Suivi journalier'!$B$12:$QN$12,'Suivi journalier'!$B$2:$QN$2,AM$3)</f>
        <v>0</v>
      </c>
      <c r="AN17" s="40">
        <f>SUMIFS('Suivi journalier'!$B$12:$QN$12,'Suivi journalier'!$B$2:$QN$2,AN$3)</f>
        <v>0</v>
      </c>
      <c r="AO17" s="40">
        <f>SUMIFS('Suivi journalier'!$B$12:$QN$12,'Suivi journalier'!$B$2:$QN$2,AO$3)</f>
        <v>0</v>
      </c>
      <c r="AP17" s="40">
        <f>SUMIFS('Suivi journalier'!$B$12:$QN$12,'Suivi journalier'!$B$2:$QN$2,AP$3)</f>
        <v>0</v>
      </c>
      <c r="AQ17" s="40">
        <f>SUMIFS('Suivi journalier'!$B$12:$QN$12,'Suivi journalier'!$B$2:$QN$2,AQ$3)</f>
        <v>0</v>
      </c>
      <c r="AR17" s="40">
        <f>SUMIFS('Suivi journalier'!$B$12:$QN$12,'Suivi journalier'!$B$2:$QN$2,AR$3)</f>
        <v>0</v>
      </c>
      <c r="AS17" s="40">
        <f>SUMIFS('Suivi journalier'!$B$12:$QN$12,'Suivi journalier'!$B$2:$QN$2,AS$3)</f>
        <v>0</v>
      </c>
      <c r="AT17" s="40">
        <f>SUMIFS('Suivi journalier'!$B$12:$QN$12,'Suivi journalier'!$B$2:$QN$2,AT$3)</f>
        <v>0</v>
      </c>
      <c r="AU17" s="40">
        <f>SUMIFS('Suivi journalier'!$B$12:$QN$12,'Suivi journalier'!$B$2:$QN$2,AU$3)</f>
        <v>0</v>
      </c>
      <c r="AV17" s="40">
        <f>SUMIFS('Suivi journalier'!$B$12:$QN$12,'Suivi journalier'!$B$2:$QN$2,AV$3)</f>
        <v>0</v>
      </c>
      <c r="AW17" s="40">
        <f>SUMIFS('Suivi journalier'!$B$12:$QN$12,'Suivi journalier'!$B$2:$QN$2,AW$3)</f>
        <v>0</v>
      </c>
      <c r="AX17" s="40">
        <f>SUMIFS('Suivi journalier'!$B$12:$QN$12,'Suivi journalier'!$B$2:$QN$2,AX$3)</f>
        <v>0</v>
      </c>
      <c r="AY17" s="40">
        <f>SUMIFS('Suivi journalier'!$B$12:$QN$12,'Suivi journalier'!$B$2:$QN$2,AY$3)</f>
        <v>0</v>
      </c>
      <c r="AZ17" s="40">
        <f>SUMIFS('Suivi journalier'!$B$12:$QN$12,'Suivi journalier'!$B$2:$QN$2,AZ$3)</f>
        <v>0</v>
      </c>
      <c r="BA17" s="40">
        <f>SUMIFS('Suivi journalier'!$B$12:$QN$12,'Suivi journalier'!$B$2:$QN$2,BA$3)</f>
        <v>0</v>
      </c>
      <c r="BB17" s="40">
        <f>SUMIFS('Suivi journalier'!$B$12:$QN$12,'Suivi journalier'!$B$2:$QN$2,BB$3)</f>
        <v>0</v>
      </c>
      <c r="BC17" s="40">
        <f>SUMIFS('Suivi journalier'!$B$12:$QN$12,'Suivi journalier'!$B$2:$QN$2,BC$3)</f>
        <v>0</v>
      </c>
      <c r="BD17" s="40">
        <f>SUMIFS('Suivi journalier'!$B$12:$QN$12,'Suivi journalier'!$B$2:$QN$2,BD$3)</f>
        <v>0</v>
      </c>
      <c r="BE17" s="40">
        <f>SUMIFS('Suivi journalier'!$B$12:$QN$12,'Suivi journalier'!$B$2:$QN$2,BE$3)</f>
        <v>0</v>
      </c>
      <c r="BF17" s="40">
        <f>SUMIFS('Suivi journalier'!$B$12:$QN$12,'Suivi journalier'!$B$2:$QN$2,BF$3)</f>
        <v>0</v>
      </c>
      <c r="BG17" s="40">
        <f>SUMIFS('Suivi journalier'!$B$12:$QN$12,'Suivi journalier'!$B$2:$QN$2,BG$3)</f>
        <v>0</v>
      </c>
      <c r="BH17" s="40">
        <f>SUMIFS('Suivi journalier'!$B$12:$QN$12,'Suivi journalier'!$B$2:$QN$2,BH$3)</f>
        <v>0</v>
      </c>
      <c r="BI17" s="40">
        <f>SUMIFS('Suivi journalier'!$B$12:$QN$12,'Suivi journalier'!$B$2:$QN$2,BI$3)</f>
        <v>0</v>
      </c>
      <c r="BJ17" s="40">
        <f>SUMIFS('Suivi journalier'!$B$12:$QN$12,'Suivi journalier'!$B$2:$QN$2,BJ$3)</f>
        <v>0</v>
      </c>
      <c r="BK17" s="40">
        <f>SUMIFS('Suivi journalier'!$B$12:$QN$12,'Suivi journalier'!$B$2:$QN$2,BK$3)</f>
        <v>0</v>
      </c>
      <c r="BL17" s="40">
        <f>SUMIFS('Suivi journalier'!$B$12:$QN$12,'Suivi journalier'!$B$2:$QN$2,BL$3)</f>
        <v>0</v>
      </c>
      <c r="BM17" s="40">
        <f>SUMIFS('Suivi journalier'!$B$12:$QN$12,'Suivi journalier'!$B$2:$QN$2,BM$3)</f>
        <v>0</v>
      </c>
      <c r="BN17" s="157">
        <f>SUMIFS('Suivi journalier'!$B$12:$QN$12,'Suivi journalier'!$B$2:$QN$2,BN$3)</f>
        <v>0</v>
      </c>
    </row>
    <row r="18" spans="1:66" x14ac:dyDescent="0.2">
      <c r="A18" s="30" t="s">
        <v>155</v>
      </c>
      <c r="B18" s="31">
        <f>B12-B13-B15-B16+B17</f>
        <v>3405</v>
      </c>
      <c r="C18" s="31">
        <f>C12-C13-C15-C16+C17</f>
        <v>3387</v>
      </c>
      <c r="D18" s="31">
        <f t="shared" ref="D18:BN18" si="5">D12-D13-D15-D16+D17</f>
        <v>3374</v>
      </c>
      <c r="E18" s="31">
        <f t="shared" si="5"/>
        <v>3368</v>
      </c>
      <c r="F18" s="31">
        <f t="shared" si="5"/>
        <v>3359</v>
      </c>
      <c r="G18" s="31">
        <f t="shared" si="5"/>
        <v>3352</v>
      </c>
      <c r="H18" s="31">
        <f t="shared" si="5"/>
        <v>3346</v>
      </c>
      <c r="I18" s="31">
        <f t="shared" si="5"/>
        <v>3337</v>
      </c>
      <c r="J18" s="31">
        <f t="shared" si="5"/>
        <v>3330</v>
      </c>
      <c r="K18" s="31">
        <f t="shared" si="5"/>
        <v>3322</v>
      </c>
      <c r="L18" s="31">
        <f t="shared" si="5"/>
        <v>3316</v>
      </c>
      <c r="M18" s="31">
        <f t="shared" si="5"/>
        <v>3310</v>
      </c>
      <c r="N18" s="31">
        <f t="shared" si="5"/>
        <v>3302</v>
      </c>
      <c r="O18" s="31">
        <f t="shared" si="5"/>
        <v>3294</v>
      </c>
      <c r="P18" s="31">
        <f t="shared" si="5"/>
        <v>3289</v>
      </c>
      <c r="Q18" s="31">
        <f t="shared" si="5"/>
        <v>3284</v>
      </c>
      <c r="R18" s="31">
        <f t="shared" si="5"/>
        <v>3275</v>
      </c>
      <c r="S18" s="31">
        <f t="shared" si="5"/>
        <v>3268</v>
      </c>
      <c r="T18" s="31">
        <f t="shared" si="5"/>
        <v>3262</v>
      </c>
      <c r="U18" s="31">
        <f t="shared" si="5"/>
        <v>3258</v>
      </c>
      <c r="V18" s="31">
        <f t="shared" si="5"/>
        <v>3253</v>
      </c>
      <c r="W18" s="31">
        <f t="shared" si="5"/>
        <v>2990</v>
      </c>
      <c r="X18" s="31">
        <f t="shared" si="5"/>
        <v>2399</v>
      </c>
      <c r="Y18" s="31">
        <f t="shared" si="5"/>
        <v>2397</v>
      </c>
      <c r="Z18" s="31">
        <f t="shared" si="5"/>
        <v>2390</v>
      </c>
      <c r="AA18" s="31">
        <f t="shared" si="5"/>
        <v>2384</v>
      </c>
      <c r="AB18" s="31">
        <f t="shared" si="5"/>
        <v>2382</v>
      </c>
      <c r="AC18" s="31">
        <f t="shared" si="5"/>
        <v>2375</v>
      </c>
      <c r="AD18" s="31">
        <f t="shared" si="5"/>
        <v>2368</v>
      </c>
      <c r="AE18" s="31">
        <f t="shared" si="5"/>
        <v>2355</v>
      </c>
      <c r="AF18" s="31">
        <f t="shared" si="5"/>
        <v>2333</v>
      </c>
      <c r="AG18" s="31">
        <f t="shared" si="5"/>
        <v>2307</v>
      </c>
      <c r="AH18" s="31">
        <f t="shared" si="5"/>
        <v>2291</v>
      </c>
      <c r="AI18" s="31">
        <f t="shared" si="5"/>
        <v>2283</v>
      </c>
      <c r="AJ18" s="31">
        <f t="shared" si="5"/>
        <v>2276</v>
      </c>
      <c r="AK18" s="31">
        <f t="shared" si="5"/>
        <v>2258</v>
      </c>
      <c r="AL18" s="31">
        <f t="shared" si="5"/>
        <v>2249</v>
      </c>
      <c r="AM18" s="31">
        <f t="shared" si="5"/>
        <v>2233</v>
      </c>
      <c r="AN18" s="31">
        <f t="shared" si="5"/>
        <v>2215</v>
      </c>
      <c r="AO18" s="31">
        <f t="shared" si="5"/>
        <v>2201</v>
      </c>
      <c r="AP18" s="31">
        <f t="shared" si="5"/>
        <v>2198</v>
      </c>
      <c r="AQ18" s="31">
        <f t="shared" si="5"/>
        <v>2195</v>
      </c>
      <c r="AR18" s="31">
        <f t="shared" si="5"/>
        <v>2188</v>
      </c>
      <c r="AS18" s="31">
        <f t="shared" si="5"/>
        <v>2178</v>
      </c>
      <c r="AT18" s="31">
        <f t="shared" si="5"/>
        <v>2174</v>
      </c>
      <c r="AU18" s="31">
        <f t="shared" si="5"/>
        <v>2161</v>
      </c>
      <c r="AV18" s="31">
        <f t="shared" si="5"/>
        <v>2161</v>
      </c>
      <c r="AW18" s="31">
        <f t="shared" si="5"/>
        <v>2161</v>
      </c>
      <c r="AX18" s="31">
        <f t="shared" si="5"/>
        <v>2161</v>
      </c>
      <c r="AY18" s="31">
        <f t="shared" si="5"/>
        <v>2161</v>
      </c>
      <c r="AZ18" s="31">
        <f t="shared" si="5"/>
        <v>2161</v>
      </c>
      <c r="BA18" s="31">
        <f t="shared" si="5"/>
        <v>2161</v>
      </c>
      <c r="BB18" s="31">
        <f t="shared" si="5"/>
        <v>2161</v>
      </c>
      <c r="BC18" s="31">
        <f t="shared" si="5"/>
        <v>2161</v>
      </c>
      <c r="BD18" s="31">
        <f t="shared" si="5"/>
        <v>2161</v>
      </c>
      <c r="BE18" s="31">
        <f t="shared" si="5"/>
        <v>2161</v>
      </c>
      <c r="BF18" s="31">
        <f t="shared" si="5"/>
        <v>2161</v>
      </c>
      <c r="BG18" s="31">
        <f t="shared" si="5"/>
        <v>2161</v>
      </c>
      <c r="BH18" s="31">
        <f t="shared" si="5"/>
        <v>2161</v>
      </c>
      <c r="BI18" s="31">
        <f t="shared" si="5"/>
        <v>2161</v>
      </c>
      <c r="BJ18" s="31">
        <f t="shared" si="5"/>
        <v>2161</v>
      </c>
      <c r="BK18" s="31">
        <f t="shared" si="5"/>
        <v>2161</v>
      </c>
      <c r="BL18" s="31">
        <f t="shared" si="5"/>
        <v>2161</v>
      </c>
      <c r="BM18" s="31">
        <f t="shared" si="5"/>
        <v>2161</v>
      </c>
      <c r="BN18" s="158">
        <f t="shared" si="5"/>
        <v>2161</v>
      </c>
    </row>
    <row r="19" spans="1:66" x14ac:dyDescent="0.2">
      <c r="A19" s="139"/>
    </row>
    <row r="20" spans="1:66" x14ac:dyDescent="0.2">
      <c r="A20" s="140" t="s">
        <v>156</v>
      </c>
    </row>
    <row r="21" spans="1:66" x14ac:dyDescent="0.2">
      <c r="A21" s="145" t="s">
        <v>157</v>
      </c>
      <c r="B21" s="146">
        <f>SUMIFS('Suivi journalier'!$B$19:$QN$19,'Suivi journalier'!$B$2:$QN$2,B$3)</f>
        <v>3775</v>
      </c>
      <c r="C21" s="146">
        <f>SUMIFS('Suivi journalier'!$B$19:$QN$19,'Suivi journalier'!$B$2:$QN$2,C$3)</f>
        <v>6825</v>
      </c>
      <c r="D21" s="146">
        <f>SUMIFS('Suivi journalier'!$B$19:$QN$19,'Suivi journalier'!$B$2:$QN$2,D$3)</f>
        <v>7137</v>
      </c>
      <c r="E21" s="146">
        <f>SUMIFS('Suivi journalier'!$B$19:$QN$19,'Suivi journalier'!$B$2:$QN$2,E$3)</f>
        <v>7191</v>
      </c>
      <c r="F21" s="146">
        <f>SUMIFS('Suivi journalier'!$B$19:$QN$19,'Suivi journalier'!$B$2:$QN$2,F$3)</f>
        <v>7529</v>
      </c>
      <c r="G21" s="146">
        <f>SUMIFS('Suivi journalier'!$B$19:$QN$19,'Suivi journalier'!$B$2:$QN$2,G$3)</f>
        <v>8155</v>
      </c>
      <c r="H21" s="146">
        <f>SUMIFS('Suivi journalier'!$B$19:$QN$19,'Suivi journalier'!$B$2:$QN$2,H$3)</f>
        <v>8636</v>
      </c>
      <c r="I21" s="146">
        <f>SUMIFS('Suivi journalier'!$B$19:$QN$19,'Suivi journalier'!$B$2:$QN$2,I$3)</f>
        <v>8643</v>
      </c>
      <c r="J21" s="146">
        <f>SUMIFS('Suivi journalier'!$B$19:$QN$19,'Suivi journalier'!$B$2:$QN$2,J$3)</f>
        <v>9090</v>
      </c>
      <c r="K21" s="146">
        <f>SUMIFS('Suivi journalier'!$B$19:$QN$19,'Suivi journalier'!$B$2:$QN$2,K$3)</f>
        <v>9380</v>
      </c>
      <c r="L21" s="146">
        <f>SUMIFS('Suivi journalier'!$B$19:$QN$19,'Suivi journalier'!$B$2:$QN$2,L$3)</f>
        <v>9920</v>
      </c>
      <c r="M21" s="146">
        <f>SUMIFS('Suivi journalier'!$B$19:$QN$19,'Suivi journalier'!$B$2:$QN$2,M$3)</f>
        <v>10365</v>
      </c>
      <c r="N21" s="146">
        <f>SUMIFS('Suivi journalier'!$B$19:$QN$19,'Suivi journalier'!$B$2:$QN$2,N$3)</f>
        <v>13138</v>
      </c>
      <c r="O21" s="146">
        <f>SUMIFS('Suivi journalier'!$B$19:$QN$19,'Suivi journalier'!$B$2:$QN$2,O$3)</f>
        <v>10404</v>
      </c>
      <c r="P21" s="146">
        <f>SUMIFS('Suivi journalier'!$B$19:$QN$19,'Suivi journalier'!$B$2:$QN$2,P$3)</f>
        <v>12900</v>
      </c>
      <c r="Q21" s="146">
        <f>SUMIFS('Suivi journalier'!$B$19:$QN$19,'Suivi journalier'!$B$2:$QN$2,Q$3)</f>
        <v>13475</v>
      </c>
      <c r="R21" s="146">
        <f>SUMIFS('Suivi journalier'!$B$19:$QN$19,'Suivi journalier'!$B$2:$QN$2,R$3)</f>
        <v>14472</v>
      </c>
      <c r="S21" s="146">
        <f>SUMIFS('Suivi journalier'!$B$19:$QN$19,'Suivi journalier'!$B$2:$QN$2,S$3)</f>
        <v>15325</v>
      </c>
      <c r="T21" s="146">
        <f>SUMIFS('Suivi journalier'!$B$19:$QN$19,'Suivi journalier'!$B$2:$QN$2,T$3)</f>
        <v>16370</v>
      </c>
      <c r="U21" s="146">
        <f>SUMIFS('Suivi journalier'!$B$19:$QN$19,'Suivi journalier'!$B$2:$QN$2,U$3)</f>
        <v>17225</v>
      </c>
      <c r="V21" s="146">
        <f>SUMIFS('Suivi journalier'!$B$19:$QN$19,'Suivi journalier'!$B$2:$QN$2,V$3)</f>
        <v>18125</v>
      </c>
      <c r="W21" s="146">
        <f>SUMIFS('Suivi journalier'!$B$19:$QN$19,'Suivi journalier'!$B$2:$QN$2,W$3)</f>
        <v>22204</v>
      </c>
      <c r="X21" s="146">
        <f>SUMIFS('Suivi journalier'!$B$19:$QN$19,'Suivi journalier'!$B$2:$QN$2,X$3)</f>
        <v>19159</v>
      </c>
      <c r="Y21" s="146">
        <f>SUMIFS('Suivi journalier'!$B$19:$QN$19,'Suivi journalier'!$B$2:$QN$2,Y$3)</f>
        <v>19439</v>
      </c>
      <c r="Z21" s="146">
        <f>SUMIFS('Suivi journalier'!$B$19:$QN$19,'Suivi journalier'!$B$2:$QN$2,Z$3)</f>
        <v>20827</v>
      </c>
      <c r="AA21" s="146">
        <f>SUMIFS('Suivi journalier'!$B$19:$QN$19,'Suivi journalier'!$B$2:$QN$2,AA$3)</f>
        <v>24230</v>
      </c>
      <c r="AB21" s="146">
        <f>SUMIFS('Suivi journalier'!$B$19:$QN$19,'Suivi journalier'!$B$2:$QN$2,AB$3)</f>
        <v>24801</v>
      </c>
      <c r="AC21" s="146">
        <f>SUMIFS('Suivi journalier'!$B$19:$QN$19,'Suivi journalier'!$B$2:$QN$2,AC$3)</f>
        <v>25081</v>
      </c>
      <c r="AD21" s="146">
        <f>SUMIFS('Suivi journalier'!$B$19:$QN$19,'Suivi journalier'!$B$2:$QN$2,AD$3)</f>
        <v>25216</v>
      </c>
      <c r="AE21" s="146">
        <f>SUMIFS('Suivi journalier'!$B$19:$QN$19,'Suivi journalier'!$B$2:$QN$2,AE$3)</f>
        <v>25333</v>
      </c>
      <c r="AF21" s="146">
        <f>SUMIFS('Suivi journalier'!$B$19:$QN$19,'Suivi journalier'!$B$2:$QN$2,AF$3)</f>
        <v>25576</v>
      </c>
      <c r="AG21" s="146">
        <f>SUMIFS('Suivi journalier'!$B$19:$QN$19,'Suivi journalier'!$B$2:$QN$2,AG$3)</f>
        <v>25669</v>
      </c>
      <c r="AH21" s="146">
        <f>SUMIFS('Suivi journalier'!$B$19:$QN$19,'Suivi journalier'!$B$2:$QN$2,AH$3)</f>
        <v>25655</v>
      </c>
      <c r="AI21" s="146">
        <f>SUMIFS('Suivi journalier'!$B$19:$QN$19,'Suivi journalier'!$B$2:$QN$2,AI$3)</f>
        <v>25620</v>
      </c>
      <c r="AJ21" s="146">
        <f>SUMIFS('Suivi journalier'!$B$19:$QN$19,'Suivi journalier'!$B$2:$QN$2,AJ$3)</f>
        <v>25900</v>
      </c>
      <c r="AK21" s="146">
        <f>SUMIFS('Suivi journalier'!$B$19:$QN$19,'Suivi journalier'!$B$2:$QN$2,AK$3)</f>
        <v>26110</v>
      </c>
      <c r="AL21" s="146">
        <f>SUMIFS('Suivi journalier'!$B$19:$QN$19,'Suivi journalier'!$B$2:$QN$2,AL$3)</f>
        <v>26082</v>
      </c>
      <c r="AM21" s="146">
        <f>SUMIFS('Suivi journalier'!$B$19:$QN$19,'Suivi journalier'!$B$2:$QN$2,AM$3)</f>
        <v>26047</v>
      </c>
      <c r="AN21" s="146">
        <f>SUMIFS('Suivi journalier'!$B$19:$QN$19,'Suivi journalier'!$B$2:$QN$2,AN$3)</f>
        <v>25998</v>
      </c>
      <c r="AO21" s="146">
        <f>SUMIFS('Suivi journalier'!$B$19:$QN$19,'Suivi journalier'!$B$2:$QN$2,AO$3)</f>
        <v>25949</v>
      </c>
      <c r="AP21" s="146">
        <f>SUMIFS('Suivi journalier'!$B$19:$QN$19,'Suivi journalier'!$B$2:$QN$2,AP$3)</f>
        <v>25914</v>
      </c>
      <c r="AQ21" s="146">
        <f>SUMIFS('Suivi journalier'!$B$19:$QN$19,'Suivi journalier'!$B$2:$QN$2,AQ$3)</f>
        <v>25900</v>
      </c>
      <c r="AR21" s="146">
        <f>SUMIFS('Suivi journalier'!$B$19:$QN$19,'Suivi journalier'!$B$2:$QN$2,AR$3)</f>
        <v>25900</v>
      </c>
      <c r="AS21" s="146">
        <f>SUMIFS('Suivi journalier'!$B$19:$QN$19,'Suivi journalier'!$B$2:$QN$2,AS$3)</f>
        <v>25830</v>
      </c>
      <c r="AT21" s="146">
        <f>SUMIFS('Suivi journalier'!$B$19:$QN$19,'Suivi journalier'!$B$2:$QN$2,AT$3)</f>
        <v>25830</v>
      </c>
      <c r="AU21" s="146">
        <f>SUMIFS('Suivi journalier'!$B$19:$QN$19,'Suivi journalier'!$B$2:$QN$2,AU$3)</f>
        <v>25760</v>
      </c>
      <c r="AV21" s="146">
        <f>SUMIFS('Suivi journalier'!$B$19:$QN$19,'Suivi journalier'!$B$2:$QN$2,AV$3)</f>
        <v>0</v>
      </c>
      <c r="AW21" s="146">
        <f>SUMIFS('Suivi journalier'!$B$19:$QN$19,'Suivi journalier'!$B$2:$QN$2,AW$3)</f>
        <v>0</v>
      </c>
      <c r="AX21" s="146">
        <f>SUMIFS('Suivi journalier'!$B$19:$QN$19,'Suivi journalier'!$B$2:$QN$2,AX$3)</f>
        <v>0</v>
      </c>
      <c r="AY21" s="146">
        <f>SUMIFS('Suivi journalier'!$B$19:$QN$19,'Suivi journalier'!$B$2:$QN$2,AY$3)</f>
        <v>0</v>
      </c>
      <c r="AZ21" s="146">
        <f>SUMIFS('Suivi journalier'!$B$19:$QN$19,'Suivi journalier'!$B$2:$QN$2,AZ$3)</f>
        <v>0</v>
      </c>
      <c r="BA21" s="146">
        <f>SUMIFS('Suivi journalier'!$B$19:$QN$19,'Suivi journalier'!$B$2:$QN$2,BA$3)</f>
        <v>0</v>
      </c>
      <c r="BB21" s="146">
        <f>SUMIFS('Suivi journalier'!$B$19:$QN$19,'Suivi journalier'!$B$2:$QN$2,BB$3)</f>
        <v>0</v>
      </c>
      <c r="BC21" s="146">
        <f>SUMIFS('Suivi journalier'!$B$19:$QN$19,'Suivi journalier'!$B$2:$QN$2,BC$3)</f>
        <v>0</v>
      </c>
      <c r="BD21" s="146">
        <f>SUMIFS('Suivi journalier'!$B$19:$QN$19,'Suivi journalier'!$B$2:$QN$2,BD$3)</f>
        <v>0</v>
      </c>
      <c r="BE21" s="146">
        <f>SUMIFS('Suivi journalier'!$B$19:$QN$19,'Suivi journalier'!$B$2:$QN$2,BE$3)</f>
        <v>0</v>
      </c>
      <c r="BF21" s="146">
        <f>SUMIFS('Suivi journalier'!$B$19:$QN$19,'Suivi journalier'!$B$2:$QN$2,BF$3)</f>
        <v>0</v>
      </c>
      <c r="BG21" s="146">
        <f>SUMIFS('Suivi journalier'!$B$19:$QN$19,'Suivi journalier'!$B$2:$QN$2,BG$3)</f>
        <v>0</v>
      </c>
      <c r="BH21" s="146">
        <f>SUMIFS('Suivi journalier'!$B$19:$QN$19,'Suivi journalier'!$B$2:$QN$2,BH$3)</f>
        <v>0</v>
      </c>
      <c r="BI21" s="146">
        <f>SUMIFS('Suivi journalier'!$B$19:$QN$19,'Suivi journalier'!$B$2:$QN$2,BI$3)</f>
        <v>0</v>
      </c>
      <c r="BJ21" s="146">
        <f>SUMIFS('Suivi journalier'!$B$19:$QN$19,'Suivi journalier'!$B$2:$QN$2,BJ$3)</f>
        <v>0</v>
      </c>
      <c r="BK21" s="146">
        <f>SUMIFS('Suivi journalier'!$B$19:$QN$19,'Suivi journalier'!$B$2:$QN$2,BK$3)</f>
        <v>0</v>
      </c>
      <c r="BL21" s="146">
        <f>SUMIFS('Suivi journalier'!$B$19:$QN$19,'Suivi journalier'!$B$2:$QN$2,BL$3)</f>
        <v>0</v>
      </c>
      <c r="BM21" s="146">
        <f>SUMIFS('Suivi journalier'!$B$19:$QN$19,'Suivi journalier'!$B$2:$QN$2,BM$3)</f>
        <v>0</v>
      </c>
      <c r="BN21" s="146">
        <f>SUMIFS('Suivi journalier'!$B$19:$QN$19,'Suivi journalier'!$B$2:$QN$2,BN$3)</f>
        <v>0</v>
      </c>
    </row>
    <row r="22" spans="1:66" x14ac:dyDescent="0.2">
      <c r="A22" s="142" t="s">
        <v>158</v>
      </c>
      <c r="B22" s="147">
        <f>SUMIFS('Suivi journalier'!$B$25:$QN$25,'Suivi journalier'!$B$2:$QN$2,B$3)</f>
        <v>775</v>
      </c>
      <c r="C22" s="147">
        <f>SUMIFS('Suivi journalier'!$B$25:$QN$25,'Suivi journalier'!$B$2:$QN$2,C$3)</f>
        <v>1425</v>
      </c>
      <c r="D22" s="147">
        <f>SUMIFS('Suivi journalier'!$B$25:$QN$25,'Suivi journalier'!$B$2:$QN$2,D$3)</f>
        <v>1304</v>
      </c>
      <c r="E22" s="147">
        <f>SUMIFS('Suivi journalier'!$B$25:$QN$25,'Suivi journalier'!$B$2:$QN$2,E$3)</f>
        <v>1314</v>
      </c>
      <c r="F22" s="147">
        <f>SUMIFS('Suivi journalier'!$B$25:$QN$25,'Suivi journalier'!$B$2:$QN$2,F$3)</f>
        <v>1498</v>
      </c>
      <c r="G22" s="147">
        <f>SUMIFS('Suivi journalier'!$B$25:$QN$25,'Suivi journalier'!$B$2:$QN$2,G$3)</f>
        <v>1666</v>
      </c>
      <c r="H22" s="147">
        <f>SUMIFS('Suivi journalier'!$B$25:$QN$25,'Suivi journalier'!$B$2:$QN$2,H$3)</f>
        <v>1729</v>
      </c>
      <c r="I22" s="147">
        <f>SUMIFS('Suivi journalier'!$B$25:$QN$25,'Suivi journalier'!$B$2:$QN$2,I$3)</f>
        <v>1708</v>
      </c>
      <c r="J22" s="147">
        <f>SUMIFS('Suivi journalier'!$B$25:$QN$25,'Suivi journalier'!$B$2:$QN$2,J$3)</f>
        <v>1750</v>
      </c>
      <c r="K22" s="147">
        <f>SUMIFS('Suivi journalier'!$B$25:$QN$25,'Suivi journalier'!$B$2:$QN$2,K$3)</f>
        <v>1750</v>
      </c>
      <c r="L22" s="147">
        <f>SUMIFS('Suivi journalier'!$B$25:$QN$25,'Suivi journalier'!$B$2:$QN$2,L$3)</f>
        <v>1771</v>
      </c>
      <c r="M22" s="147">
        <f>SUMIFS('Suivi journalier'!$B$25:$QN$25,'Suivi journalier'!$B$2:$QN$2,M$3)</f>
        <v>1764</v>
      </c>
      <c r="N22" s="147">
        <f>SUMIFS('Suivi journalier'!$B$25:$QN$25,'Suivi journalier'!$B$2:$QN$2,N$3)</f>
        <v>1882</v>
      </c>
      <c r="O22" s="147">
        <f>SUMIFS('Suivi journalier'!$B$25:$QN$25,'Suivi journalier'!$B$2:$QN$2,O$3)</f>
        <v>1995</v>
      </c>
      <c r="P22" s="147">
        <f>SUMIFS('Suivi journalier'!$B$25:$QN$25,'Suivi journalier'!$B$2:$QN$2,P$3)</f>
        <v>2120</v>
      </c>
      <c r="Q22" s="147">
        <f>SUMIFS('Suivi journalier'!$B$25:$QN$25,'Suivi journalier'!$B$2:$QN$2,Q$3)</f>
        <v>2135</v>
      </c>
      <c r="R22" s="147">
        <f>SUMIFS('Suivi journalier'!$B$25:$QN$25,'Suivi journalier'!$B$2:$QN$2,R$3)</f>
        <v>2184</v>
      </c>
      <c r="S22" s="147">
        <f>SUMIFS('Suivi journalier'!$B$25:$QN$25,'Suivi journalier'!$B$2:$QN$2,S$3)</f>
        <v>2205</v>
      </c>
      <c r="T22" s="147">
        <f>SUMIFS('Suivi journalier'!$B$25:$QN$25,'Suivi journalier'!$B$2:$QN$2,T$3)</f>
        <v>2282</v>
      </c>
      <c r="U22" s="147">
        <f>SUMIFS('Suivi journalier'!$B$25:$QN$25,'Suivi journalier'!$B$2:$QN$2,U$3)</f>
        <v>2415</v>
      </c>
      <c r="V22" s="147">
        <f>SUMIFS('Suivi journalier'!$B$25:$QN$25,'Suivi journalier'!$B$2:$QN$2,V$3)</f>
        <v>2450</v>
      </c>
      <c r="W22" s="147">
        <f>SUMIFS('Suivi journalier'!$B$25:$QN$25,'Suivi journalier'!$B$2:$QN$2,W$3)</f>
        <v>2445</v>
      </c>
      <c r="X22" s="147">
        <f>SUMIFS('Suivi journalier'!$B$25:$QN$25,'Suivi journalier'!$B$2:$QN$2,X$3)</f>
        <v>1764</v>
      </c>
      <c r="Y22" s="147">
        <f>SUMIFS('Suivi journalier'!$B$25:$QN$25,'Suivi journalier'!$B$2:$QN$2,Y$3)</f>
        <v>1764</v>
      </c>
      <c r="Z22" s="147">
        <f>SUMIFS('Suivi journalier'!$B$25:$QN$25,'Suivi journalier'!$B$2:$QN$2,Z$3)</f>
        <v>1820</v>
      </c>
      <c r="AA22" s="147">
        <f>SUMIFS('Suivi journalier'!$B$25:$QN$25,'Suivi journalier'!$B$2:$QN$2,AA$3)</f>
        <v>1848</v>
      </c>
      <c r="AB22" s="147">
        <f>SUMIFS('Suivi journalier'!$B$25:$QN$25,'Suivi journalier'!$B$2:$QN$2,AB$3)</f>
        <v>1876</v>
      </c>
      <c r="AC22" s="147">
        <f>SUMIFS('Suivi journalier'!$B$25:$QN$25,'Suivi journalier'!$B$2:$QN$2,AC$3)</f>
        <v>1932</v>
      </c>
      <c r="AD22" s="147">
        <f>SUMIFS('Suivi journalier'!$B$25:$QN$25,'Suivi journalier'!$B$2:$QN$2,AD$3)</f>
        <v>1960</v>
      </c>
      <c r="AE22" s="147">
        <f>SUMIFS('Suivi journalier'!$B$25:$QN$25,'Suivi journalier'!$B$2:$QN$2,AE$3)</f>
        <v>1960</v>
      </c>
      <c r="AF22" s="147">
        <f>SUMIFS('Suivi journalier'!$B$25:$QN$25,'Suivi journalier'!$B$2:$QN$2,AF$3)</f>
        <v>1960</v>
      </c>
      <c r="AG22" s="147">
        <f>SUMIFS('Suivi journalier'!$B$25:$QN$25,'Suivi journalier'!$B$2:$QN$2,AG$3)</f>
        <v>1953</v>
      </c>
      <c r="AH22" s="147">
        <f>SUMIFS('Suivi journalier'!$B$25:$QN$25,'Suivi journalier'!$B$2:$QN$2,AH$3)</f>
        <v>1987</v>
      </c>
      <c r="AI22" s="147">
        <f>SUMIFS('Suivi journalier'!$B$25:$QN$25,'Suivi journalier'!$B$2:$QN$2,AI$3)</f>
        <v>2063</v>
      </c>
      <c r="AJ22" s="147">
        <f>SUMIFS('Suivi journalier'!$B$25:$QN$25,'Suivi journalier'!$B$2:$QN$2,AJ$3)</f>
        <v>2170</v>
      </c>
      <c r="AK22" s="147">
        <f>SUMIFS('Suivi journalier'!$B$25:$QN$25,'Suivi journalier'!$B$2:$QN$2,AK$3)</f>
        <v>2170</v>
      </c>
      <c r="AL22" s="147">
        <f>SUMIFS('Suivi journalier'!$B$25:$QN$25,'Suivi journalier'!$B$2:$QN$2,AL$3)</f>
        <v>2219</v>
      </c>
      <c r="AM22" s="147">
        <f>SUMIFS('Suivi journalier'!$B$25:$QN$25,'Suivi journalier'!$B$2:$QN$2,AM$3)</f>
        <v>2254</v>
      </c>
      <c r="AN22" s="147">
        <f>SUMIFS('Suivi journalier'!$B$25:$QN$25,'Suivi journalier'!$B$2:$QN$2,AN$3)</f>
        <v>2289</v>
      </c>
      <c r="AO22" s="147">
        <f>SUMIFS('Suivi journalier'!$B$25:$QN$25,'Suivi journalier'!$B$2:$QN$2,AO$3)</f>
        <v>2261</v>
      </c>
      <c r="AP22" s="147">
        <f>SUMIFS('Suivi journalier'!$B$25:$QN$25,'Suivi journalier'!$B$2:$QN$2,AP$3)</f>
        <v>2261</v>
      </c>
      <c r="AQ22" s="147">
        <f>SUMIFS('Suivi journalier'!$B$25:$QN$25,'Suivi journalier'!$B$2:$QN$2,AQ$3)</f>
        <v>2261</v>
      </c>
      <c r="AR22" s="147">
        <f>SUMIFS('Suivi journalier'!$B$25:$QN$25,'Suivi journalier'!$B$2:$QN$2,AR$3)</f>
        <v>2261</v>
      </c>
      <c r="AS22" s="147">
        <f>SUMIFS('Suivi journalier'!$B$25:$QN$25,'Suivi journalier'!$B$2:$QN$2,AS$3)</f>
        <v>2247</v>
      </c>
      <c r="AT22" s="147">
        <f>SUMIFS('Suivi journalier'!$B$25:$QN$25,'Suivi journalier'!$B$2:$QN$2,AT$3)</f>
        <v>2275</v>
      </c>
      <c r="AU22" s="147">
        <f>SUMIFS('Suivi journalier'!$B$25:$QN$25,'Suivi journalier'!$B$2:$QN$2,AU$3)</f>
        <v>2275</v>
      </c>
      <c r="AV22" s="147">
        <f>SUMIFS('Suivi journalier'!$B$25:$QN$25,'Suivi journalier'!$B$2:$QN$2,AV$3)</f>
        <v>0</v>
      </c>
      <c r="AW22" s="147">
        <f>SUMIFS('Suivi journalier'!$B$25:$QN$25,'Suivi journalier'!$B$2:$QN$2,AW$3)</f>
        <v>0</v>
      </c>
      <c r="AX22" s="147">
        <f>SUMIFS('Suivi journalier'!$B$25:$QN$25,'Suivi journalier'!$B$2:$QN$2,AX$3)</f>
        <v>0</v>
      </c>
      <c r="AY22" s="147">
        <f>SUMIFS('Suivi journalier'!$B$25:$QN$25,'Suivi journalier'!$B$2:$QN$2,AY$3)</f>
        <v>0</v>
      </c>
      <c r="AZ22" s="147">
        <f>SUMIFS('Suivi journalier'!$B$25:$QN$25,'Suivi journalier'!$B$2:$QN$2,AZ$3)</f>
        <v>0</v>
      </c>
      <c r="BA22" s="147">
        <f>SUMIFS('Suivi journalier'!$B$25:$QN$25,'Suivi journalier'!$B$2:$QN$2,BA$3)</f>
        <v>0</v>
      </c>
      <c r="BB22" s="147">
        <f>SUMIFS('Suivi journalier'!$B$25:$QN$25,'Suivi journalier'!$B$2:$QN$2,BB$3)</f>
        <v>0</v>
      </c>
      <c r="BC22" s="147">
        <f>SUMIFS('Suivi journalier'!$B$25:$QN$25,'Suivi journalier'!$B$2:$QN$2,BC$3)</f>
        <v>0</v>
      </c>
      <c r="BD22" s="147">
        <f>SUMIFS('Suivi journalier'!$B$25:$QN$25,'Suivi journalier'!$B$2:$QN$2,BD$3)</f>
        <v>0</v>
      </c>
      <c r="BE22" s="147">
        <f>SUMIFS('Suivi journalier'!$B$25:$QN$25,'Suivi journalier'!$B$2:$QN$2,BE$3)</f>
        <v>0</v>
      </c>
      <c r="BF22" s="147">
        <f>SUMIFS('Suivi journalier'!$B$25:$QN$25,'Suivi journalier'!$B$2:$QN$2,BF$3)</f>
        <v>0</v>
      </c>
      <c r="BG22" s="147">
        <f>SUMIFS('Suivi journalier'!$B$25:$QN$25,'Suivi journalier'!$B$2:$QN$2,BG$3)</f>
        <v>0</v>
      </c>
      <c r="BH22" s="147">
        <f>SUMIFS('Suivi journalier'!$B$25:$QN$25,'Suivi journalier'!$B$2:$QN$2,BH$3)</f>
        <v>0</v>
      </c>
      <c r="BI22" s="147">
        <f>SUMIFS('Suivi journalier'!$B$25:$QN$25,'Suivi journalier'!$B$2:$QN$2,BI$3)</f>
        <v>0</v>
      </c>
      <c r="BJ22" s="147">
        <f>SUMIFS('Suivi journalier'!$B$25:$QN$25,'Suivi journalier'!$B$2:$QN$2,BJ$3)</f>
        <v>0</v>
      </c>
      <c r="BK22" s="147">
        <f>SUMIFS('Suivi journalier'!$B$25:$QN$25,'Suivi journalier'!$B$2:$QN$2,BK$3)</f>
        <v>0</v>
      </c>
      <c r="BL22" s="147">
        <f>SUMIFS('Suivi journalier'!$B$25:$QN$25,'Suivi journalier'!$B$2:$QN$2,BL$3)</f>
        <v>0</v>
      </c>
      <c r="BM22" s="147">
        <f>SUMIFS('Suivi journalier'!$B$25:$QN$25,'Suivi journalier'!$B$2:$QN$2,BM$3)</f>
        <v>0</v>
      </c>
      <c r="BN22" s="147">
        <f>SUMIFS('Suivi journalier'!$B$25:$QN$25,'Suivi journalier'!$B$2:$QN$2,BN$3)</f>
        <v>0</v>
      </c>
    </row>
    <row r="23" spans="1:66" x14ac:dyDescent="0.2">
      <c r="A23" s="143" t="s">
        <v>159</v>
      </c>
      <c r="B23" s="144">
        <f>B21+B22</f>
        <v>4550</v>
      </c>
      <c r="C23" s="144">
        <f>C21+C22</f>
        <v>8250</v>
      </c>
      <c r="D23" s="144">
        <f t="shared" ref="D23:BN23" si="6">D21+D22</f>
        <v>8441</v>
      </c>
      <c r="E23" s="144">
        <f t="shared" si="6"/>
        <v>8505</v>
      </c>
      <c r="F23" s="144">
        <f t="shared" si="6"/>
        <v>9027</v>
      </c>
      <c r="G23" s="144">
        <f t="shared" si="6"/>
        <v>9821</v>
      </c>
      <c r="H23" s="144">
        <f t="shared" si="6"/>
        <v>10365</v>
      </c>
      <c r="I23" s="144">
        <f t="shared" si="6"/>
        <v>10351</v>
      </c>
      <c r="J23" s="144">
        <f t="shared" si="6"/>
        <v>10840</v>
      </c>
      <c r="K23" s="144">
        <f t="shared" si="6"/>
        <v>11130</v>
      </c>
      <c r="L23" s="144">
        <f t="shared" si="6"/>
        <v>11691</v>
      </c>
      <c r="M23" s="144">
        <f t="shared" si="6"/>
        <v>12129</v>
      </c>
      <c r="N23" s="144">
        <f t="shared" si="6"/>
        <v>15020</v>
      </c>
      <c r="O23" s="144">
        <f t="shared" si="6"/>
        <v>12399</v>
      </c>
      <c r="P23" s="144">
        <f t="shared" si="6"/>
        <v>15020</v>
      </c>
      <c r="Q23" s="144">
        <f t="shared" si="6"/>
        <v>15610</v>
      </c>
      <c r="R23" s="144">
        <f t="shared" si="6"/>
        <v>16656</v>
      </c>
      <c r="S23" s="144">
        <f t="shared" si="6"/>
        <v>17530</v>
      </c>
      <c r="T23" s="144">
        <f t="shared" si="6"/>
        <v>18652</v>
      </c>
      <c r="U23" s="144">
        <f t="shared" si="6"/>
        <v>19640</v>
      </c>
      <c r="V23" s="144">
        <f t="shared" si="6"/>
        <v>20575</v>
      </c>
      <c r="W23" s="144">
        <f t="shared" si="6"/>
        <v>24649</v>
      </c>
      <c r="X23" s="144">
        <f t="shared" si="6"/>
        <v>20923</v>
      </c>
      <c r="Y23" s="144">
        <f t="shared" si="6"/>
        <v>21203</v>
      </c>
      <c r="Z23" s="144">
        <f t="shared" si="6"/>
        <v>22647</v>
      </c>
      <c r="AA23" s="144">
        <f t="shared" si="6"/>
        <v>26078</v>
      </c>
      <c r="AB23" s="144">
        <f t="shared" si="6"/>
        <v>26677</v>
      </c>
      <c r="AC23" s="144">
        <f t="shared" si="6"/>
        <v>27013</v>
      </c>
      <c r="AD23" s="144">
        <f t="shared" si="6"/>
        <v>27176</v>
      </c>
      <c r="AE23" s="144">
        <f t="shared" si="6"/>
        <v>27293</v>
      </c>
      <c r="AF23" s="144">
        <f t="shared" si="6"/>
        <v>27536</v>
      </c>
      <c r="AG23" s="144">
        <f t="shared" si="6"/>
        <v>27622</v>
      </c>
      <c r="AH23" s="144">
        <f t="shared" si="6"/>
        <v>27642</v>
      </c>
      <c r="AI23" s="144">
        <f t="shared" si="6"/>
        <v>27683</v>
      </c>
      <c r="AJ23" s="144">
        <f t="shared" si="6"/>
        <v>28070</v>
      </c>
      <c r="AK23" s="144">
        <f t="shared" si="6"/>
        <v>28280</v>
      </c>
      <c r="AL23" s="144">
        <f t="shared" si="6"/>
        <v>28301</v>
      </c>
      <c r="AM23" s="144">
        <f t="shared" si="6"/>
        <v>28301</v>
      </c>
      <c r="AN23" s="144">
        <f t="shared" si="6"/>
        <v>28287</v>
      </c>
      <c r="AO23" s="144">
        <f t="shared" si="6"/>
        <v>28210</v>
      </c>
      <c r="AP23" s="144">
        <f t="shared" si="6"/>
        <v>28175</v>
      </c>
      <c r="AQ23" s="144">
        <f t="shared" si="6"/>
        <v>28161</v>
      </c>
      <c r="AR23" s="144">
        <f t="shared" si="6"/>
        <v>28161</v>
      </c>
      <c r="AS23" s="144">
        <f t="shared" si="6"/>
        <v>28077</v>
      </c>
      <c r="AT23" s="144">
        <f t="shared" si="6"/>
        <v>28105</v>
      </c>
      <c r="AU23" s="144">
        <f t="shared" si="6"/>
        <v>28035</v>
      </c>
      <c r="AV23" s="144">
        <f t="shared" si="6"/>
        <v>0</v>
      </c>
      <c r="AW23" s="144">
        <f t="shared" si="6"/>
        <v>0</v>
      </c>
      <c r="AX23" s="144">
        <f t="shared" si="6"/>
        <v>0</v>
      </c>
      <c r="AY23" s="144">
        <f t="shared" si="6"/>
        <v>0</v>
      </c>
      <c r="AZ23" s="144">
        <f t="shared" si="6"/>
        <v>0</v>
      </c>
      <c r="BA23" s="144">
        <f t="shared" si="6"/>
        <v>0</v>
      </c>
      <c r="BB23" s="144">
        <f t="shared" si="6"/>
        <v>0</v>
      </c>
      <c r="BC23" s="144">
        <f t="shared" si="6"/>
        <v>0</v>
      </c>
      <c r="BD23" s="144">
        <f t="shared" si="6"/>
        <v>0</v>
      </c>
      <c r="BE23" s="144">
        <f t="shared" si="6"/>
        <v>0</v>
      </c>
      <c r="BF23" s="144">
        <f t="shared" si="6"/>
        <v>0</v>
      </c>
      <c r="BG23" s="144">
        <f t="shared" si="6"/>
        <v>0</v>
      </c>
      <c r="BH23" s="144">
        <f t="shared" si="6"/>
        <v>0</v>
      </c>
      <c r="BI23" s="144">
        <f t="shared" si="6"/>
        <v>0</v>
      </c>
      <c r="BJ23" s="144">
        <f t="shared" si="6"/>
        <v>0</v>
      </c>
      <c r="BK23" s="144">
        <f t="shared" si="6"/>
        <v>0</v>
      </c>
      <c r="BL23" s="144">
        <f t="shared" si="6"/>
        <v>0</v>
      </c>
      <c r="BM23" s="144">
        <f t="shared" si="6"/>
        <v>0</v>
      </c>
      <c r="BN23" s="144">
        <f t="shared" si="6"/>
        <v>0</v>
      </c>
    </row>
    <row r="24" spans="1:66" x14ac:dyDescent="0.2">
      <c r="A24" s="141"/>
    </row>
    <row r="25" spans="1:66" x14ac:dyDescent="0.2">
      <c r="A25" s="148" t="s">
        <v>160</v>
      </c>
      <c r="B25" s="149">
        <f>B21*1000/B5/7</f>
        <v>23.447204968944099</v>
      </c>
      <c r="C25" s="149">
        <f>C21*1000/C5/7</f>
        <v>43.143501924863934</v>
      </c>
      <c r="D25" s="149">
        <f t="shared" ref="D25:BN25" si="7">D21*1000/D5/7</f>
        <v>45.261982978399558</v>
      </c>
      <c r="E25" s="149">
        <f t="shared" si="7"/>
        <v>45.689633263018784</v>
      </c>
      <c r="F25" s="149">
        <f t="shared" si="7"/>
        <v>47.907506506232622</v>
      </c>
      <c r="G25" s="149">
        <f t="shared" si="7"/>
        <v>51.962533452274748</v>
      </c>
      <c r="H25" s="149">
        <f t="shared" si="7"/>
        <v>55.091287207032501</v>
      </c>
      <c r="I25" s="149">
        <f t="shared" si="7"/>
        <v>55.190161170851319</v>
      </c>
      <c r="J25" s="149">
        <f t="shared" si="7"/>
        <v>58.09383208390053</v>
      </c>
      <c r="K25" s="149">
        <f t="shared" si="7"/>
        <v>60.043912712282115</v>
      </c>
      <c r="L25" s="149">
        <f t="shared" si="7"/>
        <v>63.557557390808498</v>
      </c>
      <c r="M25" s="149">
        <f t="shared" si="7"/>
        <v>66.498149086733093</v>
      </c>
      <c r="N25" s="149">
        <f t="shared" si="7"/>
        <v>84.524077588702667</v>
      </c>
      <c r="O25" s="149">
        <f t="shared" si="7"/>
        <v>67.167647970251011</v>
      </c>
      <c r="P25" s="149">
        <f t="shared" si="7"/>
        <v>83.455173573822236</v>
      </c>
      <c r="Q25" s="149">
        <f t="shared" si="7"/>
        <v>87.301587301587304</v>
      </c>
      <c r="R25" s="149">
        <f t="shared" si="7"/>
        <v>93.863096859555597</v>
      </c>
      <c r="S25" s="149">
        <f t="shared" si="7"/>
        <v>99.512987012987011</v>
      </c>
      <c r="T25" s="149">
        <f t="shared" si="7"/>
        <v>106.39058407585773</v>
      </c>
      <c r="U25" s="149">
        <f t="shared" si="7"/>
        <v>112.01867736669941</v>
      </c>
      <c r="V25" s="149">
        <f t="shared" si="7"/>
        <v>117.9844032755725</v>
      </c>
      <c r="W25" s="149">
        <f t="shared" si="7"/>
        <v>147.05609643022717</v>
      </c>
      <c r="X25" s="149">
        <f t="shared" si="7"/>
        <v>127.02464380192137</v>
      </c>
      <c r="Y25" s="149">
        <f t="shared" si="7"/>
        <v>129.01277584204414</v>
      </c>
      <c r="Z25" s="149">
        <f t="shared" si="7"/>
        <v>138.34034101853882</v>
      </c>
      <c r="AA25" s="149">
        <f t="shared" si="7"/>
        <v>161.01914552861197</v>
      </c>
      <c r="AB25" s="149">
        <f t="shared" si="7"/>
        <v>164.99022073204807</v>
      </c>
      <c r="AC25" s="149">
        <f t="shared" si="7"/>
        <v>167.04741479789269</v>
      </c>
      <c r="AD25" s="149">
        <f t="shared" si="7"/>
        <v>168.23676976862106</v>
      </c>
      <c r="AE25" s="149">
        <f t="shared" si="7"/>
        <v>169.23868312757199</v>
      </c>
      <c r="AF25" s="149">
        <f t="shared" si="7"/>
        <v>171.09408970799745</v>
      </c>
      <c r="AG25" s="149">
        <f t="shared" si="7"/>
        <v>171.91748710736053</v>
      </c>
      <c r="AH25" s="149">
        <f t="shared" si="7"/>
        <v>172.10612819910779</v>
      </c>
      <c r="AI25" s="149">
        <f t="shared" si="7"/>
        <v>172.10570864290415</v>
      </c>
      <c r="AJ25" s="149">
        <f t="shared" si="7"/>
        <v>174.29809685321274</v>
      </c>
      <c r="AK25" s="149">
        <f t="shared" si="7"/>
        <v>175.99320562423327</v>
      </c>
      <c r="AL25" s="149">
        <f t="shared" si="7"/>
        <v>176.04535790219703</v>
      </c>
      <c r="AM25" s="149">
        <f t="shared" si="7"/>
        <v>176.10866581475696</v>
      </c>
      <c r="AN25" s="149">
        <f t="shared" si="7"/>
        <v>176.07737163988054</v>
      </c>
      <c r="AO25" s="149">
        <f t="shared" si="7"/>
        <v>176.09614745142747</v>
      </c>
      <c r="AP25" s="149">
        <f t="shared" si="7"/>
        <v>176.16826877319883</v>
      </c>
      <c r="AQ25" s="149">
        <f t="shared" si="7"/>
        <v>176.34162615575255</v>
      </c>
      <c r="AR25" s="149">
        <f t="shared" si="7"/>
        <v>176.64470543301826</v>
      </c>
      <c r="AS25" s="149">
        <f t="shared" si="7"/>
        <v>176.38623326959848</v>
      </c>
      <c r="AT25" s="149">
        <f t="shared" si="7"/>
        <v>176.71567453666012</v>
      </c>
      <c r="AU25" s="149">
        <f t="shared" si="7"/>
        <v>176.60891683063781</v>
      </c>
      <c r="AV25" s="149">
        <f t="shared" si="7"/>
        <v>0</v>
      </c>
      <c r="AW25" s="149">
        <f t="shared" si="7"/>
        <v>0</v>
      </c>
      <c r="AX25" s="149">
        <f t="shared" si="7"/>
        <v>0</v>
      </c>
      <c r="AY25" s="149">
        <f t="shared" si="7"/>
        <v>0</v>
      </c>
      <c r="AZ25" s="149">
        <f t="shared" si="7"/>
        <v>0</v>
      </c>
      <c r="BA25" s="149">
        <f t="shared" si="7"/>
        <v>0</v>
      </c>
      <c r="BB25" s="149">
        <f t="shared" si="7"/>
        <v>0</v>
      </c>
      <c r="BC25" s="149">
        <f t="shared" si="7"/>
        <v>0</v>
      </c>
      <c r="BD25" s="149">
        <f t="shared" si="7"/>
        <v>0</v>
      </c>
      <c r="BE25" s="149">
        <f t="shared" si="7"/>
        <v>0</v>
      </c>
      <c r="BF25" s="149">
        <f t="shared" si="7"/>
        <v>0</v>
      </c>
      <c r="BG25" s="149">
        <f t="shared" si="7"/>
        <v>0</v>
      </c>
      <c r="BH25" s="149">
        <f t="shared" si="7"/>
        <v>0</v>
      </c>
      <c r="BI25" s="149">
        <f t="shared" si="7"/>
        <v>0</v>
      </c>
      <c r="BJ25" s="149">
        <f t="shared" si="7"/>
        <v>0</v>
      </c>
      <c r="BK25" s="149">
        <f t="shared" si="7"/>
        <v>0</v>
      </c>
      <c r="BL25" s="149">
        <f t="shared" si="7"/>
        <v>0</v>
      </c>
      <c r="BM25" s="149">
        <f t="shared" si="7"/>
        <v>0</v>
      </c>
      <c r="BN25" s="149">
        <f t="shared" si="7"/>
        <v>0</v>
      </c>
    </row>
    <row r="26" spans="1:66" x14ac:dyDescent="0.2">
      <c r="A26" s="150" t="s">
        <v>161</v>
      </c>
      <c r="B26" s="151">
        <f>B22*1000/B12/7</f>
        <v>32.091097308488614</v>
      </c>
      <c r="C26" s="151">
        <f>C22*1000/C12/7</f>
        <v>59.786028949024548</v>
      </c>
      <c r="D26" s="151">
        <f t="shared" ref="D26:BN26" si="8">D22*1000/D12/7</f>
        <v>55.000210890379186</v>
      </c>
      <c r="E26" s="151">
        <f t="shared" si="8"/>
        <v>55.635532221187233</v>
      </c>
      <c r="F26" s="151">
        <f t="shared" si="8"/>
        <v>63.539192399049888</v>
      </c>
      <c r="G26" s="151">
        <f t="shared" si="8"/>
        <v>70.854420958618633</v>
      </c>
      <c r="H26" s="151">
        <f t="shared" si="8"/>
        <v>73.687350835322192</v>
      </c>
      <c r="I26" s="151">
        <f t="shared" si="8"/>
        <v>72.922893006575023</v>
      </c>
      <c r="J26" s="151">
        <f t="shared" si="8"/>
        <v>74.91759065028468</v>
      </c>
      <c r="K26" s="151">
        <f t="shared" si="8"/>
        <v>75.075075075075077</v>
      </c>
      <c r="L26" s="151">
        <f t="shared" si="8"/>
        <v>76.158940397350989</v>
      </c>
      <c r="M26" s="151">
        <f t="shared" si="8"/>
        <v>75.995174909529553</v>
      </c>
      <c r="N26" s="151">
        <f t="shared" si="8"/>
        <v>81.225722917565818</v>
      </c>
      <c r="O26" s="151">
        <f t="shared" si="8"/>
        <v>86.311326468806783</v>
      </c>
      <c r="P26" s="151">
        <f t="shared" si="8"/>
        <v>91.942059155173908</v>
      </c>
      <c r="Q26" s="151">
        <f t="shared" si="8"/>
        <v>92.733353602918811</v>
      </c>
      <c r="R26" s="151">
        <f t="shared" si="8"/>
        <v>95.006090133982951</v>
      </c>
      <c r="S26" s="151">
        <f t="shared" si="8"/>
        <v>96.18320610687023</v>
      </c>
      <c r="T26" s="151">
        <f t="shared" si="8"/>
        <v>99.755201958384333</v>
      </c>
      <c r="U26" s="151">
        <f t="shared" si="8"/>
        <v>105.76333537706928</v>
      </c>
      <c r="V26" s="151">
        <f t="shared" si="8"/>
        <v>107.42786985880909</v>
      </c>
      <c r="W26" s="151">
        <f t="shared" si="8"/>
        <v>107.37341355232533</v>
      </c>
      <c r="X26" s="151">
        <f t="shared" si="8"/>
        <v>84.28093645484951</v>
      </c>
      <c r="Y26" s="151">
        <f t="shared" si="8"/>
        <v>105.04376823676532</v>
      </c>
      <c r="Z26" s="151">
        <f t="shared" si="8"/>
        <v>108.4689194826867</v>
      </c>
      <c r="AA26" s="151">
        <f t="shared" si="8"/>
        <v>110.46025104602509</v>
      </c>
      <c r="AB26" s="151">
        <f t="shared" si="8"/>
        <v>112.41610738255034</v>
      </c>
      <c r="AC26" s="151">
        <f t="shared" si="8"/>
        <v>115.86901763224182</v>
      </c>
      <c r="AD26" s="151">
        <f t="shared" si="8"/>
        <v>117.89473684210527</v>
      </c>
      <c r="AE26" s="151">
        <f t="shared" si="8"/>
        <v>118.24324324324324</v>
      </c>
      <c r="AF26" s="151">
        <f t="shared" si="8"/>
        <v>118.89596602972399</v>
      </c>
      <c r="AG26" s="151">
        <f t="shared" si="8"/>
        <v>119.58851264466352</v>
      </c>
      <c r="AH26" s="151">
        <f t="shared" si="8"/>
        <v>123.04167440708402</v>
      </c>
      <c r="AI26" s="151">
        <f t="shared" si="8"/>
        <v>128.64001995385669</v>
      </c>
      <c r="AJ26" s="151">
        <f t="shared" si="8"/>
        <v>135.7862461673237</v>
      </c>
      <c r="AK26" s="151">
        <f t="shared" si="8"/>
        <v>136.20386643233743</v>
      </c>
      <c r="AL26" s="151">
        <f t="shared" si="8"/>
        <v>140.38972542072631</v>
      </c>
      <c r="AM26" s="151">
        <f t="shared" si="8"/>
        <v>143.1747443308137</v>
      </c>
      <c r="AN26" s="151">
        <f t="shared" si="8"/>
        <v>146.43976712942231</v>
      </c>
      <c r="AO26" s="151">
        <f t="shared" si="8"/>
        <v>145.82392776523702</v>
      </c>
      <c r="AP26" s="151">
        <f t="shared" si="8"/>
        <v>146.75147660154474</v>
      </c>
      <c r="AQ26" s="151">
        <f t="shared" si="8"/>
        <v>146.95177434030938</v>
      </c>
      <c r="AR26" s="151">
        <f t="shared" si="8"/>
        <v>147.15261958997721</v>
      </c>
      <c r="AS26" s="151">
        <f t="shared" si="8"/>
        <v>146.709323583181</v>
      </c>
      <c r="AT26" s="151">
        <f t="shared" si="8"/>
        <v>149.21946740128558</v>
      </c>
      <c r="AU26" s="151">
        <f t="shared" si="8"/>
        <v>149.49402023919043</v>
      </c>
      <c r="AV26" s="151">
        <f t="shared" si="8"/>
        <v>0</v>
      </c>
      <c r="AW26" s="151">
        <f t="shared" si="8"/>
        <v>0</v>
      </c>
      <c r="AX26" s="151">
        <f t="shared" si="8"/>
        <v>0</v>
      </c>
      <c r="AY26" s="151">
        <f t="shared" si="8"/>
        <v>0</v>
      </c>
      <c r="AZ26" s="151">
        <f t="shared" si="8"/>
        <v>0</v>
      </c>
      <c r="BA26" s="151">
        <f t="shared" si="8"/>
        <v>0</v>
      </c>
      <c r="BB26" s="151">
        <f t="shared" si="8"/>
        <v>0</v>
      </c>
      <c r="BC26" s="151">
        <f t="shared" si="8"/>
        <v>0</v>
      </c>
      <c r="BD26" s="151">
        <f t="shared" si="8"/>
        <v>0</v>
      </c>
      <c r="BE26" s="151">
        <f t="shared" si="8"/>
        <v>0</v>
      </c>
      <c r="BF26" s="151">
        <f t="shared" si="8"/>
        <v>0</v>
      </c>
      <c r="BG26" s="151">
        <f t="shared" si="8"/>
        <v>0</v>
      </c>
      <c r="BH26" s="151">
        <f t="shared" si="8"/>
        <v>0</v>
      </c>
      <c r="BI26" s="151">
        <f t="shared" si="8"/>
        <v>0</v>
      </c>
      <c r="BJ26" s="151">
        <f t="shared" si="8"/>
        <v>0</v>
      </c>
      <c r="BK26" s="151">
        <f t="shared" si="8"/>
        <v>0</v>
      </c>
      <c r="BL26" s="151">
        <f t="shared" si="8"/>
        <v>0</v>
      </c>
      <c r="BM26" s="151">
        <f t="shared" si="8"/>
        <v>0</v>
      </c>
      <c r="BN26" s="151">
        <f t="shared" si="8"/>
        <v>0</v>
      </c>
    </row>
    <row r="27" spans="1:66" x14ac:dyDescent="0.2">
      <c r="A27" s="139"/>
    </row>
    <row r="28" spans="1:66" x14ac:dyDescent="0.2">
      <c r="A28" s="59" t="s">
        <v>162</v>
      </c>
      <c r="B28" s="152">
        <f>SUMIFS('Suivi journalier'!$B$28:$QN$28,'Suivi journalier'!$B$2:$QN$2,B$3)</f>
        <v>0</v>
      </c>
      <c r="C28" s="152">
        <f>SUMIFS('Suivi journalier'!$B$28:$QN$28,'Suivi journalier'!$B$2:$QN$2,C$3)</f>
        <v>0</v>
      </c>
      <c r="D28" s="152">
        <f>SUMIFS('Suivi journalier'!$B$28:$QN$28,'Suivi journalier'!$B$2:$QN$2,D$3)</f>
        <v>0</v>
      </c>
      <c r="E28" s="152">
        <f>SUMIFS('Suivi journalier'!$B$28:$QN$28,'Suivi journalier'!$B$2:$QN$2,E$3)</f>
        <v>0</v>
      </c>
      <c r="F28" s="152">
        <f>SUMIFS('Suivi journalier'!$B$28:$QN$28,'Suivi journalier'!$B$2:$QN$2,F$3)</f>
        <v>0</v>
      </c>
      <c r="G28" s="152">
        <f>SUMIFS('Suivi journalier'!$B$28:$QN$28,'Suivi journalier'!$B$2:$QN$2,G$3)</f>
        <v>0</v>
      </c>
      <c r="H28" s="152">
        <f>SUMIFS('Suivi journalier'!$B$28:$QN$28,'Suivi journalier'!$B$2:$QN$2,H$3)</f>
        <v>0</v>
      </c>
      <c r="I28" s="152">
        <f>SUMIFS('Suivi journalier'!$B$28:$QN$28,'Suivi journalier'!$B$2:$QN$2,I$3)</f>
        <v>0</v>
      </c>
      <c r="J28" s="152">
        <f>SUMIFS('Suivi journalier'!$B$28:$QN$28,'Suivi journalier'!$B$2:$QN$2,J$3)</f>
        <v>0</v>
      </c>
      <c r="K28" s="152">
        <f>SUMIFS('Suivi journalier'!$B$28:$QN$28,'Suivi journalier'!$B$2:$QN$2,K$3)</f>
        <v>0</v>
      </c>
      <c r="L28" s="152">
        <f>SUMIFS('Suivi journalier'!$B$28:$QN$28,'Suivi journalier'!$B$2:$QN$2,L$3)</f>
        <v>0</v>
      </c>
      <c r="M28" s="152">
        <f>SUMIFS('Suivi journalier'!$B$28:$QN$28,'Suivi journalier'!$B$2:$QN$2,M$3)</f>
        <v>0</v>
      </c>
      <c r="N28" s="152">
        <f>SUMIFS('Suivi journalier'!$B$28:$QN$28,'Suivi journalier'!$B$2:$QN$2,N$3)</f>
        <v>0</v>
      </c>
      <c r="O28" s="152">
        <f>SUMIFS('Suivi journalier'!$B$28:$QN$28,'Suivi journalier'!$B$2:$QN$2,O$3)</f>
        <v>0</v>
      </c>
      <c r="P28" s="152">
        <f>SUMIFS('Suivi journalier'!$B$28:$QN$28,'Suivi journalier'!$B$2:$QN$2,P$3)</f>
        <v>0</v>
      </c>
      <c r="Q28" s="152">
        <f>SUMIFS('Suivi journalier'!$B$28:$QN$28,'Suivi journalier'!$B$2:$QN$2,Q$3)</f>
        <v>0</v>
      </c>
      <c r="R28" s="152">
        <f>SUMIFS('Suivi journalier'!$B$28:$QN$28,'Suivi journalier'!$B$2:$QN$2,R$3)</f>
        <v>0</v>
      </c>
      <c r="S28" s="152">
        <f>SUMIFS('Suivi journalier'!$B$28:$QN$28,'Suivi journalier'!$B$2:$QN$2,S$3)</f>
        <v>0</v>
      </c>
      <c r="T28" s="152">
        <f>SUMIFS('Suivi journalier'!$B$28:$QN$28,'Suivi journalier'!$B$2:$QN$2,T$3)</f>
        <v>0</v>
      </c>
      <c r="U28" s="152">
        <f>SUMIFS('Suivi journalier'!$B$28:$QN$28,'Suivi journalier'!$B$2:$QN$2,U$3)</f>
        <v>0</v>
      </c>
      <c r="V28" s="152">
        <f>SUMIFS('Suivi journalier'!$B$28:$QN$28,'Suivi journalier'!$B$2:$QN$2,V$3)</f>
        <v>0</v>
      </c>
      <c r="W28" s="152">
        <f>SUMIFS('Suivi journalier'!$B$28:$QN$28,'Suivi journalier'!$B$2:$QN$2,W$3)</f>
        <v>0</v>
      </c>
      <c r="X28" s="152">
        <f>SUMIFS('Suivi journalier'!$B$28:$QN$28,'Suivi journalier'!$B$2:$QN$2,X$3)</f>
        <v>0</v>
      </c>
      <c r="Y28" s="152">
        <f>SUMIFS('Suivi journalier'!$B$28:$QN$28,'Suivi journalier'!$B$2:$QN$2,Y$3)</f>
        <v>0</v>
      </c>
      <c r="Z28" s="152">
        <f>SUMIFS('Suivi journalier'!$B$28:$QN$28,'Suivi journalier'!$B$2:$QN$2,Z$3)</f>
        <v>37300</v>
      </c>
      <c r="AA28" s="152">
        <f>SUMIFS('Suivi journalier'!$B$28:$QN$28,'Suivi journalier'!$B$2:$QN$2,AA$3)</f>
        <v>98170</v>
      </c>
      <c r="AB28" s="152">
        <f>SUMIFS('Suivi journalier'!$B$28:$QN$28,'Suivi journalier'!$B$2:$QN$2,AB$3)</f>
        <v>127300</v>
      </c>
      <c r="AC28" s="152">
        <f>SUMIFS('Suivi journalier'!$B$28:$QN$28,'Suivi journalier'!$B$2:$QN$2,AC$3)</f>
        <v>134700</v>
      </c>
      <c r="AD28" s="152">
        <f>SUMIFS('Suivi journalier'!$B$28:$QN$28,'Suivi journalier'!$B$2:$QN$2,AD$3)</f>
        <v>135070</v>
      </c>
      <c r="AE28" s="152">
        <f>SUMIFS('Suivi journalier'!$B$28:$QN$28,'Suivi journalier'!$B$2:$QN$2,AE$3)</f>
        <v>132380</v>
      </c>
      <c r="AF28" s="152">
        <f>SUMIFS('Suivi journalier'!$B$28:$QN$28,'Suivi journalier'!$B$2:$QN$2,AF$3)</f>
        <v>130620</v>
      </c>
      <c r="AG28" s="152">
        <f>SUMIFS('Suivi journalier'!$B$28:$QN$28,'Suivi journalier'!$B$2:$QN$2,AG$3)</f>
        <v>129720</v>
      </c>
      <c r="AH28" s="152">
        <f>SUMIFS('Suivi journalier'!$B$28:$QN$28,'Suivi journalier'!$B$2:$QN$2,AH$3)</f>
        <v>129550</v>
      </c>
      <c r="AI28" s="152">
        <f>SUMIFS('Suivi journalier'!$B$28:$QN$28,'Suivi journalier'!$B$2:$QN$2,AI$3)</f>
        <v>126090</v>
      </c>
      <c r="AJ28" s="152">
        <f>SUMIFS('Suivi journalier'!$B$28:$QN$28,'Suivi journalier'!$B$2:$QN$2,AJ$3)</f>
        <v>125180</v>
      </c>
      <c r="AK28" s="152">
        <f>SUMIFS('Suivi journalier'!$B$28:$QN$28,'Suivi journalier'!$B$2:$QN$2,AK$3)</f>
        <v>122440</v>
      </c>
      <c r="AL28" s="152">
        <f>SUMIFS('Suivi journalier'!$B$28:$QN$28,'Suivi journalier'!$B$2:$QN$2,AL$3)</f>
        <v>119320</v>
      </c>
      <c r="AM28" s="152">
        <f>SUMIFS('Suivi journalier'!$B$28:$QN$28,'Suivi journalier'!$B$2:$QN$2,AM$3)</f>
        <v>118660</v>
      </c>
      <c r="AN28" s="152">
        <f>SUMIFS('Suivi journalier'!$B$28:$QN$28,'Suivi journalier'!$B$2:$QN$2,AN$3)</f>
        <v>117240</v>
      </c>
      <c r="AO28" s="152">
        <f>SUMIFS('Suivi journalier'!$B$28:$QN$28,'Suivi journalier'!$B$2:$QN$2,AO$3)</f>
        <v>117090</v>
      </c>
      <c r="AP28" s="152">
        <f>SUMIFS('Suivi journalier'!$B$28:$QN$28,'Suivi journalier'!$B$2:$QN$2,AP$3)</f>
        <v>115370</v>
      </c>
      <c r="AQ28" s="152">
        <f>SUMIFS('Suivi journalier'!$B$28:$QN$28,'Suivi journalier'!$B$2:$QN$2,AQ$3)</f>
        <v>113320</v>
      </c>
      <c r="AR28" s="152">
        <f>SUMIFS('Suivi journalier'!$B$28:$QN$28,'Suivi journalier'!$B$2:$QN$2,AR$3)</f>
        <v>112350</v>
      </c>
      <c r="AS28" s="152">
        <f>SUMIFS('Suivi journalier'!$B$28:$QN$28,'Suivi journalier'!$B$2:$QN$2,AS$3)</f>
        <v>110350</v>
      </c>
      <c r="AT28" s="152">
        <f>SUMIFS('Suivi journalier'!$B$28:$QN$28,'Suivi journalier'!$B$2:$QN$2,AT$3)</f>
        <v>108590</v>
      </c>
      <c r="AU28" s="152">
        <f>SUMIFS('Suivi journalier'!$B$28:$QN$28,'Suivi journalier'!$B$2:$QN$2,AU$3)</f>
        <v>107870</v>
      </c>
      <c r="AV28" s="152">
        <f>SUMIFS('Suivi journalier'!$B$28:$QN$28,'Suivi journalier'!$B$2:$QN$2,AV$3)</f>
        <v>0</v>
      </c>
      <c r="AW28" s="152">
        <f>SUMIFS('Suivi journalier'!$B$28:$QN$28,'Suivi journalier'!$B$2:$QN$2,AW$3)</f>
        <v>0</v>
      </c>
      <c r="AX28" s="152">
        <f>SUMIFS('Suivi journalier'!$B$28:$QN$28,'Suivi journalier'!$B$2:$QN$2,AX$3)</f>
        <v>0</v>
      </c>
      <c r="AY28" s="152">
        <f>SUMIFS('Suivi journalier'!$B$28:$QN$28,'Suivi journalier'!$B$2:$QN$2,AY$3)</f>
        <v>0</v>
      </c>
      <c r="AZ28" s="152">
        <f>SUMIFS('Suivi journalier'!$B$28:$QN$28,'Suivi journalier'!$B$2:$QN$2,AZ$3)</f>
        <v>0</v>
      </c>
      <c r="BA28" s="152">
        <f>SUMIFS('Suivi journalier'!$B$28:$QN$28,'Suivi journalier'!$B$2:$QN$2,BA$3)</f>
        <v>0</v>
      </c>
      <c r="BB28" s="152">
        <f>SUMIFS('Suivi journalier'!$B$28:$QN$28,'Suivi journalier'!$B$2:$QN$2,BB$3)</f>
        <v>0</v>
      </c>
      <c r="BC28" s="152">
        <f>SUMIFS('Suivi journalier'!$B$28:$QN$28,'Suivi journalier'!$B$2:$QN$2,BC$3)</f>
        <v>0</v>
      </c>
      <c r="BD28" s="152">
        <f>SUMIFS('Suivi journalier'!$B$28:$QN$28,'Suivi journalier'!$B$2:$QN$2,BD$3)</f>
        <v>0</v>
      </c>
      <c r="BE28" s="152">
        <f>SUMIFS('Suivi journalier'!$B$28:$QN$28,'Suivi journalier'!$B$2:$QN$2,BE$3)</f>
        <v>0</v>
      </c>
      <c r="BF28" s="152">
        <f>SUMIFS('Suivi journalier'!$B$28:$QN$28,'Suivi journalier'!$B$2:$QN$2,BF$3)</f>
        <v>0</v>
      </c>
      <c r="BG28" s="152">
        <f>SUMIFS('Suivi journalier'!$B$28:$QN$28,'Suivi journalier'!$B$2:$QN$2,BG$3)</f>
        <v>0</v>
      </c>
      <c r="BH28" s="152">
        <f>SUMIFS('Suivi journalier'!$B$28:$QN$28,'Suivi journalier'!$B$2:$QN$2,BH$3)</f>
        <v>0</v>
      </c>
      <c r="BI28" s="152">
        <f>SUMIFS('Suivi journalier'!$B$28:$QN$28,'Suivi journalier'!$B$2:$QN$2,BI$3)</f>
        <v>0</v>
      </c>
      <c r="BJ28" s="152">
        <f>SUMIFS('Suivi journalier'!$B$28:$QN$28,'Suivi journalier'!$B$2:$QN$2,BJ$3)</f>
        <v>0</v>
      </c>
      <c r="BK28" s="152">
        <f>SUMIFS('Suivi journalier'!$B$28:$QN$28,'Suivi journalier'!$B$2:$QN$2,BK$3)</f>
        <v>0</v>
      </c>
      <c r="BL28" s="152">
        <f>SUMIFS('Suivi journalier'!$B$28:$QN$28,'Suivi journalier'!$B$2:$QN$2,BL$3)</f>
        <v>0</v>
      </c>
      <c r="BM28" s="152">
        <f>SUMIFS('Suivi journalier'!$B$28:$QN$28,'Suivi journalier'!$B$2:$QN$2,BM$3)</f>
        <v>0</v>
      </c>
      <c r="BN28" s="152">
        <f>SUMIFS('Suivi journalier'!$B$28:$QN$28,'Suivi journalier'!$B$2:$QN$2,BN$3)</f>
        <v>0</v>
      </c>
    </row>
    <row r="29" spans="1:66" x14ac:dyDescent="0.2">
      <c r="A29" s="123" t="s">
        <v>163</v>
      </c>
      <c r="B29" s="124">
        <f>B28*100/B5/7</f>
        <v>0</v>
      </c>
      <c r="C29" s="124">
        <f>C28*100/C5/7</f>
        <v>0</v>
      </c>
      <c r="D29" s="124">
        <f t="shared" ref="D29:BN29" si="9">D28*100/D5/7</f>
        <v>0</v>
      </c>
      <c r="E29" s="124">
        <f t="shared" si="9"/>
        <v>0</v>
      </c>
      <c r="F29" s="124">
        <f t="shared" si="9"/>
        <v>0</v>
      </c>
      <c r="G29" s="124">
        <f t="shared" si="9"/>
        <v>0</v>
      </c>
      <c r="H29" s="124">
        <f t="shared" si="9"/>
        <v>0</v>
      </c>
      <c r="I29" s="124">
        <f t="shared" si="9"/>
        <v>0</v>
      </c>
      <c r="J29" s="124">
        <f t="shared" si="9"/>
        <v>0</v>
      </c>
      <c r="K29" s="124">
        <f t="shared" si="9"/>
        <v>0</v>
      </c>
      <c r="L29" s="124">
        <f t="shared" si="9"/>
        <v>0</v>
      </c>
      <c r="M29" s="124">
        <f t="shared" si="9"/>
        <v>0</v>
      </c>
      <c r="N29" s="124">
        <f t="shared" si="9"/>
        <v>0</v>
      </c>
      <c r="O29" s="124">
        <f t="shared" si="9"/>
        <v>0</v>
      </c>
      <c r="P29" s="124">
        <f t="shared" si="9"/>
        <v>0</v>
      </c>
      <c r="Q29" s="124">
        <f t="shared" si="9"/>
        <v>0</v>
      </c>
      <c r="R29" s="124">
        <f t="shared" si="9"/>
        <v>0</v>
      </c>
      <c r="S29" s="124">
        <f t="shared" si="9"/>
        <v>0</v>
      </c>
      <c r="T29" s="124">
        <f t="shared" si="9"/>
        <v>0</v>
      </c>
      <c r="U29" s="124">
        <f t="shared" si="9"/>
        <v>0</v>
      </c>
      <c r="V29" s="124">
        <f t="shared" si="9"/>
        <v>0</v>
      </c>
      <c r="W29" s="124">
        <f t="shared" si="9"/>
        <v>0</v>
      </c>
      <c r="X29" s="124">
        <f t="shared" si="9"/>
        <v>0</v>
      </c>
      <c r="Y29" s="124">
        <f t="shared" si="9"/>
        <v>0</v>
      </c>
      <c r="Z29" s="124">
        <f t="shared" si="9"/>
        <v>24.775986555872176</v>
      </c>
      <c r="AA29" s="124">
        <f t="shared" si="9"/>
        <v>65.238338904431842</v>
      </c>
      <c r="AB29" s="124">
        <f t="shared" si="9"/>
        <v>84.687129951170178</v>
      </c>
      <c r="AC29" s="124">
        <f t="shared" si="9"/>
        <v>89.714472203166324</v>
      </c>
      <c r="AD29" s="124">
        <f t="shared" si="9"/>
        <v>90.116356649141991</v>
      </c>
      <c r="AE29" s="124">
        <f t="shared" si="9"/>
        <v>88.437282881727327</v>
      </c>
      <c r="AF29" s="124">
        <f t="shared" si="9"/>
        <v>87.380004682744087</v>
      </c>
      <c r="AG29" s="124">
        <f t="shared" si="9"/>
        <v>86.879646373317271</v>
      </c>
      <c r="AH29" s="124">
        <f t="shared" si="9"/>
        <v>86.908395666320061</v>
      </c>
      <c r="AI29" s="124">
        <f t="shared" si="9"/>
        <v>84.70261047144335</v>
      </c>
      <c r="AJ29" s="124">
        <f t="shared" si="9"/>
        <v>84.241836926969768</v>
      </c>
      <c r="AK29" s="124">
        <f t="shared" si="9"/>
        <v>82.530096118847652</v>
      </c>
      <c r="AL29" s="124">
        <f t="shared" si="9"/>
        <v>80.537275151024261</v>
      </c>
      <c r="AM29" s="124">
        <f t="shared" si="9"/>
        <v>80.228257709444705</v>
      </c>
      <c r="AN29" s="124">
        <f t="shared" si="9"/>
        <v>79.403458154702648</v>
      </c>
      <c r="AO29" s="124">
        <f t="shared" si="9"/>
        <v>79.460086728150003</v>
      </c>
      <c r="AP29" s="124">
        <f t="shared" si="9"/>
        <v>78.430706059905646</v>
      </c>
      <c r="AQ29" s="124">
        <f t="shared" si="9"/>
        <v>77.154567860887568</v>
      </c>
      <c r="AR29" s="124">
        <f t="shared" si="9"/>
        <v>76.625608708106569</v>
      </c>
      <c r="AS29" s="124">
        <f t="shared" si="9"/>
        <v>75.355094236547401</v>
      </c>
      <c r="AT29" s="124">
        <f t="shared" si="9"/>
        <v>74.291734796499895</v>
      </c>
      <c r="AU29" s="124">
        <f t="shared" si="9"/>
        <v>73.954983922829584</v>
      </c>
      <c r="AV29" s="124">
        <f t="shared" si="9"/>
        <v>0</v>
      </c>
      <c r="AW29" s="124">
        <f t="shared" si="9"/>
        <v>0</v>
      </c>
      <c r="AX29" s="124">
        <f t="shared" si="9"/>
        <v>0</v>
      </c>
      <c r="AY29" s="124">
        <f t="shared" si="9"/>
        <v>0</v>
      </c>
      <c r="AZ29" s="124">
        <f t="shared" si="9"/>
        <v>0</v>
      </c>
      <c r="BA29" s="124">
        <f t="shared" si="9"/>
        <v>0</v>
      </c>
      <c r="BB29" s="124">
        <f t="shared" si="9"/>
        <v>0</v>
      </c>
      <c r="BC29" s="124">
        <f t="shared" si="9"/>
        <v>0</v>
      </c>
      <c r="BD29" s="124">
        <f t="shared" si="9"/>
        <v>0</v>
      </c>
      <c r="BE29" s="124">
        <f t="shared" si="9"/>
        <v>0</v>
      </c>
      <c r="BF29" s="124">
        <f t="shared" si="9"/>
        <v>0</v>
      </c>
      <c r="BG29" s="124">
        <f t="shared" si="9"/>
        <v>0</v>
      </c>
      <c r="BH29" s="124">
        <f t="shared" si="9"/>
        <v>0</v>
      </c>
      <c r="BI29" s="124">
        <f t="shared" si="9"/>
        <v>0</v>
      </c>
      <c r="BJ29" s="124">
        <f t="shared" si="9"/>
        <v>0</v>
      </c>
      <c r="BK29" s="124">
        <f t="shared" si="9"/>
        <v>0</v>
      </c>
      <c r="BL29" s="124">
        <f t="shared" si="9"/>
        <v>0</v>
      </c>
      <c r="BM29" s="124">
        <f t="shared" si="9"/>
        <v>0</v>
      </c>
      <c r="BN29" s="124">
        <f t="shared" si="9"/>
        <v>0</v>
      </c>
    </row>
  </sheetData>
  <mergeCells count="2">
    <mergeCell ref="B1:AA1"/>
    <mergeCell ref="AB1:B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0"/>
  <sheetViews>
    <sheetView showGridLines="0" showZeros="0" zoomScale="75" workbookViewId="0">
      <pane xSplit="2" ySplit="2" topLeftCell="C3" activePane="bottomRight" state="frozen"/>
      <selection pane="topRight" activeCell="C1" sqref="C1"/>
      <selection pane="bottomLeft" activeCell="A7" sqref="A7"/>
      <selection pane="bottomRight" activeCell="C10" sqref="C10"/>
    </sheetView>
  </sheetViews>
  <sheetFormatPr baseColWidth="10" defaultRowHeight="12.75" x14ac:dyDescent="0.2"/>
  <cols>
    <col min="1" max="1" width="20.42578125" style="163" customWidth="1"/>
    <col min="2" max="2" width="7" style="163" customWidth="1"/>
    <col min="3" max="3" width="26" style="163" customWidth="1"/>
    <col min="4" max="4" width="12.85546875" style="163" customWidth="1"/>
    <col min="5" max="256" width="11.5703125" style="163"/>
    <col min="257" max="257" width="20.42578125" style="163" customWidth="1"/>
    <col min="258" max="258" width="7" style="163" customWidth="1"/>
    <col min="259" max="259" width="26" style="163" customWidth="1"/>
    <col min="260" max="260" width="12.85546875" style="163" customWidth="1"/>
    <col min="261" max="512" width="11.5703125" style="163"/>
    <col min="513" max="513" width="20.42578125" style="163" customWidth="1"/>
    <col min="514" max="514" width="7" style="163" customWidth="1"/>
    <col min="515" max="515" width="26" style="163" customWidth="1"/>
    <col min="516" max="516" width="12.85546875" style="163" customWidth="1"/>
    <col min="517" max="768" width="11.5703125" style="163"/>
    <col min="769" max="769" width="20.42578125" style="163" customWidth="1"/>
    <col min="770" max="770" width="7" style="163" customWidth="1"/>
    <col min="771" max="771" width="26" style="163" customWidth="1"/>
    <col min="772" max="772" width="12.85546875" style="163" customWidth="1"/>
    <col min="773" max="1024" width="11.5703125" style="163"/>
    <col min="1025" max="1025" width="20.42578125" style="163" customWidth="1"/>
    <col min="1026" max="1026" width="7" style="163" customWidth="1"/>
    <col min="1027" max="1027" width="26" style="163" customWidth="1"/>
    <col min="1028" max="1028" width="12.85546875" style="163" customWidth="1"/>
    <col min="1029" max="1280" width="11.5703125" style="163"/>
    <col min="1281" max="1281" width="20.42578125" style="163" customWidth="1"/>
    <col min="1282" max="1282" width="7" style="163" customWidth="1"/>
    <col min="1283" max="1283" width="26" style="163" customWidth="1"/>
    <col min="1284" max="1284" width="12.85546875" style="163" customWidth="1"/>
    <col min="1285" max="1536" width="11.5703125" style="163"/>
    <col min="1537" max="1537" width="20.42578125" style="163" customWidth="1"/>
    <col min="1538" max="1538" width="7" style="163" customWidth="1"/>
    <col min="1539" max="1539" width="26" style="163" customWidth="1"/>
    <col min="1540" max="1540" width="12.85546875" style="163" customWidth="1"/>
    <col min="1541" max="1792" width="11.5703125" style="163"/>
    <col min="1793" max="1793" width="20.42578125" style="163" customWidth="1"/>
    <col min="1794" max="1794" width="7" style="163" customWidth="1"/>
    <col min="1795" max="1795" width="26" style="163" customWidth="1"/>
    <col min="1796" max="1796" width="12.85546875" style="163" customWidth="1"/>
    <col min="1797" max="2048" width="11.5703125" style="163"/>
    <col min="2049" max="2049" width="20.42578125" style="163" customWidth="1"/>
    <col min="2050" max="2050" width="7" style="163" customWidth="1"/>
    <col min="2051" max="2051" width="26" style="163" customWidth="1"/>
    <col min="2052" max="2052" width="12.85546875" style="163" customWidth="1"/>
    <col min="2053" max="2304" width="11.5703125" style="163"/>
    <col min="2305" max="2305" width="20.42578125" style="163" customWidth="1"/>
    <col min="2306" max="2306" width="7" style="163" customWidth="1"/>
    <col min="2307" max="2307" width="26" style="163" customWidth="1"/>
    <col min="2308" max="2308" width="12.85546875" style="163" customWidth="1"/>
    <col min="2309" max="2560" width="11.5703125" style="163"/>
    <col min="2561" max="2561" width="20.42578125" style="163" customWidth="1"/>
    <col min="2562" max="2562" width="7" style="163" customWidth="1"/>
    <col min="2563" max="2563" width="26" style="163" customWidth="1"/>
    <col min="2564" max="2564" width="12.85546875" style="163" customWidth="1"/>
    <col min="2565" max="2816" width="11.5703125" style="163"/>
    <col min="2817" max="2817" width="20.42578125" style="163" customWidth="1"/>
    <col min="2818" max="2818" width="7" style="163" customWidth="1"/>
    <col min="2819" max="2819" width="26" style="163" customWidth="1"/>
    <col min="2820" max="2820" width="12.85546875" style="163" customWidth="1"/>
    <col min="2821" max="3072" width="11.5703125" style="163"/>
    <col min="3073" max="3073" width="20.42578125" style="163" customWidth="1"/>
    <col min="3074" max="3074" width="7" style="163" customWidth="1"/>
    <col min="3075" max="3075" width="26" style="163" customWidth="1"/>
    <col min="3076" max="3076" width="12.85546875" style="163" customWidth="1"/>
    <col min="3077" max="3328" width="11.5703125" style="163"/>
    <col min="3329" max="3329" width="20.42578125" style="163" customWidth="1"/>
    <col min="3330" max="3330" width="7" style="163" customWidth="1"/>
    <col min="3331" max="3331" width="26" style="163" customWidth="1"/>
    <col min="3332" max="3332" width="12.85546875" style="163" customWidth="1"/>
    <col min="3333" max="3584" width="11.5703125" style="163"/>
    <col min="3585" max="3585" width="20.42578125" style="163" customWidth="1"/>
    <col min="3586" max="3586" width="7" style="163" customWidth="1"/>
    <col min="3587" max="3587" width="26" style="163" customWidth="1"/>
    <col min="3588" max="3588" width="12.85546875" style="163" customWidth="1"/>
    <col min="3589" max="3840" width="11.5703125" style="163"/>
    <col min="3841" max="3841" width="20.42578125" style="163" customWidth="1"/>
    <col min="3842" max="3842" width="7" style="163" customWidth="1"/>
    <col min="3843" max="3843" width="26" style="163" customWidth="1"/>
    <col min="3844" max="3844" width="12.85546875" style="163" customWidth="1"/>
    <col min="3845" max="4096" width="11.5703125" style="163"/>
    <col min="4097" max="4097" width="20.42578125" style="163" customWidth="1"/>
    <col min="4098" max="4098" width="7" style="163" customWidth="1"/>
    <col min="4099" max="4099" width="26" style="163" customWidth="1"/>
    <col min="4100" max="4100" width="12.85546875" style="163" customWidth="1"/>
    <col min="4101" max="4352" width="11.5703125" style="163"/>
    <col min="4353" max="4353" width="20.42578125" style="163" customWidth="1"/>
    <col min="4354" max="4354" width="7" style="163" customWidth="1"/>
    <col min="4355" max="4355" width="26" style="163" customWidth="1"/>
    <col min="4356" max="4356" width="12.85546875" style="163" customWidth="1"/>
    <col min="4357" max="4608" width="11.5703125" style="163"/>
    <col min="4609" max="4609" width="20.42578125" style="163" customWidth="1"/>
    <col min="4610" max="4610" width="7" style="163" customWidth="1"/>
    <col min="4611" max="4611" width="26" style="163" customWidth="1"/>
    <col min="4612" max="4612" width="12.85546875" style="163" customWidth="1"/>
    <col min="4613" max="4864" width="11.5703125" style="163"/>
    <col min="4865" max="4865" width="20.42578125" style="163" customWidth="1"/>
    <col min="4866" max="4866" width="7" style="163" customWidth="1"/>
    <col min="4867" max="4867" width="26" style="163" customWidth="1"/>
    <col min="4868" max="4868" width="12.85546875" style="163" customWidth="1"/>
    <col min="4869" max="5120" width="11.5703125" style="163"/>
    <col min="5121" max="5121" width="20.42578125" style="163" customWidth="1"/>
    <col min="5122" max="5122" width="7" style="163" customWidth="1"/>
    <col min="5123" max="5123" width="26" style="163" customWidth="1"/>
    <col min="5124" max="5124" width="12.85546875" style="163" customWidth="1"/>
    <col min="5125" max="5376" width="11.5703125" style="163"/>
    <col min="5377" max="5377" width="20.42578125" style="163" customWidth="1"/>
    <col min="5378" max="5378" width="7" style="163" customWidth="1"/>
    <col min="5379" max="5379" width="26" style="163" customWidth="1"/>
    <col min="5380" max="5380" width="12.85546875" style="163" customWidth="1"/>
    <col min="5381" max="5632" width="11.5703125" style="163"/>
    <col min="5633" max="5633" width="20.42578125" style="163" customWidth="1"/>
    <col min="5634" max="5634" width="7" style="163" customWidth="1"/>
    <col min="5635" max="5635" width="26" style="163" customWidth="1"/>
    <col min="5636" max="5636" width="12.85546875" style="163" customWidth="1"/>
    <col min="5637" max="5888" width="11.5703125" style="163"/>
    <col min="5889" max="5889" width="20.42578125" style="163" customWidth="1"/>
    <col min="5890" max="5890" width="7" style="163" customWidth="1"/>
    <col min="5891" max="5891" width="26" style="163" customWidth="1"/>
    <col min="5892" max="5892" width="12.85546875" style="163" customWidth="1"/>
    <col min="5893" max="6144" width="11.5703125" style="163"/>
    <col min="6145" max="6145" width="20.42578125" style="163" customWidth="1"/>
    <col min="6146" max="6146" width="7" style="163" customWidth="1"/>
    <col min="6147" max="6147" width="26" style="163" customWidth="1"/>
    <col min="6148" max="6148" width="12.85546875" style="163" customWidth="1"/>
    <col min="6149" max="6400" width="11.5703125" style="163"/>
    <col min="6401" max="6401" width="20.42578125" style="163" customWidth="1"/>
    <col min="6402" max="6402" width="7" style="163" customWidth="1"/>
    <col min="6403" max="6403" width="26" style="163" customWidth="1"/>
    <col min="6404" max="6404" width="12.85546875" style="163" customWidth="1"/>
    <col min="6405" max="6656" width="11.5703125" style="163"/>
    <col min="6657" max="6657" width="20.42578125" style="163" customWidth="1"/>
    <col min="6658" max="6658" width="7" style="163" customWidth="1"/>
    <col min="6659" max="6659" width="26" style="163" customWidth="1"/>
    <col min="6660" max="6660" width="12.85546875" style="163" customWidth="1"/>
    <col min="6661" max="6912" width="11.5703125" style="163"/>
    <col min="6913" max="6913" width="20.42578125" style="163" customWidth="1"/>
    <col min="6914" max="6914" width="7" style="163" customWidth="1"/>
    <col min="6915" max="6915" width="26" style="163" customWidth="1"/>
    <col min="6916" max="6916" width="12.85546875" style="163" customWidth="1"/>
    <col min="6917" max="7168" width="11.5703125" style="163"/>
    <col min="7169" max="7169" width="20.42578125" style="163" customWidth="1"/>
    <col min="7170" max="7170" width="7" style="163" customWidth="1"/>
    <col min="7171" max="7171" width="26" style="163" customWidth="1"/>
    <col min="7172" max="7172" width="12.85546875" style="163" customWidth="1"/>
    <col min="7173" max="7424" width="11.5703125" style="163"/>
    <col min="7425" max="7425" width="20.42578125" style="163" customWidth="1"/>
    <col min="7426" max="7426" width="7" style="163" customWidth="1"/>
    <col min="7427" max="7427" width="26" style="163" customWidth="1"/>
    <col min="7428" max="7428" width="12.85546875" style="163" customWidth="1"/>
    <col min="7429" max="7680" width="11.5703125" style="163"/>
    <col min="7681" max="7681" width="20.42578125" style="163" customWidth="1"/>
    <col min="7682" max="7682" width="7" style="163" customWidth="1"/>
    <col min="7683" max="7683" width="26" style="163" customWidth="1"/>
    <col min="7684" max="7684" width="12.85546875" style="163" customWidth="1"/>
    <col min="7685" max="7936" width="11.5703125" style="163"/>
    <col min="7937" max="7937" width="20.42578125" style="163" customWidth="1"/>
    <col min="7938" max="7938" width="7" style="163" customWidth="1"/>
    <col min="7939" max="7939" width="26" style="163" customWidth="1"/>
    <col min="7940" max="7940" width="12.85546875" style="163" customWidth="1"/>
    <col min="7941" max="8192" width="11.5703125" style="163"/>
    <col min="8193" max="8193" width="20.42578125" style="163" customWidth="1"/>
    <col min="8194" max="8194" width="7" style="163" customWidth="1"/>
    <col min="8195" max="8195" width="26" style="163" customWidth="1"/>
    <col min="8196" max="8196" width="12.85546875" style="163" customWidth="1"/>
    <col min="8197" max="8448" width="11.5703125" style="163"/>
    <col min="8449" max="8449" width="20.42578125" style="163" customWidth="1"/>
    <col min="8450" max="8450" width="7" style="163" customWidth="1"/>
    <col min="8451" max="8451" width="26" style="163" customWidth="1"/>
    <col min="8452" max="8452" width="12.85546875" style="163" customWidth="1"/>
    <col min="8453" max="8704" width="11.5703125" style="163"/>
    <col min="8705" max="8705" width="20.42578125" style="163" customWidth="1"/>
    <col min="8706" max="8706" width="7" style="163" customWidth="1"/>
    <col min="8707" max="8707" width="26" style="163" customWidth="1"/>
    <col min="8708" max="8708" width="12.85546875" style="163" customWidth="1"/>
    <col min="8709" max="8960" width="11.5703125" style="163"/>
    <col min="8961" max="8961" width="20.42578125" style="163" customWidth="1"/>
    <col min="8962" max="8962" width="7" style="163" customWidth="1"/>
    <col min="8963" max="8963" width="26" style="163" customWidth="1"/>
    <col min="8964" max="8964" width="12.85546875" style="163" customWidth="1"/>
    <col min="8965" max="9216" width="11.5703125" style="163"/>
    <col min="9217" max="9217" width="20.42578125" style="163" customWidth="1"/>
    <col min="9218" max="9218" width="7" style="163" customWidth="1"/>
    <col min="9219" max="9219" width="26" style="163" customWidth="1"/>
    <col min="9220" max="9220" width="12.85546875" style="163" customWidth="1"/>
    <col min="9221" max="9472" width="11.5703125" style="163"/>
    <col min="9473" max="9473" width="20.42578125" style="163" customWidth="1"/>
    <col min="9474" max="9474" width="7" style="163" customWidth="1"/>
    <col min="9475" max="9475" width="26" style="163" customWidth="1"/>
    <col min="9476" max="9476" width="12.85546875" style="163" customWidth="1"/>
    <col min="9477" max="9728" width="11.5703125" style="163"/>
    <col min="9729" max="9729" width="20.42578125" style="163" customWidth="1"/>
    <col min="9730" max="9730" width="7" style="163" customWidth="1"/>
    <col min="9731" max="9731" width="26" style="163" customWidth="1"/>
    <col min="9732" max="9732" width="12.85546875" style="163" customWidth="1"/>
    <col min="9733" max="9984" width="11.5703125" style="163"/>
    <col min="9985" max="9985" width="20.42578125" style="163" customWidth="1"/>
    <col min="9986" max="9986" width="7" style="163" customWidth="1"/>
    <col min="9987" max="9987" width="26" style="163" customWidth="1"/>
    <col min="9988" max="9988" width="12.85546875" style="163" customWidth="1"/>
    <col min="9989" max="10240" width="11.5703125" style="163"/>
    <col min="10241" max="10241" width="20.42578125" style="163" customWidth="1"/>
    <col min="10242" max="10242" width="7" style="163" customWidth="1"/>
    <col min="10243" max="10243" width="26" style="163" customWidth="1"/>
    <col min="10244" max="10244" width="12.85546875" style="163" customWidth="1"/>
    <col min="10245" max="10496" width="11.5703125" style="163"/>
    <col min="10497" max="10497" width="20.42578125" style="163" customWidth="1"/>
    <col min="10498" max="10498" width="7" style="163" customWidth="1"/>
    <col min="10499" max="10499" width="26" style="163" customWidth="1"/>
    <col min="10500" max="10500" width="12.85546875" style="163" customWidth="1"/>
    <col min="10501" max="10752" width="11.5703125" style="163"/>
    <col min="10753" max="10753" width="20.42578125" style="163" customWidth="1"/>
    <col min="10754" max="10754" width="7" style="163" customWidth="1"/>
    <col min="10755" max="10755" width="26" style="163" customWidth="1"/>
    <col min="10756" max="10756" width="12.85546875" style="163" customWidth="1"/>
    <col min="10757" max="11008" width="11.5703125" style="163"/>
    <col min="11009" max="11009" width="20.42578125" style="163" customWidth="1"/>
    <col min="11010" max="11010" width="7" style="163" customWidth="1"/>
    <col min="11011" max="11011" width="26" style="163" customWidth="1"/>
    <col min="11012" max="11012" width="12.85546875" style="163" customWidth="1"/>
    <col min="11013" max="11264" width="11.5703125" style="163"/>
    <col min="11265" max="11265" width="20.42578125" style="163" customWidth="1"/>
    <col min="11266" max="11266" width="7" style="163" customWidth="1"/>
    <col min="11267" max="11267" width="26" style="163" customWidth="1"/>
    <col min="11268" max="11268" width="12.85546875" style="163" customWidth="1"/>
    <col min="11269" max="11520" width="11.5703125" style="163"/>
    <col min="11521" max="11521" width="20.42578125" style="163" customWidth="1"/>
    <col min="11522" max="11522" width="7" style="163" customWidth="1"/>
    <col min="11523" max="11523" width="26" style="163" customWidth="1"/>
    <col min="11524" max="11524" width="12.85546875" style="163" customWidth="1"/>
    <col min="11525" max="11776" width="11.5703125" style="163"/>
    <col min="11777" max="11777" width="20.42578125" style="163" customWidth="1"/>
    <col min="11778" max="11778" width="7" style="163" customWidth="1"/>
    <col min="11779" max="11779" width="26" style="163" customWidth="1"/>
    <col min="11780" max="11780" width="12.85546875" style="163" customWidth="1"/>
    <col min="11781" max="12032" width="11.5703125" style="163"/>
    <col min="12033" max="12033" width="20.42578125" style="163" customWidth="1"/>
    <col min="12034" max="12034" width="7" style="163" customWidth="1"/>
    <col min="12035" max="12035" width="26" style="163" customWidth="1"/>
    <col min="12036" max="12036" width="12.85546875" style="163" customWidth="1"/>
    <col min="12037" max="12288" width="11.5703125" style="163"/>
    <col min="12289" max="12289" width="20.42578125" style="163" customWidth="1"/>
    <col min="12290" max="12290" width="7" style="163" customWidth="1"/>
    <col min="12291" max="12291" width="26" style="163" customWidth="1"/>
    <col min="12292" max="12292" width="12.85546875" style="163" customWidth="1"/>
    <col min="12293" max="12544" width="11.5703125" style="163"/>
    <col min="12545" max="12545" width="20.42578125" style="163" customWidth="1"/>
    <col min="12546" max="12546" width="7" style="163" customWidth="1"/>
    <col min="12547" max="12547" width="26" style="163" customWidth="1"/>
    <col min="12548" max="12548" width="12.85546875" style="163" customWidth="1"/>
    <col min="12549" max="12800" width="11.5703125" style="163"/>
    <col min="12801" max="12801" width="20.42578125" style="163" customWidth="1"/>
    <col min="12802" max="12802" width="7" style="163" customWidth="1"/>
    <col min="12803" max="12803" width="26" style="163" customWidth="1"/>
    <col min="12804" max="12804" width="12.85546875" style="163" customWidth="1"/>
    <col min="12805" max="13056" width="11.5703125" style="163"/>
    <col min="13057" max="13057" width="20.42578125" style="163" customWidth="1"/>
    <col min="13058" max="13058" width="7" style="163" customWidth="1"/>
    <col min="13059" max="13059" width="26" style="163" customWidth="1"/>
    <col min="13060" max="13060" width="12.85546875" style="163" customWidth="1"/>
    <col min="13061" max="13312" width="11.5703125" style="163"/>
    <col min="13313" max="13313" width="20.42578125" style="163" customWidth="1"/>
    <col min="13314" max="13314" width="7" style="163" customWidth="1"/>
    <col min="13315" max="13315" width="26" style="163" customWidth="1"/>
    <col min="13316" max="13316" width="12.85546875" style="163" customWidth="1"/>
    <col min="13317" max="13568" width="11.5703125" style="163"/>
    <col min="13569" max="13569" width="20.42578125" style="163" customWidth="1"/>
    <col min="13570" max="13570" width="7" style="163" customWidth="1"/>
    <col min="13571" max="13571" width="26" style="163" customWidth="1"/>
    <col min="13572" max="13572" width="12.85546875" style="163" customWidth="1"/>
    <col min="13573" max="13824" width="11.5703125" style="163"/>
    <col min="13825" max="13825" width="20.42578125" style="163" customWidth="1"/>
    <col min="13826" max="13826" width="7" style="163" customWidth="1"/>
    <col min="13827" max="13827" width="26" style="163" customWidth="1"/>
    <col min="13828" max="13828" width="12.85546875" style="163" customWidth="1"/>
    <col min="13829" max="14080" width="11.5703125" style="163"/>
    <col min="14081" max="14081" width="20.42578125" style="163" customWidth="1"/>
    <col min="14082" max="14082" width="7" style="163" customWidth="1"/>
    <col min="14083" max="14083" width="26" style="163" customWidth="1"/>
    <col min="14084" max="14084" width="12.85546875" style="163" customWidth="1"/>
    <col min="14085" max="14336" width="11.5703125" style="163"/>
    <col min="14337" max="14337" width="20.42578125" style="163" customWidth="1"/>
    <col min="14338" max="14338" width="7" style="163" customWidth="1"/>
    <col min="14339" max="14339" width="26" style="163" customWidth="1"/>
    <col min="14340" max="14340" width="12.85546875" style="163" customWidth="1"/>
    <col min="14341" max="14592" width="11.5703125" style="163"/>
    <col min="14593" max="14593" width="20.42578125" style="163" customWidth="1"/>
    <col min="14594" max="14594" width="7" style="163" customWidth="1"/>
    <col min="14595" max="14595" width="26" style="163" customWidth="1"/>
    <col min="14596" max="14596" width="12.85546875" style="163" customWidth="1"/>
    <col min="14597" max="14848" width="11.5703125" style="163"/>
    <col min="14849" max="14849" width="20.42578125" style="163" customWidth="1"/>
    <col min="14850" max="14850" width="7" style="163" customWidth="1"/>
    <col min="14851" max="14851" width="26" style="163" customWidth="1"/>
    <col min="14852" max="14852" width="12.85546875" style="163" customWidth="1"/>
    <col min="14853" max="15104" width="11.5703125" style="163"/>
    <col min="15105" max="15105" width="20.42578125" style="163" customWidth="1"/>
    <col min="15106" max="15106" width="7" style="163" customWidth="1"/>
    <col min="15107" max="15107" width="26" style="163" customWidth="1"/>
    <col min="15108" max="15108" width="12.85546875" style="163" customWidth="1"/>
    <col min="15109" max="15360" width="11.5703125" style="163"/>
    <col min="15361" max="15361" width="20.42578125" style="163" customWidth="1"/>
    <col min="15362" max="15362" width="7" style="163" customWidth="1"/>
    <col min="15363" max="15363" width="26" style="163" customWidth="1"/>
    <col min="15364" max="15364" width="12.85546875" style="163" customWidth="1"/>
    <col min="15365" max="15616" width="11.5703125" style="163"/>
    <col min="15617" max="15617" width="20.42578125" style="163" customWidth="1"/>
    <col min="15618" max="15618" width="7" style="163" customWidth="1"/>
    <col min="15619" max="15619" width="26" style="163" customWidth="1"/>
    <col min="15620" max="15620" width="12.85546875" style="163" customWidth="1"/>
    <col min="15621" max="15872" width="11.5703125" style="163"/>
    <col min="15873" max="15873" width="20.42578125" style="163" customWidth="1"/>
    <col min="15874" max="15874" width="7" style="163" customWidth="1"/>
    <col min="15875" max="15875" width="26" style="163" customWidth="1"/>
    <col min="15876" max="15876" width="12.85546875" style="163" customWidth="1"/>
    <col min="15877" max="16128" width="11.5703125" style="163"/>
    <col min="16129" max="16129" width="20.42578125" style="163" customWidth="1"/>
    <col min="16130" max="16130" width="7" style="163" customWidth="1"/>
    <col min="16131" max="16131" width="26" style="163" customWidth="1"/>
    <col min="16132" max="16132" width="12.85546875" style="163" customWidth="1"/>
    <col min="16133" max="16384" width="11.5703125" style="163"/>
  </cols>
  <sheetData>
    <row r="1" spans="1:4" ht="27.75" customHeight="1" thickBot="1" x14ac:dyDescent="0.25">
      <c r="A1" s="163" t="str">
        <f>Menu!A17</f>
        <v>Maadania</v>
      </c>
    </row>
    <row r="2" spans="1:4" ht="27.75" customHeight="1" thickTop="1" thickBot="1" x14ac:dyDescent="0.25">
      <c r="A2" s="164" t="s">
        <v>166</v>
      </c>
      <c r="B2" s="165" t="s">
        <v>167</v>
      </c>
      <c r="C2" s="177" t="s">
        <v>168</v>
      </c>
      <c r="D2" s="176" t="s">
        <v>165</v>
      </c>
    </row>
    <row r="3" spans="1:4" ht="24" customHeight="1" x14ac:dyDescent="0.2">
      <c r="A3" s="166"/>
      <c r="B3" s="167">
        <v>18</v>
      </c>
      <c r="C3" s="168">
        <f>HLOOKUP($B3,'SUIVI HEBDO'!$3:$29,27,FALSE)</f>
        <v>0</v>
      </c>
      <c r="D3" s="169"/>
    </row>
    <row r="4" spans="1:4" ht="24" customHeight="1" x14ac:dyDescent="0.2">
      <c r="A4" s="170"/>
      <c r="B4" s="171">
        <f>+B3+1</f>
        <v>19</v>
      </c>
      <c r="C4" s="168">
        <f>HLOOKUP($B4,'SUIVI HEBDO'!$3:$29,27,FALSE)</f>
        <v>0</v>
      </c>
      <c r="D4" s="172"/>
    </row>
    <row r="5" spans="1:4" ht="24" customHeight="1" x14ac:dyDescent="0.2">
      <c r="A5" s="170"/>
      <c r="B5" s="171">
        <f t="shared" ref="B5:B20" si="0">+B4+1</f>
        <v>20</v>
      </c>
      <c r="C5" s="168">
        <f>HLOOKUP($B5,'SUIVI HEBDO'!$3:$29,27,FALSE)</f>
        <v>0</v>
      </c>
      <c r="D5" s="172"/>
    </row>
    <row r="6" spans="1:4" ht="24" customHeight="1" x14ac:dyDescent="0.2">
      <c r="A6" s="170"/>
      <c r="B6" s="171">
        <f t="shared" si="0"/>
        <v>21</v>
      </c>
      <c r="C6" s="168">
        <f>HLOOKUP($B6,'SUIVI HEBDO'!$3:$29,27,FALSE)</f>
        <v>0</v>
      </c>
      <c r="D6" s="172"/>
    </row>
    <row r="7" spans="1:4" ht="24" customHeight="1" x14ac:dyDescent="0.2">
      <c r="A7" s="173"/>
      <c r="B7" s="171">
        <f t="shared" si="0"/>
        <v>22</v>
      </c>
      <c r="C7" s="168">
        <f>HLOOKUP($B7,'SUIVI HEBDO'!$3:$29,27,FALSE)</f>
        <v>0</v>
      </c>
      <c r="D7" s="172"/>
    </row>
    <row r="8" spans="1:4" ht="24" customHeight="1" x14ac:dyDescent="0.2">
      <c r="A8" s="170"/>
      <c r="B8" s="171">
        <f t="shared" si="0"/>
        <v>23</v>
      </c>
      <c r="C8" s="168">
        <f>HLOOKUP($B8,'SUIVI HEBDO'!$3:$29,27,FALSE)</f>
        <v>0</v>
      </c>
      <c r="D8" s="174"/>
    </row>
    <row r="9" spans="1:4" ht="24" customHeight="1" x14ac:dyDescent="0.2">
      <c r="A9" s="170"/>
      <c r="B9" s="171">
        <f>+B8+1</f>
        <v>24</v>
      </c>
      <c r="C9" s="175">
        <f>HLOOKUP($B9,'SUIVI HEBDO'!$3:$29,27,FALSE)</f>
        <v>0</v>
      </c>
      <c r="D9" s="175">
        <v>5</v>
      </c>
    </row>
    <row r="10" spans="1:4" ht="24" customHeight="1" x14ac:dyDescent="0.2">
      <c r="A10" s="170"/>
      <c r="B10" s="171">
        <f t="shared" si="0"/>
        <v>25</v>
      </c>
      <c r="C10" s="175">
        <f>HLOOKUP($B10,'SUIVI HEBDO'!$3:$29,27,FALSE)</f>
        <v>24.775986555872176</v>
      </c>
      <c r="D10" s="175">
        <v>1.960599176881592</v>
      </c>
    </row>
    <row r="11" spans="1:4" ht="24" customHeight="1" x14ac:dyDescent="0.2">
      <c r="A11" s="170"/>
      <c r="B11" s="171">
        <f t="shared" si="0"/>
        <v>26</v>
      </c>
      <c r="C11" s="175">
        <f>HLOOKUP($B11,'SUIVI HEBDO'!$3:$29,27,FALSE)</f>
        <v>65.238338904431842</v>
      </c>
      <c r="D11" s="175">
        <v>16.587598556728587</v>
      </c>
    </row>
    <row r="12" spans="1:4" ht="24" customHeight="1" x14ac:dyDescent="0.2">
      <c r="A12" s="170"/>
      <c r="B12" s="171">
        <f t="shared" si="0"/>
        <v>27</v>
      </c>
      <c r="C12" s="175">
        <f>HLOOKUP($B12,'SUIVI HEBDO'!$3:$29,27,FALSE)</f>
        <v>84.687129951170178</v>
      </c>
      <c r="D12" s="175">
        <v>60</v>
      </c>
    </row>
    <row r="13" spans="1:4" ht="24" customHeight="1" x14ac:dyDescent="0.2">
      <c r="A13" s="170"/>
      <c r="B13" s="171">
        <f t="shared" si="0"/>
        <v>28</v>
      </c>
      <c r="C13" s="175">
        <f>HLOOKUP($B13,'SUIVI HEBDO'!$3:$29,27,FALSE)</f>
        <v>89.714472203166324</v>
      </c>
      <c r="D13" s="175">
        <v>77</v>
      </c>
    </row>
    <row r="14" spans="1:4" ht="24" customHeight="1" x14ac:dyDescent="0.2">
      <c r="A14" s="170"/>
      <c r="B14" s="171">
        <f t="shared" si="0"/>
        <v>29</v>
      </c>
      <c r="C14" s="175">
        <f>HLOOKUP($B14,'SUIVI HEBDO'!$3:$29,27,FALSE)</f>
        <v>90.116356649141991</v>
      </c>
      <c r="D14" s="175">
        <v>80</v>
      </c>
    </row>
    <row r="15" spans="1:4" ht="24" customHeight="1" x14ac:dyDescent="0.2">
      <c r="A15" s="170"/>
      <c r="B15" s="171">
        <f t="shared" si="0"/>
        <v>30</v>
      </c>
      <c r="C15" s="175">
        <f>HLOOKUP($B15,'SUIVI HEBDO'!$3:$29,27,FALSE)</f>
        <v>88.437282881727327</v>
      </c>
      <c r="D15" s="175">
        <v>80</v>
      </c>
    </row>
    <row r="16" spans="1:4" ht="24" customHeight="1" x14ac:dyDescent="0.2">
      <c r="A16" s="170"/>
      <c r="B16" s="171">
        <f t="shared" si="0"/>
        <v>31</v>
      </c>
      <c r="C16" s="175">
        <f>HLOOKUP($B16,'SUIVI HEBDO'!$3:$29,27,FALSE)</f>
        <v>87.380004682744087</v>
      </c>
      <c r="D16" s="175">
        <v>81</v>
      </c>
    </row>
    <row r="17" spans="1:4" ht="24" customHeight="1" x14ac:dyDescent="0.2">
      <c r="A17" s="170"/>
      <c r="B17" s="171">
        <f t="shared" si="0"/>
        <v>32</v>
      </c>
      <c r="C17" s="175">
        <f>HLOOKUP($B17,'SUIVI HEBDO'!$3:$29,27,FALSE)</f>
        <v>86.879646373317271</v>
      </c>
      <c r="D17" s="175">
        <v>81</v>
      </c>
    </row>
    <row r="18" spans="1:4" ht="24" customHeight="1" x14ac:dyDescent="0.2">
      <c r="A18" s="170"/>
      <c r="B18" s="171">
        <f t="shared" si="0"/>
        <v>33</v>
      </c>
      <c r="C18" s="175">
        <f>HLOOKUP($B18,'SUIVI HEBDO'!$3:$29,27,FALSE)</f>
        <v>86.908395666320061</v>
      </c>
      <c r="D18" s="175">
        <v>80</v>
      </c>
    </row>
    <row r="19" spans="1:4" ht="24" customHeight="1" x14ac:dyDescent="0.2">
      <c r="A19" s="170"/>
      <c r="B19" s="171">
        <f t="shared" si="0"/>
        <v>34</v>
      </c>
      <c r="C19" s="175">
        <f>HLOOKUP($B19,'SUIVI HEBDO'!$3:$29,27,FALSE)</f>
        <v>84.70261047144335</v>
      </c>
      <c r="D19" s="175">
        <v>79</v>
      </c>
    </row>
    <row r="20" spans="1:4" ht="24" customHeight="1" x14ac:dyDescent="0.2">
      <c r="A20" s="170"/>
      <c r="B20" s="171">
        <f t="shared" si="0"/>
        <v>35</v>
      </c>
      <c r="C20" s="175">
        <f>HLOOKUP($B20,'SUIVI HEBDO'!$3:$29,27,FALSE)</f>
        <v>84.241836926969768</v>
      </c>
      <c r="D20" s="175">
        <v>78</v>
      </c>
    </row>
    <row r="21" spans="1:4" ht="24" customHeight="1" x14ac:dyDescent="0.2">
      <c r="A21" s="170"/>
      <c r="B21" s="171">
        <f>+B20+1</f>
        <v>36</v>
      </c>
      <c r="C21" s="175">
        <f>HLOOKUP($B21,'SUIVI HEBDO'!$3:$29,27,FALSE)</f>
        <v>82.530096118847652</v>
      </c>
      <c r="D21" s="175">
        <v>77</v>
      </c>
    </row>
    <row r="22" spans="1:4" ht="24" customHeight="1" x14ac:dyDescent="0.2">
      <c r="A22" s="170"/>
      <c r="B22" s="171">
        <f>+B21+1</f>
        <v>37</v>
      </c>
      <c r="C22" s="175">
        <f>HLOOKUP($B22,'SUIVI HEBDO'!$3:$29,27,FALSE)</f>
        <v>80.537275151024261</v>
      </c>
      <c r="D22" s="175">
        <v>76</v>
      </c>
    </row>
    <row r="23" spans="1:4" ht="24" customHeight="1" x14ac:dyDescent="0.2">
      <c r="A23" s="170"/>
      <c r="B23" s="171">
        <f>+B22+1</f>
        <v>38</v>
      </c>
      <c r="C23" s="175">
        <f>HLOOKUP($B23,'SUIVI HEBDO'!$3:$29,27,FALSE)</f>
        <v>80.228257709444705</v>
      </c>
      <c r="D23" s="175">
        <v>75</v>
      </c>
    </row>
    <row r="24" spans="1:4" ht="24" customHeight="1" x14ac:dyDescent="0.2">
      <c r="A24" s="170"/>
      <c r="B24" s="171">
        <f t="shared" ref="B24:B50" si="1">+B23+1</f>
        <v>39</v>
      </c>
      <c r="C24" s="175">
        <f>HLOOKUP($B24,'SUIVI HEBDO'!$3:$29,27,FALSE)</f>
        <v>79.403458154702648</v>
      </c>
      <c r="D24" s="175">
        <v>74</v>
      </c>
    </row>
    <row r="25" spans="1:4" ht="24" customHeight="1" x14ac:dyDescent="0.2">
      <c r="A25" s="170"/>
      <c r="B25" s="171">
        <f t="shared" si="1"/>
        <v>40</v>
      </c>
      <c r="C25" s="175">
        <f>HLOOKUP($B25,'SUIVI HEBDO'!$3:$29,27,FALSE)</f>
        <v>79.460086728150003</v>
      </c>
      <c r="D25" s="175">
        <v>73</v>
      </c>
    </row>
    <row r="26" spans="1:4" ht="24" customHeight="1" x14ac:dyDescent="0.2">
      <c r="A26" s="170"/>
      <c r="B26" s="171">
        <f t="shared" si="1"/>
        <v>41</v>
      </c>
      <c r="C26" s="175">
        <f>HLOOKUP($B26,'SUIVI HEBDO'!$3:$29,27,FALSE)</f>
        <v>78.430706059905646</v>
      </c>
      <c r="D26" s="175">
        <v>72</v>
      </c>
    </row>
    <row r="27" spans="1:4" ht="24" customHeight="1" x14ac:dyDescent="0.2">
      <c r="A27" s="170"/>
      <c r="B27" s="171">
        <f t="shared" si="1"/>
        <v>42</v>
      </c>
      <c r="C27" s="175">
        <f>HLOOKUP($B27,'SUIVI HEBDO'!$3:$29,27,FALSE)</f>
        <v>77.154567860887568</v>
      </c>
      <c r="D27" s="175">
        <v>71</v>
      </c>
    </row>
    <row r="28" spans="1:4" ht="24" customHeight="1" x14ac:dyDescent="0.2">
      <c r="A28" s="170"/>
      <c r="B28" s="171">
        <f t="shared" si="1"/>
        <v>43</v>
      </c>
      <c r="C28" s="175">
        <f>HLOOKUP($B28,'SUIVI HEBDO'!$3:$29,27,FALSE)</f>
        <v>76.625608708106569</v>
      </c>
      <c r="D28" s="175">
        <v>70</v>
      </c>
    </row>
    <row r="29" spans="1:4" ht="24" customHeight="1" x14ac:dyDescent="0.2">
      <c r="A29" s="170"/>
      <c r="B29" s="171">
        <f t="shared" si="1"/>
        <v>44</v>
      </c>
      <c r="C29" s="175">
        <f>HLOOKUP($B29,'SUIVI HEBDO'!$3:$29,27,FALSE)</f>
        <v>75.355094236547401</v>
      </c>
      <c r="D29" s="175">
        <v>69</v>
      </c>
    </row>
    <row r="30" spans="1:4" ht="24" customHeight="1" x14ac:dyDescent="0.2">
      <c r="A30" s="170"/>
      <c r="B30" s="171">
        <f t="shared" si="1"/>
        <v>45</v>
      </c>
      <c r="C30" s="175">
        <f>HLOOKUP($B30,'SUIVI HEBDO'!$3:$29,27,FALSE)</f>
        <v>74.291734796499895</v>
      </c>
      <c r="D30" s="175">
        <v>68</v>
      </c>
    </row>
    <row r="31" spans="1:4" ht="24" customHeight="1" x14ac:dyDescent="0.2">
      <c r="A31" s="170"/>
      <c r="B31" s="171">
        <f t="shared" si="1"/>
        <v>46</v>
      </c>
      <c r="C31" s="175">
        <f>HLOOKUP($B31,'SUIVI HEBDO'!$3:$29,27,FALSE)</f>
        <v>73.954983922829584</v>
      </c>
      <c r="D31" s="175">
        <v>67</v>
      </c>
    </row>
    <row r="32" spans="1:4" ht="24" customHeight="1" x14ac:dyDescent="0.2">
      <c r="A32" s="170"/>
      <c r="B32" s="171">
        <f t="shared" si="1"/>
        <v>47</v>
      </c>
      <c r="C32" s="175">
        <f>HLOOKUP($B32,'SUIVI HEBDO'!$3:$29,27,FALSE)</f>
        <v>0</v>
      </c>
      <c r="D32" s="175">
        <v>66</v>
      </c>
    </row>
    <row r="33" spans="1:4" ht="24" customHeight="1" x14ac:dyDescent="0.2">
      <c r="A33" s="170"/>
      <c r="B33" s="171">
        <f t="shared" si="1"/>
        <v>48</v>
      </c>
      <c r="C33" s="175">
        <f>HLOOKUP($B33,'SUIVI HEBDO'!$3:$29,27,FALSE)</f>
        <v>0</v>
      </c>
      <c r="D33" s="175">
        <v>65</v>
      </c>
    </row>
    <row r="34" spans="1:4" ht="24" customHeight="1" x14ac:dyDescent="0.2">
      <c r="A34" s="170"/>
      <c r="B34" s="171">
        <f t="shared" si="1"/>
        <v>49</v>
      </c>
      <c r="C34" s="175">
        <f>HLOOKUP($B34,'SUIVI HEBDO'!$3:$29,27,FALSE)</f>
        <v>0</v>
      </c>
      <c r="D34" s="175">
        <v>64</v>
      </c>
    </row>
    <row r="35" spans="1:4" ht="24" customHeight="1" x14ac:dyDescent="0.2">
      <c r="A35" s="170"/>
      <c r="B35" s="171">
        <f t="shared" si="1"/>
        <v>50</v>
      </c>
      <c r="C35" s="175">
        <f>HLOOKUP($B35,'SUIVI HEBDO'!$3:$29,27,FALSE)</f>
        <v>0</v>
      </c>
      <c r="D35" s="175">
        <v>63</v>
      </c>
    </row>
    <row r="36" spans="1:4" ht="24" customHeight="1" x14ac:dyDescent="0.2">
      <c r="A36" s="170"/>
      <c r="B36" s="171">
        <f t="shared" si="1"/>
        <v>51</v>
      </c>
      <c r="C36" s="175">
        <f>HLOOKUP($B36,'SUIVI HEBDO'!$3:$29,27,FALSE)</f>
        <v>0</v>
      </c>
      <c r="D36" s="175">
        <v>62</v>
      </c>
    </row>
    <row r="37" spans="1:4" ht="24" customHeight="1" x14ac:dyDescent="0.2">
      <c r="A37" s="170"/>
      <c r="B37" s="171">
        <f t="shared" si="1"/>
        <v>52</v>
      </c>
      <c r="C37" s="175">
        <f>HLOOKUP($B37,'SUIVI HEBDO'!$3:$29,27,FALSE)</f>
        <v>0</v>
      </c>
      <c r="D37" s="175">
        <v>61</v>
      </c>
    </row>
    <row r="38" spans="1:4" ht="24" customHeight="1" x14ac:dyDescent="0.2">
      <c r="A38" s="170"/>
      <c r="B38" s="171">
        <f t="shared" si="1"/>
        <v>53</v>
      </c>
      <c r="C38" s="175">
        <f>HLOOKUP($B38,'SUIVI HEBDO'!$3:$29,27,FALSE)</f>
        <v>0</v>
      </c>
      <c r="D38" s="175">
        <v>60</v>
      </c>
    </row>
    <row r="39" spans="1:4" ht="24" customHeight="1" x14ac:dyDescent="0.2">
      <c r="A39" s="170"/>
      <c r="B39" s="171">
        <f t="shared" si="1"/>
        <v>54</v>
      </c>
      <c r="C39" s="175">
        <f>HLOOKUP($B39,'SUIVI HEBDO'!$3:$29,27,FALSE)</f>
        <v>0</v>
      </c>
      <c r="D39" s="175">
        <v>59</v>
      </c>
    </row>
    <row r="40" spans="1:4" ht="24" customHeight="1" x14ac:dyDescent="0.2">
      <c r="A40" s="170"/>
      <c r="B40" s="171">
        <f t="shared" si="1"/>
        <v>55</v>
      </c>
      <c r="C40" s="175">
        <f>HLOOKUP($B40,'SUIVI HEBDO'!$3:$29,27,FALSE)</f>
        <v>0</v>
      </c>
      <c r="D40" s="175">
        <v>58</v>
      </c>
    </row>
    <row r="41" spans="1:4" ht="24" customHeight="1" x14ac:dyDescent="0.2">
      <c r="A41" s="170"/>
      <c r="B41" s="171">
        <f t="shared" si="1"/>
        <v>56</v>
      </c>
      <c r="C41" s="175">
        <f>HLOOKUP($B41,'SUIVI HEBDO'!$3:$29,27,FALSE)</f>
        <v>0</v>
      </c>
      <c r="D41" s="175">
        <v>57</v>
      </c>
    </row>
    <row r="42" spans="1:4" ht="24" customHeight="1" x14ac:dyDescent="0.2">
      <c r="A42" s="170"/>
      <c r="B42" s="171">
        <f t="shared" si="1"/>
        <v>57</v>
      </c>
      <c r="C42" s="175">
        <f>HLOOKUP($B42,'SUIVI HEBDO'!$3:$29,27,FALSE)</f>
        <v>0</v>
      </c>
      <c r="D42" s="175">
        <v>56</v>
      </c>
    </row>
    <row r="43" spans="1:4" ht="24" customHeight="1" x14ac:dyDescent="0.2">
      <c r="A43" s="170"/>
      <c r="B43" s="171">
        <f t="shared" si="1"/>
        <v>58</v>
      </c>
      <c r="C43" s="175">
        <f>HLOOKUP($B43,'SUIVI HEBDO'!$3:$29,27,FALSE)</f>
        <v>0</v>
      </c>
      <c r="D43" s="175">
        <v>55</v>
      </c>
    </row>
    <row r="44" spans="1:4" ht="24" customHeight="1" x14ac:dyDescent="0.2">
      <c r="A44" s="170"/>
      <c r="B44" s="171">
        <f t="shared" si="1"/>
        <v>59</v>
      </c>
      <c r="C44" s="175">
        <f>HLOOKUP($B44,'SUIVI HEBDO'!$3:$29,27,FALSE)</f>
        <v>0</v>
      </c>
      <c r="D44" s="175">
        <v>54</v>
      </c>
    </row>
    <row r="45" spans="1:4" ht="24" customHeight="1" x14ac:dyDescent="0.2">
      <c r="A45" s="170"/>
      <c r="B45" s="171">
        <f t="shared" si="1"/>
        <v>60</v>
      </c>
      <c r="C45" s="175">
        <f>HLOOKUP($B45,'SUIVI HEBDO'!$3:$29,27,FALSE)</f>
        <v>0</v>
      </c>
      <c r="D45" s="175">
        <v>53</v>
      </c>
    </row>
    <row r="46" spans="1:4" ht="24" customHeight="1" x14ac:dyDescent="0.2">
      <c r="A46" s="170"/>
      <c r="B46" s="171">
        <f t="shared" si="1"/>
        <v>61</v>
      </c>
      <c r="C46" s="175">
        <f>HLOOKUP($B46,'SUIVI HEBDO'!$3:$29,27,FALSE)</f>
        <v>0</v>
      </c>
      <c r="D46" s="175">
        <v>52</v>
      </c>
    </row>
    <row r="47" spans="1:4" ht="24" customHeight="1" x14ac:dyDescent="0.2">
      <c r="A47" s="170"/>
      <c r="B47" s="171">
        <f t="shared" si="1"/>
        <v>62</v>
      </c>
      <c r="C47" s="175">
        <f>HLOOKUP($B47,'SUIVI HEBDO'!$3:$29,27,FALSE)</f>
        <v>0</v>
      </c>
      <c r="D47" s="175">
        <v>51</v>
      </c>
    </row>
    <row r="48" spans="1:4" ht="24" customHeight="1" x14ac:dyDescent="0.2">
      <c r="A48" s="170"/>
      <c r="B48" s="171">
        <f t="shared" si="1"/>
        <v>63</v>
      </c>
      <c r="C48" s="175">
        <f>HLOOKUP($B48,'SUIVI HEBDO'!$3:$29,27,FALSE)</f>
        <v>0</v>
      </c>
      <c r="D48" s="175">
        <v>50</v>
      </c>
    </row>
    <row r="49" spans="1:4" ht="24" customHeight="1" x14ac:dyDescent="0.2">
      <c r="A49" s="170"/>
      <c r="B49" s="171">
        <f t="shared" si="1"/>
        <v>64</v>
      </c>
      <c r="C49" s="175">
        <f>HLOOKUP($B49,'SUIVI HEBDO'!$3:$29,27,FALSE)</f>
        <v>0</v>
      </c>
      <c r="D49" s="175">
        <v>49</v>
      </c>
    </row>
    <row r="50" spans="1:4" ht="24" customHeight="1" x14ac:dyDescent="0.2">
      <c r="A50" s="170"/>
      <c r="B50" s="171">
        <f t="shared" si="1"/>
        <v>65</v>
      </c>
      <c r="C50" s="175">
        <f>HLOOKUP($B50,'SUIVI HEBDO'!$3:$29,27,FALSE)</f>
        <v>0</v>
      </c>
      <c r="D50" s="175">
        <v>48</v>
      </c>
    </row>
  </sheetData>
  <printOptions horizontalCentered="1"/>
  <pageMargins left="0.78740157499999996" right="0.78740157499999996" top="0.39370078740157483" bottom="0.98425196850393704" header="0" footer="0"/>
  <pageSetup paperSize="9" scale="75" orientation="portrait" horizontalDpi="0" verticalDpi="0" r:id="rId1"/>
  <headerFooter alignWithMargins="0">
    <oddHeader>&amp;C&amp;A</oddHeader>
    <oddFooter>&amp;L&amp;6&amp;F&amp;C&amp;8Preparado por COBB Española
&amp;D&amp;R&amp;P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  <pageSetUpPr fitToPage="1"/>
  </sheetPr>
  <dimension ref="A1:R73"/>
  <sheetViews>
    <sheetView zoomScale="75" zoomScaleNormal="75" workbookViewId="0">
      <pane xSplit="2" ySplit="7" topLeftCell="C41" activePane="bottomRight" state="frozen"/>
      <selection pane="topRight" activeCell="C1" sqref="C1"/>
      <selection pane="bottomLeft" activeCell="A18" sqref="A18"/>
      <selection pane="bottomRight" activeCell="O52" sqref="O52"/>
    </sheetView>
  </sheetViews>
  <sheetFormatPr baseColWidth="10" defaultRowHeight="12.75" x14ac:dyDescent="0.2"/>
  <cols>
    <col min="1" max="1" width="8.7109375" style="163" customWidth="1"/>
    <col min="2" max="2" width="7" style="193" customWidth="1"/>
    <col min="3" max="16" width="8.7109375" style="163" customWidth="1"/>
    <col min="17" max="17" width="7.140625" style="163" customWidth="1"/>
    <col min="18" max="18" width="7.5703125" style="163" customWidth="1"/>
    <col min="19" max="256" width="11.42578125" style="163"/>
    <col min="257" max="257" width="8.7109375" style="163" customWidth="1"/>
    <col min="258" max="258" width="7" style="163" customWidth="1"/>
    <col min="259" max="272" width="8.7109375" style="163" customWidth="1"/>
    <col min="273" max="273" width="7.140625" style="163" customWidth="1"/>
    <col min="274" max="274" width="7.5703125" style="163" customWidth="1"/>
    <col min="275" max="512" width="11.42578125" style="163"/>
    <col min="513" max="513" width="8.7109375" style="163" customWidth="1"/>
    <col min="514" max="514" width="7" style="163" customWidth="1"/>
    <col min="515" max="528" width="8.7109375" style="163" customWidth="1"/>
    <col min="529" max="529" width="7.140625" style="163" customWidth="1"/>
    <col min="530" max="530" width="7.5703125" style="163" customWidth="1"/>
    <col min="531" max="768" width="11.42578125" style="163"/>
    <col min="769" max="769" width="8.7109375" style="163" customWidth="1"/>
    <col min="770" max="770" width="7" style="163" customWidth="1"/>
    <col min="771" max="784" width="8.7109375" style="163" customWidth="1"/>
    <col min="785" max="785" width="7.140625" style="163" customWidth="1"/>
    <col min="786" max="786" width="7.5703125" style="163" customWidth="1"/>
    <col min="787" max="1024" width="11.42578125" style="163"/>
    <col min="1025" max="1025" width="8.7109375" style="163" customWidth="1"/>
    <col min="1026" max="1026" width="7" style="163" customWidth="1"/>
    <col min="1027" max="1040" width="8.7109375" style="163" customWidth="1"/>
    <col min="1041" max="1041" width="7.140625" style="163" customWidth="1"/>
    <col min="1042" max="1042" width="7.5703125" style="163" customWidth="1"/>
    <col min="1043" max="1280" width="11.42578125" style="163"/>
    <col min="1281" max="1281" width="8.7109375" style="163" customWidth="1"/>
    <col min="1282" max="1282" width="7" style="163" customWidth="1"/>
    <col min="1283" max="1296" width="8.7109375" style="163" customWidth="1"/>
    <col min="1297" max="1297" width="7.140625" style="163" customWidth="1"/>
    <col min="1298" max="1298" width="7.5703125" style="163" customWidth="1"/>
    <col min="1299" max="1536" width="11.42578125" style="163"/>
    <col min="1537" max="1537" width="8.7109375" style="163" customWidth="1"/>
    <col min="1538" max="1538" width="7" style="163" customWidth="1"/>
    <col min="1539" max="1552" width="8.7109375" style="163" customWidth="1"/>
    <col min="1553" max="1553" width="7.140625" style="163" customWidth="1"/>
    <col min="1554" max="1554" width="7.5703125" style="163" customWidth="1"/>
    <col min="1555" max="1792" width="11.42578125" style="163"/>
    <col min="1793" max="1793" width="8.7109375" style="163" customWidth="1"/>
    <col min="1794" max="1794" width="7" style="163" customWidth="1"/>
    <col min="1795" max="1808" width="8.7109375" style="163" customWidth="1"/>
    <col min="1809" max="1809" width="7.140625" style="163" customWidth="1"/>
    <col min="1810" max="1810" width="7.5703125" style="163" customWidth="1"/>
    <col min="1811" max="2048" width="11.42578125" style="163"/>
    <col min="2049" max="2049" width="8.7109375" style="163" customWidth="1"/>
    <col min="2050" max="2050" width="7" style="163" customWidth="1"/>
    <col min="2051" max="2064" width="8.7109375" style="163" customWidth="1"/>
    <col min="2065" max="2065" width="7.140625" style="163" customWidth="1"/>
    <col min="2066" max="2066" width="7.5703125" style="163" customWidth="1"/>
    <col min="2067" max="2304" width="11.42578125" style="163"/>
    <col min="2305" max="2305" width="8.7109375" style="163" customWidth="1"/>
    <col min="2306" max="2306" width="7" style="163" customWidth="1"/>
    <col min="2307" max="2320" width="8.7109375" style="163" customWidth="1"/>
    <col min="2321" max="2321" width="7.140625" style="163" customWidth="1"/>
    <col min="2322" max="2322" width="7.5703125" style="163" customWidth="1"/>
    <col min="2323" max="2560" width="11.42578125" style="163"/>
    <col min="2561" max="2561" width="8.7109375" style="163" customWidth="1"/>
    <col min="2562" max="2562" width="7" style="163" customWidth="1"/>
    <col min="2563" max="2576" width="8.7109375" style="163" customWidth="1"/>
    <col min="2577" max="2577" width="7.140625" style="163" customWidth="1"/>
    <col min="2578" max="2578" width="7.5703125" style="163" customWidth="1"/>
    <col min="2579" max="2816" width="11.42578125" style="163"/>
    <col min="2817" max="2817" width="8.7109375" style="163" customWidth="1"/>
    <col min="2818" max="2818" width="7" style="163" customWidth="1"/>
    <col min="2819" max="2832" width="8.7109375" style="163" customWidth="1"/>
    <col min="2833" max="2833" width="7.140625" style="163" customWidth="1"/>
    <col min="2834" max="2834" width="7.5703125" style="163" customWidth="1"/>
    <col min="2835" max="3072" width="11.42578125" style="163"/>
    <col min="3073" max="3073" width="8.7109375" style="163" customWidth="1"/>
    <col min="3074" max="3074" width="7" style="163" customWidth="1"/>
    <col min="3075" max="3088" width="8.7109375" style="163" customWidth="1"/>
    <col min="3089" max="3089" width="7.140625" style="163" customWidth="1"/>
    <col min="3090" max="3090" width="7.5703125" style="163" customWidth="1"/>
    <col min="3091" max="3328" width="11.42578125" style="163"/>
    <col min="3329" max="3329" width="8.7109375" style="163" customWidth="1"/>
    <col min="3330" max="3330" width="7" style="163" customWidth="1"/>
    <col min="3331" max="3344" width="8.7109375" style="163" customWidth="1"/>
    <col min="3345" max="3345" width="7.140625" style="163" customWidth="1"/>
    <col min="3346" max="3346" width="7.5703125" style="163" customWidth="1"/>
    <col min="3347" max="3584" width="11.42578125" style="163"/>
    <col min="3585" max="3585" width="8.7109375" style="163" customWidth="1"/>
    <col min="3586" max="3586" width="7" style="163" customWidth="1"/>
    <col min="3587" max="3600" width="8.7109375" style="163" customWidth="1"/>
    <col min="3601" max="3601" width="7.140625" style="163" customWidth="1"/>
    <col min="3602" max="3602" width="7.5703125" style="163" customWidth="1"/>
    <col min="3603" max="3840" width="11.42578125" style="163"/>
    <col min="3841" max="3841" width="8.7109375" style="163" customWidth="1"/>
    <col min="3842" max="3842" width="7" style="163" customWidth="1"/>
    <col min="3843" max="3856" width="8.7109375" style="163" customWidth="1"/>
    <col min="3857" max="3857" width="7.140625" style="163" customWidth="1"/>
    <col min="3858" max="3858" width="7.5703125" style="163" customWidth="1"/>
    <col min="3859" max="4096" width="11.42578125" style="163"/>
    <col min="4097" max="4097" width="8.7109375" style="163" customWidth="1"/>
    <col min="4098" max="4098" width="7" style="163" customWidth="1"/>
    <col min="4099" max="4112" width="8.7109375" style="163" customWidth="1"/>
    <col min="4113" max="4113" width="7.140625" style="163" customWidth="1"/>
    <col min="4114" max="4114" width="7.5703125" style="163" customWidth="1"/>
    <col min="4115" max="4352" width="11.42578125" style="163"/>
    <col min="4353" max="4353" width="8.7109375" style="163" customWidth="1"/>
    <col min="4354" max="4354" width="7" style="163" customWidth="1"/>
    <col min="4355" max="4368" width="8.7109375" style="163" customWidth="1"/>
    <col min="4369" max="4369" width="7.140625" style="163" customWidth="1"/>
    <col min="4370" max="4370" width="7.5703125" style="163" customWidth="1"/>
    <col min="4371" max="4608" width="11.42578125" style="163"/>
    <col min="4609" max="4609" width="8.7109375" style="163" customWidth="1"/>
    <col min="4610" max="4610" width="7" style="163" customWidth="1"/>
    <col min="4611" max="4624" width="8.7109375" style="163" customWidth="1"/>
    <col min="4625" max="4625" width="7.140625" style="163" customWidth="1"/>
    <col min="4626" max="4626" width="7.5703125" style="163" customWidth="1"/>
    <col min="4627" max="4864" width="11.42578125" style="163"/>
    <col min="4865" max="4865" width="8.7109375" style="163" customWidth="1"/>
    <col min="4866" max="4866" width="7" style="163" customWidth="1"/>
    <col min="4867" max="4880" width="8.7109375" style="163" customWidth="1"/>
    <col min="4881" max="4881" width="7.140625" style="163" customWidth="1"/>
    <col min="4882" max="4882" width="7.5703125" style="163" customWidth="1"/>
    <col min="4883" max="5120" width="11.42578125" style="163"/>
    <col min="5121" max="5121" width="8.7109375" style="163" customWidth="1"/>
    <col min="5122" max="5122" width="7" style="163" customWidth="1"/>
    <col min="5123" max="5136" width="8.7109375" style="163" customWidth="1"/>
    <col min="5137" max="5137" width="7.140625" style="163" customWidth="1"/>
    <col min="5138" max="5138" width="7.5703125" style="163" customWidth="1"/>
    <col min="5139" max="5376" width="11.42578125" style="163"/>
    <col min="5377" max="5377" width="8.7109375" style="163" customWidth="1"/>
    <col min="5378" max="5378" width="7" style="163" customWidth="1"/>
    <col min="5379" max="5392" width="8.7109375" style="163" customWidth="1"/>
    <col min="5393" max="5393" width="7.140625" style="163" customWidth="1"/>
    <col min="5394" max="5394" width="7.5703125" style="163" customWidth="1"/>
    <col min="5395" max="5632" width="11.42578125" style="163"/>
    <col min="5633" max="5633" width="8.7109375" style="163" customWidth="1"/>
    <col min="5634" max="5634" width="7" style="163" customWidth="1"/>
    <col min="5635" max="5648" width="8.7109375" style="163" customWidth="1"/>
    <col min="5649" max="5649" width="7.140625" style="163" customWidth="1"/>
    <col min="5650" max="5650" width="7.5703125" style="163" customWidth="1"/>
    <col min="5651" max="5888" width="11.42578125" style="163"/>
    <col min="5889" max="5889" width="8.7109375" style="163" customWidth="1"/>
    <col min="5890" max="5890" width="7" style="163" customWidth="1"/>
    <col min="5891" max="5904" width="8.7109375" style="163" customWidth="1"/>
    <col min="5905" max="5905" width="7.140625" style="163" customWidth="1"/>
    <col min="5906" max="5906" width="7.5703125" style="163" customWidth="1"/>
    <col min="5907" max="6144" width="11.42578125" style="163"/>
    <col min="6145" max="6145" width="8.7109375" style="163" customWidth="1"/>
    <col min="6146" max="6146" width="7" style="163" customWidth="1"/>
    <col min="6147" max="6160" width="8.7109375" style="163" customWidth="1"/>
    <col min="6161" max="6161" width="7.140625" style="163" customWidth="1"/>
    <col min="6162" max="6162" width="7.5703125" style="163" customWidth="1"/>
    <col min="6163" max="6400" width="11.42578125" style="163"/>
    <col min="6401" max="6401" width="8.7109375" style="163" customWidth="1"/>
    <col min="6402" max="6402" width="7" style="163" customWidth="1"/>
    <col min="6403" max="6416" width="8.7109375" style="163" customWidth="1"/>
    <col min="6417" max="6417" width="7.140625" style="163" customWidth="1"/>
    <col min="6418" max="6418" width="7.5703125" style="163" customWidth="1"/>
    <col min="6419" max="6656" width="11.42578125" style="163"/>
    <col min="6657" max="6657" width="8.7109375" style="163" customWidth="1"/>
    <col min="6658" max="6658" width="7" style="163" customWidth="1"/>
    <col min="6659" max="6672" width="8.7109375" style="163" customWidth="1"/>
    <col min="6673" max="6673" width="7.140625" style="163" customWidth="1"/>
    <col min="6674" max="6674" width="7.5703125" style="163" customWidth="1"/>
    <col min="6675" max="6912" width="11.42578125" style="163"/>
    <col min="6913" max="6913" width="8.7109375" style="163" customWidth="1"/>
    <col min="6914" max="6914" width="7" style="163" customWidth="1"/>
    <col min="6915" max="6928" width="8.7109375" style="163" customWidth="1"/>
    <col min="6929" max="6929" width="7.140625" style="163" customWidth="1"/>
    <col min="6930" max="6930" width="7.5703125" style="163" customWidth="1"/>
    <col min="6931" max="7168" width="11.42578125" style="163"/>
    <col min="7169" max="7169" width="8.7109375" style="163" customWidth="1"/>
    <col min="7170" max="7170" width="7" style="163" customWidth="1"/>
    <col min="7171" max="7184" width="8.7109375" style="163" customWidth="1"/>
    <col min="7185" max="7185" width="7.140625" style="163" customWidth="1"/>
    <col min="7186" max="7186" width="7.5703125" style="163" customWidth="1"/>
    <col min="7187" max="7424" width="11.42578125" style="163"/>
    <col min="7425" max="7425" width="8.7109375" style="163" customWidth="1"/>
    <col min="7426" max="7426" width="7" style="163" customWidth="1"/>
    <col min="7427" max="7440" width="8.7109375" style="163" customWidth="1"/>
    <col min="7441" max="7441" width="7.140625" style="163" customWidth="1"/>
    <col min="7442" max="7442" width="7.5703125" style="163" customWidth="1"/>
    <col min="7443" max="7680" width="11.42578125" style="163"/>
    <col min="7681" max="7681" width="8.7109375" style="163" customWidth="1"/>
    <col min="7682" max="7682" width="7" style="163" customWidth="1"/>
    <col min="7683" max="7696" width="8.7109375" style="163" customWidth="1"/>
    <col min="7697" max="7697" width="7.140625" style="163" customWidth="1"/>
    <col min="7698" max="7698" width="7.5703125" style="163" customWidth="1"/>
    <col min="7699" max="7936" width="11.42578125" style="163"/>
    <col min="7937" max="7937" width="8.7109375" style="163" customWidth="1"/>
    <col min="7938" max="7938" width="7" style="163" customWidth="1"/>
    <col min="7939" max="7952" width="8.7109375" style="163" customWidth="1"/>
    <col min="7953" max="7953" width="7.140625" style="163" customWidth="1"/>
    <col min="7954" max="7954" width="7.5703125" style="163" customWidth="1"/>
    <col min="7955" max="8192" width="11.42578125" style="163"/>
    <col min="8193" max="8193" width="8.7109375" style="163" customWidth="1"/>
    <col min="8194" max="8194" width="7" style="163" customWidth="1"/>
    <col min="8195" max="8208" width="8.7109375" style="163" customWidth="1"/>
    <col min="8209" max="8209" width="7.140625" style="163" customWidth="1"/>
    <col min="8210" max="8210" width="7.5703125" style="163" customWidth="1"/>
    <col min="8211" max="8448" width="11.42578125" style="163"/>
    <col min="8449" max="8449" width="8.7109375" style="163" customWidth="1"/>
    <col min="8450" max="8450" width="7" style="163" customWidth="1"/>
    <col min="8451" max="8464" width="8.7109375" style="163" customWidth="1"/>
    <col min="8465" max="8465" width="7.140625" style="163" customWidth="1"/>
    <col min="8466" max="8466" width="7.5703125" style="163" customWidth="1"/>
    <col min="8467" max="8704" width="11.42578125" style="163"/>
    <col min="8705" max="8705" width="8.7109375" style="163" customWidth="1"/>
    <col min="8706" max="8706" width="7" style="163" customWidth="1"/>
    <col min="8707" max="8720" width="8.7109375" style="163" customWidth="1"/>
    <col min="8721" max="8721" width="7.140625" style="163" customWidth="1"/>
    <col min="8722" max="8722" width="7.5703125" style="163" customWidth="1"/>
    <col min="8723" max="8960" width="11.42578125" style="163"/>
    <col min="8961" max="8961" width="8.7109375" style="163" customWidth="1"/>
    <col min="8962" max="8962" width="7" style="163" customWidth="1"/>
    <col min="8963" max="8976" width="8.7109375" style="163" customWidth="1"/>
    <col min="8977" max="8977" width="7.140625" style="163" customWidth="1"/>
    <col min="8978" max="8978" width="7.5703125" style="163" customWidth="1"/>
    <col min="8979" max="9216" width="11.42578125" style="163"/>
    <col min="9217" max="9217" width="8.7109375" style="163" customWidth="1"/>
    <col min="9218" max="9218" width="7" style="163" customWidth="1"/>
    <col min="9219" max="9232" width="8.7109375" style="163" customWidth="1"/>
    <col min="9233" max="9233" width="7.140625" style="163" customWidth="1"/>
    <col min="9234" max="9234" width="7.5703125" style="163" customWidth="1"/>
    <col min="9235" max="9472" width="11.42578125" style="163"/>
    <col min="9473" max="9473" width="8.7109375" style="163" customWidth="1"/>
    <col min="9474" max="9474" width="7" style="163" customWidth="1"/>
    <col min="9475" max="9488" width="8.7109375" style="163" customWidth="1"/>
    <col min="9489" max="9489" width="7.140625" style="163" customWidth="1"/>
    <col min="9490" max="9490" width="7.5703125" style="163" customWidth="1"/>
    <col min="9491" max="9728" width="11.42578125" style="163"/>
    <col min="9729" max="9729" width="8.7109375" style="163" customWidth="1"/>
    <col min="9730" max="9730" width="7" style="163" customWidth="1"/>
    <col min="9731" max="9744" width="8.7109375" style="163" customWidth="1"/>
    <col min="9745" max="9745" width="7.140625" style="163" customWidth="1"/>
    <col min="9746" max="9746" width="7.5703125" style="163" customWidth="1"/>
    <col min="9747" max="9984" width="11.42578125" style="163"/>
    <col min="9985" max="9985" width="8.7109375" style="163" customWidth="1"/>
    <col min="9986" max="9986" width="7" style="163" customWidth="1"/>
    <col min="9987" max="10000" width="8.7109375" style="163" customWidth="1"/>
    <col min="10001" max="10001" width="7.140625" style="163" customWidth="1"/>
    <col min="10002" max="10002" width="7.5703125" style="163" customWidth="1"/>
    <col min="10003" max="10240" width="11.42578125" style="163"/>
    <col min="10241" max="10241" width="8.7109375" style="163" customWidth="1"/>
    <col min="10242" max="10242" width="7" style="163" customWidth="1"/>
    <col min="10243" max="10256" width="8.7109375" style="163" customWidth="1"/>
    <col min="10257" max="10257" width="7.140625" style="163" customWidth="1"/>
    <col min="10258" max="10258" width="7.5703125" style="163" customWidth="1"/>
    <col min="10259" max="10496" width="11.42578125" style="163"/>
    <col min="10497" max="10497" width="8.7109375" style="163" customWidth="1"/>
    <col min="10498" max="10498" width="7" style="163" customWidth="1"/>
    <col min="10499" max="10512" width="8.7109375" style="163" customWidth="1"/>
    <col min="10513" max="10513" width="7.140625" style="163" customWidth="1"/>
    <col min="10514" max="10514" width="7.5703125" style="163" customWidth="1"/>
    <col min="10515" max="10752" width="11.42578125" style="163"/>
    <col min="10753" max="10753" width="8.7109375" style="163" customWidth="1"/>
    <col min="10754" max="10754" width="7" style="163" customWidth="1"/>
    <col min="10755" max="10768" width="8.7109375" style="163" customWidth="1"/>
    <col min="10769" max="10769" width="7.140625" style="163" customWidth="1"/>
    <col min="10770" max="10770" width="7.5703125" style="163" customWidth="1"/>
    <col min="10771" max="11008" width="11.42578125" style="163"/>
    <col min="11009" max="11009" width="8.7109375" style="163" customWidth="1"/>
    <col min="11010" max="11010" width="7" style="163" customWidth="1"/>
    <col min="11011" max="11024" width="8.7109375" style="163" customWidth="1"/>
    <col min="11025" max="11025" width="7.140625" style="163" customWidth="1"/>
    <col min="11026" max="11026" width="7.5703125" style="163" customWidth="1"/>
    <col min="11027" max="11264" width="11.42578125" style="163"/>
    <col min="11265" max="11265" width="8.7109375" style="163" customWidth="1"/>
    <col min="11266" max="11266" width="7" style="163" customWidth="1"/>
    <col min="11267" max="11280" width="8.7109375" style="163" customWidth="1"/>
    <col min="11281" max="11281" width="7.140625" style="163" customWidth="1"/>
    <col min="11282" max="11282" width="7.5703125" style="163" customWidth="1"/>
    <col min="11283" max="11520" width="11.42578125" style="163"/>
    <col min="11521" max="11521" width="8.7109375" style="163" customWidth="1"/>
    <col min="11522" max="11522" width="7" style="163" customWidth="1"/>
    <col min="11523" max="11536" width="8.7109375" style="163" customWidth="1"/>
    <col min="11537" max="11537" width="7.140625" style="163" customWidth="1"/>
    <col min="11538" max="11538" width="7.5703125" style="163" customWidth="1"/>
    <col min="11539" max="11776" width="11.42578125" style="163"/>
    <col min="11777" max="11777" width="8.7109375" style="163" customWidth="1"/>
    <col min="11778" max="11778" width="7" style="163" customWidth="1"/>
    <col min="11779" max="11792" width="8.7109375" style="163" customWidth="1"/>
    <col min="11793" max="11793" width="7.140625" style="163" customWidth="1"/>
    <col min="11794" max="11794" width="7.5703125" style="163" customWidth="1"/>
    <col min="11795" max="12032" width="11.42578125" style="163"/>
    <col min="12033" max="12033" width="8.7109375" style="163" customWidth="1"/>
    <col min="12034" max="12034" width="7" style="163" customWidth="1"/>
    <col min="12035" max="12048" width="8.7109375" style="163" customWidth="1"/>
    <col min="12049" max="12049" width="7.140625" style="163" customWidth="1"/>
    <col min="12050" max="12050" width="7.5703125" style="163" customWidth="1"/>
    <col min="12051" max="12288" width="11.42578125" style="163"/>
    <col min="12289" max="12289" width="8.7109375" style="163" customWidth="1"/>
    <col min="12290" max="12290" width="7" style="163" customWidth="1"/>
    <col min="12291" max="12304" width="8.7109375" style="163" customWidth="1"/>
    <col min="12305" max="12305" width="7.140625" style="163" customWidth="1"/>
    <col min="12306" max="12306" width="7.5703125" style="163" customWidth="1"/>
    <col min="12307" max="12544" width="11.42578125" style="163"/>
    <col min="12545" max="12545" width="8.7109375" style="163" customWidth="1"/>
    <col min="12546" max="12546" width="7" style="163" customWidth="1"/>
    <col min="12547" max="12560" width="8.7109375" style="163" customWidth="1"/>
    <col min="12561" max="12561" width="7.140625" style="163" customWidth="1"/>
    <col min="12562" max="12562" width="7.5703125" style="163" customWidth="1"/>
    <col min="12563" max="12800" width="11.42578125" style="163"/>
    <col min="12801" max="12801" width="8.7109375" style="163" customWidth="1"/>
    <col min="12802" max="12802" width="7" style="163" customWidth="1"/>
    <col min="12803" max="12816" width="8.7109375" style="163" customWidth="1"/>
    <col min="12817" max="12817" width="7.140625" style="163" customWidth="1"/>
    <col min="12818" max="12818" width="7.5703125" style="163" customWidth="1"/>
    <col min="12819" max="13056" width="11.42578125" style="163"/>
    <col min="13057" max="13057" width="8.7109375" style="163" customWidth="1"/>
    <col min="13058" max="13058" width="7" style="163" customWidth="1"/>
    <col min="13059" max="13072" width="8.7109375" style="163" customWidth="1"/>
    <col min="13073" max="13073" width="7.140625" style="163" customWidth="1"/>
    <col min="13074" max="13074" width="7.5703125" style="163" customWidth="1"/>
    <col min="13075" max="13312" width="11.42578125" style="163"/>
    <col min="13313" max="13313" width="8.7109375" style="163" customWidth="1"/>
    <col min="13314" max="13314" width="7" style="163" customWidth="1"/>
    <col min="13315" max="13328" width="8.7109375" style="163" customWidth="1"/>
    <col min="13329" max="13329" width="7.140625" style="163" customWidth="1"/>
    <col min="13330" max="13330" width="7.5703125" style="163" customWidth="1"/>
    <col min="13331" max="13568" width="11.42578125" style="163"/>
    <col min="13569" max="13569" width="8.7109375" style="163" customWidth="1"/>
    <col min="13570" max="13570" width="7" style="163" customWidth="1"/>
    <col min="13571" max="13584" width="8.7109375" style="163" customWidth="1"/>
    <col min="13585" max="13585" width="7.140625" style="163" customWidth="1"/>
    <col min="13586" max="13586" width="7.5703125" style="163" customWidth="1"/>
    <col min="13587" max="13824" width="11.42578125" style="163"/>
    <col min="13825" max="13825" width="8.7109375" style="163" customWidth="1"/>
    <col min="13826" max="13826" width="7" style="163" customWidth="1"/>
    <col min="13827" max="13840" width="8.7109375" style="163" customWidth="1"/>
    <col min="13841" max="13841" width="7.140625" style="163" customWidth="1"/>
    <col min="13842" max="13842" width="7.5703125" style="163" customWidth="1"/>
    <col min="13843" max="14080" width="11.42578125" style="163"/>
    <col min="14081" max="14081" width="8.7109375" style="163" customWidth="1"/>
    <col min="14082" max="14082" width="7" style="163" customWidth="1"/>
    <col min="14083" max="14096" width="8.7109375" style="163" customWidth="1"/>
    <col min="14097" max="14097" width="7.140625" style="163" customWidth="1"/>
    <col min="14098" max="14098" width="7.5703125" style="163" customWidth="1"/>
    <col min="14099" max="14336" width="11.42578125" style="163"/>
    <col min="14337" max="14337" width="8.7109375" style="163" customWidth="1"/>
    <col min="14338" max="14338" width="7" style="163" customWidth="1"/>
    <col min="14339" max="14352" width="8.7109375" style="163" customWidth="1"/>
    <col min="14353" max="14353" width="7.140625" style="163" customWidth="1"/>
    <col min="14354" max="14354" width="7.5703125" style="163" customWidth="1"/>
    <col min="14355" max="14592" width="11.42578125" style="163"/>
    <col min="14593" max="14593" width="8.7109375" style="163" customWidth="1"/>
    <col min="14594" max="14594" width="7" style="163" customWidth="1"/>
    <col min="14595" max="14608" width="8.7109375" style="163" customWidth="1"/>
    <col min="14609" max="14609" width="7.140625" style="163" customWidth="1"/>
    <col min="14610" max="14610" width="7.5703125" style="163" customWidth="1"/>
    <col min="14611" max="14848" width="11.42578125" style="163"/>
    <col min="14849" max="14849" width="8.7109375" style="163" customWidth="1"/>
    <col min="14850" max="14850" width="7" style="163" customWidth="1"/>
    <col min="14851" max="14864" width="8.7109375" style="163" customWidth="1"/>
    <col min="14865" max="14865" width="7.140625" style="163" customWidth="1"/>
    <col min="14866" max="14866" width="7.5703125" style="163" customWidth="1"/>
    <col min="14867" max="15104" width="11.42578125" style="163"/>
    <col min="15105" max="15105" width="8.7109375" style="163" customWidth="1"/>
    <col min="15106" max="15106" width="7" style="163" customWidth="1"/>
    <col min="15107" max="15120" width="8.7109375" style="163" customWidth="1"/>
    <col min="15121" max="15121" width="7.140625" style="163" customWidth="1"/>
    <col min="15122" max="15122" width="7.5703125" style="163" customWidth="1"/>
    <col min="15123" max="15360" width="11.42578125" style="163"/>
    <col min="15361" max="15361" width="8.7109375" style="163" customWidth="1"/>
    <col min="15362" max="15362" width="7" style="163" customWidth="1"/>
    <col min="15363" max="15376" width="8.7109375" style="163" customWidth="1"/>
    <col min="15377" max="15377" width="7.140625" style="163" customWidth="1"/>
    <col min="15378" max="15378" width="7.5703125" style="163" customWidth="1"/>
    <col min="15379" max="15616" width="11.42578125" style="163"/>
    <col min="15617" max="15617" width="8.7109375" style="163" customWidth="1"/>
    <col min="15618" max="15618" width="7" style="163" customWidth="1"/>
    <col min="15619" max="15632" width="8.7109375" style="163" customWidth="1"/>
    <col min="15633" max="15633" width="7.140625" style="163" customWidth="1"/>
    <col min="15634" max="15634" width="7.5703125" style="163" customWidth="1"/>
    <col min="15635" max="15872" width="11.42578125" style="163"/>
    <col min="15873" max="15873" width="8.7109375" style="163" customWidth="1"/>
    <col min="15874" max="15874" width="7" style="163" customWidth="1"/>
    <col min="15875" max="15888" width="8.7109375" style="163" customWidth="1"/>
    <col min="15889" max="15889" width="7.140625" style="163" customWidth="1"/>
    <col min="15890" max="15890" width="7.5703125" style="163" customWidth="1"/>
    <col min="15891" max="16128" width="11.42578125" style="163"/>
    <col min="16129" max="16129" width="8.7109375" style="163" customWidth="1"/>
    <col min="16130" max="16130" width="7" style="163" customWidth="1"/>
    <col min="16131" max="16144" width="8.7109375" style="163" customWidth="1"/>
    <col min="16145" max="16145" width="7.140625" style="163" customWidth="1"/>
    <col min="16146" max="16146" width="7.5703125" style="163" customWidth="1"/>
    <col min="16147" max="16384" width="11.42578125" style="163"/>
  </cols>
  <sheetData>
    <row r="1" spans="1:18" ht="24.95" customHeight="1" x14ac:dyDescent="0.25">
      <c r="A1" s="183" t="s">
        <v>176</v>
      </c>
      <c r="B1" s="184"/>
      <c r="C1" s="185"/>
      <c r="D1" s="185" t="s">
        <v>177</v>
      </c>
      <c r="E1" s="186"/>
      <c r="F1" s="184"/>
      <c r="G1" s="184"/>
      <c r="H1" s="185"/>
      <c r="I1" s="185"/>
      <c r="J1" s="187" t="s">
        <v>178</v>
      </c>
      <c r="K1" s="188"/>
      <c r="L1" s="184"/>
      <c r="M1" s="189">
        <f>IF([1]LOT!$B$4="","",[1]LOT!$B$4)</f>
        <v>42875</v>
      </c>
      <c r="N1" s="185"/>
      <c r="O1" s="190"/>
      <c r="P1" s="190"/>
      <c r="Q1" s="185"/>
      <c r="R1" s="185"/>
    </row>
    <row r="2" spans="1:18" ht="24.95" customHeight="1" x14ac:dyDescent="0.25">
      <c r="A2" s="183" t="s">
        <v>179</v>
      </c>
      <c r="B2" s="184"/>
      <c r="C2" s="185"/>
      <c r="D2" s="185" t="str">
        <f>IF([1]LOT!$B$7="","",[1]LOT!$B$7)</f>
        <v>MAADANIA</v>
      </c>
      <c r="E2" s="185"/>
      <c r="F2" s="184"/>
      <c r="G2" s="184"/>
      <c r="H2" s="185"/>
      <c r="I2" s="185"/>
      <c r="J2" s="187" t="s">
        <v>180</v>
      </c>
      <c r="K2" s="187"/>
      <c r="L2" s="184"/>
      <c r="M2" s="191">
        <f>IF([1]LOT!$B$5="","",[1]LOT!$B$5)</f>
        <v>23000</v>
      </c>
      <c r="N2" s="185"/>
      <c r="O2" s="192" t="s">
        <v>181</v>
      </c>
      <c r="P2" s="192"/>
      <c r="Q2" s="185"/>
      <c r="R2" s="191">
        <f>IF(M2="","",M2-SUM(C8:C29))</f>
        <v>21137</v>
      </c>
    </row>
    <row r="3" spans="1:18" ht="24.95" customHeight="1" x14ac:dyDescent="0.25">
      <c r="A3" s="183"/>
      <c r="B3" s="184"/>
      <c r="C3" s="185"/>
      <c r="D3" s="185"/>
      <c r="E3" s="185"/>
      <c r="F3" s="184"/>
      <c r="G3" s="184"/>
      <c r="H3" s="184"/>
      <c r="I3" s="184"/>
      <c r="J3" s="187" t="s">
        <v>182</v>
      </c>
      <c r="K3" s="187"/>
      <c r="L3" s="185"/>
      <c r="M3" s="191">
        <f>IF([1]LOT!$B$6="","",[1]LOT!$B$6)</f>
        <v>3450</v>
      </c>
      <c r="N3" s="185"/>
      <c r="O3" s="192" t="s">
        <v>183</v>
      </c>
      <c r="P3" s="192"/>
      <c r="Q3" s="185"/>
      <c r="R3" s="191">
        <f>IF(M3="","",M3-SUM(J8:J29))</f>
        <v>2942</v>
      </c>
    </row>
    <row r="4" spans="1:18" ht="15" customHeight="1" thickBot="1" x14ac:dyDescent="0.25">
      <c r="Q4" s="194"/>
      <c r="R4" s="194"/>
    </row>
    <row r="5" spans="1:18" ht="24.95" customHeight="1" thickTop="1" thickBot="1" x14ac:dyDescent="0.3">
      <c r="C5" s="280" t="s">
        <v>184</v>
      </c>
      <c r="D5" s="280"/>
      <c r="E5" s="280"/>
      <c r="F5" s="280"/>
      <c r="G5" s="280"/>
      <c r="H5" s="280"/>
      <c r="I5" s="280"/>
      <c r="J5" s="280" t="s">
        <v>185</v>
      </c>
      <c r="K5" s="280"/>
      <c r="L5" s="280"/>
      <c r="M5" s="280"/>
      <c r="N5" s="280"/>
      <c r="O5" s="280"/>
      <c r="P5" s="280"/>
    </row>
    <row r="6" spans="1:18" ht="24.95" customHeight="1" thickTop="1" thickBot="1" x14ac:dyDescent="0.25">
      <c r="A6" s="194"/>
      <c r="B6" s="195"/>
      <c r="C6" s="196" t="s">
        <v>186</v>
      </c>
      <c r="D6" s="197" t="s">
        <v>187</v>
      </c>
      <c r="E6" s="198" t="s">
        <v>188</v>
      </c>
      <c r="F6" s="199" t="s">
        <v>188</v>
      </c>
      <c r="G6" s="198" t="s">
        <v>189</v>
      </c>
      <c r="H6" s="200" t="s">
        <v>189</v>
      </c>
      <c r="I6" s="201" t="s">
        <v>187</v>
      </c>
      <c r="J6" s="196" t="s">
        <v>186</v>
      </c>
      <c r="K6" s="197" t="s">
        <v>187</v>
      </c>
      <c r="L6" s="202" t="s">
        <v>188</v>
      </c>
      <c r="M6" s="199" t="s">
        <v>188</v>
      </c>
      <c r="N6" s="198" t="s">
        <v>189</v>
      </c>
      <c r="O6" s="200" t="s">
        <v>190</v>
      </c>
      <c r="P6" s="201" t="s">
        <v>187</v>
      </c>
      <c r="Q6" s="203" t="s">
        <v>191</v>
      </c>
      <c r="R6" s="204" t="s">
        <v>191</v>
      </c>
    </row>
    <row r="7" spans="1:18" ht="24.95" customHeight="1" thickTop="1" thickBot="1" x14ac:dyDescent="0.25">
      <c r="A7" s="205" t="s">
        <v>166</v>
      </c>
      <c r="B7" s="206" t="s">
        <v>192</v>
      </c>
      <c r="C7" s="207" t="s">
        <v>193</v>
      </c>
      <c r="D7" s="208" t="s">
        <v>186</v>
      </c>
      <c r="E7" s="209" t="s">
        <v>194</v>
      </c>
      <c r="F7" s="210" t="s">
        <v>195</v>
      </c>
      <c r="G7" s="209" t="s">
        <v>194</v>
      </c>
      <c r="H7" s="211" t="s">
        <v>195</v>
      </c>
      <c r="I7" s="212" t="s">
        <v>196</v>
      </c>
      <c r="J7" s="213" t="s">
        <v>193</v>
      </c>
      <c r="K7" s="208" t="s">
        <v>186</v>
      </c>
      <c r="L7" s="214" t="s">
        <v>194</v>
      </c>
      <c r="M7" s="210" t="s">
        <v>195</v>
      </c>
      <c r="N7" s="209" t="s">
        <v>194</v>
      </c>
      <c r="O7" s="211" t="s">
        <v>195</v>
      </c>
      <c r="P7" s="212" t="s">
        <v>196</v>
      </c>
      <c r="Q7" s="215" t="s">
        <v>194</v>
      </c>
      <c r="R7" s="216" t="s">
        <v>195</v>
      </c>
    </row>
    <row r="8" spans="1:18" ht="24" customHeight="1" x14ac:dyDescent="0.2">
      <c r="A8" s="217">
        <f>+M1+7</f>
        <v>42882</v>
      </c>
      <c r="B8" s="218">
        <v>1</v>
      </c>
      <c r="C8" s="219">
        <v>440</v>
      </c>
      <c r="D8" s="220">
        <f>IF(C8="","",+C8/$M$2)</f>
        <v>1.9130434782608695E-2</v>
      </c>
      <c r="E8" s="221">
        <v>35</v>
      </c>
      <c r="F8" s="222" t="str">
        <f>+[1]Narehe!V8</f>
        <v/>
      </c>
      <c r="G8" s="221">
        <v>160</v>
      </c>
      <c r="H8" s="223">
        <v>81.400000000000006</v>
      </c>
      <c r="I8" s="224"/>
      <c r="J8" s="225">
        <v>82</v>
      </c>
      <c r="K8" s="226">
        <f>IF(J8="","",+J8/$M$3)</f>
        <v>2.3768115942028985E-2</v>
      </c>
      <c r="L8" s="227">
        <v>35</v>
      </c>
      <c r="M8" s="228" t="str">
        <f>[1]Narehe!AK8</f>
        <v/>
      </c>
      <c r="N8" s="229">
        <v>120</v>
      </c>
      <c r="O8" s="230">
        <v>93</v>
      </c>
      <c r="P8" s="224"/>
      <c r="Q8" s="231">
        <v>24</v>
      </c>
      <c r="R8" s="232">
        <v>24</v>
      </c>
    </row>
    <row r="9" spans="1:18" ht="24" customHeight="1" x14ac:dyDescent="0.2">
      <c r="A9" s="233">
        <f t="shared" ref="A9:A72" si="0">A8+7</f>
        <v>42889</v>
      </c>
      <c r="B9" s="234">
        <f>+B8+1</f>
        <v>2</v>
      </c>
      <c r="C9" s="219">
        <v>143</v>
      </c>
      <c r="D9" s="235">
        <f>IF(C9="","",SUM($C$8:C9)/$M$2)</f>
        <v>2.5347826086956522E-2</v>
      </c>
      <c r="E9" s="236">
        <v>39</v>
      </c>
      <c r="F9" s="222" t="str">
        <f>+[1]Narehe!V9</f>
        <v/>
      </c>
      <c r="G9" s="236">
        <v>280</v>
      </c>
      <c r="H9" s="223">
        <v>193.6</v>
      </c>
      <c r="I9" s="224"/>
      <c r="J9" s="225">
        <v>26</v>
      </c>
      <c r="K9" s="235">
        <f>IF(J9="","",SUM($J$8:J9)/$M$3)</f>
        <v>3.1304347826086959E-2</v>
      </c>
      <c r="L9" s="237">
        <v>45</v>
      </c>
      <c r="M9" s="228" t="str">
        <f>[1]Narehe!AK9</f>
        <v/>
      </c>
      <c r="N9" s="236">
        <v>305</v>
      </c>
      <c r="O9" s="230">
        <v>234</v>
      </c>
      <c r="P9" s="224"/>
      <c r="Q9" s="238">
        <v>16</v>
      </c>
      <c r="R9" s="239">
        <v>20</v>
      </c>
    </row>
    <row r="10" spans="1:18" ht="24" customHeight="1" x14ac:dyDescent="0.2">
      <c r="A10" s="233">
        <f t="shared" si="0"/>
        <v>42896</v>
      </c>
      <c r="B10" s="234">
        <f t="shared" ref="B10:B72" si="1">+B9+1</f>
        <v>3</v>
      </c>
      <c r="C10" s="219">
        <v>91</v>
      </c>
      <c r="D10" s="235">
        <f>IF(C10="","",SUM($C$8:C10)/$M$2)</f>
        <v>2.9304347826086957E-2</v>
      </c>
      <c r="E10" s="236">
        <v>42</v>
      </c>
      <c r="F10" s="222">
        <v>43</v>
      </c>
      <c r="G10" s="236">
        <v>400</v>
      </c>
      <c r="H10" s="223">
        <v>310</v>
      </c>
      <c r="I10" s="224"/>
      <c r="J10" s="225">
        <v>11</v>
      </c>
      <c r="K10" s="235">
        <f>IF(J10="","",SUM($J$8:J10)/$M$3)</f>
        <v>3.4492753623188405E-2</v>
      </c>
      <c r="L10" s="237">
        <v>60</v>
      </c>
      <c r="M10" s="228">
        <v>45</v>
      </c>
      <c r="N10" s="236">
        <v>510</v>
      </c>
      <c r="O10" s="230">
        <v>312</v>
      </c>
      <c r="P10" s="224"/>
      <c r="Q10" s="238">
        <v>12</v>
      </c>
      <c r="R10" s="239">
        <v>16</v>
      </c>
    </row>
    <row r="11" spans="1:18" ht="24" customHeight="1" x14ac:dyDescent="0.2">
      <c r="A11" s="233">
        <f t="shared" si="0"/>
        <v>42903</v>
      </c>
      <c r="B11" s="234">
        <f t="shared" si="1"/>
        <v>4</v>
      </c>
      <c r="C11" s="219">
        <v>54</v>
      </c>
      <c r="D11" s="235">
        <f>IF(C11="","",SUM($C$8:C11)/$M$2)</f>
        <v>3.165217391304348E-2</v>
      </c>
      <c r="E11" s="236">
        <v>45</v>
      </c>
      <c r="F11" s="222">
        <v>46</v>
      </c>
      <c r="G11" s="236">
        <v>520</v>
      </c>
      <c r="H11" s="223">
        <v>500</v>
      </c>
      <c r="I11" s="224"/>
      <c r="J11" s="225">
        <v>11</v>
      </c>
      <c r="K11" s="235">
        <f>IF(J11="","",SUM($J$8:J11)/$M$3)</f>
        <v>3.7681159420289857E-2</v>
      </c>
      <c r="L11" s="237">
        <v>62</v>
      </c>
      <c r="M11" s="228">
        <v>50</v>
      </c>
      <c r="N11" s="236">
        <v>700</v>
      </c>
      <c r="O11" s="230">
        <v>612</v>
      </c>
      <c r="P11" s="224"/>
      <c r="Q11" s="238">
        <v>8</v>
      </c>
      <c r="R11" s="239">
        <v>9</v>
      </c>
    </row>
    <row r="12" spans="1:18" ht="24" customHeight="1" x14ac:dyDescent="0.2">
      <c r="A12" s="233">
        <f t="shared" si="0"/>
        <v>42910</v>
      </c>
      <c r="B12" s="234">
        <f t="shared" si="1"/>
        <v>5</v>
      </c>
      <c r="C12" s="219">
        <v>44</v>
      </c>
      <c r="D12" s="235">
        <f>IF(C12="","",SUM($C$8:C12)/$M$2)</f>
        <v>3.3565217391304344E-2</v>
      </c>
      <c r="E12" s="236">
        <v>48</v>
      </c>
      <c r="F12" s="222">
        <v>50</v>
      </c>
      <c r="G12" s="236">
        <v>620</v>
      </c>
      <c r="H12" s="223">
        <v>709</v>
      </c>
      <c r="I12" s="224"/>
      <c r="J12" s="225">
        <v>12</v>
      </c>
      <c r="K12" s="235">
        <f>IF(J12="","",SUM($J$8:J12)/$M$3)</f>
        <v>4.1159420289855073E-2</v>
      </c>
      <c r="L12" s="237">
        <v>65</v>
      </c>
      <c r="M12" s="228">
        <v>56</v>
      </c>
      <c r="N12" s="236">
        <v>860</v>
      </c>
      <c r="O12" s="230">
        <v>929</v>
      </c>
      <c r="P12" s="224"/>
      <c r="Q12" s="238">
        <v>8</v>
      </c>
      <c r="R12" s="239">
        <v>8</v>
      </c>
    </row>
    <row r="13" spans="1:18" ht="24" customHeight="1" x14ac:dyDescent="0.2">
      <c r="A13" s="233">
        <f t="shared" si="0"/>
        <v>42917</v>
      </c>
      <c r="B13" s="234">
        <f t="shared" si="1"/>
        <v>6</v>
      </c>
      <c r="C13" s="219">
        <v>54</v>
      </c>
      <c r="D13" s="235">
        <f>IF(C13="","",SUM($C$8:C13)/$M$2)</f>
        <v>3.5913043478260867E-2</v>
      </c>
      <c r="E13" s="236">
        <v>51</v>
      </c>
      <c r="F13" s="222">
        <v>52</v>
      </c>
      <c r="G13" s="236">
        <v>720</v>
      </c>
      <c r="H13" s="223">
        <v>730</v>
      </c>
      <c r="I13" s="224"/>
      <c r="J13" s="225">
        <v>11</v>
      </c>
      <c r="K13" s="235">
        <f>IF(J13="","",SUM($J$8:J13)/$M$3)</f>
        <v>4.4347826086956518E-2</v>
      </c>
      <c r="L13" s="237">
        <v>68</v>
      </c>
      <c r="M13" s="228">
        <v>61</v>
      </c>
      <c r="N13" s="236">
        <v>1030</v>
      </c>
      <c r="O13" s="230">
        <v>1009</v>
      </c>
      <c r="P13" s="224"/>
      <c r="Q13" s="238">
        <v>8</v>
      </c>
      <c r="R13" s="239">
        <v>8</v>
      </c>
    </row>
    <row r="14" spans="1:18" ht="24" customHeight="1" x14ac:dyDescent="0.2">
      <c r="A14" s="233">
        <f t="shared" si="0"/>
        <v>42924</v>
      </c>
      <c r="B14" s="234">
        <f t="shared" si="1"/>
        <v>7</v>
      </c>
      <c r="C14" s="219">
        <v>61</v>
      </c>
      <c r="D14" s="235">
        <f>IF(C14="","",SUM($C$8:C14)/$M$2)</f>
        <v>3.8565217391304349E-2</v>
      </c>
      <c r="E14" s="236">
        <v>52</v>
      </c>
      <c r="F14" s="222">
        <v>53</v>
      </c>
      <c r="G14" s="236">
        <v>820</v>
      </c>
      <c r="H14" s="223">
        <v>1019</v>
      </c>
      <c r="I14" s="224"/>
      <c r="J14" s="225">
        <v>12</v>
      </c>
      <c r="K14" s="235">
        <f>IF(J14="","",SUM($J$8:J14)/$M$3)</f>
        <v>4.7826086956521741E-2</v>
      </c>
      <c r="L14" s="237">
        <v>70</v>
      </c>
      <c r="M14" s="228">
        <v>63</v>
      </c>
      <c r="N14" s="236">
        <v>1180</v>
      </c>
      <c r="O14" s="230">
        <v>1450</v>
      </c>
      <c r="P14" s="224"/>
      <c r="Q14" s="238">
        <v>8</v>
      </c>
      <c r="R14" s="239">
        <v>8</v>
      </c>
    </row>
    <row r="15" spans="1:18" ht="24" customHeight="1" x14ac:dyDescent="0.2">
      <c r="A15" s="233">
        <f t="shared" si="0"/>
        <v>42931</v>
      </c>
      <c r="B15" s="234">
        <f t="shared" si="1"/>
        <v>8</v>
      </c>
      <c r="C15" s="219">
        <v>270</v>
      </c>
      <c r="D15" s="235">
        <f>IF(C15="","",SUM($C$8:C15)/$M$2)</f>
        <v>5.0304347826086955E-2</v>
      </c>
      <c r="E15" s="236">
        <v>54</v>
      </c>
      <c r="F15" s="222">
        <v>54</v>
      </c>
      <c r="G15" s="236">
        <v>920</v>
      </c>
      <c r="H15" s="223">
        <v>1109</v>
      </c>
      <c r="I15" s="224"/>
      <c r="J15" s="225">
        <v>109</v>
      </c>
      <c r="K15" s="235">
        <f>IF(J15="","",SUM($J$8:J15)/$M$3)</f>
        <v>7.9420289855072462E-2</v>
      </c>
      <c r="L15" s="237">
        <v>72</v>
      </c>
      <c r="M15" s="228">
        <v>65</v>
      </c>
      <c r="N15" s="236">
        <v>1330</v>
      </c>
      <c r="O15" s="230">
        <v>1612</v>
      </c>
      <c r="P15" s="224"/>
      <c r="Q15" s="238">
        <v>8</v>
      </c>
      <c r="R15" s="239">
        <v>8</v>
      </c>
    </row>
    <row r="16" spans="1:18" ht="24" customHeight="1" x14ac:dyDescent="0.2">
      <c r="A16" s="233">
        <f t="shared" si="0"/>
        <v>42938</v>
      </c>
      <c r="B16" s="234">
        <f t="shared" si="1"/>
        <v>9</v>
      </c>
      <c r="C16" s="219">
        <v>64</v>
      </c>
      <c r="D16" s="235">
        <f>IF(C16="","",SUM($C$8:C16)/$M$2)</f>
        <v>5.3086956521739129E-2</v>
      </c>
      <c r="E16" s="236">
        <v>56</v>
      </c>
      <c r="F16" s="222">
        <v>56</v>
      </c>
      <c r="G16" s="236">
        <v>1020</v>
      </c>
      <c r="H16" s="223">
        <v>1203</v>
      </c>
      <c r="I16" s="224"/>
      <c r="J16" s="225">
        <v>26</v>
      </c>
      <c r="K16" s="235">
        <f>IF(J16="","",SUM($J$8:J16)/$M$3)</f>
        <v>8.6956521739130432E-2</v>
      </c>
      <c r="L16" s="237">
        <v>74</v>
      </c>
      <c r="M16" s="228">
        <v>68</v>
      </c>
      <c r="N16" s="236">
        <v>1470</v>
      </c>
      <c r="O16" s="230">
        <v>1703</v>
      </c>
      <c r="P16" s="224"/>
      <c r="Q16" s="238">
        <v>8</v>
      </c>
      <c r="R16" s="239">
        <v>8</v>
      </c>
    </row>
    <row r="17" spans="1:18" ht="24" customHeight="1" x14ac:dyDescent="0.2">
      <c r="A17" s="233">
        <f t="shared" si="0"/>
        <v>42945</v>
      </c>
      <c r="B17" s="234">
        <f t="shared" si="1"/>
        <v>10</v>
      </c>
      <c r="C17" s="219">
        <v>40</v>
      </c>
      <c r="D17" s="235">
        <f>IF(C17="","",SUM($C$8:C17)/$M$2)</f>
        <v>5.482608695652174E-2</v>
      </c>
      <c r="E17" s="236">
        <v>57</v>
      </c>
      <c r="F17" s="222">
        <v>57</v>
      </c>
      <c r="G17" s="236">
        <v>1105</v>
      </c>
      <c r="H17" s="223">
        <v>1318</v>
      </c>
      <c r="I17" s="224"/>
      <c r="J17" s="225">
        <v>31</v>
      </c>
      <c r="K17" s="235">
        <f>IF(J17="","",SUM($J$8:J17)/$M$3)</f>
        <v>9.5942028985507244E-2</v>
      </c>
      <c r="L17" s="237">
        <v>76</v>
      </c>
      <c r="M17" s="228">
        <v>74</v>
      </c>
      <c r="N17" s="236">
        <v>1590</v>
      </c>
      <c r="O17" s="230">
        <v>1804</v>
      </c>
      <c r="P17" s="224"/>
      <c r="Q17" s="238">
        <v>8</v>
      </c>
      <c r="R17" s="239">
        <v>8</v>
      </c>
    </row>
    <row r="18" spans="1:18" ht="24" customHeight="1" x14ac:dyDescent="0.2">
      <c r="A18" s="233">
        <f t="shared" si="0"/>
        <v>42952</v>
      </c>
      <c r="B18" s="234">
        <f t="shared" si="1"/>
        <v>11</v>
      </c>
      <c r="C18" s="219">
        <v>43</v>
      </c>
      <c r="D18" s="235">
        <f>IF(C18="","",SUM($C$8:C18)/$M$2)</f>
        <v>5.6695652173913043E-2</v>
      </c>
      <c r="E18" s="236">
        <v>58</v>
      </c>
      <c r="F18" s="222">
        <v>57</v>
      </c>
      <c r="G18" s="236">
        <v>1190</v>
      </c>
      <c r="H18" s="223">
        <v>1419</v>
      </c>
      <c r="I18" s="224"/>
      <c r="J18" s="225">
        <v>14</v>
      </c>
      <c r="K18" s="235">
        <f>IF(J18="","",SUM($J$8:J18)/$M$3)</f>
        <v>0.1</v>
      </c>
      <c r="L18" s="237">
        <v>78</v>
      </c>
      <c r="M18" s="228">
        <v>74</v>
      </c>
      <c r="N18" s="236">
        <v>1720</v>
      </c>
      <c r="O18" s="230">
        <v>1983</v>
      </c>
      <c r="P18" s="224"/>
      <c r="Q18" s="238">
        <v>8</v>
      </c>
      <c r="R18" s="239">
        <v>8</v>
      </c>
    </row>
    <row r="19" spans="1:18" ht="24" customHeight="1" x14ac:dyDescent="0.2">
      <c r="A19" s="233">
        <f t="shared" si="0"/>
        <v>42959</v>
      </c>
      <c r="B19" s="234">
        <f t="shared" si="1"/>
        <v>12</v>
      </c>
      <c r="C19" s="219">
        <v>38</v>
      </c>
      <c r="D19" s="235">
        <f>IF(C19="","",SUM($C$8:C19)/$M$2)</f>
        <v>5.8347826086956524E-2</v>
      </c>
      <c r="E19" s="236">
        <v>59</v>
      </c>
      <c r="F19" s="222">
        <v>58</v>
      </c>
      <c r="G19" s="236">
        <v>1280</v>
      </c>
      <c r="H19" s="223">
        <v>1571</v>
      </c>
      <c r="I19" s="224"/>
      <c r="J19" s="225">
        <v>12</v>
      </c>
      <c r="K19" s="235">
        <f>IF(J19="","",SUM($J$8:J19)/$M$3)</f>
        <v>0.10347826086956521</v>
      </c>
      <c r="L19" s="237">
        <v>80</v>
      </c>
      <c r="M19" s="228">
        <v>75</v>
      </c>
      <c r="N19" s="236">
        <v>1840</v>
      </c>
      <c r="O19" s="230">
        <v>2206</v>
      </c>
      <c r="P19" s="224"/>
      <c r="Q19" s="238">
        <v>8</v>
      </c>
      <c r="R19" s="239">
        <v>8</v>
      </c>
    </row>
    <row r="20" spans="1:18" ht="24" customHeight="1" x14ac:dyDescent="0.2">
      <c r="A20" s="233">
        <f t="shared" si="0"/>
        <v>42966</v>
      </c>
      <c r="B20" s="234">
        <f t="shared" si="1"/>
        <v>13</v>
      </c>
      <c r="C20" s="219">
        <v>44</v>
      </c>
      <c r="D20" s="235">
        <f>IF(C20="","",SUM($C$8:C20)/$M$2)</f>
        <v>6.0260869565217388E-2</v>
      </c>
      <c r="E20" s="236">
        <v>61</v>
      </c>
      <c r="F20" s="222">
        <v>58</v>
      </c>
      <c r="G20" s="236">
        <v>1365</v>
      </c>
      <c r="H20" s="223">
        <v>1675</v>
      </c>
      <c r="I20" s="224"/>
      <c r="J20" s="225">
        <v>12</v>
      </c>
      <c r="K20" s="235">
        <f>IF(J20="","",SUM($J$8:J20)/$M$3)</f>
        <v>0.10695652173913044</v>
      </c>
      <c r="L20" s="237">
        <v>82</v>
      </c>
      <c r="M20" s="228">
        <v>75</v>
      </c>
      <c r="N20" s="236">
        <v>1960</v>
      </c>
      <c r="O20" s="230">
        <v>2223</v>
      </c>
      <c r="P20" s="224"/>
      <c r="Q20" s="238">
        <v>8</v>
      </c>
      <c r="R20" s="239">
        <v>8</v>
      </c>
    </row>
    <row r="21" spans="1:18" ht="24" customHeight="1" x14ac:dyDescent="0.2">
      <c r="A21" s="233">
        <f t="shared" si="0"/>
        <v>42973</v>
      </c>
      <c r="B21" s="234">
        <f t="shared" si="1"/>
        <v>14</v>
      </c>
      <c r="C21" s="219">
        <v>40</v>
      </c>
      <c r="D21" s="235">
        <f>IF(C21="","",SUM($C$8:C21)/$M$2)</f>
        <v>6.2E-2</v>
      </c>
      <c r="E21" s="236">
        <v>65</v>
      </c>
      <c r="F21" s="222">
        <v>60</v>
      </c>
      <c r="G21" s="236">
        <v>1450</v>
      </c>
      <c r="H21" s="223">
        <v>1773</v>
      </c>
      <c r="I21" s="224"/>
      <c r="J21" s="225">
        <v>13</v>
      </c>
      <c r="K21" s="235">
        <f>IF(J21="","",SUM($J$8:J21)/$M$3)</f>
        <v>0.11072463768115942</v>
      </c>
      <c r="L21" s="237">
        <v>85</v>
      </c>
      <c r="M21" s="228">
        <v>76</v>
      </c>
      <c r="N21" s="236">
        <v>2080</v>
      </c>
      <c r="O21" s="230">
        <v>2320</v>
      </c>
      <c r="P21" s="224"/>
      <c r="Q21" s="238">
        <v>8</v>
      </c>
      <c r="R21" s="239">
        <v>8</v>
      </c>
    </row>
    <row r="22" spans="1:18" ht="24" customHeight="1" x14ac:dyDescent="0.2">
      <c r="A22" s="233">
        <f t="shared" si="0"/>
        <v>42980</v>
      </c>
      <c r="B22" s="234">
        <f t="shared" si="1"/>
        <v>15</v>
      </c>
      <c r="C22" s="219">
        <v>46</v>
      </c>
      <c r="D22" s="235">
        <f>IF(C22="","",SUM($C$8:C22)/$M$2)</f>
        <v>6.4000000000000001E-2</v>
      </c>
      <c r="E22" s="236">
        <v>71</v>
      </c>
      <c r="F22" s="222">
        <v>66</v>
      </c>
      <c r="G22" s="236">
        <v>1530</v>
      </c>
      <c r="H22" s="223">
        <v>2001</v>
      </c>
      <c r="I22" s="224"/>
      <c r="J22" s="225">
        <v>12</v>
      </c>
      <c r="K22" s="235">
        <f>IF(J22="","",SUM($J$8:J22)/$M$3)</f>
        <v>0.11420289855072464</v>
      </c>
      <c r="L22" s="237">
        <v>87</v>
      </c>
      <c r="M22" s="228">
        <v>77</v>
      </c>
      <c r="N22" s="236">
        <v>2210</v>
      </c>
      <c r="O22" s="230">
        <v>2785</v>
      </c>
      <c r="P22" s="224"/>
      <c r="Q22" s="238">
        <v>8</v>
      </c>
      <c r="R22" s="239">
        <v>8</v>
      </c>
    </row>
    <row r="23" spans="1:18" ht="24" customHeight="1" x14ac:dyDescent="0.2">
      <c r="A23" s="233">
        <f t="shared" si="0"/>
        <v>42987</v>
      </c>
      <c r="B23" s="234">
        <f t="shared" si="1"/>
        <v>16</v>
      </c>
      <c r="C23" s="219">
        <v>42</v>
      </c>
      <c r="D23" s="235">
        <f>IF(C23="","",SUM($C$8:C23)/$M$2)</f>
        <v>6.5826086956521743E-2</v>
      </c>
      <c r="E23" s="236">
        <v>78</v>
      </c>
      <c r="F23" s="222">
        <v>71</v>
      </c>
      <c r="G23" s="236">
        <v>1610</v>
      </c>
      <c r="H23" s="223">
        <v>2128</v>
      </c>
      <c r="I23" s="224"/>
      <c r="J23" s="225">
        <v>12</v>
      </c>
      <c r="K23" s="235">
        <f>IF(J23="","",SUM($J$8:J23)/$M$3)</f>
        <v>0.11768115942028985</v>
      </c>
      <c r="L23" s="237">
        <v>89</v>
      </c>
      <c r="M23" s="228">
        <v>77</v>
      </c>
      <c r="N23" s="236">
        <v>2330</v>
      </c>
      <c r="O23" s="230">
        <v>2915</v>
      </c>
      <c r="P23" s="224"/>
      <c r="Q23" s="238">
        <v>8</v>
      </c>
      <c r="R23" s="239">
        <v>8</v>
      </c>
    </row>
    <row r="24" spans="1:18" ht="24" customHeight="1" x14ac:dyDescent="0.2">
      <c r="A24" s="233">
        <f t="shared" si="0"/>
        <v>42994</v>
      </c>
      <c r="B24" s="234">
        <f t="shared" si="1"/>
        <v>17</v>
      </c>
      <c r="C24" s="219">
        <v>43</v>
      </c>
      <c r="D24" s="235">
        <f>IF(C24="","",SUM($C$8:C24)/$M$2)</f>
        <v>6.7695652173913046E-2</v>
      </c>
      <c r="E24" s="236">
        <v>86</v>
      </c>
      <c r="F24" s="222">
        <v>77</v>
      </c>
      <c r="G24" s="236">
        <v>1745</v>
      </c>
      <c r="H24" s="223">
        <v>2299</v>
      </c>
      <c r="I24" s="224"/>
      <c r="J24" s="225">
        <v>12</v>
      </c>
      <c r="K24" s="235">
        <f>IF(J24="","",SUM($J$8:J24)/$M$3)</f>
        <v>0.12115942028985507</v>
      </c>
      <c r="L24" s="240">
        <v>91</v>
      </c>
      <c r="M24" s="228">
        <v>77</v>
      </c>
      <c r="N24" s="236">
        <v>2460</v>
      </c>
      <c r="O24" s="230">
        <v>2920</v>
      </c>
      <c r="P24" s="224"/>
      <c r="Q24" s="238">
        <v>8</v>
      </c>
      <c r="R24" s="239">
        <v>8</v>
      </c>
    </row>
    <row r="25" spans="1:18" ht="24" customHeight="1" x14ac:dyDescent="0.2">
      <c r="A25" s="233">
        <f t="shared" si="0"/>
        <v>43001</v>
      </c>
      <c r="B25" s="234">
        <f t="shared" si="1"/>
        <v>18</v>
      </c>
      <c r="C25" s="219">
        <v>46</v>
      </c>
      <c r="D25" s="235">
        <f>IF(C25="","",SUM($C$8:C25)/$M$2)</f>
        <v>6.9695652173913047E-2</v>
      </c>
      <c r="E25" s="236">
        <v>94</v>
      </c>
      <c r="F25" s="222">
        <v>83</v>
      </c>
      <c r="G25" s="236">
        <v>1880</v>
      </c>
      <c r="H25" s="223">
        <v>2441</v>
      </c>
      <c r="I25" s="224"/>
      <c r="J25" s="225">
        <v>17</v>
      </c>
      <c r="K25" s="235">
        <f>IF(J25="","",SUM($J$8:J25)/$M$3)</f>
        <v>0.12608695652173912</v>
      </c>
      <c r="L25" s="240">
        <v>93</v>
      </c>
      <c r="M25" s="228">
        <v>78</v>
      </c>
      <c r="N25" s="236">
        <v>2590</v>
      </c>
      <c r="O25" s="230">
        <v>3145</v>
      </c>
      <c r="P25" s="224"/>
      <c r="Q25" s="238">
        <v>8</v>
      </c>
      <c r="R25" s="239">
        <v>8</v>
      </c>
    </row>
    <row r="26" spans="1:18" ht="24" customHeight="1" x14ac:dyDescent="0.2">
      <c r="A26" s="233">
        <f t="shared" si="0"/>
        <v>43008</v>
      </c>
      <c r="B26" s="234">
        <f t="shared" si="1"/>
        <v>19</v>
      </c>
      <c r="C26" s="219">
        <v>57</v>
      </c>
      <c r="D26" s="235">
        <f>IF(C26="","",SUM($C$8:C26)/$M$2)</f>
        <v>7.2173913043478255E-2</v>
      </c>
      <c r="E26" s="236">
        <v>102</v>
      </c>
      <c r="F26" s="222">
        <v>91</v>
      </c>
      <c r="G26" s="236">
        <v>2015</v>
      </c>
      <c r="H26" s="223">
        <v>2544</v>
      </c>
      <c r="I26" s="224"/>
      <c r="J26" s="225">
        <v>14</v>
      </c>
      <c r="K26" s="235">
        <f>IF(J26="","",SUM($J$8:J26)/$M$3)</f>
        <v>0.13014492753623189</v>
      </c>
      <c r="L26" s="240">
        <v>96</v>
      </c>
      <c r="M26" s="228">
        <v>80</v>
      </c>
      <c r="N26" s="236">
        <v>2730</v>
      </c>
      <c r="O26" s="230">
        <v>3332</v>
      </c>
      <c r="P26" s="224"/>
      <c r="Q26" s="238">
        <v>8</v>
      </c>
      <c r="R26" s="239">
        <v>8</v>
      </c>
    </row>
    <row r="27" spans="1:18" ht="24" customHeight="1" x14ac:dyDescent="0.2">
      <c r="A27" s="233">
        <f t="shared" si="0"/>
        <v>43015</v>
      </c>
      <c r="B27" s="234">
        <f t="shared" si="1"/>
        <v>20</v>
      </c>
      <c r="C27" s="219">
        <v>57</v>
      </c>
      <c r="D27" s="235">
        <f>IF(C27="","",SUM($C$8:C27)/$M$2)</f>
        <v>7.4652173913043476E-2</v>
      </c>
      <c r="E27" s="236">
        <v>107</v>
      </c>
      <c r="F27" s="222">
        <v>96</v>
      </c>
      <c r="G27" s="236">
        <v>2155</v>
      </c>
      <c r="H27" s="223">
        <v>2600</v>
      </c>
      <c r="I27" s="224"/>
      <c r="J27" s="225">
        <v>17</v>
      </c>
      <c r="K27" s="235">
        <f>IF(J27="","",SUM($J$8:J27)/$M$3)</f>
        <v>0.13507246376811594</v>
      </c>
      <c r="L27" s="240">
        <v>100</v>
      </c>
      <c r="M27" s="228">
        <v>83</v>
      </c>
      <c r="N27" s="236">
        <v>2900</v>
      </c>
      <c r="O27" s="230">
        <v>3400</v>
      </c>
      <c r="P27" s="224"/>
      <c r="Q27" s="238">
        <v>8</v>
      </c>
      <c r="R27" s="239">
        <v>8</v>
      </c>
    </row>
    <row r="28" spans="1:18" ht="24" customHeight="1" x14ac:dyDescent="0.2">
      <c r="A28" s="233">
        <f t="shared" si="0"/>
        <v>43022</v>
      </c>
      <c r="B28" s="234">
        <f t="shared" si="1"/>
        <v>21</v>
      </c>
      <c r="C28" s="219">
        <v>75</v>
      </c>
      <c r="D28" s="235">
        <f>IF(C28="","",SUM($C$8:C28)/$M$2)</f>
        <v>7.7913043478260863E-2</v>
      </c>
      <c r="E28" s="236">
        <v>112</v>
      </c>
      <c r="F28" s="222">
        <v>101</v>
      </c>
      <c r="G28" s="236">
        <v>2300</v>
      </c>
      <c r="H28" s="223">
        <v>2686</v>
      </c>
      <c r="I28" s="224"/>
      <c r="J28" s="225">
        <v>20</v>
      </c>
      <c r="K28" s="235">
        <f>IF(J28="","",SUM($J$8:J28)/$M$3)</f>
        <v>0.1408695652173913</v>
      </c>
      <c r="L28" s="240">
        <v>105</v>
      </c>
      <c r="M28" s="228">
        <v>87</v>
      </c>
      <c r="N28" s="236">
        <v>3100</v>
      </c>
      <c r="O28" s="230">
        <v>3456</v>
      </c>
      <c r="P28" s="224"/>
      <c r="Q28" s="238">
        <v>12</v>
      </c>
      <c r="R28" s="239">
        <v>8</v>
      </c>
    </row>
    <row r="29" spans="1:18" ht="24" customHeight="1" thickBot="1" x14ac:dyDescent="0.25">
      <c r="A29" s="241">
        <f t="shared" si="0"/>
        <v>43029</v>
      </c>
      <c r="B29" s="242">
        <f t="shared" si="1"/>
        <v>22</v>
      </c>
      <c r="C29" s="243">
        <v>71</v>
      </c>
      <c r="D29" s="244">
        <f>IF(C29="","",SUM($C$8:C29)/$M$2)</f>
        <v>8.1000000000000003E-2</v>
      </c>
      <c r="E29" s="245">
        <v>117</v>
      </c>
      <c r="F29" s="246">
        <v>106</v>
      </c>
      <c r="G29" s="245">
        <v>2465</v>
      </c>
      <c r="H29" s="247">
        <v>3037</v>
      </c>
      <c r="I29" s="248"/>
      <c r="J29" s="248">
        <v>22</v>
      </c>
      <c r="K29" s="244">
        <f>IF(J29="","",SUM($J$8:J29)/$M$3)</f>
        <v>0.14724637681159419</v>
      </c>
      <c r="L29" s="249">
        <v>110</v>
      </c>
      <c r="M29" s="246">
        <v>90</v>
      </c>
      <c r="N29" s="245">
        <v>3330</v>
      </c>
      <c r="O29" s="248">
        <v>3812</v>
      </c>
      <c r="P29" s="248"/>
      <c r="Q29" s="250">
        <v>13</v>
      </c>
      <c r="R29" s="239">
        <v>8</v>
      </c>
    </row>
    <row r="30" spans="1:18" ht="24" customHeight="1" thickTop="1" thickBot="1" x14ac:dyDescent="0.25">
      <c r="A30" s="241">
        <f t="shared" si="0"/>
        <v>43036</v>
      </c>
      <c r="B30" s="242">
        <f t="shared" si="1"/>
        <v>23</v>
      </c>
      <c r="C30" s="243">
        <v>72</v>
      </c>
      <c r="D30" s="244">
        <f>IF(C30="","",SUM($C$8:C30)/$M$2)</f>
        <v>8.413043478260869E-2</v>
      </c>
      <c r="E30" s="245">
        <v>117</v>
      </c>
      <c r="F30" s="246">
        <v>106</v>
      </c>
      <c r="G30" s="245">
        <v>2640</v>
      </c>
      <c r="H30" s="247">
        <v>3321</v>
      </c>
      <c r="I30" s="248"/>
      <c r="J30" s="248">
        <v>22</v>
      </c>
      <c r="K30" s="244">
        <f>IF(J30="","",SUM($J$8:J30)/$M$3)</f>
        <v>0.15362318840579711</v>
      </c>
      <c r="L30" s="249">
        <v>110</v>
      </c>
      <c r="M30" s="246">
        <v>90</v>
      </c>
      <c r="N30" s="245">
        <v>3520</v>
      </c>
      <c r="O30" s="248">
        <v>4140</v>
      </c>
      <c r="P30" s="248"/>
      <c r="Q30" s="250">
        <v>13</v>
      </c>
      <c r="R30" s="239">
        <v>8</v>
      </c>
    </row>
    <row r="31" spans="1:18" ht="24" customHeight="1" thickTop="1" thickBot="1" x14ac:dyDescent="0.25">
      <c r="A31" s="241">
        <f t="shared" si="0"/>
        <v>43043</v>
      </c>
      <c r="B31" s="242">
        <f t="shared" si="1"/>
        <v>24</v>
      </c>
      <c r="C31" s="243">
        <v>73</v>
      </c>
      <c r="D31" s="244">
        <f>IF(C31="","",SUM($C$8:C31)/$M$2)</f>
        <v>8.7304347826086953E-2</v>
      </c>
      <c r="E31" s="245">
        <v>117</v>
      </c>
      <c r="F31" s="246">
        <v>106</v>
      </c>
      <c r="G31" s="245">
        <v>2800</v>
      </c>
      <c r="H31" s="247">
        <v>3339</v>
      </c>
      <c r="I31" s="248"/>
      <c r="J31" s="248">
        <v>22</v>
      </c>
      <c r="K31" s="244">
        <f>IF(J31="","",SUM($J$8:J31)/$M$3)</f>
        <v>0.16</v>
      </c>
      <c r="L31" s="249">
        <v>110</v>
      </c>
      <c r="M31" s="246">
        <v>90</v>
      </c>
      <c r="N31" s="245">
        <v>3680</v>
      </c>
      <c r="O31" s="248">
        <v>4174</v>
      </c>
      <c r="P31" s="248"/>
      <c r="Q31" s="250">
        <v>13</v>
      </c>
      <c r="R31" s="239">
        <v>8</v>
      </c>
    </row>
    <row r="32" spans="1:18" ht="24" customHeight="1" thickTop="1" thickBot="1" x14ac:dyDescent="0.25">
      <c r="A32" s="241">
        <f t="shared" si="0"/>
        <v>43050</v>
      </c>
      <c r="B32" s="242">
        <f t="shared" si="1"/>
        <v>25</v>
      </c>
      <c r="C32" s="243">
        <v>74</v>
      </c>
      <c r="D32" s="244">
        <f>IF(C32="","",SUM($C$8:C32)/$M$2)</f>
        <v>9.0521739130434778E-2</v>
      </c>
      <c r="E32" s="245">
        <v>117</v>
      </c>
      <c r="F32" s="246">
        <v>106</v>
      </c>
      <c r="G32" s="245">
        <v>2940</v>
      </c>
      <c r="H32" s="247">
        <v>3359</v>
      </c>
      <c r="I32" s="248"/>
      <c r="J32" s="248">
        <v>22</v>
      </c>
      <c r="K32" s="244">
        <f>IF(J32="","",SUM($J$8:J32)/$M$3)</f>
        <v>0.16637681159420289</v>
      </c>
      <c r="L32" s="249">
        <v>110</v>
      </c>
      <c r="M32" s="246">
        <v>90</v>
      </c>
      <c r="N32" s="245">
        <v>3810</v>
      </c>
      <c r="O32" s="248">
        <v>4199</v>
      </c>
      <c r="P32" s="248"/>
      <c r="Q32" s="250">
        <v>13</v>
      </c>
      <c r="R32" s="239">
        <v>8</v>
      </c>
    </row>
    <row r="33" spans="1:18" ht="24" customHeight="1" thickTop="1" thickBot="1" x14ac:dyDescent="0.25">
      <c r="A33" s="241">
        <f t="shared" si="0"/>
        <v>43057</v>
      </c>
      <c r="B33" s="242">
        <f t="shared" si="1"/>
        <v>26</v>
      </c>
      <c r="C33" s="243">
        <v>75</v>
      </c>
      <c r="D33" s="244">
        <f>IF(C33="","",SUM($C$8:C33)/$M$2)</f>
        <v>9.3782608695652178E-2</v>
      </c>
      <c r="E33" s="245">
        <v>117</v>
      </c>
      <c r="F33" s="246">
        <v>106</v>
      </c>
      <c r="G33" s="245">
        <v>3070</v>
      </c>
      <c r="H33" s="247">
        <v>3362</v>
      </c>
      <c r="I33" s="248"/>
      <c r="J33" s="248">
        <v>22</v>
      </c>
      <c r="K33" s="244">
        <f>IF(J33="","",SUM($J$8:J33)/$M$3)</f>
        <v>0.17275362318840579</v>
      </c>
      <c r="L33" s="249">
        <v>110</v>
      </c>
      <c r="M33" s="246">
        <v>90</v>
      </c>
      <c r="N33" s="245">
        <v>3900</v>
      </c>
      <c r="O33" s="248">
        <v>4201</v>
      </c>
      <c r="P33" s="248"/>
      <c r="Q33" s="250">
        <v>13</v>
      </c>
      <c r="R33" s="239">
        <v>8</v>
      </c>
    </row>
    <row r="34" spans="1:18" ht="24" customHeight="1" thickTop="1" thickBot="1" x14ac:dyDescent="0.25">
      <c r="A34" s="241">
        <f t="shared" si="0"/>
        <v>43064</v>
      </c>
      <c r="B34" s="242">
        <f t="shared" si="1"/>
        <v>27</v>
      </c>
      <c r="C34" s="243">
        <v>76</v>
      </c>
      <c r="D34" s="244">
        <f>IF(C34="","",SUM($C$8:C34)/$M$2)</f>
        <v>9.7086956521739126E-2</v>
      </c>
      <c r="E34" s="245">
        <v>117</v>
      </c>
      <c r="F34" s="246">
        <v>106</v>
      </c>
      <c r="G34" s="245">
        <v>3180</v>
      </c>
      <c r="H34" s="247">
        <v>3370</v>
      </c>
      <c r="I34" s="248"/>
      <c r="J34" s="248">
        <v>22</v>
      </c>
      <c r="K34" s="244">
        <f>IF(J34="","",SUM($J$8:J34)/$M$3)</f>
        <v>0.17913043478260871</v>
      </c>
      <c r="L34" s="249">
        <v>110</v>
      </c>
      <c r="M34" s="246">
        <v>90</v>
      </c>
      <c r="N34" s="245">
        <v>3970</v>
      </c>
      <c r="O34" s="248">
        <v>4211</v>
      </c>
      <c r="P34" s="248"/>
      <c r="Q34" s="250">
        <v>13</v>
      </c>
      <c r="R34" s="239">
        <v>8</v>
      </c>
    </row>
    <row r="35" spans="1:18" ht="24" customHeight="1" thickTop="1" thickBot="1" x14ac:dyDescent="0.25">
      <c r="A35" s="241">
        <f t="shared" si="0"/>
        <v>43071</v>
      </c>
      <c r="B35" s="242">
        <f t="shared" si="1"/>
        <v>28</v>
      </c>
      <c r="C35" s="243">
        <v>77</v>
      </c>
      <c r="D35" s="244">
        <f>IF(C35="","",SUM($C$8:C35)/$M$2)</f>
        <v>0.10043478260869565</v>
      </c>
      <c r="E35" s="245">
        <v>117</v>
      </c>
      <c r="F35" s="246">
        <v>106</v>
      </c>
      <c r="G35" s="245">
        <v>3270</v>
      </c>
      <c r="H35" s="247">
        <v>3414</v>
      </c>
      <c r="I35" s="248"/>
      <c r="J35" s="248">
        <v>22</v>
      </c>
      <c r="K35" s="244">
        <f>IF(J35="","",SUM($J$8:J35)/$M$3)</f>
        <v>0.1855072463768116</v>
      </c>
      <c r="L35" s="249">
        <v>110</v>
      </c>
      <c r="M35" s="246">
        <v>90</v>
      </c>
      <c r="N35" s="245">
        <v>4030</v>
      </c>
      <c r="O35" s="248">
        <v>4219</v>
      </c>
      <c r="P35" s="248"/>
      <c r="Q35" s="250">
        <v>13</v>
      </c>
      <c r="R35" s="239">
        <v>8</v>
      </c>
    </row>
    <row r="36" spans="1:18" ht="24" customHeight="1" thickTop="1" thickBot="1" x14ac:dyDescent="0.25">
      <c r="A36" s="241">
        <f t="shared" si="0"/>
        <v>43078</v>
      </c>
      <c r="B36" s="242">
        <f t="shared" si="1"/>
        <v>29</v>
      </c>
      <c r="C36" s="243">
        <v>78</v>
      </c>
      <c r="D36" s="244">
        <f>IF(C36="","",SUM($C$8:C36)/$M$2)</f>
        <v>0.10382608695652173</v>
      </c>
      <c r="E36" s="245">
        <v>117</v>
      </c>
      <c r="F36" s="246">
        <v>106</v>
      </c>
      <c r="G36" s="245">
        <v>3340</v>
      </c>
      <c r="H36" s="247">
        <v>3514</v>
      </c>
      <c r="I36" s="248"/>
      <c r="J36" s="248">
        <v>22</v>
      </c>
      <c r="K36" s="244">
        <f>IF(J36="","",SUM($J$8:J36)/$M$3)</f>
        <v>0.19188405797101449</v>
      </c>
      <c r="L36" s="249">
        <v>110</v>
      </c>
      <c r="M36" s="246">
        <v>90</v>
      </c>
      <c r="N36" s="245">
        <v>4080</v>
      </c>
      <c r="O36" s="248">
        <v>4225</v>
      </c>
      <c r="P36" s="248"/>
      <c r="Q36" s="250">
        <v>13</v>
      </c>
      <c r="R36" s="239">
        <v>8</v>
      </c>
    </row>
    <row r="37" spans="1:18" ht="24" customHeight="1" thickTop="1" thickBot="1" x14ac:dyDescent="0.25">
      <c r="A37" s="241">
        <f t="shared" si="0"/>
        <v>43085</v>
      </c>
      <c r="B37" s="242">
        <f t="shared" si="1"/>
        <v>30</v>
      </c>
      <c r="C37" s="243">
        <v>79</v>
      </c>
      <c r="D37" s="244">
        <f>IF(C37="","",SUM($C$8:C37)/$M$2)</f>
        <v>0.1072608695652174</v>
      </c>
      <c r="E37" s="245">
        <v>117</v>
      </c>
      <c r="F37" s="246">
        <v>106</v>
      </c>
      <c r="G37" s="245">
        <v>3390</v>
      </c>
      <c r="H37" s="247">
        <v>3565</v>
      </c>
      <c r="I37" s="248"/>
      <c r="J37" s="248">
        <v>22</v>
      </c>
      <c r="K37" s="244">
        <f>IF(J37="","",SUM($J$8:J37)/$M$3)</f>
        <v>0.19826086956521738</v>
      </c>
      <c r="L37" s="249">
        <v>110</v>
      </c>
      <c r="M37" s="246">
        <v>90</v>
      </c>
      <c r="N37" s="245">
        <v>4120</v>
      </c>
      <c r="O37" s="248">
        <v>4251</v>
      </c>
      <c r="P37" s="248"/>
      <c r="Q37" s="250">
        <v>13</v>
      </c>
      <c r="R37" s="239">
        <v>8</v>
      </c>
    </row>
    <row r="38" spans="1:18" ht="24" customHeight="1" thickTop="1" thickBot="1" x14ac:dyDescent="0.25">
      <c r="A38" s="241">
        <f t="shared" si="0"/>
        <v>43092</v>
      </c>
      <c r="B38" s="242">
        <f t="shared" si="1"/>
        <v>31</v>
      </c>
      <c r="C38" s="243">
        <v>80</v>
      </c>
      <c r="D38" s="244">
        <f>IF(C38="","",SUM($C$8:C38)/$M$2)</f>
        <v>0.1107391304347826</v>
      </c>
      <c r="E38" s="245">
        <v>117</v>
      </c>
      <c r="F38" s="246">
        <v>106</v>
      </c>
      <c r="G38" s="245">
        <v>3390</v>
      </c>
      <c r="H38" s="247">
        <v>3589</v>
      </c>
      <c r="I38" s="248"/>
      <c r="J38" s="248">
        <v>22</v>
      </c>
      <c r="K38" s="244">
        <f>IF(J38="","",SUM($J$8:J38)/$M$3)</f>
        <v>0.2046376811594203</v>
      </c>
      <c r="L38" s="249">
        <v>110</v>
      </c>
      <c r="M38" s="246">
        <v>90</v>
      </c>
      <c r="N38" s="245">
        <v>4120</v>
      </c>
      <c r="O38" s="248">
        <v>4236</v>
      </c>
      <c r="P38" s="248"/>
      <c r="Q38" s="250">
        <v>13</v>
      </c>
      <c r="R38" s="239">
        <v>8</v>
      </c>
    </row>
    <row r="39" spans="1:18" ht="24" customHeight="1" thickTop="1" thickBot="1" x14ac:dyDescent="0.25">
      <c r="A39" s="241">
        <f t="shared" si="0"/>
        <v>43099</v>
      </c>
      <c r="B39" s="242">
        <f t="shared" si="1"/>
        <v>32</v>
      </c>
      <c r="C39" s="243">
        <v>81</v>
      </c>
      <c r="D39" s="244">
        <f>IF(C39="","",SUM($C$8:C39)/$M$2)</f>
        <v>0.11426086956521739</v>
      </c>
      <c r="E39" s="245">
        <v>117</v>
      </c>
      <c r="F39" s="246">
        <v>106</v>
      </c>
      <c r="G39" s="245">
        <v>3420</v>
      </c>
      <c r="H39" s="247">
        <v>3611</v>
      </c>
      <c r="I39" s="248"/>
      <c r="J39" s="248">
        <v>22</v>
      </c>
      <c r="K39" s="244">
        <f>IF(J39="","",SUM($J$8:J39)/$M$3)</f>
        <v>0.21101449275362319</v>
      </c>
      <c r="L39" s="249">
        <v>110</v>
      </c>
      <c r="M39" s="246">
        <v>90</v>
      </c>
      <c r="N39" s="245">
        <v>4160</v>
      </c>
      <c r="O39" s="248">
        <v>4266</v>
      </c>
      <c r="P39" s="248"/>
      <c r="Q39" s="250">
        <v>13</v>
      </c>
      <c r="R39" s="239">
        <v>8</v>
      </c>
    </row>
    <row r="40" spans="1:18" ht="24" customHeight="1" thickTop="1" thickBot="1" x14ac:dyDescent="0.25">
      <c r="A40" s="241">
        <f t="shared" si="0"/>
        <v>43106</v>
      </c>
      <c r="B40" s="242">
        <f t="shared" si="1"/>
        <v>33</v>
      </c>
      <c r="C40" s="243">
        <v>82</v>
      </c>
      <c r="D40" s="244">
        <f>IF(C40="","",SUM($C$8:C40)/$M$2)</f>
        <v>0.11782608695652173</v>
      </c>
      <c r="E40" s="245">
        <v>117</v>
      </c>
      <c r="F40" s="246">
        <v>106</v>
      </c>
      <c r="G40" s="245">
        <v>3420</v>
      </c>
      <c r="H40" s="247">
        <v>3631</v>
      </c>
      <c r="I40" s="248"/>
      <c r="J40" s="248">
        <v>22</v>
      </c>
      <c r="K40" s="244">
        <f>IF(J40="","",SUM($J$8:J40)/$M$3)</f>
        <v>0.21739130434782608</v>
      </c>
      <c r="L40" s="249">
        <v>110</v>
      </c>
      <c r="M40" s="246">
        <v>90</v>
      </c>
      <c r="N40" s="245">
        <v>4160</v>
      </c>
      <c r="O40" s="248">
        <v>4287</v>
      </c>
      <c r="P40" s="248"/>
      <c r="Q40" s="250">
        <v>13</v>
      </c>
      <c r="R40" s="239">
        <v>8</v>
      </c>
    </row>
    <row r="41" spans="1:18" ht="24" customHeight="1" thickTop="1" thickBot="1" x14ac:dyDescent="0.25">
      <c r="A41" s="241">
        <f t="shared" si="0"/>
        <v>43113</v>
      </c>
      <c r="B41" s="242">
        <f t="shared" si="1"/>
        <v>34</v>
      </c>
      <c r="C41" s="243">
        <v>83</v>
      </c>
      <c r="D41" s="244">
        <f>IF(C41="","",SUM($C$8:C41)/$M$2)</f>
        <v>0.12143478260869565</v>
      </c>
      <c r="E41" s="245">
        <v>117</v>
      </c>
      <c r="F41" s="246">
        <v>106</v>
      </c>
      <c r="G41" s="245">
        <v>3450</v>
      </c>
      <c r="H41" s="247">
        <v>3655</v>
      </c>
      <c r="I41" s="248"/>
      <c r="J41" s="248">
        <v>22</v>
      </c>
      <c r="K41" s="244">
        <f>IF(J41="","",SUM($J$8:J41)/$M$3)</f>
        <v>0.22376811594202897</v>
      </c>
      <c r="L41" s="249">
        <v>110</v>
      </c>
      <c r="M41" s="246">
        <v>90</v>
      </c>
      <c r="N41" s="245">
        <v>4200</v>
      </c>
      <c r="O41" s="248">
        <v>4307</v>
      </c>
      <c r="P41" s="248"/>
      <c r="Q41" s="250">
        <v>13</v>
      </c>
      <c r="R41" s="239">
        <v>8</v>
      </c>
    </row>
    <row r="42" spans="1:18" ht="24" customHeight="1" thickTop="1" thickBot="1" x14ac:dyDescent="0.25">
      <c r="A42" s="241">
        <f t="shared" si="0"/>
        <v>43120</v>
      </c>
      <c r="B42" s="242">
        <f t="shared" si="1"/>
        <v>35</v>
      </c>
      <c r="C42" s="243">
        <v>84</v>
      </c>
      <c r="D42" s="244">
        <f>IF(C42="","",SUM($C$8:C42)/$M$2)</f>
        <v>0.12508695652173912</v>
      </c>
      <c r="E42" s="245">
        <v>117</v>
      </c>
      <c r="F42" s="246">
        <v>106</v>
      </c>
      <c r="G42" s="245">
        <v>3450</v>
      </c>
      <c r="H42" s="247">
        <v>3672</v>
      </c>
      <c r="I42" s="248"/>
      <c r="J42" s="248">
        <v>22</v>
      </c>
      <c r="K42" s="244">
        <f>IF(J42="","",SUM($J$8:J42)/$M$3)</f>
        <v>0.23014492753623189</v>
      </c>
      <c r="L42" s="249">
        <v>110</v>
      </c>
      <c r="M42" s="246">
        <v>90</v>
      </c>
      <c r="N42" s="245">
        <v>4200</v>
      </c>
      <c r="O42" s="248">
        <v>4333</v>
      </c>
      <c r="P42" s="248"/>
      <c r="Q42" s="250">
        <v>13</v>
      </c>
      <c r="R42" s="239">
        <v>8</v>
      </c>
    </row>
    <row r="43" spans="1:18" ht="24" customHeight="1" thickTop="1" thickBot="1" x14ac:dyDescent="0.25">
      <c r="A43" s="241">
        <f t="shared" si="0"/>
        <v>43127</v>
      </c>
      <c r="B43" s="242">
        <f t="shared" si="1"/>
        <v>36</v>
      </c>
      <c r="C43" s="243">
        <v>85</v>
      </c>
      <c r="D43" s="244">
        <f>IF(C43="","",SUM($C$8:C43)/$M$2)</f>
        <v>0.12878260869565217</v>
      </c>
      <c r="E43" s="245">
        <v>117</v>
      </c>
      <c r="F43" s="246">
        <v>106</v>
      </c>
      <c r="G43" s="245">
        <v>3480</v>
      </c>
      <c r="H43" s="247">
        <v>3687</v>
      </c>
      <c r="I43" s="248"/>
      <c r="J43" s="248">
        <v>22</v>
      </c>
      <c r="K43" s="244">
        <f>IF(J43="","",SUM($J$8:J43)/$M$3)</f>
        <v>0.23652173913043478</v>
      </c>
      <c r="L43" s="249">
        <v>110</v>
      </c>
      <c r="M43" s="246">
        <v>90</v>
      </c>
      <c r="N43" s="245">
        <v>4235</v>
      </c>
      <c r="O43" s="248">
        <v>4358</v>
      </c>
      <c r="P43" s="248"/>
      <c r="Q43" s="250">
        <v>13</v>
      </c>
      <c r="R43" s="239">
        <v>8</v>
      </c>
    </row>
    <row r="44" spans="1:18" ht="24" customHeight="1" thickTop="1" thickBot="1" x14ac:dyDescent="0.25">
      <c r="A44" s="241">
        <f t="shared" si="0"/>
        <v>43134</v>
      </c>
      <c r="B44" s="242">
        <f t="shared" si="1"/>
        <v>37</v>
      </c>
      <c r="C44" s="243">
        <v>86</v>
      </c>
      <c r="D44" s="244">
        <f>IF(C44="","",SUM($C$8:C44)/$M$2)</f>
        <v>0.13252173913043477</v>
      </c>
      <c r="E44" s="245">
        <v>117</v>
      </c>
      <c r="F44" s="246">
        <v>106</v>
      </c>
      <c r="G44" s="245">
        <v>3480</v>
      </c>
      <c r="H44" s="247">
        <v>3702</v>
      </c>
      <c r="I44" s="248"/>
      <c r="J44" s="248">
        <v>22</v>
      </c>
      <c r="K44" s="244">
        <f>IF(J44="","",SUM($J$8:J44)/$M$3)</f>
        <v>0.24289855072463767</v>
      </c>
      <c r="L44" s="249">
        <v>110</v>
      </c>
      <c r="M44" s="246">
        <v>90</v>
      </c>
      <c r="N44" s="245">
        <v>4235</v>
      </c>
      <c r="O44" s="248">
        <v>4376</v>
      </c>
      <c r="P44" s="248"/>
      <c r="Q44" s="250">
        <v>13</v>
      </c>
      <c r="R44" s="239">
        <v>8</v>
      </c>
    </row>
    <row r="45" spans="1:18" ht="24" customHeight="1" thickTop="1" thickBot="1" x14ac:dyDescent="0.25">
      <c r="A45" s="241">
        <f t="shared" si="0"/>
        <v>43141</v>
      </c>
      <c r="B45" s="242">
        <f t="shared" si="1"/>
        <v>38</v>
      </c>
      <c r="C45" s="243">
        <v>87</v>
      </c>
      <c r="D45" s="244">
        <f>IF(C45="","",SUM($C$8:C45)/$M$2)</f>
        <v>0.13630434782608697</v>
      </c>
      <c r="E45" s="245">
        <v>117</v>
      </c>
      <c r="F45" s="246">
        <v>106</v>
      </c>
      <c r="G45" s="245">
        <v>3510</v>
      </c>
      <c r="H45" s="247">
        <v>3722</v>
      </c>
      <c r="I45" s="248"/>
      <c r="J45" s="248">
        <v>22</v>
      </c>
      <c r="K45" s="244">
        <f>IF(J45="","",SUM($J$8:J45)/$M$3)</f>
        <v>0.24927536231884059</v>
      </c>
      <c r="L45" s="249">
        <v>110</v>
      </c>
      <c r="M45" s="246">
        <v>90</v>
      </c>
      <c r="N45" s="245">
        <v>4265</v>
      </c>
      <c r="O45" s="248">
        <v>4408</v>
      </c>
      <c r="P45" s="248"/>
      <c r="Q45" s="250">
        <v>13</v>
      </c>
      <c r="R45" s="239">
        <v>8</v>
      </c>
    </row>
    <row r="46" spans="1:18" ht="24" customHeight="1" thickTop="1" thickBot="1" x14ac:dyDescent="0.25">
      <c r="A46" s="241">
        <f t="shared" si="0"/>
        <v>43148</v>
      </c>
      <c r="B46" s="242">
        <f t="shared" si="1"/>
        <v>39</v>
      </c>
      <c r="C46" s="243">
        <v>88</v>
      </c>
      <c r="D46" s="244">
        <f>IF(C46="","",SUM($C$8:C46)/$M$2)</f>
        <v>0.1401304347826087</v>
      </c>
      <c r="E46" s="245">
        <v>117</v>
      </c>
      <c r="F46" s="246">
        <v>106</v>
      </c>
      <c r="G46" s="245">
        <v>3510</v>
      </c>
      <c r="H46" s="247">
        <v>3759</v>
      </c>
      <c r="I46" s="248"/>
      <c r="J46" s="248">
        <v>22</v>
      </c>
      <c r="K46" s="244">
        <f>IF(J46="","",SUM($J$8:J46)/$M$3)</f>
        <v>0.25565217391304346</v>
      </c>
      <c r="L46" s="249">
        <v>110</v>
      </c>
      <c r="M46" s="246">
        <v>90</v>
      </c>
      <c r="N46" s="245">
        <v>4265</v>
      </c>
      <c r="O46" s="248">
        <v>4436</v>
      </c>
      <c r="P46" s="248"/>
      <c r="Q46" s="250">
        <v>13</v>
      </c>
      <c r="R46" s="239">
        <v>8</v>
      </c>
    </row>
    <row r="47" spans="1:18" ht="24" customHeight="1" thickTop="1" thickBot="1" x14ac:dyDescent="0.25">
      <c r="A47" s="241">
        <f t="shared" si="0"/>
        <v>43155</v>
      </c>
      <c r="B47" s="242">
        <f t="shared" si="1"/>
        <v>40</v>
      </c>
      <c r="C47" s="243">
        <v>89</v>
      </c>
      <c r="D47" s="244">
        <f>IF(C47="","",SUM($C$8:C47)/$M$2)</f>
        <v>0.14399999999999999</v>
      </c>
      <c r="E47" s="245">
        <v>117</v>
      </c>
      <c r="F47" s="246">
        <v>106</v>
      </c>
      <c r="G47" s="245">
        <v>3540</v>
      </c>
      <c r="H47" s="247">
        <v>3765</v>
      </c>
      <c r="I47" s="248"/>
      <c r="J47" s="248">
        <v>22</v>
      </c>
      <c r="K47" s="244">
        <f>IF(J47="","",SUM($J$8:J47)/$M$3)</f>
        <v>0.2620289855072464</v>
      </c>
      <c r="L47" s="249">
        <v>110</v>
      </c>
      <c r="M47" s="246">
        <v>90</v>
      </c>
      <c r="N47" s="245">
        <v>4295</v>
      </c>
      <c r="O47" s="248">
        <v>4452</v>
      </c>
      <c r="P47" s="248"/>
      <c r="Q47" s="250">
        <v>13</v>
      </c>
      <c r="R47" s="239">
        <v>8</v>
      </c>
    </row>
    <row r="48" spans="1:18" ht="24" customHeight="1" thickTop="1" thickBot="1" x14ac:dyDescent="0.25">
      <c r="A48" s="241">
        <f t="shared" si="0"/>
        <v>43162</v>
      </c>
      <c r="B48" s="242">
        <f t="shared" si="1"/>
        <v>41</v>
      </c>
      <c r="C48" s="243">
        <v>90</v>
      </c>
      <c r="D48" s="244">
        <f>IF(C48="","",SUM($C$8:C48)/$M$2)</f>
        <v>0.14791304347826087</v>
      </c>
      <c r="E48" s="245">
        <v>117</v>
      </c>
      <c r="F48" s="246">
        <v>106</v>
      </c>
      <c r="G48" s="245">
        <v>3540</v>
      </c>
      <c r="H48" s="247">
        <v>3774</v>
      </c>
      <c r="I48" s="248"/>
      <c r="J48" s="248">
        <v>22</v>
      </c>
      <c r="K48" s="244">
        <f>IF(J48="","",SUM($J$8:J48)/$M$3)</f>
        <v>0.26840579710144929</v>
      </c>
      <c r="L48" s="249">
        <v>110</v>
      </c>
      <c r="M48" s="246">
        <v>90</v>
      </c>
      <c r="N48" s="245">
        <v>4295</v>
      </c>
      <c r="O48" s="248">
        <v>4471</v>
      </c>
      <c r="P48" s="248"/>
      <c r="Q48" s="250">
        <v>13</v>
      </c>
      <c r="R48" s="239">
        <v>8</v>
      </c>
    </row>
    <row r="49" spans="1:18" ht="24" customHeight="1" thickTop="1" thickBot="1" x14ac:dyDescent="0.25">
      <c r="A49" s="241">
        <f t="shared" si="0"/>
        <v>43169</v>
      </c>
      <c r="B49" s="242">
        <f t="shared" si="1"/>
        <v>42</v>
      </c>
      <c r="C49" s="243">
        <v>91</v>
      </c>
      <c r="D49" s="244">
        <f>IF(C49="","",SUM($C$8:C49)/$M$2)</f>
        <v>0.15186956521739131</v>
      </c>
      <c r="E49" s="245">
        <v>117</v>
      </c>
      <c r="F49" s="246">
        <v>106</v>
      </c>
      <c r="G49" s="245">
        <v>3540</v>
      </c>
      <c r="H49" s="247">
        <v>3789</v>
      </c>
      <c r="I49" s="248"/>
      <c r="J49" s="248">
        <v>22</v>
      </c>
      <c r="K49" s="244">
        <f>IF(J49="","",SUM($J$8:J49)/$M$3)</f>
        <v>0.27478260869565219</v>
      </c>
      <c r="L49" s="249">
        <v>110</v>
      </c>
      <c r="M49" s="246">
        <v>90</v>
      </c>
      <c r="N49" s="245">
        <v>4295</v>
      </c>
      <c r="O49" s="248">
        <v>4487</v>
      </c>
      <c r="P49" s="248"/>
      <c r="Q49" s="250">
        <v>13</v>
      </c>
      <c r="R49" s="239">
        <v>8</v>
      </c>
    </row>
    <row r="50" spans="1:18" ht="24" customHeight="1" thickTop="1" thickBot="1" x14ac:dyDescent="0.25">
      <c r="A50" s="241">
        <f t="shared" si="0"/>
        <v>43176</v>
      </c>
      <c r="B50" s="242">
        <f t="shared" si="1"/>
        <v>43</v>
      </c>
      <c r="C50" s="243">
        <v>92</v>
      </c>
      <c r="D50" s="244">
        <f>IF(C50="","",SUM($C$8:C50)/$M$2)</f>
        <v>0.15586956521739131</v>
      </c>
      <c r="E50" s="245">
        <v>117</v>
      </c>
      <c r="F50" s="246">
        <v>106</v>
      </c>
      <c r="G50" s="245">
        <v>3585</v>
      </c>
      <c r="H50" s="247">
        <v>3811</v>
      </c>
      <c r="I50" s="248"/>
      <c r="J50" s="248">
        <v>22</v>
      </c>
      <c r="K50" s="244">
        <f>IF(J50="","",SUM($J$8:J50)/$M$3)</f>
        <v>0.28115942028985508</v>
      </c>
      <c r="L50" s="249">
        <v>110</v>
      </c>
      <c r="M50" s="246">
        <v>90</v>
      </c>
      <c r="N50" s="245">
        <v>4340</v>
      </c>
      <c r="O50" s="248">
        <v>4510</v>
      </c>
      <c r="P50" s="248"/>
      <c r="Q50" s="250">
        <v>13</v>
      </c>
      <c r="R50" s="239">
        <v>8</v>
      </c>
    </row>
    <row r="51" spans="1:18" ht="24" customHeight="1" thickTop="1" thickBot="1" x14ac:dyDescent="0.25">
      <c r="A51" s="241">
        <f t="shared" si="0"/>
        <v>43183</v>
      </c>
      <c r="B51" s="242">
        <f t="shared" si="1"/>
        <v>44</v>
      </c>
      <c r="C51" s="243">
        <v>93</v>
      </c>
      <c r="D51" s="244">
        <f>IF(C51="","",SUM($C$8:C51)/$M$2)</f>
        <v>0.15991304347826088</v>
      </c>
      <c r="E51" s="245">
        <v>117</v>
      </c>
      <c r="F51" s="246">
        <v>106</v>
      </c>
      <c r="G51" s="245">
        <v>3585</v>
      </c>
      <c r="H51" s="247">
        <v>3821</v>
      </c>
      <c r="I51" s="248"/>
      <c r="J51" s="248">
        <v>22</v>
      </c>
      <c r="K51" s="244">
        <f>IF(J51="","",SUM($J$8:J51)/$M$3)</f>
        <v>0.28753623188405797</v>
      </c>
      <c r="L51" s="249">
        <v>110</v>
      </c>
      <c r="M51" s="246">
        <v>90</v>
      </c>
      <c r="N51" s="245">
        <v>4340</v>
      </c>
      <c r="O51" s="248">
        <v>4525</v>
      </c>
      <c r="P51" s="248"/>
      <c r="Q51" s="250">
        <v>13</v>
      </c>
      <c r="R51" s="239">
        <v>8</v>
      </c>
    </row>
    <row r="52" spans="1:18" ht="24" customHeight="1" thickTop="1" thickBot="1" x14ac:dyDescent="0.25">
      <c r="A52" s="241">
        <f t="shared" si="0"/>
        <v>43190</v>
      </c>
      <c r="B52" s="242">
        <f t="shared" si="1"/>
        <v>45</v>
      </c>
      <c r="C52" s="243">
        <v>94</v>
      </c>
      <c r="D52" s="244">
        <f>IF(C52="","",SUM($C$8:C52)/$M$2)</f>
        <v>0.16400000000000001</v>
      </c>
      <c r="E52" s="245">
        <v>117</v>
      </c>
      <c r="F52" s="246">
        <v>106</v>
      </c>
      <c r="G52" s="245">
        <v>3585</v>
      </c>
      <c r="H52" s="247">
        <v>3842</v>
      </c>
      <c r="I52" s="248"/>
      <c r="J52" s="248">
        <v>22</v>
      </c>
      <c r="K52" s="244">
        <f>IF(J52="","",SUM($J$8:J52)/$M$3)</f>
        <v>0.29391304347826086</v>
      </c>
      <c r="L52" s="249">
        <v>110</v>
      </c>
      <c r="M52" s="246">
        <v>90</v>
      </c>
      <c r="N52" s="245">
        <v>4350</v>
      </c>
      <c r="O52" s="248">
        <v>4554</v>
      </c>
      <c r="P52" s="248"/>
      <c r="Q52" s="250">
        <v>13</v>
      </c>
      <c r="R52" s="239">
        <v>8</v>
      </c>
    </row>
    <row r="53" spans="1:18" ht="24" customHeight="1" thickTop="1" thickBot="1" x14ac:dyDescent="0.25">
      <c r="A53" s="241">
        <f t="shared" si="0"/>
        <v>43197</v>
      </c>
      <c r="B53" s="242">
        <f t="shared" si="1"/>
        <v>46</v>
      </c>
      <c r="C53" s="243">
        <v>95</v>
      </c>
      <c r="D53" s="244">
        <f>IF(C53="","",SUM($C$8:C53)/$M$2)</f>
        <v>0.1681304347826087</v>
      </c>
      <c r="E53" s="245">
        <v>117</v>
      </c>
      <c r="F53" s="246">
        <v>106</v>
      </c>
      <c r="G53" s="245">
        <v>3630</v>
      </c>
      <c r="H53" s="247"/>
      <c r="I53" s="248"/>
      <c r="J53" s="248">
        <v>22</v>
      </c>
      <c r="K53" s="244">
        <f>IF(J53="","",SUM($J$8:J53)/$M$3)</f>
        <v>0.30028985507246375</v>
      </c>
      <c r="L53" s="249">
        <v>110</v>
      </c>
      <c r="M53" s="246">
        <v>90</v>
      </c>
      <c r="N53" s="245">
        <v>4385</v>
      </c>
      <c r="O53" s="248"/>
      <c r="P53" s="248"/>
      <c r="Q53" s="250">
        <v>13</v>
      </c>
      <c r="R53" s="239">
        <v>8</v>
      </c>
    </row>
    <row r="54" spans="1:18" ht="24" customHeight="1" thickTop="1" thickBot="1" x14ac:dyDescent="0.25">
      <c r="A54" s="241">
        <f t="shared" si="0"/>
        <v>43204</v>
      </c>
      <c r="B54" s="242">
        <f t="shared" si="1"/>
        <v>47</v>
      </c>
      <c r="C54" s="243">
        <v>96</v>
      </c>
      <c r="D54" s="244">
        <f>IF(C54="","",SUM($C$8:C54)/$M$2)</f>
        <v>0.17230434782608695</v>
      </c>
      <c r="E54" s="245">
        <v>117</v>
      </c>
      <c r="F54" s="246">
        <v>106</v>
      </c>
      <c r="G54" s="245">
        <v>3630</v>
      </c>
      <c r="H54" s="247"/>
      <c r="I54" s="248"/>
      <c r="J54" s="248">
        <v>22</v>
      </c>
      <c r="K54" s="244">
        <f>IF(J54="","",SUM($J$8:J54)/$M$3)</f>
        <v>0.30666666666666664</v>
      </c>
      <c r="L54" s="249">
        <v>110</v>
      </c>
      <c r="M54" s="246">
        <v>90</v>
      </c>
      <c r="N54" s="245">
        <v>4390</v>
      </c>
      <c r="O54" s="248"/>
      <c r="P54" s="248"/>
      <c r="Q54" s="250">
        <v>13</v>
      </c>
      <c r="R54" s="239">
        <v>8</v>
      </c>
    </row>
    <row r="55" spans="1:18" ht="24" customHeight="1" thickTop="1" thickBot="1" x14ac:dyDescent="0.25">
      <c r="A55" s="241">
        <f t="shared" si="0"/>
        <v>43211</v>
      </c>
      <c r="B55" s="242">
        <f t="shared" si="1"/>
        <v>48</v>
      </c>
      <c r="C55" s="243">
        <v>97</v>
      </c>
      <c r="D55" s="244">
        <f>IF(C55="","",SUM($C$8:C55)/$M$2)</f>
        <v>0.17652173913043478</v>
      </c>
      <c r="E55" s="245">
        <v>117</v>
      </c>
      <c r="F55" s="246">
        <v>106</v>
      </c>
      <c r="G55" s="245">
        <v>3630</v>
      </c>
      <c r="H55" s="247"/>
      <c r="I55" s="248"/>
      <c r="J55" s="248">
        <v>22</v>
      </c>
      <c r="K55" s="244">
        <f>IF(J55="","",SUM($J$8:J55)/$M$3)</f>
        <v>0.31304347826086959</v>
      </c>
      <c r="L55" s="249">
        <v>110</v>
      </c>
      <c r="M55" s="246">
        <v>90</v>
      </c>
      <c r="N55" s="245">
        <v>4400</v>
      </c>
      <c r="O55" s="248"/>
      <c r="P55" s="248"/>
      <c r="Q55" s="250">
        <v>13</v>
      </c>
      <c r="R55" s="239">
        <v>8</v>
      </c>
    </row>
    <row r="56" spans="1:18" ht="24" customHeight="1" thickTop="1" thickBot="1" x14ac:dyDescent="0.25">
      <c r="A56" s="241">
        <f t="shared" si="0"/>
        <v>43218</v>
      </c>
      <c r="B56" s="242">
        <f t="shared" si="1"/>
        <v>49</v>
      </c>
      <c r="C56" s="243">
        <v>98</v>
      </c>
      <c r="D56" s="244">
        <f>IF(C56="","",SUM($C$8:C56)/$M$2)</f>
        <v>0.18078260869565219</v>
      </c>
      <c r="E56" s="245">
        <v>117</v>
      </c>
      <c r="F56" s="246">
        <v>106</v>
      </c>
      <c r="G56" s="245">
        <v>3675</v>
      </c>
      <c r="H56" s="247"/>
      <c r="I56" s="248"/>
      <c r="J56" s="248">
        <v>22</v>
      </c>
      <c r="K56" s="244">
        <f>IF(J56="","",SUM($J$8:J56)/$M$3)</f>
        <v>0.31942028985507248</v>
      </c>
      <c r="L56" s="249">
        <v>110</v>
      </c>
      <c r="M56" s="246">
        <v>90</v>
      </c>
      <c r="N56" s="245">
        <v>4430</v>
      </c>
      <c r="O56" s="248"/>
      <c r="P56" s="248"/>
      <c r="Q56" s="250">
        <v>13</v>
      </c>
      <c r="R56" s="239">
        <v>8</v>
      </c>
    </row>
    <row r="57" spans="1:18" ht="24" customHeight="1" thickTop="1" thickBot="1" x14ac:dyDescent="0.25">
      <c r="A57" s="241">
        <f t="shared" si="0"/>
        <v>43225</v>
      </c>
      <c r="B57" s="242">
        <f t="shared" si="1"/>
        <v>50</v>
      </c>
      <c r="C57" s="243">
        <v>99</v>
      </c>
      <c r="D57" s="244">
        <f>IF(C57="","",SUM($C$8:C57)/$M$2)</f>
        <v>0.18508695652173912</v>
      </c>
      <c r="E57" s="245">
        <v>117</v>
      </c>
      <c r="F57" s="246">
        <v>106</v>
      </c>
      <c r="G57" s="245">
        <v>3675</v>
      </c>
      <c r="H57" s="247"/>
      <c r="I57" s="248"/>
      <c r="J57" s="248">
        <v>22</v>
      </c>
      <c r="K57" s="244">
        <f>IF(J57="","",SUM($J$8:J57)/$M$3)</f>
        <v>0.32579710144927537</v>
      </c>
      <c r="L57" s="249">
        <v>110</v>
      </c>
      <c r="M57" s="246">
        <v>90</v>
      </c>
      <c r="N57" s="245">
        <v>4435</v>
      </c>
      <c r="O57" s="248"/>
      <c r="P57" s="248"/>
      <c r="Q57" s="250">
        <v>13</v>
      </c>
      <c r="R57" s="239">
        <v>8</v>
      </c>
    </row>
    <row r="58" spans="1:18" ht="24" customHeight="1" thickTop="1" thickBot="1" x14ac:dyDescent="0.25">
      <c r="A58" s="241">
        <f t="shared" si="0"/>
        <v>43232</v>
      </c>
      <c r="B58" s="242">
        <f t="shared" si="1"/>
        <v>51</v>
      </c>
      <c r="C58" s="243">
        <v>100</v>
      </c>
      <c r="D58" s="244">
        <f>IF(C58="","",SUM($C$8:C58)/$M$2)</f>
        <v>0.18943478260869565</v>
      </c>
      <c r="E58" s="245">
        <v>117</v>
      </c>
      <c r="F58" s="246">
        <v>106</v>
      </c>
      <c r="G58" s="245">
        <v>3675</v>
      </c>
      <c r="H58" s="247"/>
      <c r="I58" s="248"/>
      <c r="J58" s="248">
        <v>22</v>
      </c>
      <c r="K58" s="244">
        <f>IF(J58="","",SUM($J$8:J58)/$M$3)</f>
        <v>0.33217391304347826</v>
      </c>
      <c r="L58" s="249">
        <v>110</v>
      </c>
      <c r="M58" s="246">
        <v>90</v>
      </c>
      <c r="N58" s="245">
        <v>4450</v>
      </c>
      <c r="O58" s="248"/>
      <c r="P58" s="248"/>
      <c r="Q58" s="250">
        <v>13</v>
      </c>
      <c r="R58" s="239">
        <v>8</v>
      </c>
    </row>
    <row r="59" spans="1:18" ht="24" customHeight="1" thickTop="1" thickBot="1" x14ac:dyDescent="0.25">
      <c r="A59" s="241">
        <f t="shared" si="0"/>
        <v>43239</v>
      </c>
      <c r="B59" s="242">
        <f t="shared" si="1"/>
        <v>52</v>
      </c>
      <c r="C59" s="243">
        <v>101</v>
      </c>
      <c r="D59" s="244">
        <f>IF(C59="","",SUM($C$8:C59)/$M$2)</f>
        <v>0.19382608695652173</v>
      </c>
      <c r="E59" s="245">
        <v>117</v>
      </c>
      <c r="F59" s="246">
        <v>106</v>
      </c>
      <c r="G59" s="245">
        <v>3720</v>
      </c>
      <c r="H59" s="247"/>
      <c r="I59" s="248"/>
      <c r="J59" s="248">
        <v>22</v>
      </c>
      <c r="K59" s="244">
        <f>IF(J59="","",SUM($J$8:J59)/$M$3)</f>
        <v>0.33855072463768116</v>
      </c>
      <c r="L59" s="249">
        <v>110</v>
      </c>
      <c r="M59" s="246">
        <v>90</v>
      </c>
      <c r="N59" s="245">
        <v>4475</v>
      </c>
      <c r="O59" s="248"/>
      <c r="P59" s="248"/>
      <c r="Q59" s="250">
        <v>13</v>
      </c>
      <c r="R59" s="239">
        <v>8</v>
      </c>
    </row>
    <row r="60" spans="1:18" ht="24" customHeight="1" thickTop="1" thickBot="1" x14ac:dyDescent="0.25">
      <c r="A60" s="241">
        <f t="shared" si="0"/>
        <v>43246</v>
      </c>
      <c r="B60" s="242">
        <f t="shared" si="1"/>
        <v>53</v>
      </c>
      <c r="C60" s="243">
        <v>102</v>
      </c>
      <c r="D60" s="244">
        <f>IF(C60="","",SUM($C$8:C60)/$M$2)</f>
        <v>0.19826086956521738</v>
      </c>
      <c r="E60" s="245">
        <v>117</v>
      </c>
      <c r="F60" s="246">
        <v>106</v>
      </c>
      <c r="G60" s="245">
        <v>3720</v>
      </c>
      <c r="H60" s="247"/>
      <c r="I60" s="248"/>
      <c r="J60" s="248">
        <v>22</v>
      </c>
      <c r="K60" s="244">
        <f>IF(J60="","",SUM($J$8:J60)/$M$3)</f>
        <v>0.34492753623188405</v>
      </c>
      <c r="L60" s="249">
        <v>110</v>
      </c>
      <c r="M60" s="246">
        <v>90</v>
      </c>
      <c r="N60" s="245">
        <v>4480</v>
      </c>
      <c r="O60" s="248"/>
      <c r="P60" s="248"/>
      <c r="Q60" s="250">
        <v>13</v>
      </c>
      <c r="R60" s="239">
        <v>8</v>
      </c>
    </row>
    <row r="61" spans="1:18" ht="24" customHeight="1" thickTop="1" thickBot="1" x14ac:dyDescent="0.25">
      <c r="A61" s="241">
        <f t="shared" si="0"/>
        <v>43253</v>
      </c>
      <c r="B61" s="242">
        <f t="shared" si="1"/>
        <v>54</v>
      </c>
      <c r="C61" s="243">
        <v>103</v>
      </c>
      <c r="D61" s="244">
        <f>IF(C61="","",SUM($C$8:C61)/$M$2)</f>
        <v>0.20273913043478262</v>
      </c>
      <c r="E61" s="245">
        <v>117</v>
      </c>
      <c r="F61" s="246">
        <v>106</v>
      </c>
      <c r="G61" s="245">
        <v>3720</v>
      </c>
      <c r="H61" s="247"/>
      <c r="I61" s="248"/>
      <c r="J61" s="248">
        <v>22</v>
      </c>
      <c r="K61" s="244">
        <f>IF(J61="","",SUM($J$8:J61)/$M$3)</f>
        <v>0.35130434782608694</v>
      </c>
      <c r="L61" s="249">
        <v>110</v>
      </c>
      <c r="M61" s="246">
        <v>90</v>
      </c>
      <c r="N61" s="245">
        <v>4495</v>
      </c>
      <c r="O61" s="248"/>
      <c r="P61" s="248"/>
      <c r="Q61" s="250">
        <v>13</v>
      </c>
      <c r="R61" s="239">
        <v>8</v>
      </c>
    </row>
    <row r="62" spans="1:18" ht="24" customHeight="1" thickTop="1" thickBot="1" x14ac:dyDescent="0.25">
      <c r="A62" s="241">
        <f t="shared" si="0"/>
        <v>43260</v>
      </c>
      <c r="B62" s="242">
        <f t="shared" si="1"/>
        <v>55</v>
      </c>
      <c r="C62" s="243">
        <v>104</v>
      </c>
      <c r="D62" s="244">
        <f>IF(C62="","",SUM($C$8:C62)/$M$2)</f>
        <v>0.20726086956521739</v>
      </c>
      <c r="E62" s="245">
        <v>117</v>
      </c>
      <c r="F62" s="246">
        <v>106</v>
      </c>
      <c r="G62" s="245">
        <v>3765</v>
      </c>
      <c r="H62" s="247"/>
      <c r="I62" s="248"/>
      <c r="J62" s="248">
        <v>22</v>
      </c>
      <c r="K62" s="244">
        <f>IF(J62="","",SUM($J$8:J62)/$M$3)</f>
        <v>0.35768115942028983</v>
      </c>
      <c r="L62" s="249">
        <v>110</v>
      </c>
      <c r="M62" s="246">
        <v>90</v>
      </c>
      <c r="N62" s="245">
        <v>4520</v>
      </c>
      <c r="O62" s="248"/>
      <c r="P62" s="248"/>
      <c r="Q62" s="250">
        <v>13</v>
      </c>
      <c r="R62" s="239">
        <v>8</v>
      </c>
    </row>
    <row r="63" spans="1:18" ht="24" customHeight="1" thickTop="1" thickBot="1" x14ac:dyDescent="0.25">
      <c r="A63" s="241">
        <f t="shared" si="0"/>
        <v>43267</v>
      </c>
      <c r="B63" s="242">
        <f t="shared" si="1"/>
        <v>56</v>
      </c>
      <c r="C63" s="243">
        <v>105</v>
      </c>
      <c r="D63" s="244">
        <f>IF(C63="","",SUM($C$8:C63)/$M$2)</f>
        <v>0.21182608695652175</v>
      </c>
      <c r="E63" s="245">
        <v>117</v>
      </c>
      <c r="F63" s="246">
        <v>106</v>
      </c>
      <c r="G63" s="245">
        <v>3765</v>
      </c>
      <c r="H63" s="247"/>
      <c r="I63" s="248"/>
      <c r="J63" s="248">
        <v>22</v>
      </c>
      <c r="K63" s="244">
        <f>IF(J63="","",SUM($J$8:J63)/$M$3)</f>
        <v>0.36405797101449278</v>
      </c>
      <c r="L63" s="249">
        <v>110</v>
      </c>
      <c r="M63" s="246">
        <v>90</v>
      </c>
      <c r="N63" s="245">
        <v>4520</v>
      </c>
      <c r="O63" s="248"/>
      <c r="P63" s="248"/>
      <c r="Q63" s="250">
        <v>13</v>
      </c>
      <c r="R63" s="239">
        <v>8</v>
      </c>
    </row>
    <row r="64" spans="1:18" ht="24" customHeight="1" thickTop="1" thickBot="1" x14ac:dyDescent="0.25">
      <c r="A64" s="241">
        <f t="shared" si="0"/>
        <v>43274</v>
      </c>
      <c r="B64" s="242">
        <f t="shared" si="1"/>
        <v>57</v>
      </c>
      <c r="C64" s="243">
        <v>106</v>
      </c>
      <c r="D64" s="244">
        <f>IF(C64="","",SUM($C$8:C64)/$M$2)</f>
        <v>0.21643478260869564</v>
      </c>
      <c r="E64" s="245">
        <v>117</v>
      </c>
      <c r="F64" s="246">
        <v>106</v>
      </c>
      <c r="G64" s="245">
        <v>3765</v>
      </c>
      <c r="H64" s="247"/>
      <c r="I64" s="248"/>
      <c r="J64" s="248">
        <v>22</v>
      </c>
      <c r="K64" s="244">
        <f>IF(J64="","",SUM($J$8:J64)/$M$3)</f>
        <v>0.37043478260869567</v>
      </c>
      <c r="L64" s="249">
        <v>110</v>
      </c>
      <c r="M64" s="246">
        <v>90</v>
      </c>
      <c r="N64" s="245">
        <v>4550</v>
      </c>
      <c r="O64" s="248"/>
      <c r="P64" s="248"/>
      <c r="Q64" s="250">
        <v>13</v>
      </c>
      <c r="R64" s="239">
        <v>8</v>
      </c>
    </row>
    <row r="65" spans="1:18" ht="24" customHeight="1" thickTop="1" thickBot="1" x14ac:dyDescent="0.25">
      <c r="A65" s="241">
        <f t="shared" si="0"/>
        <v>43281</v>
      </c>
      <c r="B65" s="242">
        <f t="shared" si="1"/>
        <v>58</v>
      </c>
      <c r="C65" s="243">
        <v>107</v>
      </c>
      <c r="D65" s="244">
        <f>IF(C65="","",SUM($C$8:C65)/$M$2)</f>
        <v>0.22108695652173913</v>
      </c>
      <c r="E65" s="245">
        <v>117</v>
      </c>
      <c r="F65" s="246">
        <v>106</v>
      </c>
      <c r="G65" s="245">
        <v>3810</v>
      </c>
      <c r="H65" s="247"/>
      <c r="I65" s="248"/>
      <c r="J65" s="248">
        <v>22</v>
      </c>
      <c r="K65" s="244">
        <f>IF(J65="","",SUM($J$8:J65)/$M$3)</f>
        <v>0.37681159420289856</v>
      </c>
      <c r="L65" s="249">
        <v>110</v>
      </c>
      <c r="M65" s="246">
        <v>90</v>
      </c>
      <c r="N65" s="245">
        <v>4565</v>
      </c>
      <c r="O65" s="248"/>
      <c r="P65" s="248"/>
      <c r="Q65" s="250">
        <v>13</v>
      </c>
      <c r="R65" s="239">
        <v>8</v>
      </c>
    </row>
    <row r="66" spans="1:18" ht="24" customHeight="1" thickTop="1" thickBot="1" x14ac:dyDescent="0.25">
      <c r="A66" s="241">
        <f t="shared" si="0"/>
        <v>43288</v>
      </c>
      <c r="B66" s="242">
        <f t="shared" si="1"/>
        <v>59</v>
      </c>
      <c r="C66" s="243">
        <v>108</v>
      </c>
      <c r="D66" s="244">
        <f>IF(C66="","",SUM($C$8:C66)/$M$2)</f>
        <v>0.22578260869565217</v>
      </c>
      <c r="E66" s="245">
        <v>117</v>
      </c>
      <c r="F66" s="246">
        <v>106</v>
      </c>
      <c r="G66" s="245">
        <v>3810</v>
      </c>
      <c r="H66" s="247"/>
      <c r="I66" s="248"/>
      <c r="J66" s="248">
        <v>22</v>
      </c>
      <c r="K66" s="244">
        <f>IF(J66="","",SUM($J$8:J66)/$M$3)</f>
        <v>0.38318840579710145</v>
      </c>
      <c r="L66" s="249">
        <v>110</v>
      </c>
      <c r="M66" s="246">
        <v>90</v>
      </c>
      <c r="N66" s="245">
        <v>4570</v>
      </c>
      <c r="O66" s="248"/>
      <c r="P66" s="248"/>
      <c r="Q66" s="250">
        <v>13</v>
      </c>
      <c r="R66" s="239">
        <v>8</v>
      </c>
    </row>
    <row r="67" spans="1:18" ht="24" customHeight="1" thickTop="1" thickBot="1" x14ac:dyDescent="0.25">
      <c r="A67" s="241">
        <f t="shared" si="0"/>
        <v>43295</v>
      </c>
      <c r="B67" s="242">
        <f t="shared" si="1"/>
        <v>60</v>
      </c>
      <c r="C67" s="243">
        <v>109</v>
      </c>
      <c r="D67" s="244">
        <f>IF(C67="","",SUM($C$8:C67)/$M$2)</f>
        <v>0.23052173913043478</v>
      </c>
      <c r="E67" s="245">
        <v>117</v>
      </c>
      <c r="F67" s="246">
        <v>106</v>
      </c>
      <c r="G67" s="245">
        <v>3810</v>
      </c>
      <c r="H67" s="247"/>
      <c r="I67" s="248"/>
      <c r="J67" s="248">
        <v>22</v>
      </c>
      <c r="K67" s="244">
        <f>IF(J67="","",SUM($J$8:J67)/$M$3)</f>
        <v>0.38956521739130434</v>
      </c>
      <c r="L67" s="249">
        <v>110</v>
      </c>
      <c r="M67" s="246">
        <v>90</v>
      </c>
      <c r="N67" s="245">
        <v>4590</v>
      </c>
      <c r="O67" s="248"/>
      <c r="P67" s="248"/>
      <c r="Q67" s="250">
        <v>13</v>
      </c>
      <c r="R67" s="239">
        <v>8</v>
      </c>
    </row>
    <row r="68" spans="1:18" ht="24" customHeight="1" thickTop="1" thickBot="1" x14ac:dyDescent="0.25">
      <c r="A68" s="241">
        <f t="shared" si="0"/>
        <v>43302</v>
      </c>
      <c r="B68" s="242">
        <f t="shared" si="1"/>
        <v>61</v>
      </c>
      <c r="C68" s="243">
        <v>110</v>
      </c>
      <c r="D68" s="244">
        <f>IF(C68="","",SUM($C$8:C68)/$M$2)</f>
        <v>0.23530434782608695</v>
      </c>
      <c r="E68" s="245">
        <v>117</v>
      </c>
      <c r="F68" s="246">
        <v>106</v>
      </c>
      <c r="G68" s="245">
        <v>3855</v>
      </c>
      <c r="H68" s="247"/>
      <c r="I68" s="248"/>
      <c r="J68" s="248">
        <v>22</v>
      </c>
      <c r="K68" s="244">
        <f>IF(J68="","",SUM($J$8:J68)/$M$3)</f>
        <v>0.39594202898550723</v>
      </c>
      <c r="L68" s="249">
        <v>110</v>
      </c>
      <c r="M68" s="246">
        <v>90</v>
      </c>
      <c r="N68" s="245">
        <v>4610</v>
      </c>
      <c r="O68" s="248"/>
      <c r="P68" s="248"/>
      <c r="Q68" s="250">
        <v>13</v>
      </c>
      <c r="R68" s="239">
        <v>8</v>
      </c>
    </row>
    <row r="69" spans="1:18" ht="24" customHeight="1" thickTop="1" thickBot="1" x14ac:dyDescent="0.25">
      <c r="A69" s="241">
        <f t="shared" si="0"/>
        <v>43309</v>
      </c>
      <c r="B69" s="242">
        <f t="shared" si="1"/>
        <v>62</v>
      </c>
      <c r="C69" s="243">
        <v>111</v>
      </c>
      <c r="D69" s="244">
        <f>IF(C69="","",SUM($C$8:C69)/$M$2)</f>
        <v>0.2401304347826087</v>
      </c>
      <c r="E69" s="245">
        <v>117</v>
      </c>
      <c r="F69" s="246">
        <v>106</v>
      </c>
      <c r="G69" s="245">
        <v>3855</v>
      </c>
      <c r="H69" s="247"/>
      <c r="I69" s="248"/>
      <c r="J69" s="248">
        <v>22</v>
      </c>
      <c r="K69" s="244">
        <f>IF(J69="","",SUM($J$8:J69)/$M$3)</f>
        <v>0.40231884057971012</v>
      </c>
      <c r="L69" s="249">
        <v>110</v>
      </c>
      <c r="M69" s="246">
        <v>90</v>
      </c>
      <c r="N69" s="245">
        <v>4620</v>
      </c>
      <c r="O69" s="248"/>
      <c r="P69" s="248"/>
      <c r="Q69" s="250">
        <v>13</v>
      </c>
      <c r="R69" s="239">
        <v>8</v>
      </c>
    </row>
    <row r="70" spans="1:18" ht="24" customHeight="1" thickTop="1" thickBot="1" x14ac:dyDescent="0.25">
      <c r="A70" s="241">
        <f t="shared" si="0"/>
        <v>43316</v>
      </c>
      <c r="B70" s="242">
        <f t="shared" si="1"/>
        <v>63</v>
      </c>
      <c r="C70" s="243">
        <v>112</v>
      </c>
      <c r="D70" s="244">
        <f>IF(C70="","",SUM($C$8:C70)/$M$2)</f>
        <v>0.245</v>
      </c>
      <c r="E70" s="245">
        <v>117</v>
      </c>
      <c r="F70" s="246">
        <v>106</v>
      </c>
      <c r="G70" s="245">
        <v>3855</v>
      </c>
      <c r="H70" s="247"/>
      <c r="I70" s="248"/>
      <c r="J70" s="248">
        <v>22</v>
      </c>
      <c r="K70" s="244">
        <f>IF(J70="","",SUM($J$8:J70)/$M$3)</f>
        <v>0.40869565217391307</v>
      </c>
      <c r="L70" s="249">
        <v>110</v>
      </c>
      <c r="M70" s="246">
        <v>90</v>
      </c>
      <c r="N70" s="245">
        <v>4625</v>
      </c>
      <c r="O70" s="248"/>
      <c r="P70" s="248"/>
      <c r="Q70" s="250">
        <v>13</v>
      </c>
      <c r="R70" s="239">
        <v>8</v>
      </c>
    </row>
    <row r="71" spans="1:18" ht="24" customHeight="1" thickTop="1" thickBot="1" x14ac:dyDescent="0.25">
      <c r="A71" s="241">
        <f t="shared" si="0"/>
        <v>43323</v>
      </c>
      <c r="B71" s="242">
        <f t="shared" si="1"/>
        <v>64</v>
      </c>
      <c r="C71" s="243">
        <v>113</v>
      </c>
      <c r="D71" s="244">
        <f>IF(C71="","",SUM($C$8:C71)/$M$2)</f>
        <v>0.24991304347826088</v>
      </c>
      <c r="E71" s="245">
        <v>117</v>
      </c>
      <c r="F71" s="246">
        <v>106</v>
      </c>
      <c r="G71" s="245">
        <v>3900</v>
      </c>
      <c r="H71" s="247"/>
      <c r="I71" s="248"/>
      <c r="J71" s="248">
        <v>22</v>
      </c>
      <c r="K71" s="244">
        <f>IF(J71="","",SUM($J$8:J71)/$M$3)</f>
        <v>0.41507246376811596</v>
      </c>
      <c r="L71" s="249">
        <v>110</v>
      </c>
      <c r="M71" s="246">
        <v>90</v>
      </c>
      <c r="N71" s="245">
        <v>4655</v>
      </c>
      <c r="O71" s="248"/>
      <c r="P71" s="248"/>
      <c r="Q71" s="250">
        <v>13</v>
      </c>
      <c r="R71" s="239">
        <v>8</v>
      </c>
    </row>
    <row r="72" spans="1:18" ht="24" customHeight="1" thickTop="1" thickBot="1" x14ac:dyDescent="0.25">
      <c r="A72" s="241">
        <f t="shared" si="0"/>
        <v>43330</v>
      </c>
      <c r="B72" s="242">
        <f t="shared" si="1"/>
        <v>65</v>
      </c>
      <c r="C72" s="243">
        <v>114</v>
      </c>
      <c r="D72" s="244">
        <f>IF(C72="","",SUM($C$8:C72)/$M$2)</f>
        <v>0.25486956521739129</v>
      </c>
      <c r="E72" s="245">
        <v>117</v>
      </c>
      <c r="F72" s="246">
        <v>106</v>
      </c>
      <c r="G72" s="245">
        <v>3950</v>
      </c>
      <c r="H72" s="247"/>
      <c r="I72" s="248"/>
      <c r="J72" s="248">
        <v>22</v>
      </c>
      <c r="K72" s="244">
        <f>IF(J72="","",SUM($J$8:J72)/$M$3)</f>
        <v>0.42144927536231885</v>
      </c>
      <c r="L72" s="249">
        <v>110</v>
      </c>
      <c r="M72" s="246">
        <v>90</v>
      </c>
      <c r="N72" s="245">
        <v>4700</v>
      </c>
      <c r="O72" s="248"/>
      <c r="P72" s="248"/>
      <c r="Q72" s="250">
        <v>13</v>
      </c>
      <c r="R72" s="239">
        <v>8</v>
      </c>
    </row>
    <row r="73" spans="1:18" ht="13.5" thickTop="1" x14ac:dyDescent="0.2"/>
  </sheetData>
  <sheetProtection selectLockedCells="1" selectUnlockedCells="1"/>
  <mergeCells count="2">
    <mergeCell ref="C5:I5"/>
    <mergeCell ref="J5:P5"/>
  </mergeCells>
  <printOptions horizontalCentered="1"/>
  <pageMargins left="0.78749999999999998" right="0.78749999999999998" top="0.51180555555555551" bottom="1.0118055555555556" header="0.51180555555555551" footer="0.51180555555555551"/>
  <pageSetup paperSize="9" firstPageNumber="0" orientation="portrait" horizontalDpi="300" verticalDpi="300"/>
  <headerFooter alignWithMargins="0">
    <oddHeader>&amp;C&amp;A</oddHeader>
    <oddFooter>&amp;L&amp;6&amp;F&amp;C&amp;8Preparado por COBB Española
&amp;D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baseColWidth="10" defaultRowHeight="12.75" x14ac:dyDescent="0.2"/>
  <cols>
    <col min="1" max="9" width="11.42578125" style="163"/>
    <col min="10" max="10" width="12" style="163" customWidth="1"/>
    <col min="11" max="265" width="11.42578125" style="163"/>
    <col min="266" max="266" width="12" style="163" customWidth="1"/>
    <col min="267" max="521" width="11.42578125" style="163"/>
    <col min="522" max="522" width="12" style="163" customWidth="1"/>
    <col min="523" max="777" width="11.42578125" style="163"/>
    <col min="778" max="778" width="12" style="163" customWidth="1"/>
    <col min="779" max="1033" width="11.42578125" style="163"/>
    <col min="1034" max="1034" width="12" style="163" customWidth="1"/>
    <col min="1035" max="1289" width="11.42578125" style="163"/>
    <col min="1290" max="1290" width="12" style="163" customWidth="1"/>
    <col min="1291" max="1545" width="11.42578125" style="163"/>
    <col min="1546" max="1546" width="12" style="163" customWidth="1"/>
    <col min="1547" max="1801" width="11.42578125" style="163"/>
    <col min="1802" max="1802" width="12" style="163" customWidth="1"/>
    <col min="1803" max="2057" width="11.42578125" style="163"/>
    <col min="2058" max="2058" width="12" style="163" customWidth="1"/>
    <col min="2059" max="2313" width="11.42578125" style="163"/>
    <col min="2314" max="2314" width="12" style="163" customWidth="1"/>
    <col min="2315" max="2569" width="11.42578125" style="163"/>
    <col min="2570" max="2570" width="12" style="163" customWidth="1"/>
    <col min="2571" max="2825" width="11.42578125" style="163"/>
    <col min="2826" max="2826" width="12" style="163" customWidth="1"/>
    <col min="2827" max="3081" width="11.42578125" style="163"/>
    <col min="3082" max="3082" width="12" style="163" customWidth="1"/>
    <col min="3083" max="3337" width="11.42578125" style="163"/>
    <col min="3338" max="3338" width="12" style="163" customWidth="1"/>
    <col min="3339" max="3593" width="11.42578125" style="163"/>
    <col min="3594" max="3594" width="12" style="163" customWidth="1"/>
    <col min="3595" max="3849" width="11.42578125" style="163"/>
    <col min="3850" max="3850" width="12" style="163" customWidth="1"/>
    <col min="3851" max="4105" width="11.42578125" style="163"/>
    <col min="4106" max="4106" width="12" style="163" customWidth="1"/>
    <col min="4107" max="4361" width="11.42578125" style="163"/>
    <col min="4362" max="4362" width="12" style="163" customWidth="1"/>
    <col min="4363" max="4617" width="11.42578125" style="163"/>
    <col min="4618" max="4618" width="12" style="163" customWidth="1"/>
    <col min="4619" max="4873" width="11.42578125" style="163"/>
    <col min="4874" max="4874" width="12" style="163" customWidth="1"/>
    <col min="4875" max="5129" width="11.42578125" style="163"/>
    <col min="5130" max="5130" width="12" style="163" customWidth="1"/>
    <col min="5131" max="5385" width="11.42578125" style="163"/>
    <col min="5386" max="5386" width="12" style="163" customWidth="1"/>
    <col min="5387" max="5641" width="11.42578125" style="163"/>
    <col min="5642" max="5642" width="12" style="163" customWidth="1"/>
    <col min="5643" max="5897" width="11.42578125" style="163"/>
    <col min="5898" max="5898" width="12" style="163" customWidth="1"/>
    <col min="5899" max="6153" width="11.42578125" style="163"/>
    <col min="6154" max="6154" width="12" style="163" customWidth="1"/>
    <col min="6155" max="6409" width="11.42578125" style="163"/>
    <col min="6410" max="6410" width="12" style="163" customWidth="1"/>
    <col min="6411" max="6665" width="11.42578125" style="163"/>
    <col min="6666" max="6666" width="12" style="163" customWidth="1"/>
    <col min="6667" max="6921" width="11.42578125" style="163"/>
    <col min="6922" max="6922" width="12" style="163" customWidth="1"/>
    <col min="6923" max="7177" width="11.42578125" style="163"/>
    <col min="7178" max="7178" width="12" style="163" customWidth="1"/>
    <col min="7179" max="7433" width="11.42578125" style="163"/>
    <col min="7434" max="7434" width="12" style="163" customWidth="1"/>
    <col min="7435" max="7689" width="11.42578125" style="163"/>
    <col min="7690" max="7690" width="12" style="163" customWidth="1"/>
    <col min="7691" max="7945" width="11.42578125" style="163"/>
    <col min="7946" max="7946" width="12" style="163" customWidth="1"/>
    <col min="7947" max="8201" width="11.42578125" style="163"/>
    <col min="8202" max="8202" width="12" style="163" customWidth="1"/>
    <col min="8203" max="8457" width="11.42578125" style="163"/>
    <col min="8458" max="8458" width="12" style="163" customWidth="1"/>
    <col min="8459" max="8713" width="11.42578125" style="163"/>
    <col min="8714" max="8714" width="12" style="163" customWidth="1"/>
    <col min="8715" max="8969" width="11.42578125" style="163"/>
    <col min="8970" max="8970" width="12" style="163" customWidth="1"/>
    <col min="8971" max="9225" width="11.42578125" style="163"/>
    <col min="9226" max="9226" width="12" style="163" customWidth="1"/>
    <col min="9227" max="9481" width="11.42578125" style="163"/>
    <col min="9482" max="9482" width="12" style="163" customWidth="1"/>
    <col min="9483" max="9737" width="11.42578125" style="163"/>
    <col min="9738" max="9738" width="12" style="163" customWidth="1"/>
    <col min="9739" max="9993" width="11.42578125" style="163"/>
    <col min="9994" max="9994" width="12" style="163" customWidth="1"/>
    <col min="9995" max="10249" width="11.42578125" style="163"/>
    <col min="10250" max="10250" width="12" style="163" customWidth="1"/>
    <col min="10251" max="10505" width="11.42578125" style="163"/>
    <col min="10506" max="10506" width="12" style="163" customWidth="1"/>
    <col min="10507" max="10761" width="11.42578125" style="163"/>
    <col min="10762" max="10762" width="12" style="163" customWidth="1"/>
    <col min="10763" max="11017" width="11.42578125" style="163"/>
    <col min="11018" max="11018" width="12" style="163" customWidth="1"/>
    <col min="11019" max="11273" width="11.42578125" style="163"/>
    <col min="11274" max="11274" width="12" style="163" customWidth="1"/>
    <col min="11275" max="11529" width="11.42578125" style="163"/>
    <col min="11530" max="11530" width="12" style="163" customWidth="1"/>
    <col min="11531" max="11785" width="11.42578125" style="163"/>
    <col min="11786" max="11786" width="12" style="163" customWidth="1"/>
    <col min="11787" max="12041" width="11.42578125" style="163"/>
    <col min="12042" max="12042" width="12" style="163" customWidth="1"/>
    <col min="12043" max="12297" width="11.42578125" style="163"/>
    <col min="12298" max="12298" width="12" style="163" customWidth="1"/>
    <col min="12299" max="12553" width="11.42578125" style="163"/>
    <col min="12554" max="12554" width="12" style="163" customWidth="1"/>
    <col min="12555" max="12809" width="11.42578125" style="163"/>
    <col min="12810" max="12810" width="12" style="163" customWidth="1"/>
    <col min="12811" max="13065" width="11.42578125" style="163"/>
    <col min="13066" max="13066" width="12" style="163" customWidth="1"/>
    <col min="13067" max="13321" width="11.42578125" style="163"/>
    <col min="13322" max="13322" width="12" style="163" customWidth="1"/>
    <col min="13323" max="13577" width="11.42578125" style="163"/>
    <col min="13578" max="13578" width="12" style="163" customWidth="1"/>
    <col min="13579" max="13833" width="11.42578125" style="163"/>
    <col min="13834" max="13834" width="12" style="163" customWidth="1"/>
    <col min="13835" max="14089" width="11.42578125" style="163"/>
    <col min="14090" max="14090" width="12" style="163" customWidth="1"/>
    <col min="14091" max="14345" width="11.42578125" style="163"/>
    <col min="14346" max="14346" width="12" style="163" customWidth="1"/>
    <col min="14347" max="14601" width="11.42578125" style="163"/>
    <col min="14602" max="14602" width="12" style="163" customWidth="1"/>
    <col min="14603" max="14857" width="11.42578125" style="163"/>
    <col min="14858" max="14858" width="12" style="163" customWidth="1"/>
    <col min="14859" max="15113" width="11.42578125" style="163"/>
    <col min="15114" max="15114" width="12" style="163" customWidth="1"/>
    <col min="15115" max="15369" width="11.42578125" style="163"/>
    <col min="15370" max="15370" width="12" style="163" customWidth="1"/>
    <col min="15371" max="15625" width="11.42578125" style="163"/>
    <col min="15626" max="15626" width="12" style="163" customWidth="1"/>
    <col min="15627" max="15881" width="11.42578125" style="163"/>
    <col min="15882" max="15882" width="12" style="163" customWidth="1"/>
    <col min="15883" max="16137" width="11.42578125" style="163"/>
    <col min="16138" max="16138" width="12" style="163" customWidth="1"/>
    <col min="16139" max="16384" width="11.42578125" style="163"/>
  </cols>
  <sheetData/>
  <sheetProtection selectLockedCells="1" selectUnlockedCells="1"/>
  <pageMargins left="0.75" right="0.75" top="1" bottom="1" header="0.51180555555555551" footer="0"/>
  <pageSetup paperSize="9" firstPageNumber="0" orientation="landscape" horizontalDpi="300" verticalDpi="300" r:id="rId1"/>
  <headerFooter alignWithMargins="0">
    <oddFooter>&amp;L&amp;8&amp;F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15" baseType="lpstr">
      <vt:lpstr>Menu</vt:lpstr>
      <vt:lpstr>Bande</vt:lpstr>
      <vt:lpstr>Suivi journalier</vt:lpstr>
      <vt:lpstr>Tri Oeufs </vt:lpstr>
      <vt:lpstr>Eclosion</vt:lpstr>
      <vt:lpstr>SUIVI HEBDO</vt:lpstr>
      <vt:lpstr>Ponte</vt:lpstr>
      <vt:lpstr>Rec</vt:lpstr>
      <vt:lpstr>Poids Femelle</vt:lpstr>
      <vt:lpstr>Poids Males</vt:lpstr>
      <vt:lpstr>Graphique2</vt:lpstr>
      <vt:lpstr>Ponte!Impression_des_titres</vt:lpstr>
      <vt:lpstr>Menu!Zone_d_impression</vt:lpstr>
      <vt:lpstr>Ponte!Zone_d_impression</vt:lpstr>
      <vt:lpstr>Rec!Zone_d_impression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2018-04-10T08:01:07Z</cp:lastPrinted>
  <dcterms:created xsi:type="dcterms:W3CDTF">2017-06-09T08:53:16Z</dcterms:created>
  <dcterms:modified xsi:type="dcterms:W3CDTF">2018-04-11T14:59:23Z</dcterms:modified>
</cp:coreProperties>
</file>