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ample delete" sheetId="2" r:id="rId6"/>
    <sheet state="visible" name="August26" sheetId="3" r:id="rId7"/>
    <sheet state="visible" name="September26" sheetId="4" r:id="rId8"/>
    <sheet state="visible" name="October26" sheetId="5" r:id="rId9"/>
    <sheet state="visible" name="November26" sheetId="6" r:id="rId10"/>
    <sheet state="visible" name="December26" sheetId="7" r:id="rId11"/>
    <sheet state="visible" name="Team" sheetId="8" r:id="rId12"/>
  </sheets>
  <definedNames/>
  <calcPr/>
</workbook>
</file>

<file path=xl/sharedStrings.xml><?xml version="1.0" encoding="utf-8"?>
<sst xmlns="http://schemas.openxmlformats.org/spreadsheetml/2006/main" count="985" uniqueCount="127">
  <si>
    <t>January 2026 | Financial Wellness Month 💰</t>
  </si>
  <si>
    <t>August 2026 | JUMLAH KONTEN TIKTOK ADA 9  YANG DI UP &amp; IG ADA 4
                           KONTEN VIDEO: 5 KONTEN NON VIDEO:4</t>
  </si>
  <si>
    <t>CONTENT MANAGEMENT SYSTEM 2026</t>
  </si>
  <si>
    <t>Week</t>
  </si>
  <si>
    <t>Date</t>
  </si>
  <si>
    <t>Week Day</t>
  </si>
  <si>
    <t>Holidays</t>
  </si>
  <si>
    <t>Post Title</t>
  </si>
  <si>
    <t>Status</t>
  </si>
  <si>
    <t>Platform</t>
  </si>
  <si>
    <t>Format</t>
  </si>
  <si>
    <t>September 2026 | JUMLAH KONTEN TIKTOK ADA 9  YANG DI UP &amp; IG ADA 4
                           KONTEN VIDEO: 5 KONTEN NON VIDEO:4</t>
  </si>
  <si>
    <t>Content Pillars</t>
  </si>
  <si>
    <t>Image</t>
  </si>
  <si>
    <t>Copywriting</t>
  </si>
  <si>
    <t>People</t>
  </si>
  <si>
    <t>Content ID</t>
  </si>
  <si>
    <t>Week 1</t>
  </si>
  <si>
    <t>Agenda</t>
  </si>
  <si>
    <t>Summary</t>
  </si>
  <si>
    <t>Content Planner</t>
  </si>
  <si>
    <t>Copywriter</t>
  </si>
  <si>
    <t>Minggu</t>
  </si>
  <si>
    <t>Graphic Designer</t>
  </si>
  <si>
    <t>Today's Content</t>
  </si>
  <si>
    <t>Video Editor</t>
  </si>
  <si>
    <t>Social Media Admin</t>
  </si>
  <si>
    <t>Deadline</t>
  </si>
  <si>
    <t>Progress</t>
  </si>
  <si>
    <t>New Year's Day 🎉 
(See New Year social media post ideas or New Year campaign ideas)</t>
  </si>
  <si>
    <t>Team Workload (Active)</t>
  </si>
  <si>
    <t>Total Content</t>
  </si>
  <si>
    <t>Today</t>
  </si>
  <si>
    <t>Upcoming</t>
  </si>
  <si>
    <t>Published</t>
  </si>
  <si>
    <t>Caption</t>
  </si>
  <si>
    <t>Happy New Year 🎉</t>
  </si>
  <si>
    <t>Active Tasks</t>
  </si>
  <si>
    <t>Scheduled ✔️</t>
  </si>
  <si>
    <t>All</t>
  </si>
  <si>
    <t>Carousel 🎠</t>
  </si>
  <si>
    <t>Holidays 🎄</t>
  </si>
  <si>
    <t xml:space="preserve">Lorem ipsum dolor sit amet, consectetur adipiscing elit. Integer a congue odio. Maecenas sem lacus, cursus eget tortor ac, ultrices fermentum mi. </t>
  </si>
  <si>
    <t>Not Started</t>
  </si>
  <si>
    <t>Senin</t>
  </si>
  <si>
    <t>Science Fiction Day 👽</t>
  </si>
  <si>
    <t>Selasa</t>
  </si>
  <si>
    <t>International Mind-body Wellness Day 🧘‍♀️</t>
  </si>
  <si>
    <t>Wellness Friday</t>
  </si>
  <si>
    <t>Facebook</t>
  </si>
  <si>
    <t>Image 🖼️</t>
  </si>
  <si>
    <t>Connection 🧡</t>
  </si>
  <si>
    <t>Rabu</t>
  </si>
  <si>
    <t>National Trivia Day</t>
  </si>
  <si>
    <t>Kamis</t>
  </si>
  <si>
    <t>82nd Golden Globe Awards 🎥</t>
  </si>
  <si>
    <t>Behind-the-Scenes</t>
  </si>
  <si>
    <t>Revise ⚠️</t>
  </si>
  <si>
    <t>TikTok</t>
  </si>
  <si>
    <t>Week 2</t>
  </si>
  <si>
    <t>Jumat</t>
  </si>
  <si>
    <t>Three Kings Day </t>
  </si>
  <si>
    <t>Monday Motivation</t>
  </si>
  <si>
    <t>WIP ✏️</t>
  </si>
  <si>
    <t>Instagram</t>
  </si>
  <si>
    <t>Sabtu</t>
  </si>
  <si>
    <t>Winter Tips</t>
  </si>
  <si>
    <t>Published ✅</t>
  </si>
  <si>
    <t>Twitter</t>
  </si>
  <si>
    <t>Text 🖹</t>
  </si>
  <si>
    <t>Seasonal 🍂</t>
  </si>
  <si>
    <t>National Gluten-Free Day</t>
  </si>
  <si>
    <t>National Word Nerd Day 🤓</t>
  </si>
  <si>
    <t>Industry Insights</t>
  </si>
  <si>
    <t>Approved 🗸</t>
  </si>
  <si>
    <t>Video 📹</t>
  </si>
  <si>
    <t>Evergreen 🍃</t>
  </si>
  <si>
    <t>National Pizza Week 🍕 (12-18)</t>
  </si>
  <si>
    <t>Week 3</t>
  </si>
  <si>
    <t>National Sticker Day</t>
  </si>
  <si>
    <t>Product Showcase</t>
  </si>
  <si>
    <t>Raka</t>
  </si>
  <si>
    <t>Promotion 🛍️</t>
  </si>
  <si>
    <t>National Hat Day 🎩</t>
  </si>
  <si>
    <t>Fun Facts</t>
  </si>
  <si>
    <t>Education 📚</t>
  </si>
  <si>
    <t>Throwback Thursday</t>
  </si>
  <si>
    <t>Entertainment 🍿</t>
  </si>
  <si>
    <t>Get to Know Your Customers Day 💬</t>
  </si>
  <si>
    <t>National Gourmet Coffee Day ☕️</t>
  </si>
  <si>
    <t>Week 4</t>
  </si>
  <si>
    <t>Martin Luther King Jr. Day</t>
  </si>
  <si>
    <t>Exclusive Sneak Peek</t>
  </si>
  <si>
    <t>Overdue</t>
  </si>
  <si>
    <t>Overall Progress</t>
  </si>
  <si>
    <t>Fan Favorites</t>
  </si>
  <si>
    <t>Sundance Film Festival (23 - Feb 2)</t>
  </si>
  <si>
    <t>National Compliment Day</t>
  </si>
  <si>
    <t>UGC</t>
  </si>
  <si>
    <t>UGC 🙎</t>
  </si>
  <si>
    <t>Australia Day 🇦🇺</t>
  </si>
  <si>
    <t>Week 5</t>
  </si>
  <si>
    <t>Community Manager Appreciation Day 💙</t>
  </si>
  <si>
    <t>Meet the Team</t>
  </si>
  <si>
    <t>International Lego Day</t>
  </si>
  <si>
    <t>Ask the Expert</t>
  </si>
  <si>
    <t>Chinese &amp; Korean New Year 🎊</t>
  </si>
  <si>
    <t>Did You Know?</t>
  </si>
  <si>
    <t>National Croissant Day 🥐</t>
  </si>
  <si>
    <t>teh atau kopi?</t>
  </si>
  <si>
    <t>repeat (teh atau kopi)</t>
  </si>
  <si>
    <t>Black History Month starts</t>
  </si>
  <si>
    <t>Groundhog Day</t>
  </si>
  <si>
    <t>Foto GIF teatimoni</t>
  </si>
  <si>
    <t>Alya</t>
  </si>
  <si>
    <t>Attention (Missing PICs)</t>
  </si>
  <si>
    <t>Missing Role</t>
  </si>
  <si>
    <t>Upcoming Content</t>
  </si>
  <si>
    <t>October 2026 | JUMLAH KONTEN TIKTOK ADA 9  YANG DI UP &amp; IG ADA 4
                                     KONTEN VIDEO: 5 KONTEN NON VIDEO:4</t>
  </si>
  <si>
    <t>November 2026 | JUMLAH KONTEN TIKTOK ADA 9  YANG DI UP &amp; IG ADA 4
                           KONTEN VIDEO: 5 KONTEN NON VIDEO:4</t>
  </si>
  <si>
    <t>Foto Produk</t>
  </si>
  <si>
    <t>December 2026 | JUMLAH KONTEN TIKTOK ADA 9  YANG DI UP &amp; IG ADA 4
                           KONTEN VIDEO: 5 KONTEN NON VIDEO:4</t>
  </si>
  <si>
    <t>Name</t>
  </si>
  <si>
    <t>Jobdesk</t>
  </si>
  <si>
    <t>Filius</t>
  </si>
  <si>
    <t>Kevin</t>
  </si>
  <si>
    <t>Dimas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</si>
</sst>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"/>
    <numFmt numFmtId="165" formatCode="mmmm d"/>
    <numFmt numFmtId="166" formatCode="yyyy-mm-dd"/>
  </numFmts>
  <fonts count="38">
    <font>
      <sz val="11.0"/>
      <color rgb="FF000000"/>
      <name val="Arial"/>
      <scheme val="minor"/>
    </font>
    <font>
      <color theme="1"/>
      <name val="Arial"/>
    </font>
    <font>
      <b/>
      <sz val="18.0"/>
      <color theme="1"/>
      <name val="Manrope"/>
    </font>
    <font>
      <sz val="11.0"/>
      <color theme="1"/>
      <name val="Arial"/>
    </font>
    <font/>
    <font>
      <color rgb="FF374151"/>
      <name val="Manrope"/>
    </font>
    <font>
      <b/>
      <sz val="11.0"/>
      <color rgb="FFFFFFFF"/>
      <name val="Google Sans"/>
    </font>
    <font>
      <color theme="1"/>
      <name val="Manrope"/>
    </font>
    <font>
      <b/>
      <sz val="11.0"/>
      <color rgb="FF374151"/>
      <name val="Manrope"/>
    </font>
    <font>
      <b/>
      <sz val="14.0"/>
      <color rgb="FFA97B50"/>
      <name val="Manrope"/>
    </font>
    <font>
      <b/>
      <sz val="11.0"/>
      <color rgb="FFFFFFFF"/>
      <name val="Manrope"/>
    </font>
    <font>
      <color theme="1"/>
      <name val="Arial"/>
      <scheme val="minor"/>
    </font>
    <font>
      <b/>
      <sz val="11.0"/>
      <color rgb="FF000000"/>
      <name val="Google Sans"/>
    </font>
    <font>
      <i/>
      <sz val="10.0"/>
      <color rgb="FF374151"/>
      <name val="Manrope"/>
    </font>
    <font>
      <sz val="11.0"/>
      <color rgb="FF374151"/>
      <name val="Manrope"/>
    </font>
    <font>
      <sz val="8.0"/>
      <color rgb="FF374151"/>
      <name val="Manrope"/>
    </font>
    <font>
      <b/>
      <sz val="12.0"/>
      <color rgb="FFFFFFFF"/>
      <name val="Arial"/>
      <scheme val="minor"/>
    </font>
    <font>
      <b/>
      <sz val="10.0"/>
      <color theme="1"/>
      <name val="Arial"/>
      <scheme val="minor"/>
    </font>
    <font>
      <sz val="11.0"/>
      <color rgb="FF171C1F"/>
      <name val="Google Sans"/>
    </font>
    <font>
      <u/>
      <sz val="9.0"/>
      <color rgb="FF374151"/>
      <name val="Manrope"/>
    </font>
    <font>
      <b/>
      <sz val="11.0"/>
      <color theme="1"/>
      <name val="Manrope"/>
    </font>
    <font>
      <b/>
      <sz val="11.0"/>
      <color rgb="FF171C1F"/>
      <name val="Google Sans"/>
    </font>
    <font>
      <sz val="11.0"/>
      <color rgb="FFFFFFFF"/>
      <name val="Manrope"/>
    </font>
    <font>
      <sz val="8.0"/>
      <color rgb="FF171C1F"/>
      <name val="Google Sans"/>
    </font>
    <font>
      <sz val="10.0"/>
      <color rgb="FF171C1F"/>
      <name val="Google Sans"/>
    </font>
    <font>
      <sz val="11.0"/>
      <color theme="1"/>
      <name val="Manrope"/>
    </font>
    <font>
      <sz val="9.0"/>
      <color rgb="FF171C1F"/>
      <name val="Google Sans"/>
    </font>
    <font>
      <sz val="10.0"/>
      <color theme="1"/>
      <name val="Manrope"/>
    </font>
    <font>
      <sz val="9.0"/>
      <color rgb="FF374151"/>
      <name val="Manrope"/>
    </font>
    <font>
      <sz val="11.0"/>
      <color rgb="FF000000"/>
      <name val="Arial"/>
    </font>
    <font>
      <b/>
      <sz val="11.0"/>
      <color rgb="FF000000"/>
      <name val="Manrope"/>
    </font>
    <font>
      <b/>
      <sz val="11.0"/>
      <color rgb="FFD9D9D9"/>
      <name val="Manrope"/>
    </font>
    <font>
      <sz val="8.0"/>
      <color rgb="FFD9D9D9"/>
      <name val="Manrope"/>
    </font>
    <font>
      <sz val="9.0"/>
      <color rgb="FFD9D9D9"/>
      <name val="Manrope"/>
    </font>
    <font>
      <i/>
      <sz val="10.0"/>
      <color rgb="FF000000"/>
      <name val="Manrope"/>
    </font>
    <font>
      <i/>
      <color rgb="FF374151"/>
      <name val="Manrope"/>
    </font>
    <font>
      <b/>
      <color rgb="FFFFFFFF"/>
      <name val="Arial"/>
      <scheme val="minor"/>
    </font>
    <font>
      <u/>
      <sz val="9.0"/>
      <color rgb="FF171C1F"/>
      <name val="Google Sans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BFC"/>
        <bgColor rgb="FFF9FBFC"/>
      </patternFill>
    </fill>
    <fill>
      <patternFill patternType="solid">
        <fgColor rgb="FF246388"/>
        <bgColor rgb="FF246388"/>
      </patternFill>
    </fill>
    <fill>
      <patternFill patternType="solid">
        <fgColor rgb="FFF6EEFF"/>
        <bgColor rgb="FFF6EEFF"/>
      </patternFill>
    </fill>
    <fill>
      <patternFill patternType="solid">
        <fgColor rgb="FFD0B8E9"/>
        <bgColor rgb="FFD0B8E9"/>
      </patternFill>
    </fill>
    <fill>
      <patternFill patternType="solid">
        <fgColor rgb="FFCDEAFD"/>
        <bgColor rgb="FFCDEAFD"/>
      </patternFill>
    </fill>
    <fill>
      <patternFill patternType="solid">
        <fgColor rgb="FF425E91"/>
        <bgColor rgb="FF425E91"/>
      </patternFill>
    </fill>
    <fill>
      <patternFill patternType="solid">
        <fgColor rgb="FFEDEDF4"/>
        <bgColor rgb="FFEDEDF4"/>
      </patternFill>
    </fill>
    <fill>
      <patternFill patternType="solid">
        <fgColor theme="0"/>
        <bgColor theme="0"/>
      </patternFill>
    </fill>
    <fill>
      <patternFill patternType="solid">
        <fgColor rgb="FFF7F7F8"/>
        <bgColor rgb="FFF7F7F8"/>
      </patternFill>
    </fill>
    <fill>
      <patternFill patternType="solid">
        <fgColor rgb="FFA97B50"/>
        <bgColor rgb="FFA97B50"/>
      </patternFill>
    </fill>
    <fill>
      <patternFill patternType="solid">
        <fgColor rgb="FF333333"/>
        <bgColor rgb="FF333333"/>
      </patternFill>
    </fill>
  </fills>
  <borders count="62">
    <border/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left style="thick">
        <color rgb="FFF9FBFC"/>
      </left>
      <right style="thick">
        <color rgb="FFF9FBFC"/>
      </right>
      <top style="thick">
        <color rgb="FFF9FBFC"/>
      </top>
      <bottom style="thick">
        <color rgb="FFF9FBFC"/>
      </bottom>
    </border>
    <border>
      <top style="thick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top style="thick">
        <color rgb="FFFFFFFF"/>
      </top>
      <bottom style="thick">
        <color rgb="FFD0B8E9"/>
      </bottom>
    </border>
    <border>
      <right style="thick">
        <color rgb="FFFFFFFF"/>
      </right>
      <top style="thick">
        <color rgb="FFFFFFFF"/>
      </top>
      <bottom style="thick">
        <color rgb="FFD0B8E9"/>
      </bottom>
    </border>
    <border>
      <left style="thick">
        <color rgb="FFFFFFFF"/>
      </left>
      <top style="thick">
        <color rgb="FFFFFFFF"/>
      </top>
      <bottom style="thick">
        <color rgb="FFFFFDCC"/>
      </bottom>
    </border>
    <border>
      <right style="thick">
        <color rgb="FFFFFFFF"/>
      </right>
      <top style="thick">
        <color rgb="FFFFFFFF"/>
      </top>
      <bottom style="thick">
        <color rgb="FFFFFDCC"/>
      </bottom>
    </border>
    <border>
      <left style="thick">
        <color rgb="FFFFFFFF"/>
      </left>
      <bottom style="thick">
        <color rgb="FFFFFFFF"/>
      </bottom>
    </border>
    <border>
      <left style="thin">
        <color rgb="FFD9D9E3"/>
      </left>
      <right style="dotted">
        <color rgb="FFF3F3F3"/>
      </right>
    </border>
    <border>
      <right style="thick">
        <color rgb="FFFFFFFF"/>
      </right>
      <bottom style="thick">
        <color rgb="FFFFFFFF"/>
      </bottom>
    </border>
    <border>
      <left style="dotted">
        <color rgb="FFF3F3F3"/>
      </left>
      <right style="dotted">
        <color rgb="FFF3F3F3"/>
      </right>
      <bottom style="dotted">
        <color rgb="FFD9D9D9"/>
      </bottom>
    </border>
    <border>
      <left style="dotted">
        <color rgb="FFF3F3F3"/>
      </left>
      <right style="dotted">
        <color rgb="FFF3F3F3"/>
      </right>
      <top style="dotted">
        <color rgb="FFD9D9D9"/>
      </top>
      <bottom style="dotted">
        <color rgb="FFD9D9D9"/>
      </bottom>
    </border>
    <border>
      <left style="thick">
        <color rgb="FFFFFFFF"/>
      </left>
      <top style="thick">
        <color rgb="FFFFFFFF"/>
      </top>
      <bottom style="thick">
        <color rgb="FFA39DE2"/>
      </bottom>
    </border>
    <border>
      <right style="thick">
        <color rgb="FFFFFFFF"/>
      </right>
      <top style="thick">
        <color rgb="FFFFFFFF"/>
      </top>
      <bottom style="thick">
        <color rgb="FFA39DE2"/>
      </bottom>
    </border>
    <border>
      <left style="dotted">
        <color rgb="FFF3F3F3"/>
      </left>
      <bottom style="dotted">
        <color rgb="FFD9D9D9"/>
      </bottom>
    </border>
    <border>
      <left style="thick">
        <color rgb="FFFFFFFF"/>
      </left>
      <top style="thick">
        <color rgb="FFFFFFFF"/>
      </top>
      <bottom style="thick">
        <color rgb="FFFFC59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D9D9E3"/>
      </left>
      <right style="dotted">
        <color rgb="FFEFEFEF"/>
      </right>
      <bottom style="dotted">
        <color rgb="FFCCCCCC"/>
      </bottom>
    </border>
    <border>
      <right style="thick">
        <color rgb="FFFFFFFF"/>
      </right>
      <top style="thick">
        <color rgb="FFFFFFFF"/>
      </top>
      <bottom style="thick">
        <color rgb="FFFFC590"/>
      </bottom>
    </border>
    <border>
      <left style="dotted">
        <color rgb="FFEFEFEF"/>
      </left>
      <right style="dotted">
        <color rgb="FFEFEFEF"/>
      </right>
      <bottom style="dotted">
        <color rgb="FFCCCCCC"/>
      </bottom>
    </border>
    <border>
      <left style="dotted">
        <color rgb="FFEFEFEF"/>
      </left>
      <bottom style="dotted">
        <color rgb="FFCCCCCC"/>
      </bottom>
    </border>
    <border>
      <left style="dotted">
        <color rgb="FFF3F3F3"/>
      </left>
      <top style="dotted">
        <color rgb="FFD9D9D9"/>
      </top>
      <bottom style="dotted">
        <color rgb="FFD9D9D9"/>
      </bottom>
    </border>
    <border>
      <left style="thick">
        <color rgb="FFD9D9E3"/>
      </left>
      <right style="dotted">
        <color rgb="FFEFEFEF"/>
      </right>
      <top style="dotted">
        <color rgb="FFCCCCCC"/>
      </top>
      <bottom style="dotted">
        <color rgb="FFCCCCCC"/>
      </bottom>
    </border>
    <border>
      <left style="dotted">
        <color rgb="FFEFEFEF"/>
      </left>
      <right style="dotted">
        <color rgb="FFEFEFEF"/>
      </right>
      <top style="dotted">
        <color rgb="FFCCCCCC"/>
      </top>
      <bottom style="dotted">
        <color rgb="FFCCCCCC"/>
      </bottom>
    </border>
    <border>
      <left style="dotted">
        <color rgb="FFEFEFEF"/>
      </left>
      <top style="dotted">
        <color rgb="FFCCCCCC"/>
      </top>
      <bottom style="dotted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D9D9E3"/>
      </left>
      <right style="dotted">
        <color rgb="FFF3F3F3"/>
      </right>
      <top style="dotted">
        <color rgb="FFD9D9D9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FFFFFF"/>
      </left>
      <top style="thick">
        <color rgb="FFFFFFFF"/>
      </top>
      <bottom style="thick">
        <color rgb="FF82C5F2"/>
      </bottom>
    </border>
    <border>
      <right style="thick">
        <color rgb="FFFFFFFF"/>
      </right>
      <top style="thick">
        <color rgb="FFFFFFFF"/>
      </top>
      <bottom style="thick">
        <color rgb="FF82C5F2"/>
      </bottom>
    </border>
    <border>
      <left style="thick">
        <color rgb="FFFFFFFF"/>
      </left>
      <top style="thick">
        <color rgb="FFFFFFFF"/>
      </top>
      <bottom style="thick">
        <color rgb="FFF7A668"/>
      </bottom>
    </border>
    <border>
      <right style="thick">
        <color rgb="FFFFFFFF"/>
      </right>
      <top style="thick">
        <color rgb="FFFFFFFF"/>
      </top>
      <bottom style="thick">
        <color rgb="FFF7A668"/>
      </bottom>
    </border>
    <border>
      <left style="thick">
        <color rgb="FFD9D9E3"/>
      </left>
      <right style="dotted">
        <color rgb="FFEFEFEF"/>
      </right>
      <top style="dotted">
        <color rgb="FFCCCCCC"/>
      </top>
    </border>
    <border>
      <left style="dotted">
        <color rgb="FFEFEFEF"/>
      </left>
      <right style="dotted">
        <color rgb="FFEFEFEF"/>
      </right>
      <top style="dotted">
        <color rgb="FFCCCCCC"/>
      </top>
    </border>
    <border>
      <left style="thick">
        <color rgb="FFFFFFFF"/>
      </left>
      <top style="thick">
        <color rgb="FFFFFFFF"/>
      </top>
      <bottom style="thick">
        <color rgb="FFB9FAFF"/>
      </bottom>
    </border>
    <border>
      <right style="thick">
        <color rgb="FFFFFFFF"/>
      </right>
      <top style="thick">
        <color rgb="FFFFFFFF"/>
      </top>
      <bottom style="thick">
        <color rgb="FFB9FAFF"/>
      </bottom>
    </border>
    <border>
      <left style="thick">
        <color rgb="FFFFFFFF"/>
      </left>
      <top style="thick">
        <color rgb="FFFFFFFF"/>
      </top>
      <bottom style="thick">
        <color rgb="FFFD7F58"/>
      </bottom>
    </border>
    <border>
      <right style="thick">
        <color rgb="FFFFFFFF"/>
      </right>
      <top style="thick">
        <color rgb="FFFFFFFF"/>
      </top>
      <bottom style="thick">
        <color rgb="FFFD7F58"/>
      </bottom>
    </border>
    <border>
      <left style="thick">
        <color rgb="FFF9FBFC"/>
      </left>
      <top style="thick">
        <color rgb="FFF9FBFC"/>
      </top>
    </border>
    <border>
      <top style="thick">
        <color rgb="FFF9FBFC"/>
      </top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9FBFC"/>
      </left>
    </border>
    <border>
      <left style="thick">
        <color rgb="FFFFFFFF"/>
      </left>
      <top style="thick">
        <color rgb="FFFFFFFF"/>
      </top>
      <bottom style="thick">
        <color rgb="FFB1D89E"/>
      </bottom>
    </border>
    <border>
      <right style="thick">
        <color rgb="FFFFFFFF"/>
      </right>
      <top style="thick">
        <color rgb="FFFFFFFF"/>
      </top>
      <bottom style="thick">
        <color rgb="FFB1D89E"/>
      </bottom>
    </border>
    <border>
      <left style="thick">
        <color rgb="FFFFFFFF"/>
      </left>
      <top style="thick">
        <color rgb="FFFFFFFF"/>
      </top>
      <bottom style="thick">
        <color rgb="FFF85851"/>
      </bottom>
    </border>
    <border>
      <right style="thick">
        <color rgb="FFFFFFFF"/>
      </right>
      <top style="thick">
        <color rgb="FFFFFFFF"/>
      </top>
      <bottom style="thick">
        <color rgb="FFF85851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E1F2CD"/>
      </bottom>
    </border>
    <border>
      <right style="thick">
        <color rgb="FFFFFFFF"/>
      </right>
      <top style="thick">
        <color rgb="FFFFFFFF"/>
      </top>
      <bottom style="thick">
        <color rgb="FFE1F2CD"/>
      </bottom>
    </border>
    <border>
      <top style="thick">
        <color rgb="FFFFFFFF"/>
      </top>
      <bottom style="thick">
        <color rgb="FFF0A5DC"/>
      </bottom>
    </border>
    <border>
      <right style="thick">
        <color rgb="FFFFFFFF"/>
      </right>
      <top style="thick">
        <color rgb="FFFFFFFF"/>
      </top>
      <bottom style="thick">
        <color rgb="FFF0A5DC"/>
      </bottom>
    </border>
    <border>
      <bottom style="thick">
        <color rgb="FFFFFFFF"/>
      </bottom>
    </border>
    <border>
      <left style="thick">
        <color rgb="FFF9FBFC"/>
      </left>
      <bottom style="thick">
        <color rgb="FFF9FBFC"/>
      </bottom>
    </border>
    <border>
      <bottom style="thick">
        <color rgb="FFF9FBFC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left" vertical="center"/>
    </xf>
    <xf borderId="3" fillId="3" fontId="3" numFmtId="0" xfId="0" applyAlignment="1" applyBorder="1" applyFill="1" applyFont="1">
      <alignment vertical="bottom"/>
    </xf>
    <xf borderId="4" fillId="0" fontId="4" numFmtId="0" xfId="0" applyBorder="1" applyFont="1"/>
    <xf borderId="0" fillId="3" fontId="5" numFmtId="0" xfId="0" applyAlignment="1" applyFill="1" applyFont="1">
      <alignment horizontal="left" shrinkToFit="0" vertical="center" wrapText="1"/>
    </xf>
    <xf borderId="0" fillId="4" fontId="6" numFmtId="0" xfId="0" applyAlignment="1" applyFill="1" applyFont="1">
      <alignment horizontal="center" vertical="center"/>
    </xf>
    <xf borderId="5" fillId="4" fontId="6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7" numFmtId="0" xfId="0" applyBorder="1" applyFont="1"/>
    <xf borderId="8" fillId="4" fontId="6" numFmtId="0" xfId="0" applyAlignment="1" applyBorder="1" applyFill="1" applyFont="1">
      <alignment horizontal="center" vertical="center"/>
    </xf>
    <xf borderId="9" fillId="0" fontId="4" numFmtId="0" xfId="0" applyBorder="1" applyFont="1"/>
    <xf borderId="1" fillId="2" fontId="2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left" readingOrder="0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borderId="10" fillId="0" fontId="4" numFmtId="0" xfId="0" applyBorder="1" applyFont="1"/>
    <xf borderId="11" fillId="0" fontId="9" numFmtId="0" xfId="0" applyAlignment="1" applyBorder="1" applyFont="1">
      <alignment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2" fillId="0" fontId="9" numFmtId="0" xfId="0" applyAlignment="1" applyBorder="1" applyFont="1">
      <alignment shrinkToFit="0" vertical="center" wrapText="1"/>
    </xf>
    <xf borderId="0" fillId="4" fontId="11" numFmtId="0" xfId="0" applyFill="1" applyFont="1"/>
    <xf borderId="13" fillId="0" fontId="9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7" fontId="12" numFmtId="0" xfId="0" applyAlignment="1" applyFill="1" applyFont="1">
      <alignment horizontal="center" readingOrder="0" shrinkToFit="0" vertical="center" wrapText="1"/>
    </xf>
    <xf borderId="15" fillId="2" fontId="13" numFmtId="0" xfId="0" applyAlignment="1" applyBorder="1" applyFill="1" applyFont="1">
      <alignment horizontal="left" shrinkToFit="0" vertical="center" wrapText="1"/>
    </xf>
    <xf borderId="16" fillId="2" fontId="14" numFmtId="0" xfId="0" applyAlignment="1" applyBorder="1" applyFill="1" applyFont="1">
      <alignment horizontal="center" shrinkToFit="0" vertical="center" wrapText="1"/>
    </xf>
    <xf borderId="5" fillId="7" fontId="12" numFmtId="0" xfId="0" applyAlignment="1" applyBorder="1" applyFill="1" applyFont="1">
      <alignment horizontal="center" readingOrder="0" shrinkToFit="0" vertical="center" wrapText="1"/>
    </xf>
    <xf borderId="17" fillId="2" fontId="13" numFmtId="0" xfId="0" applyAlignment="1" applyBorder="1" applyFill="1" applyFont="1">
      <alignment horizontal="left" shrinkToFit="0" vertical="center" wrapText="1"/>
    </xf>
    <xf borderId="8" fillId="4" fontId="6" numFmtId="0" xfId="0" applyAlignment="1" applyBorder="1" applyFill="1" applyFont="1">
      <alignment horizontal="center" readingOrder="0" vertical="center"/>
    </xf>
    <xf borderId="18" fillId="2" fontId="8" numFmtId="164" xfId="0" applyAlignment="1" applyBorder="1" applyFill="1" applyFont="1" applyNumberFormat="1">
      <alignment horizontal="center" shrinkToFit="0" vertical="center" wrapText="1"/>
    </xf>
    <xf borderId="19" fillId="2" fontId="15" numFmtId="0" xfId="0" applyAlignment="1" applyBorder="1" applyFill="1" applyFont="1">
      <alignment horizontal="center" readingOrder="0" shrinkToFit="0" vertical="center" wrapText="1"/>
    </xf>
    <xf borderId="7" fillId="8" fontId="16" numFmtId="0" xfId="0" applyAlignment="1" applyBorder="1" applyFill="1" applyFont="1">
      <alignment readingOrder="0" shrinkToFit="0" vertical="center" wrapText="1"/>
    </xf>
    <xf borderId="7" fillId="8" fontId="16" numFmtId="0" xfId="0" applyAlignment="1" applyBorder="1" applyFill="1" applyFont="1">
      <alignment shrinkToFit="0" vertical="center" wrapText="1"/>
    </xf>
    <xf borderId="7" fillId="8" fontId="16" numFmtId="0" xfId="0" applyBorder="1" applyFill="1" applyFont="1"/>
    <xf borderId="0" fillId="8" fontId="16" numFmtId="0" xfId="0" applyFill="1" applyFont="1"/>
    <xf borderId="7" fillId="9" fontId="17" numFmtId="0" xfId="0" applyAlignment="1" applyBorder="1" applyFill="1" applyFont="1">
      <alignment readingOrder="0" shrinkToFit="0" vertical="center" wrapText="1"/>
    </xf>
    <xf borderId="20" fillId="9" fontId="17" numFmtId="0" xfId="0" applyAlignment="1" applyBorder="1" applyFill="1" applyFont="1">
      <alignment readingOrder="0" shrinkToFit="0" vertical="center" wrapText="1"/>
    </xf>
    <xf borderId="0" fillId="2" fontId="18" numFmtId="0" xfId="0" applyAlignment="1" applyFill="1" applyFont="1">
      <alignment horizontal="center" shrinkToFit="0" vertical="center" wrapText="1"/>
    </xf>
    <xf borderId="21" fillId="9" fontId="17" numFmtId="0" xfId="0" applyAlignment="1" applyBorder="1" applyFill="1" applyFont="1">
      <alignment readingOrder="0" shrinkToFit="0" vertical="center" wrapText="1"/>
    </xf>
    <xf borderId="22" fillId="2" fontId="19" numFmtId="0" xfId="0" applyAlignment="1" applyBorder="1" applyFill="1" applyFont="1">
      <alignment horizontal="center" shrinkToFit="0" vertical="center" wrapText="1"/>
    </xf>
    <xf borderId="23" fillId="0" fontId="9" numFmtId="0" xfId="0" applyAlignment="1" applyBorder="1" applyFont="1">
      <alignment shrinkToFit="0" vertical="center" wrapText="1"/>
    </xf>
    <xf borderId="24" fillId="2" fontId="18" numFmtId="0" xfId="0" applyAlignment="1" applyBorder="1" applyFill="1" applyFont="1">
      <alignment horizontal="center" shrinkToFit="0" vertical="center" wrapText="1"/>
    </xf>
    <xf borderId="25" fillId="2" fontId="20" numFmtId="0" xfId="0" applyAlignment="1" applyBorder="1" applyFill="1" applyFont="1">
      <alignment horizontal="center" shrinkToFit="0" vertical="center" wrapText="1"/>
    </xf>
    <xf borderId="26" fillId="0" fontId="9" numFmtId="0" xfId="0" applyAlignment="1" applyBorder="1" applyFont="1">
      <alignment shrinkToFit="0" vertical="center" wrapText="1"/>
    </xf>
    <xf borderId="5" fillId="2" fontId="21" numFmtId="165" xfId="0" applyAlignment="1" applyBorder="1" applyFill="1" applyFont="1" applyNumberFormat="1">
      <alignment horizontal="center" shrinkToFit="0" vertical="center" wrapText="1"/>
    </xf>
    <xf borderId="7" fillId="9" fontId="17" numFmtId="0" xfId="0" applyAlignment="1" applyBorder="1" applyFill="1" applyFont="1">
      <alignment readingOrder="0"/>
    </xf>
    <xf borderId="27" fillId="2" fontId="22" numFmtId="0" xfId="0" applyAlignment="1" applyBorder="1" applyFill="1" applyFont="1">
      <alignment horizontal="center" shrinkToFit="0" vertical="center" wrapText="1"/>
    </xf>
    <xf borderId="27" fillId="10" fontId="22" numFmtId="0" xfId="0" applyAlignment="1" applyBorder="1" applyFill="1" applyFont="1">
      <alignment horizontal="center" shrinkToFit="0" vertical="center" wrapText="1"/>
    </xf>
    <xf borderId="5" fillId="2" fontId="23" numFmtId="0" xfId="0" applyAlignment="1" applyBorder="1" applyFill="1" applyFont="1">
      <alignment horizontal="center" readingOrder="0" shrinkToFit="0" vertical="center" wrapText="1"/>
    </xf>
    <xf borderId="0" fillId="2" fontId="24" numFmtId="0" xfId="0" applyAlignment="1" applyFill="1" applyFont="1">
      <alignment horizontal="center" shrinkToFit="0" vertical="center" wrapText="1"/>
    </xf>
    <xf borderId="27" fillId="10" fontId="25" numFmtId="0" xfId="0" applyAlignment="1" applyBorder="1" applyFill="1" applyFont="1">
      <alignment horizontal="center" shrinkToFit="0" vertical="center" wrapText="1"/>
    </xf>
    <xf borderId="5" fillId="2" fontId="26" numFmtId="0" xfId="0" applyAlignment="1" applyBorder="1" applyFill="1" applyFont="1">
      <alignment horizontal="center" shrinkToFit="0" vertical="center" wrapText="1"/>
    </xf>
    <xf borderId="5" fillId="2" fontId="21" numFmtId="0" xfId="0" applyAlignment="1" applyBorder="1" applyFill="1" applyFont="1">
      <alignment horizontal="center" shrinkToFit="0" vertical="center" wrapText="1"/>
    </xf>
    <xf borderId="27" fillId="0" fontId="27" numFmtId="0" xfId="0" applyAlignment="1" applyBorder="1" applyFont="1">
      <alignment horizontal="center" shrinkToFit="0" vertical="center" wrapText="1"/>
    </xf>
    <xf borderId="24" fillId="2" fontId="24" numFmtId="0" xfId="0" applyAlignment="1" applyBorder="1" applyFill="1" applyFont="1">
      <alignment horizontal="center" shrinkToFit="0" vertical="center" wrapText="1"/>
    </xf>
    <xf borderId="28" fillId="2" fontId="25" numFmtId="0" xfId="0" applyAlignment="1" applyBorder="1" applyFill="1" applyFont="1">
      <alignment horizontal="center" shrinkToFit="0" vertical="center" wrapText="1"/>
    </xf>
    <xf borderId="5" fillId="2" fontId="24" numFmtId="165" xfId="0" applyAlignment="1" applyBorder="1" applyFill="1" applyFont="1" applyNumberFormat="1">
      <alignment horizontal="center" shrinkToFit="0" vertical="center" wrapText="1"/>
    </xf>
    <xf borderId="16" fillId="0" fontId="4" numFmtId="0" xfId="0" applyBorder="1" applyFont="1"/>
    <xf borderId="5" fillId="2" fontId="24" numFmtId="0" xfId="0" applyAlignment="1" applyBorder="1" applyFill="1" applyFont="1">
      <alignment horizontal="center" readingOrder="0" shrinkToFit="0" vertical="center" wrapText="1"/>
    </xf>
    <xf borderId="19" fillId="2" fontId="8" numFmtId="164" xfId="0" applyAlignment="1" applyBorder="1" applyFill="1" applyFont="1" applyNumberFormat="1">
      <alignment horizontal="center" shrinkToFit="0" vertical="center" wrapText="1"/>
    </xf>
    <xf borderId="29" fillId="2" fontId="28" numFmtId="0" xfId="0" applyAlignment="1" applyBorder="1" applyFill="1" applyFont="1">
      <alignment horizontal="center" shrinkToFit="0" vertical="center" wrapText="1"/>
    </xf>
    <xf borderId="30" fillId="0" fontId="20" numFmtId="0" xfId="0" applyAlignment="1" applyBorder="1" applyFont="1">
      <alignment horizontal="center" shrinkToFit="0" vertical="center" wrapText="1"/>
    </xf>
    <xf borderId="5" fillId="2" fontId="24" numFmtId="0" xfId="0" applyAlignment="1" applyBorder="1" applyFill="1" applyFont="1">
      <alignment horizontal="center" shrinkToFit="0" vertical="center" wrapText="1"/>
    </xf>
    <xf borderId="31" fillId="2" fontId="22" numFmtId="0" xfId="0" applyAlignment="1" applyBorder="1" applyFill="1" applyFont="1">
      <alignment horizontal="center" shrinkToFit="0" vertical="center" wrapText="1"/>
    </xf>
    <xf borderId="5" fillId="2" fontId="24" numFmtId="0" xfId="0" applyAlignment="1" applyBorder="1" applyFill="1" applyFont="1">
      <alignment horizontal="center" readingOrder="0" shrinkToFit="0" vertical="center" wrapText="1"/>
    </xf>
    <xf borderId="5" fillId="2" fontId="24" numFmtId="166" xfId="0" applyAlignment="1" applyBorder="1" applyFill="1" applyFont="1" applyNumberFormat="1">
      <alignment horizontal="center" shrinkToFit="0" vertical="center" wrapText="1"/>
    </xf>
    <xf borderId="31" fillId="10" fontId="22" numFmtId="0" xfId="0" applyAlignment="1" applyBorder="1" applyFill="1" applyFont="1">
      <alignment horizontal="center" shrinkToFit="0" vertical="center" wrapText="1"/>
    </xf>
    <xf borderId="0" fillId="0" fontId="29" numFmtId="0" xfId="0" applyFont="1"/>
    <xf borderId="32" fillId="0" fontId="25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vertical="center"/>
    </xf>
    <xf borderId="31" fillId="0" fontId="22" numFmtId="0" xfId="0" applyAlignment="1" applyBorder="1" applyFont="1">
      <alignment horizontal="center" shrinkToFit="0" vertical="center" wrapText="1"/>
    </xf>
    <xf borderId="7" fillId="0" fontId="7" numFmtId="166" xfId="0" applyAlignment="1" applyBorder="1" applyFont="1" applyNumberFormat="1">
      <alignment shrinkToFit="0" vertical="center" wrapText="1"/>
    </xf>
    <xf borderId="31" fillId="0" fontId="25" numFmtId="0" xfId="0" applyAlignment="1" applyBorder="1" applyFont="1">
      <alignment horizontal="center" shrinkToFit="0" vertical="center" wrapText="1"/>
    </xf>
    <xf borderId="31" fillId="0" fontId="27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vertical="center"/>
    </xf>
    <xf borderId="33" fillId="0" fontId="4" numFmtId="0" xfId="0" applyBorder="1" applyFont="1"/>
    <xf borderId="30" fillId="2" fontId="20" numFmtId="0" xfId="0" applyAlignment="1" applyBorder="1" applyFill="1" applyFont="1">
      <alignment horizontal="center" shrinkToFit="0" vertical="center" wrapText="1"/>
    </xf>
    <xf borderId="31" fillId="10" fontId="25" numFmtId="0" xfId="0" applyAlignment="1" applyBorder="1" applyFill="1" applyFont="1">
      <alignment horizontal="center" shrinkToFit="0" vertical="center" wrapText="1"/>
    </xf>
    <xf borderId="32" fillId="2" fontId="25" numFmtId="0" xfId="0" applyAlignment="1" applyBorder="1" applyFill="1" applyFont="1">
      <alignment horizontal="center" shrinkToFit="0" vertical="center" wrapText="1"/>
    </xf>
    <xf borderId="34" fillId="11" fontId="14" numFmtId="0" xfId="0" applyAlignment="1" applyBorder="1" applyFill="1" applyFont="1">
      <alignment horizontal="center" shrinkToFit="0" vertical="center" wrapText="1"/>
    </xf>
    <xf borderId="19" fillId="11" fontId="8" numFmtId="164" xfId="0" applyAlignment="1" applyBorder="1" applyFill="1" applyFont="1" applyNumberFormat="1">
      <alignment horizontal="center" shrinkToFit="0" vertical="center" wrapText="1"/>
    </xf>
    <xf borderId="19" fillId="11" fontId="15" numFmtId="0" xfId="0" applyAlignment="1" applyBorder="1" applyFill="1" applyFont="1">
      <alignment horizontal="center" readingOrder="0" shrinkToFit="0" vertical="center" wrapText="1"/>
    </xf>
    <xf borderId="29" fillId="11" fontId="28" numFmtId="0" xfId="0" applyAlignment="1" applyBorder="1" applyFill="1" applyFont="1">
      <alignment horizontal="center" shrinkToFit="0" vertical="center" wrapText="1"/>
    </xf>
    <xf borderId="30" fillId="11" fontId="20" numFmtId="0" xfId="0" applyAlignment="1" applyBorder="1" applyFill="1" applyFont="1">
      <alignment horizontal="center" shrinkToFit="0" vertical="center" wrapText="1"/>
    </xf>
    <xf borderId="31" fillId="11" fontId="22" numFmtId="0" xfId="0" applyAlignment="1" applyBorder="1" applyFill="1" applyFont="1">
      <alignment horizontal="center" shrinkToFit="0" vertical="center" wrapText="1"/>
    </xf>
    <xf borderId="5" fillId="2" fontId="21" numFmtId="166" xfId="0" applyAlignment="1" applyBorder="1" applyFill="1" applyFont="1" applyNumberFormat="1">
      <alignment horizontal="center" shrinkToFit="0" vertical="center" wrapText="1"/>
    </xf>
    <xf borderId="31" fillId="11" fontId="25" numFmtId="0" xfId="0" applyAlignment="1" applyBorder="1" applyFill="1" applyFont="1">
      <alignment horizontal="center" shrinkToFit="0" vertical="center" wrapText="1"/>
    </xf>
    <xf borderId="31" fillId="11" fontId="27" numFmtId="0" xfId="0" applyAlignment="1" applyBorder="1" applyFill="1" applyFont="1">
      <alignment horizontal="center" shrinkToFit="0" vertical="center" wrapText="1"/>
    </xf>
    <xf borderId="32" fillId="11" fontId="25" numFmtId="0" xfId="0" applyAlignment="1" applyBorder="1" applyFill="1" applyFont="1">
      <alignment horizontal="center" shrinkToFit="0" vertical="center" wrapText="1"/>
    </xf>
    <xf borderId="35" fillId="0" fontId="4" numFmtId="0" xfId="0" applyBorder="1" applyFont="1"/>
    <xf borderId="30" fillId="11" fontId="30" numFmtId="0" xfId="0" applyAlignment="1" applyBorder="1" applyFill="1" applyFont="1">
      <alignment horizontal="center" shrinkToFit="0" vertical="center" wrapText="1"/>
    </xf>
    <xf borderId="30" fillId="11" fontId="20" numFmtId="166" xfId="0" applyAlignment="1" applyBorder="1" applyFill="1" applyFont="1" applyNumberFormat="1">
      <alignment horizontal="center" shrinkToFit="0" vertical="center" wrapText="1"/>
    </xf>
    <xf borderId="32" fillId="11" fontId="30" numFmtId="0" xfId="0" applyAlignment="1" applyBorder="1" applyFill="1" applyFont="1">
      <alignment horizontal="center" shrinkToFit="0" vertical="center" wrapText="1"/>
    </xf>
    <xf borderId="34" fillId="0" fontId="14" numFmtId="0" xfId="0" applyAlignment="1" applyBorder="1" applyFont="1">
      <alignment horizontal="center" shrinkToFit="0" vertical="center" wrapText="1"/>
    </xf>
    <xf borderId="19" fillId="0" fontId="8" numFmtId="164" xfId="0" applyAlignment="1" applyBorder="1" applyFont="1" applyNumberFormat="1">
      <alignment horizontal="center" shrinkToFit="0" vertical="center" wrapText="1"/>
    </xf>
    <xf borderId="19" fillId="0" fontId="15" numFmtId="0" xfId="0" applyAlignment="1" applyBorder="1" applyFont="1">
      <alignment horizontal="center" readingOrder="0" shrinkToFit="0" vertical="center" wrapText="1"/>
    </xf>
    <xf borderId="29" fillId="0" fontId="28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30" fillId="0" fontId="20" numFmtId="166" xfId="0" applyAlignment="1" applyBorder="1" applyFont="1" applyNumberFormat="1">
      <alignment horizontal="center" shrinkToFit="0" vertical="center" wrapText="1"/>
    </xf>
    <xf borderId="31" fillId="2" fontId="25" numFmtId="0" xfId="0" applyAlignment="1" applyBorder="1" applyFill="1" applyFont="1">
      <alignment horizontal="center" shrinkToFit="0" vertical="center" wrapText="1"/>
    </xf>
    <xf borderId="36" fillId="0" fontId="9" numFmtId="0" xfId="0" applyAlignment="1" applyBorder="1" applyFont="1">
      <alignment shrinkToFit="0" vertical="center" wrapText="1"/>
    </xf>
    <xf borderId="37" fillId="0" fontId="9" numFmtId="0" xfId="0" applyAlignment="1" applyBorder="1" applyFont="1">
      <alignment shrinkToFit="0" vertical="center" wrapText="1"/>
    </xf>
    <xf borderId="38" fillId="0" fontId="9" numFmtId="0" xfId="0" applyAlignment="1" applyBorder="1" applyFont="1">
      <alignment shrinkToFit="0" vertical="center" wrapText="1"/>
    </xf>
    <xf borderId="39" fillId="0" fontId="9" numFmtId="0" xfId="0" applyAlignment="1" applyBorder="1" applyFont="1">
      <alignment shrinkToFit="0" vertical="center" wrapText="1"/>
    </xf>
    <xf borderId="40" fillId="11" fontId="20" numFmtId="0" xfId="0" applyAlignment="1" applyBorder="1" applyFill="1" applyFont="1">
      <alignment horizontal="center" shrinkToFit="0" vertical="center" wrapText="1"/>
    </xf>
    <xf borderId="41" fillId="11" fontId="22" numFmtId="0" xfId="0" applyAlignment="1" applyBorder="1" applyFill="1" applyFont="1">
      <alignment horizontal="center" shrinkToFit="0" vertical="center" wrapText="1"/>
    </xf>
    <xf borderId="41" fillId="11" fontId="25" numFmtId="0" xfId="0" applyAlignment="1" applyBorder="1" applyFill="1" applyFont="1">
      <alignment horizontal="center" shrinkToFit="0" vertical="center" wrapText="1"/>
    </xf>
    <xf borderId="41" fillId="11" fontId="27" numFmtId="0" xfId="0" applyAlignment="1" applyBorder="1" applyFill="1" applyFont="1">
      <alignment horizontal="center" shrinkToFit="0" vertical="center" wrapText="1"/>
    </xf>
    <xf borderId="30" fillId="0" fontId="30" numFmtId="0" xfId="0" applyAlignment="1" applyBorder="1" applyFont="1">
      <alignment horizontal="center" shrinkToFit="0" vertical="center" wrapText="1"/>
    </xf>
    <xf borderId="31" fillId="0" fontId="30" numFmtId="0" xfId="0" applyAlignment="1" applyBorder="1" applyFont="1">
      <alignment horizontal="center" shrinkToFit="0" vertical="center" wrapText="1"/>
    </xf>
    <xf borderId="32" fillId="0" fontId="30" numFmtId="0" xfId="0" applyAlignment="1" applyBorder="1" applyFont="1">
      <alignment horizontal="center" shrinkToFit="0" vertical="center" wrapText="1"/>
    </xf>
    <xf borderId="19" fillId="2" fontId="8" numFmtId="165" xfId="0" applyAlignment="1" applyBorder="1" applyFill="1" applyFont="1" applyNumberFormat="1">
      <alignment horizontal="center" shrinkToFit="0" vertical="center" wrapText="1"/>
    </xf>
    <xf borderId="19" fillId="2" fontId="31" numFmtId="165" xfId="0" applyAlignment="1" applyBorder="1" applyFill="1" applyFont="1" applyNumberFormat="1">
      <alignment horizontal="center" shrinkToFit="0" vertical="center" wrapText="1"/>
    </xf>
    <xf borderId="19" fillId="2" fontId="32" numFmtId="0" xfId="0" applyAlignment="1" applyBorder="1" applyFill="1" applyFont="1">
      <alignment horizontal="center" readingOrder="0" shrinkToFit="0" vertical="center" wrapText="1"/>
    </xf>
    <xf borderId="29" fillId="2" fontId="33" numFmtId="0" xfId="0" applyAlignment="1" applyBorder="1" applyFill="1" applyFont="1">
      <alignment horizontal="center" shrinkToFit="0" vertical="center" wrapText="1"/>
    </xf>
    <xf borderId="42" fillId="0" fontId="9" numFmtId="0" xfId="0" applyAlignment="1" applyBorder="1" applyFont="1">
      <alignment shrinkToFit="0" vertical="center" wrapText="1"/>
    </xf>
    <xf borderId="43" fillId="0" fontId="9" numFmtId="0" xfId="0" applyAlignment="1" applyBorder="1" applyFont="1">
      <alignment shrinkToFit="0" vertical="center" wrapText="1"/>
    </xf>
    <xf borderId="44" fillId="0" fontId="9" numFmtId="0" xfId="0" applyAlignment="1" applyBorder="1" applyFont="1">
      <alignment shrinkToFit="0" vertical="center" wrapText="1"/>
    </xf>
    <xf borderId="45" fillId="0" fontId="9" numFmtId="0" xfId="0" applyAlignment="1" applyBorder="1" applyFont="1">
      <alignment shrinkToFit="0" vertical="center" wrapText="1"/>
    </xf>
    <xf borderId="17" fillId="2" fontId="13" numFmtId="0" xfId="0" applyAlignment="1" applyBorder="1" applyFill="1" applyFont="1">
      <alignment horizontal="left" readingOrder="0" shrinkToFit="0" vertical="center" wrapText="1"/>
    </xf>
    <xf borderId="46" fillId="3" fontId="3" numFmtId="0" xfId="0" applyAlignment="1" applyBorder="1" applyFill="1" applyFont="1">
      <alignment vertical="bottom"/>
    </xf>
    <xf borderId="47" fillId="3" fontId="3" numFmtId="0" xfId="0" applyAlignment="1" applyBorder="1" applyFill="1" applyFont="1">
      <alignment vertical="bottom"/>
    </xf>
    <xf borderId="48" fillId="0" fontId="7" numFmtId="0" xfId="0" applyAlignment="1" applyBorder="1" applyFont="1">
      <alignment shrinkToFit="0" vertical="center" wrapText="1"/>
    </xf>
    <xf borderId="0" fillId="9" fontId="17" numFmtId="0" xfId="0" applyAlignment="1" applyFill="1" applyFont="1">
      <alignment readingOrder="0"/>
    </xf>
    <xf borderId="49" fillId="3" fontId="3" numFmtId="0" xfId="0" applyAlignment="1" applyBorder="1" applyFill="1" applyFont="1">
      <alignment vertical="bottom"/>
    </xf>
    <xf borderId="0" fillId="3" fontId="3" numFmtId="0" xfId="0" applyAlignment="1" applyFill="1" applyFont="1">
      <alignment vertical="bottom"/>
    </xf>
    <xf borderId="50" fillId="0" fontId="9" numFmtId="0" xfId="0" applyAlignment="1" applyBorder="1" applyFont="1">
      <alignment shrinkToFit="0" vertical="center" wrapText="1"/>
    </xf>
    <xf borderId="51" fillId="0" fontId="9" numFmtId="0" xfId="0" applyAlignment="1" applyBorder="1" applyFont="1">
      <alignment shrinkToFit="0" vertical="center" wrapText="1"/>
    </xf>
    <xf borderId="52" fillId="0" fontId="9" numFmtId="0" xfId="0" applyAlignment="1" applyBorder="1" applyFont="1">
      <alignment shrinkToFit="0" vertical="center" wrapText="1"/>
    </xf>
    <xf borderId="53" fillId="0" fontId="9" numFmtId="0" xfId="0" applyAlignment="1" applyBorder="1" applyFont="1">
      <alignment shrinkToFit="0" vertical="center" wrapText="1"/>
    </xf>
    <xf borderId="7" fillId="0" fontId="7" numFmtId="166" xfId="0" applyBorder="1" applyFont="1" applyNumberFormat="1"/>
    <xf borderId="0" fillId="0" fontId="11" numFmtId="0" xfId="0" applyFont="1"/>
    <xf borderId="48" fillId="8" fontId="16" numFmtId="0" xfId="0" applyAlignment="1" applyBorder="1" applyFill="1" applyFont="1">
      <alignment readingOrder="0" shrinkToFit="0" vertical="center" wrapText="1"/>
    </xf>
    <xf borderId="15" fillId="8" fontId="16" numFmtId="0" xfId="0" applyAlignment="1" applyBorder="1" applyFill="1" applyFont="1">
      <alignment horizontal="left" shrinkToFit="0" vertical="center" wrapText="1"/>
    </xf>
    <xf borderId="17" fillId="8" fontId="16" numFmtId="0" xfId="0" applyAlignment="1" applyBorder="1" applyFill="1" applyFont="1">
      <alignment horizontal="left" shrinkToFit="0" vertical="center" wrapText="1"/>
    </xf>
    <xf borderId="48" fillId="9" fontId="17" numFmtId="0" xfId="0" applyAlignment="1" applyBorder="1" applyFill="1" applyFont="1">
      <alignment readingOrder="0" shrinkToFit="0" vertical="center" wrapText="1"/>
    </xf>
    <xf borderId="54" fillId="9" fontId="17" numFmtId="0" xfId="0" applyAlignment="1" applyBorder="1" applyFill="1" applyFont="1">
      <alignment horizontal="left" readingOrder="0" shrinkToFit="0" vertical="center" wrapText="1"/>
    </xf>
    <xf borderId="54" fillId="2" fontId="34" numFmtId="0" xfId="0" applyAlignment="1" applyBorder="1" applyFill="1" applyFont="1">
      <alignment horizontal="left" shrinkToFit="0" vertical="center" wrapText="1"/>
    </xf>
    <xf borderId="55" fillId="0" fontId="9" numFmtId="0" xfId="0" applyAlignment="1" applyBorder="1" applyFont="1">
      <alignment shrinkToFit="0" vertical="center" wrapText="1"/>
    </xf>
    <xf borderId="56" fillId="0" fontId="9" numFmtId="0" xfId="0" applyAlignment="1" applyBorder="1" applyFont="1">
      <alignment shrinkToFit="0" vertical="center" wrapText="1"/>
    </xf>
    <xf borderId="48" fillId="0" fontId="3" numFmtId="166" xfId="0" applyAlignment="1" applyBorder="1" applyFont="1" applyNumberFormat="1">
      <alignment shrinkToFit="0" vertical="center" wrapText="1"/>
    </xf>
    <xf borderId="57" fillId="0" fontId="9" numFmtId="0" xfId="0" applyAlignment="1" applyBorder="1" applyFont="1">
      <alignment shrinkToFit="0" vertical="center" wrapText="1"/>
    </xf>
    <xf borderId="58" fillId="0" fontId="9" numFmtId="0" xfId="0" applyAlignment="1" applyBorder="1" applyFont="1">
      <alignment shrinkToFit="0" vertical="center" wrapText="1"/>
    </xf>
    <xf borderId="15" fillId="2" fontId="35" numFmtId="0" xfId="0" applyAlignment="1" applyBorder="1" applyFill="1" applyFont="1">
      <alignment shrinkToFit="0" vertical="center" wrapText="1"/>
    </xf>
    <xf borderId="17" fillId="2" fontId="35" numFmtId="0" xfId="0" applyAlignment="1" applyBorder="1" applyFill="1" applyFont="1">
      <alignment shrinkToFit="0" vertical="center" wrapText="1"/>
    </xf>
    <xf borderId="17" fillId="0" fontId="3" numFmtId="166" xfId="0" applyAlignment="1" applyBorder="1" applyFont="1" applyNumberFormat="1">
      <alignment shrinkToFit="0" vertical="center" wrapText="1"/>
    </xf>
    <xf borderId="59" fillId="2" fontId="35" numFmtId="0" xfId="0" applyAlignment="1" applyBorder="1" applyFill="1" applyFont="1">
      <alignment shrinkToFit="0" vertical="center" wrapText="1"/>
    </xf>
    <xf borderId="60" fillId="3" fontId="3" numFmtId="0" xfId="0" applyAlignment="1" applyBorder="1" applyFill="1" applyFont="1">
      <alignment vertical="bottom"/>
    </xf>
    <xf borderId="61" fillId="3" fontId="3" numFmtId="0" xfId="0" applyAlignment="1" applyBorder="1" applyFill="1" applyFont="1">
      <alignment vertical="bottom"/>
    </xf>
    <xf borderId="6" fillId="0" fontId="7" numFmtId="0" xfId="0" applyBorder="1" applyFont="1"/>
    <xf borderId="1" fillId="0" fontId="7" numFmtId="0" xfId="0" applyBorder="1" applyFont="1"/>
    <xf borderId="1" fillId="0" fontId="7" numFmtId="166" xfId="0" applyBorder="1" applyFont="1" applyNumberFormat="1"/>
    <xf borderId="47" fillId="12" fontId="3" numFmtId="0" xfId="0" applyAlignment="1" applyBorder="1" applyFill="1" applyFont="1">
      <alignment horizontal="right" vertical="center"/>
    </xf>
    <xf borderId="0" fillId="12" fontId="3" numFmtId="0" xfId="0" applyAlignment="1" applyFill="1" applyFont="1">
      <alignment horizontal="right" vertical="center"/>
    </xf>
    <xf borderId="0" fillId="0" fontId="29" numFmtId="166" xfId="0" applyFont="1" applyNumberFormat="1"/>
    <xf borderId="0" fillId="4" fontId="6" numFmtId="0" xfId="0" applyAlignment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0" fillId="13" fontId="36" numFmtId="0" xfId="0" applyFill="1" applyFont="1"/>
    <xf borderId="5" fillId="2" fontId="3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B2E5B2"/>
          <bgColor rgb="FFB2E5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gif"/><Relationship Id="rId3" Type="http://schemas.openxmlformats.org/officeDocument/2006/relationships/image" Target="../media/image3.gif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361950</xdr:rowOff>
    </xdr:from>
    <xdr:ext cx="1743075" cy="4572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0</xdr:rowOff>
    </xdr:from>
    <xdr:ext cx="666750" cy="6667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571500" cy="571500"/>
    <xdr:pic>
      <xdr:nvPicPr>
        <xdr:cNvPr id="0" name="image1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571500" cy="571500"/>
    <xdr:pic>
      <xdr:nvPicPr>
        <xdr:cNvPr id="0" name="image3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581025" cy="5715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561975" cy="571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590550" cy="571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647700" cy="5715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brandbastion.com/inspiration/new-year-social-media-post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151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28.88"/>
    <col customWidth="1" min="3" max="5" width="12.63"/>
    <col customWidth="1" min="6" max="6" width="2.75"/>
    <col customWidth="1" min="7" max="7" width="3.88"/>
    <col customWidth="1" min="8" max="8" width="27.63"/>
    <col customWidth="1" min="9" max="9" width="7.63"/>
    <col customWidth="1" min="10" max="10" width="3.63"/>
    <col customWidth="1" min="11" max="11" width="17.63"/>
    <col customWidth="1" min="12" max="12" width="15.38"/>
    <col customWidth="1" min="13" max="13" width="10.38"/>
    <col customWidth="1" min="14" max="14" width="6.75"/>
  </cols>
  <sheetData>
    <row r="1" ht="15.75" customHeight="1">
      <c r="A1" s="3"/>
      <c r="B1" s="5"/>
      <c r="C1" s="5"/>
      <c r="D1" s="5"/>
      <c r="E1" s="5"/>
      <c r="F1" s="5"/>
      <c r="G1" s="9"/>
      <c r="H1" s="9"/>
      <c r="I1" s="9"/>
      <c r="J1" s="9"/>
      <c r="K1" s="9"/>
      <c r="L1" s="9"/>
      <c r="M1" s="9"/>
    </row>
    <row r="2">
      <c r="A2" s="3"/>
      <c r="B2" s="13" t="s">
        <v>2</v>
      </c>
      <c r="C2" s="5"/>
      <c r="D2" s="5"/>
      <c r="E2" s="5"/>
      <c r="F2" s="5"/>
      <c r="G2" s="15"/>
      <c r="H2" s="17"/>
      <c r="I2" s="19"/>
      <c r="J2" s="15"/>
      <c r="K2" s="21"/>
      <c r="L2" s="22"/>
      <c r="M2" s="9"/>
    </row>
    <row r="3">
      <c r="A3" s="3"/>
      <c r="B3" s="5"/>
      <c r="C3" s="5"/>
      <c r="D3" s="5"/>
      <c r="E3" s="5"/>
      <c r="F3" s="5"/>
      <c r="G3" s="15"/>
      <c r="H3" s="24"/>
      <c r="I3" s="27"/>
      <c r="J3" s="15"/>
      <c r="K3" s="24"/>
      <c r="L3" s="27"/>
      <c r="M3" s="9"/>
    </row>
    <row r="4">
      <c r="A4" s="3"/>
      <c r="B4" s="13" t="s">
        <v>19</v>
      </c>
      <c r="C4" s="5"/>
      <c r="D4" s="5"/>
      <c r="E4" s="5"/>
      <c r="F4" s="5"/>
      <c r="G4" s="31" t="s">
        <v>24</v>
      </c>
      <c r="H4" s="32"/>
      <c r="I4" s="32"/>
      <c r="J4" s="32"/>
      <c r="K4" s="15"/>
      <c r="L4" s="31" t="s">
        <v>30</v>
      </c>
      <c r="M4" s="33"/>
      <c r="N4" s="34"/>
    </row>
    <row r="5">
      <c r="A5" s="3"/>
      <c r="B5" s="13" t="s">
        <v>31</v>
      </c>
      <c r="C5" s="13" t="s">
        <v>32</v>
      </c>
      <c r="D5" s="13" t="s">
        <v>33</v>
      </c>
      <c r="E5" s="13" t="s">
        <v>34</v>
      </c>
      <c r="F5" s="5"/>
      <c r="G5" s="35" t="s">
        <v>7</v>
      </c>
      <c r="H5" s="36" t="s">
        <v>8</v>
      </c>
      <c r="I5" s="38"/>
      <c r="J5" s="35" t="s">
        <v>4</v>
      </c>
      <c r="K5" s="40"/>
      <c r="L5" s="43"/>
      <c r="M5" s="45" t="s">
        <v>37</v>
      </c>
    </row>
    <row r="6">
      <c r="A6" s="3"/>
      <c r="B6" s="5">
        <f>IFERROR(__xludf.DUMMYFUNCTION("COUNTA(QUERY({August26!F3:F1000;September26!F3:F1000;October26!F3:F1000;November26!F3:F1000;December26!F3:F1000}, ""SELECT * WHERE Col1 IS NOT NULL"", 0))"),1.0)</f>
        <v>1</v>
      </c>
      <c r="C6" s="5">
        <f>IFERROR(__xludf.DUMMYFUNCTION("COUNTA(QUERY({August26!C3:C1000;September26!C3:C1000;October26!C3:C1000;November26!C3:C1000;December26!C3:C1000}, ""SELECT * WHERE Col1 = date '""&amp;TEXT(TODAY(),""yyyy-mm-dd"")&amp;""'"", 0))"),1.0)</f>
        <v>1</v>
      </c>
      <c r="D6" s="5">
        <f>IFERROR(__xludf.DUMMYFUNCTION("COUNTA(QUERY({August26!C3:C1000;September26!C3:C1000;October26!C3:C1000;November26!C3:C1000;December26!C3:C1000}, ""SELECT * WHERE Col1 &gt; date '""&amp;TEXT(TODAY(),""yyyy-mm-dd"")&amp;""'"", 0))"),129.0)</f>
        <v>129</v>
      </c>
      <c r="E6" s="5">
        <f>IFERROR(__xludf.DUMMYFUNCTION("COUNTA(QUERY({August26!G3:G1000;September26!G3:G1000;October26!G3:G1000;November26!G3:G1000;December26!G3:G1000}, ""SELECT * WHERE Col1 = 'Done'"", 0))"),1.0)</f>
        <v>1</v>
      </c>
      <c r="F6" s="5"/>
      <c r="G6" s="15" t="str">
        <f>IFERROR(__xludf.DUMMYFUNCTION("IFERROR(QUERY({August26!C3:H1000;September26!C3:H1000;October26!C3:H1000;November26!C3:H1000;December26!C3:H1000}, ""SELECT Col4, Col5, Col6, Col1 WHERE Col1 = date '""&amp;TEXT(TODAY(),""yyyy-mm-dd"")&amp;""'"", 0), ""No content today"")"),"")</f>
        <v/>
      </c>
      <c r="H6" s="24" t="str">
        <f>IFERROR(__xludf.DUMMYFUNCTION("""COMPUTED_VALUE"""),"Not Started")</f>
        <v>Not Started</v>
      </c>
      <c r="I6" s="27" t="str">
        <f>IFERROR(__xludf.DUMMYFUNCTION("""COMPUTED_VALUE"""),"Not Started")</f>
        <v>Not Started</v>
      </c>
      <c r="J6" s="71">
        <f>IFERROR(__xludf.DUMMYFUNCTION("""COMPUTED_VALUE"""),46265.0)</f>
        <v>46265</v>
      </c>
      <c r="K6" s="24"/>
      <c r="L6" s="27"/>
      <c r="M6" s="9">
        <f t="array" ref="M6">COUNTIFS({August26!M3:M1000;September26!M3:M1000;October26!M3:M1000;November26!M3:M1000;December26!M3:M1000}, "Filius", {August26!G3:G1000;September26!G3:G1000;October26!G3:G1000;November26!G3:G1000;December26!G3:G1000}, "&lt;&gt;Done")</f>
        <v>0</v>
      </c>
    </row>
    <row r="7">
      <c r="A7" s="3"/>
      <c r="B7" s="5"/>
      <c r="C7" s="5"/>
      <c r="D7" s="5"/>
      <c r="E7" s="5"/>
      <c r="F7" s="5"/>
      <c r="G7" s="15"/>
      <c r="H7" s="15"/>
      <c r="I7" s="15"/>
      <c r="J7" s="71"/>
      <c r="K7" s="15"/>
      <c r="L7" s="97" t="s">
        <v>81</v>
      </c>
      <c r="M7" s="9">
        <f t="array" ref="M7">COUNTIFS({August26!N3:N1000;September26!N3:N1000;October26!N3:N1000;November26!N3:N1000;December26!N3:N1000}, "Raka", {August26!G3:G1000;September26!G3:G1000;October26!G3:G1000;November26!G3:G1000;December26!G3:G1000}, "&lt;&gt;Done")</f>
        <v>0</v>
      </c>
    </row>
    <row r="8">
      <c r="A8" s="3"/>
      <c r="B8" s="13" t="s">
        <v>93</v>
      </c>
      <c r="C8" s="13" t="s">
        <v>94</v>
      </c>
      <c r="D8" s="5"/>
      <c r="E8" s="5"/>
      <c r="F8" s="5"/>
      <c r="G8" s="15"/>
      <c r="H8" s="100"/>
      <c r="I8" s="101"/>
      <c r="J8" s="71"/>
      <c r="K8" s="102"/>
      <c r="L8" s="103"/>
      <c r="M8" s="9">
        <f t="array" ref="M8">COUNTIFS({August26!O3:O1000;September26!O3:O1000;October26!O3:O1000;November26!O3:O1000;December26!O3:O1000}, "Kevin", {August26!G3:G1000;September26!G3:G1000;October26!G3:G1000;November26!G3:G1000;December26!G3:G1000}, "&lt;&gt;Done")</f>
        <v>0</v>
      </c>
    </row>
    <row r="9">
      <c r="A9" s="3"/>
      <c r="B9" s="5">
        <f>IFERROR(__xludf.DUMMYFUNCTION("COUNTA(QUERY({August26!C3:G1000;September26!C3:G1000;October26!C3:G1000;November26!C3:G1000;December26!C3:G1000}, ""SELECT Col1 WHERE Col1 &lt; date '""&amp;TEXT(TODAY(),""yyyy-mm-dd"")&amp;""' AND Col5 != 'Done' AND Col1 IS NOT NULL"", 0))"),34.0)</f>
        <v>34</v>
      </c>
      <c r="C9" s="5">
        <f>IFERROR(E6/B6, 0)</f>
        <v>1</v>
      </c>
      <c r="D9" s="5"/>
      <c r="E9" s="5"/>
      <c r="F9" s="5"/>
      <c r="G9" s="15"/>
      <c r="H9" s="24"/>
      <c r="I9" s="27"/>
      <c r="J9" s="71"/>
      <c r="K9" s="24"/>
      <c r="L9" s="27"/>
      <c r="M9" s="9">
        <f t="array" ref="M9">COUNTIFS({August26!P3:P1000;September26!P3:P1000;October26!P3:P1000;November26!P3:P1000;December26!P3:P1000}, "Dimas", {August26!G3:G1000;September26!G3:G1000;October26!G3:G1000;November26!G3:G1000;December26!G3:G1000}, "&lt;&gt;Done")</f>
        <v>0</v>
      </c>
    </row>
    <row r="10">
      <c r="A10" s="3"/>
      <c r="B10" s="5"/>
      <c r="C10" s="5"/>
      <c r="D10" s="5"/>
      <c r="E10" s="5"/>
      <c r="F10" s="5"/>
      <c r="G10" s="15"/>
      <c r="H10" s="15"/>
      <c r="I10" s="15"/>
      <c r="J10" s="71"/>
      <c r="K10" s="15"/>
      <c r="L10" s="97" t="s">
        <v>114</v>
      </c>
      <c r="M10" s="9">
        <f t="array" ref="M10">COUNTIFS({August26!Q3:Q1000;September26!Q3:Q1000;October26!Q3:Q1000;November26!Q3:Q1000;December26!Q3:Q1000}, "Alya", {August26!G3:G1000;September26!G3:G1000;October26!G3:G1000;November26!G3:G1000;December26!G3:G1000}, "&lt;&gt;Done")</f>
        <v>0</v>
      </c>
    </row>
    <row r="11">
      <c r="A11" s="3"/>
      <c r="B11" s="5"/>
      <c r="C11" s="5"/>
      <c r="D11" s="5"/>
      <c r="E11" s="5"/>
      <c r="F11" s="5"/>
      <c r="G11" s="15"/>
      <c r="H11" s="115"/>
      <c r="I11" s="116"/>
      <c r="J11" s="71"/>
      <c r="K11" s="117"/>
      <c r="L11" s="118"/>
      <c r="M11" s="9"/>
    </row>
    <row r="12">
      <c r="A12" s="3"/>
      <c r="B12" s="5"/>
      <c r="C12" s="5"/>
      <c r="D12" s="5"/>
      <c r="E12" s="5"/>
      <c r="F12" s="5"/>
      <c r="G12" s="15"/>
      <c r="H12" s="24"/>
      <c r="I12" s="27"/>
      <c r="J12" s="71"/>
      <c r="K12" s="24"/>
      <c r="L12" s="119" t="s">
        <v>115</v>
      </c>
      <c r="M12" s="33"/>
      <c r="N12" s="34"/>
    </row>
    <row r="13">
      <c r="A13" s="120"/>
      <c r="B13" s="121"/>
      <c r="C13" s="121"/>
      <c r="D13" s="121"/>
      <c r="E13" s="121"/>
      <c r="F13" s="121"/>
      <c r="G13" s="122"/>
      <c r="H13" s="15"/>
      <c r="I13" s="15"/>
      <c r="J13" s="71"/>
      <c r="K13" s="15"/>
      <c r="L13" s="35" t="s">
        <v>7</v>
      </c>
      <c r="M13" s="45" t="s">
        <v>4</v>
      </c>
      <c r="N13" s="123" t="s">
        <v>116</v>
      </c>
    </row>
    <row r="14">
      <c r="A14" s="124"/>
      <c r="B14" s="125"/>
      <c r="C14" s="125"/>
      <c r="D14" s="125"/>
      <c r="E14" s="125"/>
      <c r="F14" s="125"/>
      <c r="G14" s="122"/>
      <c r="H14" s="126"/>
      <c r="I14" s="127"/>
      <c r="J14" s="71"/>
      <c r="K14" s="128"/>
      <c r="L14" s="129" t="str">
        <f>IFERROR(__xludf.DUMMYFUNCTION("IFERROR(QUERY({August26!C3:S1000;September26!C3:S1000;October26!C3:S1000;November26!C3:S1000;December26!C3:S1000}, ""SELECT Col4, Col1, 'Missing PIC' WHERE Col4 IS NOT NULL AND (Col11 IS NULL OR Col12 IS NULL OR Col13 IS NULL OR Col14 IS NULL OR Col15 IS "&amp;"NULL) LIMIT 5"", 0), ""All clear!"")"),"")</f>
        <v/>
      </c>
      <c r="M14" s="130" t="str">
        <f>IFERROR(__xludf.DUMMYFUNCTION("""COMPUTED_VALUE"""),"")</f>
        <v/>
      </c>
      <c r="N14" s="131" t="str">
        <f>IFERROR(__xludf.DUMMYFUNCTION("""COMPUTED_VALUE"""),"""Missing PIC""()")</f>
        <v>"Missing PIC"()</v>
      </c>
    </row>
    <row r="15">
      <c r="A15" s="124"/>
      <c r="B15" s="125"/>
      <c r="C15" s="125"/>
      <c r="D15" s="125"/>
      <c r="E15" s="125"/>
      <c r="F15" s="125"/>
      <c r="G15" s="132" t="s">
        <v>117</v>
      </c>
      <c r="H15" s="133"/>
      <c r="I15" s="134"/>
      <c r="J15" s="32"/>
      <c r="K15" s="24"/>
      <c r="L15" s="27"/>
      <c r="M15" s="130"/>
    </row>
    <row r="16">
      <c r="A16" s="124"/>
      <c r="B16" s="125"/>
      <c r="C16" s="125"/>
      <c r="D16" s="125"/>
      <c r="E16" s="125"/>
      <c r="F16" s="125"/>
      <c r="G16" s="135" t="s">
        <v>7</v>
      </c>
      <c r="H16" s="136" t="s">
        <v>8</v>
      </c>
      <c r="I16" s="136" t="s">
        <v>9</v>
      </c>
      <c r="J16" s="35" t="s">
        <v>4</v>
      </c>
      <c r="K16" s="137"/>
      <c r="L16" s="137"/>
      <c r="M16" s="130"/>
    </row>
    <row r="17">
      <c r="A17" s="124"/>
      <c r="B17" s="125"/>
      <c r="C17" s="125"/>
      <c r="D17" s="125"/>
      <c r="E17" s="125"/>
      <c r="F17" s="125"/>
      <c r="G17" s="122" t="str">
        <f>IFERROR(__xludf.DUMMYFUNCTION("IFERROR(QUERY({August26!C3:H1000;September26!C3:H1000;October26!C3:H1000;November26!C3:H1000;December26!C3:H1000}, ""SELECT Col4, Col5, Col6, Col1 WHERE Col1 &gt; date '""&amp;TEXT(TODAY(),""yyyy-mm-dd"")&amp;""' AND Col5 != 'Done' ORDER BY Col1 ASC LIMIT 5"", 0), "&amp;"""No upcoming content"")"),"")</f>
        <v/>
      </c>
      <c r="H17" s="138" t="str">
        <f>IFERROR(__xludf.DUMMYFUNCTION("""COMPUTED_VALUE"""),"Not Started")</f>
        <v>Not Started</v>
      </c>
      <c r="I17" s="139" t="str">
        <f>IFERROR(__xludf.DUMMYFUNCTION("""COMPUTED_VALUE"""),"Not Started")</f>
        <v>Not Started</v>
      </c>
      <c r="J17" s="140">
        <f>IFERROR(__xludf.DUMMYFUNCTION("""COMPUTED_VALUE"""),46266.0)</f>
        <v>46266</v>
      </c>
      <c r="K17" s="141"/>
      <c r="L17" s="142"/>
      <c r="M17" s="130"/>
    </row>
    <row r="18">
      <c r="A18" s="124"/>
      <c r="B18" s="125"/>
      <c r="C18" s="125"/>
      <c r="D18" s="125"/>
      <c r="E18" s="125"/>
      <c r="F18" s="125"/>
      <c r="G18" s="122"/>
      <c r="H18" s="143" t="str">
        <f>IFERROR(__xludf.DUMMYFUNCTION("""COMPUTED_VALUE"""),"Not Started")</f>
        <v>Not Started</v>
      </c>
      <c r="I18" s="144" t="str">
        <f>IFERROR(__xludf.DUMMYFUNCTION("""COMPUTED_VALUE"""),"Not Started")</f>
        <v>Not Started</v>
      </c>
      <c r="J18" s="145">
        <f>IFERROR(__xludf.DUMMYFUNCTION("""COMPUTED_VALUE"""),46267.0)</f>
        <v>46267</v>
      </c>
      <c r="K18" s="146"/>
      <c r="L18" s="144"/>
      <c r="M18" s="130"/>
    </row>
    <row r="19" ht="32.25" customHeight="1">
      <c r="A19" s="147"/>
      <c r="B19" s="148"/>
      <c r="C19" s="148"/>
      <c r="D19" s="148"/>
      <c r="E19" s="148"/>
      <c r="F19" s="148"/>
      <c r="G19" s="149"/>
      <c r="H19" s="150" t="str">
        <f>IFERROR(__xludf.DUMMYFUNCTION("""COMPUTED_VALUE"""),"Not Started")</f>
        <v>Not Started</v>
      </c>
      <c r="I19" s="150" t="str">
        <f>IFERROR(__xludf.DUMMYFUNCTION("""COMPUTED_VALUE"""),"Not Started")</f>
        <v>Not Started</v>
      </c>
      <c r="J19" s="151">
        <f>IFERROR(__xludf.DUMMYFUNCTION("""COMPUTED_VALUE"""),46268.0)</f>
        <v>46268</v>
      </c>
      <c r="K19" s="150"/>
      <c r="L19" s="150"/>
      <c r="M19" s="151"/>
    </row>
    <row r="20">
      <c r="A20" s="152"/>
      <c r="B20" s="152"/>
      <c r="C20" s="152"/>
      <c r="D20" s="152"/>
      <c r="E20" s="152"/>
      <c r="F20" s="152"/>
      <c r="G20" s="152"/>
      <c r="H20" s="152" t="str">
        <f>IFERROR(__xludf.DUMMYFUNCTION("""COMPUTED_VALUE"""),"Not Started")</f>
        <v>Not Started</v>
      </c>
      <c r="I20" s="152" t="str">
        <f>IFERROR(__xludf.DUMMYFUNCTION("""COMPUTED_VALUE"""),"Not Started")</f>
        <v>Not Started</v>
      </c>
      <c r="J20" s="152">
        <f>IFERROR(__xludf.DUMMYFUNCTION("""COMPUTED_VALUE"""),46269.0)</f>
        <v>46269</v>
      </c>
      <c r="K20" s="152"/>
      <c r="L20" s="152"/>
      <c r="M20" s="152"/>
    </row>
    <row r="21" ht="15.75" customHeight="1">
      <c r="A21" s="153"/>
      <c r="B21" s="153"/>
      <c r="C21" s="153"/>
      <c r="D21" s="153"/>
      <c r="E21" s="153"/>
      <c r="F21" s="153"/>
      <c r="G21" s="153"/>
      <c r="H21" s="153" t="str">
        <f>IFERROR(__xludf.DUMMYFUNCTION("""COMPUTED_VALUE"""),"Not Started")</f>
        <v>Not Started</v>
      </c>
      <c r="I21" s="153" t="str">
        <f>IFERROR(__xludf.DUMMYFUNCTION("""COMPUTED_VALUE"""),"Not Started")</f>
        <v>Not Started</v>
      </c>
      <c r="J21" s="153">
        <f>IFERROR(__xludf.DUMMYFUNCTION("""COMPUTED_VALUE"""),46270.0)</f>
        <v>46270</v>
      </c>
      <c r="K21" s="153"/>
      <c r="L21" s="153"/>
      <c r="M21" s="153"/>
    </row>
    <row r="22" ht="15.75" customHeight="1">
      <c r="A22" s="67"/>
      <c r="G22" s="67"/>
      <c r="I22" s="67"/>
      <c r="J22" s="154"/>
      <c r="L22" s="67"/>
      <c r="M22" s="67"/>
    </row>
    <row r="23" ht="15.75" customHeight="1">
      <c r="A23" s="67"/>
      <c r="G23" s="67"/>
      <c r="I23" s="67"/>
      <c r="J23" s="154"/>
      <c r="L23" s="67"/>
      <c r="M23" s="67"/>
    </row>
    <row r="24" ht="15.75" customHeight="1">
      <c r="A24" s="67"/>
      <c r="G24" s="67"/>
      <c r="I24" s="67"/>
      <c r="J24" s="154"/>
      <c r="L24" s="67"/>
      <c r="M24" s="67"/>
    </row>
    <row r="25" ht="15.75" customHeight="1">
      <c r="A25" s="67"/>
      <c r="G25" s="67"/>
      <c r="I25" s="67"/>
      <c r="J25" s="154"/>
      <c r="L25" s="67"/>
      <c r="M25" s="67"/>
    </row>
    <row r="26" ht="15.75" customHeight="1">
      <c r="A26" s="67"/>
      <c r="G26" s="67"/>
      <c r="I26" s="67"/>
      <c r="J26" s="67"/>
      <c r="L26" s="67"/>
      <c r="M26" s="67"/>
    </row>
    <row r="27" ht="15.75" customHeight="1">
      <c r="A27" s="67"/>
      <c r="G27" s="67"/>
      <c r="I27" s="67"/>
      <c r="J27" s="67"/>
      <c r="L27" s="67"/>
      <c r="M27" s="67"/>
    </row>
    <row r="28" ht="15.75" customHeight="1">
      <c r="A28" s="67"/>
      <c r="G28" s="67"/>
      <c r="I28" s="67"/>
      <c r="J28" s="67"/>
      <c r="L28" s="67"/>
      <c r="M28" s="67"/>
    </row>
    <row r="29" ht="15.75" customHeight="1">
      <c r="A29" s="67"/>
      <c r="G29" s="67"/>
      <c r="I29" s="67"/>
      <c r="J29" s="67"/>
      <c r="L29" s="67"/>
      <c r="M29" s="67"/>
    </row>
    <row r="30" ht="15.75" customHeight="1">
      <c r="A30" s="67"/>
      <c r="G30" s="67"/>
      <c r="I30" s="67"/>
      <c r="J30" s="67"/>
      <c r="L30" s="67"/>
      <c r="M30" s="67"/>
    </row>
    <row r="31" ht="15.75" customHeight="1">
      <c r="A31" s="67"/>
      <c r="G31" s="67"/>
      <c r="I31" s="67"/>
      <c r="J31" s="67"/>
      <c r="L31" s="67"/>
      <c r="M31" s="67"/>
    </row>
    <row r="32" ht="15.75" customHeight="1">
      <c r="A32" s="67"/>
      <c r="G32" s="67"/>
      <c r="I32" s="67"/>
      <c r="J32" s="67"/>
      <c r="L32" s="67"/>
      <c r="M32" s="67"/>
    </row>
    <row r="33" ht="15.75" customHeight="1">
      <c r="A33" s="67"/>
      <c r="G33" s="67"/>
      <c r="I33" s="67"/>
      <c r="J33" s="67"/>
      <c r="L33" s="67"/>
      <c r="M33" s="67"/>
    </row>
    <row r="34" ht="15.75" customHeight="1">
      <c r="A34" s="67"/>
      <c r="G34" s="67"/>
      <c r="I34" s="67"/>
      <c r="J34" s="67"/>
      <c r="L34" s="67"/>
      <c r="M34" s="67"/>
    </row>
    <row r="35" ht="15.75" customHeight="1">
      <c r="A35" s="67"/>
      <c r="G35" s="67"/>
      <c r="I35" s="67"/>
      <c r="J35" s="67"/>
      <c r="L35" s="67"/>
      <c r="M35" s="67"/>
    </row>
    <row r="36" ht="15.75" customHeight="1">
      <c r="A36" s="67"/>
      <c r="G36" s="67"/>
      <c r="I36" s="67"/>
      <c r="J36" s="67"/>
      <c r="L36" s="67"/>
      <c r="M36" s="67"/>
    </row>
    <row r="37" ht="15.75" customHeight="1">
      <c r="A37" s="67"/>
      <c r="G37" s="67"/>
      <c r="I37" s="67"/>
      <c r="J37" s="67"/>
      <c r="L37" s="67"/>
      <c r="M37" s="67"/>
    </row>
    <row r="38" ht="15.75" customHeight="1">
      <c r="A38" s="67"/>
      <c r="G38" s="67"/>
      <c r="I38" s="67"/>
      <c r="J38" s="67"/>
      <c r="L38" s="67"/>
      <c r="M38" s="67"/>
    </row>
    <row r="39" ht="15.75" customHeight="1">
      <c r="A39" s="67"/>
      <c r="G39" s="67"/>
      <c r="I39" s="67"/>
      <c r="J39" s="67"/>
      <c r="L39" s="67"/>
      <c r="M39" s="67"/>
    </row>
    <row r="40" ht="15.75" customHeight="1">
      <c r="A40" s="67"/>
      <c r="G40" s="67"/>
      <c r="I40" s="67"/>
      <c r="J40" s="67"/>
      <c r="L40" s="67"/>
      <c r="M40" s="67"/>
    </row>
    <row r="41" ht="15.75" customHeight="1">
      <c r="A41" s="67"/>
      <c r="G41" s="67"/>
      <c r="I41" s="67"/>
      <c r="J41" s="67"/>
      <c r="L41" s="67"/>
      <c r="M41" s="67"/>
    </row>
    <row r="42" ht="15.75" customHeight="1">
      <c r="A42" s="67"/>
      <c r="G42" s="67"/>
      <c r="I42" s="67"/>
      <c r="J42" s="67"/>
      <c r="L42" s="67"/>
      <c r="M42" s="67"/>
    </row>
    <row r="43" ht="15.75" customHeight="1">
      <c r="A43" s="67"/>
      <c r="G43" s="67"/>
      <c r="I43" s="67"/>
      <c r="J43" s="67"/>
      <c r="L43" s="67"/>
      <c r="M43" s="67"/>
    </row>
    <row r="44" ht="15.75" customHeight="1">
      <c r="A44" s="67"/>
      <c r="G44" s="67"/>
      <c r="I44" s="67"/>
      <c r="J44" s="67"/>
      <c r="L44" s="67"/>
      <c r="M44" s="67"/>
    </row>
    <row r="45" ht="15.75" customHeight="1">
      <c r="A45" s="67"/>
      <c r="G45" s="67"/>
      <c r="I45" s="67"/>
      <c r="J45" s="67"/>
      <c r="L45" s="67"/>
      <c r="M45" s="67"/>
    </row>
    <row r="46" ht="15.75" customHeight="1">
      <c r="A46" s="67"/>
      <c r="G46" s="67"/>
      <c r="I46" s="67"/>
      <c r="J46" s="67"/>
      <c r="L46" s="67"/>
      <c r="M46" s="67"/>
    </row>
    <row r="47" ht="15.75" customHeight="1">
      <c r="A47" s="67"/>
      <c r="G47" s="67"/>
      <c r="I47" s="67"/>
      <c r="J47" s="67"/>
      <c r="L47" s="67"/>
      <c r="M47" s="67"/>
    </row>
    <row r="48" ht="15.75" customHeight="1">
      <c r="A48" s="67"/>
      <c r="G48" s="67"/>
      <c r="I48" s="67"/>
      <c r="J48" s="67"/>
      <c r="L48" s="67"/>
      <c r="M48" s="67"/>
    </row>
    <row r="49" ht="15.75" customHeight="1">
      <c r="A49" s="67"/>
      <c r="G49" s="67"/>
      <c r="I49" s="67"/>
      <c r="J49" s="67"/>
      <c r="L49" s="67"/>
      <c r="M49" s="67"/>
    </row>
    <row r="50" ht="15.75" customHeight="1">
      <c r="A50" s="67"/>
      <c r="G50" s="67"/>
      <c r="I50" s="67"/>
      <c r="J50" s="67"/>
      <c r="L50" s="67"/>
      <c r="M50" s="67"/>
    </row>
    <row r="51" ht="15.75" customHeight="1">
      <c r="A51" s="67"/>
      <c r="G51" s="67"/>
      <c r="I51" s="67"/>
      <c r="J51" s="67"/>
      <c r="L51" s="67"/>
      <c r="M51" s="67"/>
    </row>
    <row r="52" ht="15.75" customHeight="1">
      <c r="A52" s="67"/>
      <c r="G52" s="67"/>
      <c r="I52" s="67"/>
      <c r="J52" s="67"/>
      <c r="L52" s="67"/>
      <c r="M52" s="67"/>
    </row>
    <row r="53" ht="15.75" customHeight="1">
      <c r="A53" s="67"/>
      <c r="G53" s="67"/>
      <c r="I53" s="67"/>
      <c r="J53" s="67"/>
      <c r="L53" s="67"/>
      <c r="M53" s="67"/>
    </row>
    <row r="54" ht="15.75" customHeight="1">
      <c r="A54" s="67"/>
      <c r="G54" s="67"/>
      <c r="I54" s="67"/>
      <c r="J54" s="67"/>
      <c r="L54" s="67"/>
      <c r="M54" s="67"/>
    </row>
    <row r="55" ht="15.75" customHeight="1">
      <c r="A55" s="67"/>
      <c r="G55" s="67"/>
      <c r="I55" s="67"/>
      <c r="J55" s="67"/>
      <c r="L55" s="67"/>
      <c r="M55" s="67"/>
    </row>
    <row r="56" ht="15.75" customHeight="1">
      <c r="A56" s="67"/>
      <c r="G56" s="67"/>
      <c r="I56" s="67"/>
      <c r="J56" s="67"/>
      <c r="L56" s="67"/>
      <c r="M56" s="67"/>
    </row>
    <row r="57" ht="15.75" customHeight="1">
      <c r="A57" s="67"/>
      <c r="G57" s="67"/>
      <c r="I57" s="67"/>
      <c r="J57" s="67"/>
      <c r="L57" s="67"/>
      <c r="M57" s="67"/>
    </row>
    <row r="58" ht="15.75" customHeight="1">
      <c r="A58" s="67"/>
      <c r="G58" s="67"/>
      <c r="I58" s="67"/>
      <c r="J58" s="67"/>
      <c r="L58" s="67"/>
      <c r="M58" s="67"/>
    </row>
    <row r="59" ht="15.75" customHeight="1">
      <c r="A59" s="67"/>
      <c r="G59" s="67"/>
      <c r="I59" s="67"/>
      <c r="J59" s="67"/>
      <c r="L59" s="67"/>
      <c r="M59" s="67"/>
    </row>
    <row r="60" ht="15.75" customHeight="1">
      <c r="A60" s="67"/>
      <c r="G60" s="67"/>
      <c r="I60" s="67"/>
      <c r="J60" s="67"/>
      <c r="L60" s="67"/>
      <c r="M60" s="67"/>
    </row>
    <row r="61" ht="15.75" customHeight="1">
      <c r="A61" s="67"/>
      <c r="G61" s="67"/>
      <c r="I61" s="67"/>
      <c r="J61" s="67"/>
      <c r="L61" s="67"/>
      <c r="M61" s="67"/>
    </row>
    <row r="62" ht="15.75" customHeight="1">
      <c r="A62" s="67"/>
      <c r="G62" s="67"/>
      <c r="I62" s="67"/>
      <c r="J62" s="67"/>
      <c r="L62" s="67"/>
      <c r="M62" s="67"/>
    </row>
    <row r="63" ht="15.75" customHeight="1">
      <c r="A63" s="67"/>
      <c r="G63" s="67"/>
      <c r="I63" s="67"/>
      <c r="J63" s="67"/>
      <c r="L63" s="67"/>
      <c r="M63" s="67"/>
    </row>
    <row r="64" ht="15.75" customHeight="1">
      <c r="A64" s="67"/>
      <c r="G64" s="67"/>
      <c r="I64" s="67"/>
      <c r="J64" s="67"/>
      <c r="L64" s="67"/>
      <c r="M64" s="67"/>
    </row>
    <row r="65" ht="15.75" customHeight="1">
      <c r="A65" s="67"/>
      <c r="G65" s="67"/>
      <c r="I65" s="67"/>
      <c r="J65" s="67"/>
      <c r="L65" s="67"/>
      <c r="M65" s="67"/>
    </row>
    <row r="66" ht="15.75" customHeight="1">
      <c r="A66" s="67"/>
      <c r="G66" s="67"/>
      <c r="I66" s="67"/>
      <c r="J66" s="67"/>
      <c r="L66" s="67"/>
      <c r="M66" s="67"/>
    </row>
    <row r="67" ht="15.75" customHeight="1">
      <c r="A67" s="67"/>
      <c r="G67" s="67"/>
      <c r="I67" s="67"/>
      <c r="J67" s="67"/>
      <c r="L67" s="67"/>
      <c r="M67" s="67"/>
    </row>
    <row r="68" ht="15.75" customHeight="1">
      <c r="A68" s="67"/>
      <c r="G68" s="67"/>
      <c r="I68" s="67"/>
      <c r="J68" s="67"/>
      <c r="L68" s="67"/>
      <c r="M68" s="67"/>
    </row>
    <row r="69" ht="15.75" customHeight="1">
      <c r="A69" s="67"/>
      <c r="G69" s="67"/>
      <c r="I69" s="67"/>
      <c r="J69" s="67"/>
      <c r="L69" s="67"/>
      <c r="M69" s="67"/>
    </row>
    <row r="70" ht="15.75" customHeight="1">
      <c r="A70" s="67"/>
      <c r="G70" s="67"/>
      <c r="I70" s="67"/>
      <c r="J70" s="67"/>
      <c r="L70" s="67"/>
      <c r="M70" s="67"/>
    </row>
    <row r="71" ht="15.75" customHeight="1">
      <c r="A71" s="67"/>
      <c r="G71" s="67"/>
      <c r="I71" s="67"/>
      <c r="J71" s="67"/>
      <c r="L71" s="67"/>
      <c r="M71" s="67"/>
    </row>
    <row r="72" ht="15.75" customHeight="1">
      <c r="A72" s="67"/>
      <c r="G72" s="67"/>
      <c r="I72" s="67"/>
      <c r="J72" s="67"/>
      <c r="L72" s="67"/>
      <c r="M72" s="67"/>
    </row>
    <row r="73" ht="15.75" customHeight="1">
      <c r="A73" s="67"/>
      <c r="G73" s="67"/>
      <c r="I73" s="67"/>
      <c r="J73" s="67"/>
      <c r="L73" s="67"/>
      <c r="M73" s="67"/>
    </row>
    <row r="74" ht="15.75" customHeight="1">
      <c r="A74" s="67"/>
      <c r="G74" s="67"/>
      <c r="I74" s="67"/>
      <c r="J74" s="67"/>
      <c r="L74" s="67"/>
      <c r="M74" s="67"/>
    </row>
    <row r="75" ht="15.75" customHeight="1">
      <c r="A75" s="67"/>
      <c r="G75" s="67"/>
      <c r="I75" s="67"/>
      <c r="J75" s="67"/>
      <c r="L75" s="67"/>
      <c r="M75" s="67"/>
    </row>
    <row r="76" ht="15.75" customHeight="1">
      <c r="A76" s="67"/>
      <c r="G76" s="67"/>
      <c r="I76" s="67"/>
      <c r="J76" s="67"/>
      <c r="L76" s="67"/>
      <c r="M76" s="67"/>
    </row>
    <row r="77" ht="15.75" customHeight="1">
      <c r="A77" s="67"/>
      <c r="G77" s="67"/>
      <c r="I77" s="67"/>
      <c r="J77" s="67"/>
      <c r="L77" s="67"/>
      <c r="M77" s="67"/>
    </row>
    <row r="78" ht="15.75" customHeight="1">
      <c r="A78" s="67"/>
      <c r="G78" s="67"/>
      <c r="I78" s="67"/>
      <c r="J78" s="67"/>
      <c r="L78" s="67"/>
      <c r="M78" s="67"/>
    </row>
    <row r="79" ht="15.75" customHeight="1">
      <c r="A79" s="67"/>
      <c r="G79" s="67"/>
      <c r="I79" s="67"/>
      <c r="J79" s="67"/>
      <c r="L79" s="67"/>
      <c r="M79" s="67"/>
    </row>
    <row r="80" ht="15.75" customHeight="1">
      <c r="A80" s="67"/>
      <c r="G80" s="67"/>
      <c r="I80" s="67"/>
      <c r="J80" s="67"/>
      <c r="L80" s="67"/>
      <c r="M80" s="67"/>
    </row>
    <row r="81" ht="15.75" customHeight="1">
      <c r="A81" s="67"/>
      <c r="G81" s="67"/>
      <c r="I81" s="67"/>
      <c r="J81" s="67"/>
      <c r="L81" s="67"/>
      <c r="M81" s="67"/>
    </row>
    <row r="82" ht="15.75" customHeight="1">
      <c r="A82" s="67"/>
      <c r="G82" s="67"/>
      <c r="I82" s="67"/>
      <c r="J82" s="67"/>
      <c r="L82" s="67"/>
      <c r="M82" s="67"/>
    </row>
    <row r="83" ht="15.75" customHeight="1">
      <c r="A83" s="67"/>
      <c r="G83" s="67"/>
      <c r="I83" s="67"/>
      <c r="J83" s="67"/>
      <c r="L83" s="67"/>
      <c r="M83" s="67"/>
    </row>
    <row r="84" ht="15.75" customHeight="1">
      <c r="A84" s="67"/>
      <c r="G84" s="67"/>
      <c r="I84" s="67"/>
      <c r="J84" s="67"/>
      <c r="L84" s="67"/>
      <c r="M84" s="67"/>
    </row>
    <row r="85" ht="15.75" customHeight="1">
      <c r="A85" s="67"/>
      <c r="G85" s="67"/>
      <c r="I85" s="67"/>
      <c r="J85" s="67"/>
      <c r="L85" s="67"/>
      <c r="M85" s="67"/>
    </row>
    <row r="86" ht="15.75" customHeight="1">
      <c r="A86" s="67"/>
      <c r="G86" s="67"/>
      <c r="I86" s="67"/>
      <c r="J86" s="67"/>
      <c r="L86" s="67"/>
      <c r="M86" s="67"/>
    </row>
    <row r="87" ht="15.75" customHeight="1">
      <c r="A87" s="67"/>
      <c r="G87" s="67"/>
      <c r="I87" s="67"/>
      <c r="J87" s="67"/>
      <c r="L87" s="67"/>
      <c r="M87" s="67"/>
    </row>
    <row r="88" ht="15.75" customHeight="1">
      <c r="A88" s="67"/>
      <c r="G88" s="67"/>
      <c r="I88" s="67"/>
      <c r="J88" s="67"/>
      <c r="L88" s="67"/>
      <c r="M88" s="67"/>
    </row>
    <row r="89" ht="15.75" customHeight="1">
      <c r="A89" s="67"/>
      <c r="G89" s="67"/>
      <c r="I89" s="67"/>
      <c r="J89" s="67"/>
      <c r="L89" s="67"/>
      <c r="M89" s="67"/>
    </row>
    <row r="90" ht="15.75" customHeight="1">
      <c r="A90" s="67"/>
      <c r="G90" s="67"/>
      <c r="I90" s="67"/>
      <c r="J90" s="67"/>
      <c r="L90" s="67"/>
      <c r="M90" s="67"/>
    </row>
    <row r="91" ht="15.75" customHeight="1">
      <c r="A91" s="67"/>
      <c r="G91" s="67"/>
      <c r="I91" s="67"/>
      <c r="J91" s="67"/>
      <c r="L91" s="67"/>
      <c r="M91" s="67"/>
    </row>
    <row r="92" ht="15.75" customHeight="1">
      <c r="A92" s="67"/>
      <c r="G92" s="67"/>
      <c r="I92" s="67"/>
      <c r="J92" s="67"/>
      <c r="L92" s="67"/>
      <c r="M92" s="67"/>
    </row>
    <row r="93" ht="15.75" customHeight="1">
      <c r="A93" s="67"/>
      <c r="G93" s="67"/>
      <c r="I93" s="67"/>
      <c r="J93" s="67"/>
      <c r="L93" s="67"/>
      <c r="M93" s="67"/>
    </row>
    <row r="94" ht="15.75" customHeight="1">
      <c r="A94" s="67"/>
      <c r="G94" s="67"/>
      <c r="I94" s="67"/>
      <c r="J94" s="67"/>
      <c r="L94" s="67"/>
      <c r="M94" s="67"/>
    </row>
    <row r="95" ht="15.75" customHeight="1">
      <c r="A95" s="67"/>
      <c r="G95" s="67"/>
      <c r="I95" s="67"/>
      <c r="J95" s="67"/>
      <c r="L95" s="67"/>
      <c r="M95" s="67"/>
    </row>
    <row r="96" ht="15.75" customHeight="1">
      <c r="A96" s="67"/>
      <c r="G96" s="67"/>
      <c r="I96" s="67"/>
      <c r="J96" s="67"/>
      <c r="L96" s="67"/>
      <c r="M96" s="67"/>
    </row>
    <row r="97" ht="15.75" customHeight="1">
      <c r="A97" s="67"/>
      <c r="G97" s="67"/>
      <c r="I97" s="67"/>
      <c r="J97" s="67"/>
      <c r="L97" s="67"/>
      <c r="M97" s="67"/>
    </row>
    <row r="98" ht="15.75" customHeight="1">
      <c r="A98" s="67"/>
      <c r="G98" s="67"/>
      <c r="I98" s="67"/>
      <c r="J98" s="67"/>
      <c r="L98" s="67"/>
      <c r="M98" s="67"/>
    </row>
    <row r="99" ht="15.75" customHeight="1">
      <c r="A99" s="67"/>
      <c r="G99" s="67"/>
      <c r="I99" s="67"/>
      <c r="J99" s="67"/>
      <c r="L99" s="67"/>
      <c r="M99" s="67"/>
    </row>
    <row r="100" ht="15.75" customHeight="1">
      <c r="A100" s="67"/>
      <c r="G100" s="67"/>
      <c r="I100" s="67"/>
      <c r="J100" s="67"/>
      <c r="L100" s="67"/>
      <c r="M100" s="67"/>
    </row>
    <row r="101" ht="15.75" customHeight="1">
      <c r="A101" s="67"/>
      <c r="G101" s="67"/>
      <c r="I101" s="67"/>
      <c r="J101" s="67"/>
      <c r="L101" s="67"/>
      <c r="M101" s="67"/>
    </row>
    <row r="102" ht="15.75" customHeight="1">
      <c r="A102" s="67"/>
      <c r="G102" s="67"/>
      <c r="I102" s="67"/>
      <c r="J102" s="67"/>
      <c r="L102" s="67"/>
      <c r="M102" s="67"/>
    </row>
    <row r="103" ht="15.75" customHeight="1">
      <c r="A103" s="67"/>
      <c r="G103" s="67"/>
      <c r="I103" s="67"/>
      <c r="J103" s="67"/>
      <c r="L103" s="67"/>
      <c r="M103" s="67"/>
    </row>
    <row r="104" ht="15.75" customHeight="1">
      <c r="A104" s="67"/>
      <c r="G104" s="67"/>
      <c r="I104" s="67"/>
      <c r="J104" s="67"/>
      <c r="L104" s="67"/>
      <c r="M104" s="67"/>
    </row>
    <row r="105" ht="15.75" customHeight="1">
      <c r="A105" s="67"/>
      <c r="G105" s="67"/>
      <c r="I105" s="67"/>
      <c r="J105" s="67"/>
      <c r="L105" s="67"/>
      <c r="M105" s="67"/>
    </row>
    <row r="106" ht="15.75" customHeight="1">
      <c r="A106" s="67"/>
      <c r="G106" s="67"/>
      <c r="I106" s="67"/>
      <c r="J106" s="67"/>
      <c r="L106" s="67"/>
      <c r="M106" s="67"/>
    </row>
    <row r="107" ht="15.75" customHeight="1">
      <c r="A107" s="67"/>
      <c r="G107" s="67"/>
      <c r="I107" s="67"/>
      <c r="J107" s="67"/>
      <c r="L107" s="67"/>
      <c r="M107" s="67"/>
    </row>
    <row r="108" ht="15.75" customHeight="1">
      <c r="A108" s="67"/>
      <c r="G108" s="67"/>
      <c r="I108" s="67"/>
      <c r="J108" s="67"/>
      <c r="L108" s="67"/>
      <c r="M108" s="67"/>
    </row>
    <row r="109" ht="15.75" customHeight="1">
      <c r="A109" s="67"/>
      <c r="G109" s="67"/>
      <c r="I109" s="67"/>
      <c r="J109" s="67"/>
      <c r="L109" s="67"/>
      <c r="M109" s="67"/>
    </row>
    <row r="110" ht="15.75" customHeight="1">
      <c r="A110" s="67"/>
      <c r="G110" s="67"/>
      <c r="I110" s="67"/>
      <c r="J110" s="67"/>
      <c r="L110" s="67"/>
      <c r="M110" s="67"/>
    </row>
    <row r="111" ht="15.75" customHeight="1">
      <c r="A111" s="67"/>
      <c r="G111" s="67"/>
      <c r="I111" s="67"/>
      <c r="J111" s="67"/>
      <c r="L111" s="67"/>
      <c r="M111" s="67"/>
    </row>
    <row r="112" ht="15.75" customHeight="1">
      <c r="A112" s="67"/>
      <c r="G112" s="67"/>
      <c r="I112" s="67"/>
      <c r="J112" s="67"/>
      <c r="L112" s="67"/>
      <c r="M112" s="67"/>
    </row>
    <row r="113" ht="15.75" customHeight="1">
      <c r="A113" s="67"/>
      <c r="G113" s="67"/>
      <c r="I113" s="67"/>
      <c r="J113" s="67"/>
      <c r="L113" s="67"/>
      <c r="M113" s="67"/>
    </row>
    <row r="114" ht="15.75" customHeight="1">
      <c r="A114" s="67"/>
      <c r="G114" s="67"/>
      <c r="I114" s="67"/>
      <c r="J114" s="67"/>
      <c r="L114" s="67"/>
      <c r="M114" s="67"/>
    </row>
    <row r="115" ht="15.75" customHeight="1">
      <c r="A115" s="67"/>
      <c r="G115" s="67"/>
      <c r="I115" s="67"/>
      <c r="J115" s="67"/>
      <c r="L115" s="67"/>
      <c r="M115" s="67"/>
    </row>
    <row r="116" ht="15.75" customHeight="1">
      <c r="A116" s="67"/>
      <c r="G116" s="67"/>
      <c r="I116" s="67"/>
      <c r="J116" s="67"/>
      <c r="L116" s="67"/>
      <c r="M116" s="67"/>
    </row>
    <row r="117" ht="15.75" customHeight="1">
      <c r="A117" s="67"/>
      <c r="G117" s="67"/>
      <c r="I117" s="67"/>
      <c r="J117" s="67"/>
      <c r="L117" s="67"/>
      <c r="M117" s="67"/>
    </row>
    <row r="118" ht="15.75" customHeight="1">
      <c r="A118" s="67"/>
      <c r="G118" s="67"/>
      <c r="I118" s="67"/>
      <c r="J118" s="67"/>
      <c r="L118" s="67"/>
      <c r="M118" s="67"/>
    </row>
    <row r="119" ht="15.75" customHeight="1">
      <c r="A119" s="67"/>
      <c r="G119" s="67"/>
      <c r="I119" s="67"/>
      <c r="J119" s="67"/>
      <c r="L119" s="67"/>
      <c r="M119" s="67"/>
    </row>
    <row r="120" ht="15.75" customHeight="1">
      <c r="A120" s="67"/>
      <c r="G120" s="67"/>
      <c r="I120" s="67"/>
      <c r="J120" s="67"/>
      <c r="L120" s="67"/>
      <c r="M120" s="67"/>
    </row>
    <row r="121" ht="15.75" customHeight="1">
      <c r="A121" s="67"/>
      <c r="G121" s="67"/>
      <c r="I121" s="67"/>
      <c r="J121" s="67"/>
      <c r="L121" s="67"/>
      <c r="M121" s="67"/>
    </row>
    <row r="122" ht="15.75" customHeight="1">
      <c r="A122" s="67"/>
      <c r="G122" s="67"/>
      <c r="I122" s="67"/>
      <c r="J122" s="67"/>
      <c r="L122" s="67"/>
      <c r="M122" s="67"/>
    </row>
    <row r="123" ht="15.75" customHeight="1">
      <c r="A123" s="67"/>
      <c r="G123" s="67"/>
      <c r="I123" s="67"/>
      <c r="J123" s="67"/>
      <c r="L123" s="67"/>
      <c r="M123" s="67"/>
    </row>
    <row r="124" ht="15.75" customHeight="1">
      <c r="A124" s="67"/>
      <c r="G124" s="67"/>
      <c r="I124" s="67"/>
      <c r="J124" s="67"/>
      <c r="L124" s="67"/>
      <c r="M124" s="67"/>
    </row>
    <row r="125" ht="15.75" customHeight="1">
      <c r="A125" s="67"/>
      <c r="G125" s="67"/>
      <c r="I125" s="67"/>
      <c r="J125" s="67"/>
      <c r="L125" s="67"/>
      <c r="M125" s="67"/>
    </row>
    <row r="126" ht="15.75" customHeight="1">
      <c r="A126" s="67"/>
      <c r="G126" s="67"/>
      <c r="I126" s="67"/>
      <c r="J126" s="67"/>
      <c r="L126" s="67"/>
      <c r="M126" s="67"/>
    </row>
    <row r="127" ht="15.75" customHeight="1">
      <c r="A127" s="67"/>
      <c r="G127" s="67"/>
      <c r="I127" s="67"/>
      <c r="J127" s="67"/>
      <c r="L127" s="67"/>
      <c r="M127" s="67"/>
    </row>
    <row r="128" ht="15.75" customHeight="1">
      <c r="A128" s="67"/>
      <c r="G128" s="67"/>
      <c r="I128" s="67"/>
      <c r="J128" s="67"/>
      <c r="L128" s="67"/>
      <c r="M128" s="67"/>
    </row>
    <row r="129" ht="15.75" customHeight="1">
      <c r="A129" s="67"/>
      <c r="G129" s="67"/>
      <c r="I129" s="67"/>
      <c r="J129" s="67"/>
      <c r="L129" s="67"/>
      <c r="M129" s="67"/>
    </row>
    <row r="130" ht="15.75" customHeight="1">
      <c r="A130" s="67"/>
      <c r="G130" s="67"/>
      <c r="I130" s="67"/>
      <c r="J130" s="67"/>
      <c r="L130" s="67"/>
      <c r="M130" s="67"/>
    </row>
    <row r="131" ht="15.75" customHeight="1">
      <c r="A131" s="67"/>
      <c r="G131" s="67"/>
      <c r="I131" s="67"/>
      <c r="J131" s="67"/>
      <c r="L131" s="67"/>
      <c r="M131" s="67"/>
    </row>
    <row r="132" ht="15.75" customHeight="1">
      <c r="A132" s="67"/>
      <c r="G132" s="67"/>
      <c r="I132" s="67"/>
      <c r="J132" s="67"/>
      <c r="L132" s="67"/>
      <c r="M132" s="67"/>
    </row>
    <row r="133" ht="15.75" customHeight="1">
      <c r="A133" s="67"/>
      <c r="G133" s="67"/>
      <c r="I133" s="67"/>
      <c r="J133" s="67"/>
      <c r="L133" s="67"/>
      <c r="M133" s="67"/>
    </row>
    <row r="134" ht="15.75" customHeight="1">
      <c r="A134" s="67"/>
      <c r="G134" s="67"/>
      <c r="I134" s="67"/>
      <c r="J134" s="67"/>
      <c r="L134" s="67"/>
      <c r="M134" s="67"/>
    </row>
    <row r="135" ht="15.75" customHeight="1">
      <c r="A135" s="67"/>
      <c r="G135" s="67"/>
      <c r="I135" s="67"/>
      <c r="J135" s="67"/>
      <c r="L135" s="67"/>
      <c r="M135" s="67"/>
    </row>
    <row r="136" ht="15.75" customHeight="1">
      <c r="A136" s="67"/>
      <c r="G136" s="67"/>
      <c r="I136" s="67"/>
      <c r="J136" s="67"/>
      <c r="L136" s="67"/>
      <c r="M136" s="67"/>
    </row>
    <row r="137" ht="15.75" customHeight="1">
      <c r="A137" s="67"/>
      <c r="G137" s="67"/>
      <c r="I137" s="67"/>
      <c r="J137" s="67"/>
      <c r="L137" s="67"/>
      <c r="M137" s="67"/>
    </row>
    <row r="138" ht="15.75" customHeight="1">
      <c r="A138" s="67"/>
      <c r="G138" s="67"/>
      <c r="I138" s="67"/>
      <c r="J138" s="67"/>
      <c r="L138" s="67"/>
      <c r="M138" s="67"/>
    </row>
    <row r="139" ht="15.75" customHeight="1">
      <c r="A139" s="67"/>
      <c r="G139" s="67"/>
      <c r="I139" s="67"/>
      <c r="J139" s="67"/>
      <c r="L139" s="67"/>
      <c r="M139" s="67"/>
    </row>
    <row r="140" ht="15.75" customHeight="1">
      <c r="A140" s="67"/>
      <c r="G140" s="67"/>
      <c r="I140" s="67"/>
      <c r="J140" s="67"/>
      <c r="L140" s="67"/>
      <c r="M140" s="67"/>
    </row>
    <row r="141" ht="15.75" customHeight="1">
      <c r="A141" s="67"/>
      <c r="G141" s="67"/>
      <c r="I141" s="67"/>
      <c r="J141" s="67"/>
      <c r="L141" s="67"/>
      <c r="M141" s="67"/>
    </row>
    <row r="142" ht="15.75" customHeight="1">
      <c r="A142" s="67"/>
      <c r="G142" s="67"/>
      <c r="I142" s="67"/>
      <c r="J142" s="67"/>
      <c r="L142" s="67"/>
      <c r="M142" s="67"/>
    </row>
    <row r="143" ht="15.75" customHeight="1">
      <c r="A143" s="67"/>
      <c r="G143" s="67"/>
      <c r="I143" s="67"/>
      <c r="J143" s="67"/>
      <c r="L143" s="67"/>
      <c r="M143" s="67"/>
    </row>
    <row r="144" ht="15.75" customHeight="1">
      <c r="A144" s="67"/>
      <c r="G144" s="67"/>
      <c r="I144" s="67"/>
      <c r="J144" s="67"/>
      <c r="L144" s="67"/>
      <c r="M144" s="67"/>
    </row>
    <row r="145" ht="15.75" customHeight="1">
      <c r="A145" s="67"/>
      <c r="G145" s="67"/>
      <c r="I145" s="67"/>
      <c r="J145" s="67"/>
      <c r="L145" s="67"/>
      <c r="M145" s="67"/>
    </row>
    <row r="146" ht="15.75" customHeight="1">
      <c r="A146" s="67"/>
      <c r="G146" s="67"/>
      <c r="I146" s="67"/>
      <c r="J146" s="67"/>
      <c r="L146" s="67"/>
      <c r="M146" s="67"/>
    </row>
    <row r="147" ht="15.75" customHeight="1">
      <c r="A147" s="67"/>
      <c r="G147" s="67"/>
      <c r="I147" s="67"/>
      <c r="J147" s="67"/>
      <c r="L147" s="67"/>
      <c r="M147" s="67"/>
    </row>
    <row r="148" ht="15.75" customHeight="1">
      <c r="A148" s="67"/>
      <c r="G148" s="67"/>
      <c r="I148" s="67"/>
      <c r="J148" s="67"/>
      <c r="L148" s="67"/>
      <c r="M148" s="67"/>
    </row>
    <row r="149" ht="15.75" customHeight="1">
      <c r="A149" s="67"/>
      <c r="G149" s="67"/>
      <c r="I149" s="67"/>
      <c r="J149" s="67"/>
      <c r="L149" s="67"/>
      <c r="M149" s="67"/>
    </row>
    <row r="150" ht="15.75" customHeight="1">
      <c r="A150" s="67"/>
      <c r="G150" s="67"/>
      <c r="I150" s="67"/>
      <c r="J150" s="67"/>
      <c r="L150" s="67"/>
      <c r="M150" s="67"/>
    </row>
    <row r="151" ht="15.75" customHeight="1">
      <c r="A151" s="67"/>
      <c r="G151" s="67"/>
      <c r="I151" s="67"/>
      <c r="J151" s="67"/>
      <c r="L151" s="67"/>
      <c r="M151" s="67"/>
    </row>
    <row r="152" ht="15.75" customHeight="1">
      <c r="A152" s="67"/>
      <c r="G152" s="67"/>
      <c r="I152" s="67"/>
      <c r="J152" s="67"/>
      <c r="L152" s="67"/>
      <c r="M152" s="67"/>
    </row>
    <row r="153" ht="15.75" customHeight="1">
      <c r="A153" s="67"/>
      <c r="G153" s="67"/>
      <c r="I153" s="67"/>
      <c r="J153" s="67"/>
      <c r="L153" s="67"/>
      <c r="M153" s="67"/>
    </row>
    <row r="154" ht="15.75" customHeight="1">
      <c r="A154" s="67"/>
      <c r="G154" s="67"/>
      <c r="I154" s="67"/>
      <c r="J154" s="67"/>
      <c r="L154" s="67"/>
      <c r="M154" s="67"/>
    </row>
    <row r="155" ht="15.75" customHeight="1">
      <c r="A155" s="67"/>
      <c r="G155" s="67"/>
      <c r="I155" s="67"/>
      <c r="J155" s="67"/>
      <c r="L155" s="67"/>
      <c r="M155" s="67"/>
    </row>
    <row r="156" ht="15.75" customHeight="1">
      <c r="A156" s="67"/>
      <c r="G156" s="67"/>
      <c r="I156" s="67"/>
      <c r="J156" s="67"/>
      <c r="L156" s="67"/>
      <c r="M156" s="67"/>
    </row>
    <row r="157" ht="15.75" customHeight="1">
      <c r="A157" s="67"/>
      <c r="G157" s="67"/>
      <c r="I157" s="67"/>
      <c r="J157" s="67"/>
      <c r="L157" s="67"/>
      <c r="M157" s="67"/>
    </row>
    <row r="158" ht="15.75" customHeight="1">
      <c r="A158" s="67"/>
      <c r="G158" s="67"/>
      <c r="I158" s="67"/>
      <c r="J158" s="67"/>
      <c r="L158" s="67"/>
      <c r="M158" s="67"/>
    </row>
    <row r="159" ht="15.75" customHeight="1">
      <c r="A159" s="67"/>
      <c r="G159" s="67"/>
      <c r="I159" s="67"/>
      <c r="J159" s="67"/>
      <c r="L159" s="67"/>
      <c r="M159" s="67"/>
    </row>
    <row r="160" ht="15.75" customHeight="1">
      <c r="A160" s="67"/>
      <c r="G160" s="67"/>
      <c r="I160" s="67"/>
      <c r="J160" s="67"/>
      <c r="L160" s="67"/>
      <c r="M160" s="67"/>
    </row>
    <row r="161" ht="15.75" customHeight="1">
      <c r="A161" s="67"/>
      <c r="G161" s="67"/>
      <c r="I161" s="67"/>
      <c r="J161" s="67"/>
      <c r="L161" s="67"/>
      <c r="M161" s="67"/>
    </row>
    <row r="162" ht="15.75" customHeight="1">
      <c r="A162" s="67"/>
      <c r="G162" s="67"/>
      <c r="I162" s="67"/>
      <c r="J162" s="67"/>
      <c r="L162" s="67"/>
      <c r="M162" s="67"/>
    </row>
    <row r="163" ht="15.75" customHeight="1">
      <c r="A163" s="67"/>
      <c r="G163" s="67"/>
      <c r="I163" s="67"/>
      <c r="J163" s="67"/>
      <c r="L163" s="67"/>
      <c r="M163" s="67"/>
    </row>
    <row r="164" ht="15.75" customHeight="1">
      <c r="A164" s="67"/>
      <c r="G164" s="67"/>
      <c r="I164" s="67"/>
      <c r="J164" s="67"/>
      <c r="L164" s="67"/>
      <c r="M164" s="67"/>
    </row>
    <row r="165" ht="15.75" customHeight="1">
      <c r="A165" s="67"/>
      <c r="G165" s="67"/>
      <c r="I165" s="67"/>
      <c r="J165" s="67"/>
      <c r="L165" s="67"/>
      <c r="M165" s="67"/>
    </row>
    <row r="166" ht="15.75" customHeight="1">
      <c r="A166" s="67"/>
      <c r="G166" s="67"/>
      <c r="I166" s="67"/>
      <c r="J166" s="67"/>
      <c r="L166" s="67"/>
      <c r="M166" s="67"/>
    </row>
    <row r="167" ht="15.75" customHeight="1">
      <c r="A167" s="67"/>
      <c r="G167" s="67"/>
      <c r="I167" s="67"/>
      <c r="J167" s="67"/>
      <c r="L167" s="67"/>
      <c r="M167" s="67"/>
    </row>
    <row r="168" ht="15.75" customHeight="1">
      <c r="A168" s="67"/>
      <c r="G168" s="67"/>
      <c r="I168" s="67"/>
      <c r="J168" s="67"/>
      <c r="L168" s="67"/>
      <c r="M168" s="67"/>
    </row>
    <row r="169" ht="15.75" customHeight="1">
      <c r="A169" s="67"/>
      <c r="G169" s="67"/>
      <c r="I169" s="67"/>
      <c r="J169" s="67"/>
      <c r="L169" s="67"/>
      <c r="M169" s="67"/>
    </row>
    <row r="170" ht="15.75" customHeight="1">
      <c r="A170" s="67"/>
      <c r="G170" s="67"/>
      <c r="I170" s="67"/>
      <c r="J170" s="67"/>
      <c r="L170" s="67"/>
      <c r="M170" s="67"/>
    </row>
    <row r="171" ht="15.75" customHeight="1">
      <c r="A171" s="67"/>
      <c r="G171" s="67"/>
      <c r="I171" s="67"/>
      <c r="J171" s="67"/>
      <c r="L171" s="67"/>
      <c r="M171" s="67"/>
    </row>
    <row r="172" ht="15.75" customHeight="1">
      <c r="A172" s="67"/>
      <c r="G172" s="67"/>
      <c r="I172" s="67"/>
      <c r="J172" s="67"/>
      <c r="L172" s="67"/>
      <c r="M172" s="67"/>
    </row>
    <row r="173" ht="15.75" customHeight="1">
      <c r="A173" s="67"/>
      <c r="G173" s="67"/>
      <c r="I173" s="67"/>
      <c r="J173" s="67"/>
      <c r="L173" s="67"/>
      <c r="M173" s="67"/>
    </row>
    <row r="174" ht="15.75" customHeight="1">
      <c r="A174" s="67"/>
      <c r="G174" s="67"/>
      <c r="I174" s="67"/>
      <c r="J174" s="67"/>
      <c r="L174" s="67"/>
      <c r="M174" s="67"/>
    </row>
    <row r="175" ht="15.75" customHeight="1">
      <c r="A175" s="67"/>
      <c r="G175" s="67"/>
      <c r="I175" s="67"/>
      <c r="J175" s="67"/>
      <c r="L175" s="67"/>
      <c r="M175" s="67"/>
    </row>
    <row r="176" ht="15.75" customHeight="1">
      <c r="A176" s="67"/>
      <c r="G176" s="67"/>
      <c r="I176" s="67"/>
      <c r="J176" s="67"/>
      <c r="L176" s="67"/>
      <c r="M176" s="67"/>
    </row>
    <row r="177" ht="15.75" customHeight="1">
      <c r="A177" s="67"/>
      <c r="G177" s="67"/>
      <c r="I177" s="67"/>
      <c r="J177" s="67"/>
      <c r="L177" s="67"/>
      <c r="M177" s="67"/>
    </row>
    <row r="178" ht="15.75" customHeight="1">
      <c r="A178" s="67"/>
      <c r="G178" s="67"/>
      <c r="I178" s="67"/>
      <c r="J178" s="67"/>
      <c r="L178" s="67"/>
      <c r="M178" s="67"/>
    </row>
    <row r="179" ht="15.75" customHeight="1">
      <c r="A179" s="67"/>
      <c r="G179" s="67"/>
      <c r="I179" s="67"/>
      <c r="J179" s="67"/>
      <c r="L179" s="67"/>
      <c r="M179" s="67"/>
    </row>
    <row r="180" ht="15.75" customHeight="1">
      <c r="A180" s="67"/>
      <c r="G180" s="67"/>
      <c r="I180" s="67"/>
      <c r="J180" s="67"/>
      <c r="L180" s="67"/>
      <c r="M180" s="67"/>
    </row>
    <row r="181" ht="15.75" customHeight="1">
      <c r="A181" s="67"/>
      <c r="G181" s="67"/>
      <c r="I181" s="67"/>
      <c r="J181" s="67"/>
      <c r="L181" s="67"/>
      <c r="M181" s="67"/>
    </row>
    <row r="182" ht="15.75" customHeight="1">
      <c r="A182" s="67"/>
      <c r="G182" s="67"/>
      <c r="I182" s="67"/>
      <c r="J182" s="67"/>
      <c r="L182" s="67"/>
      <c r="M182" s="67"/>
    </row>
    <row r="183" ht="15.75" customHeight="1">
      <c r="A183" s="67"/>
      <c r="G183" s="67"/>
      <c r="I183" s="67"/>
      <c r="J183" s="67"/>
      <c r="L183" s="67"/>
      <c r="M183" s="67"/>
    </row>
    <row r="184" ht="15.75" customHeight="1">
      <c r="A184" s="67"/>
      <c r="G184" s="67"/>
      <c r="I184" s="67"/>
      <c r="J184" s="67"/>
      <c r="L184" s="67"/>
      <c r="M184" s="67"/>
    </row>
    <row r="185" ht="15.75" customHeight="1">
      <c r="A185" s="67"/>
      <c r="G185" s="67"/>
      <c r="I185" s="67"/>
      <c r="J185" s="67"/>
      <c r="L185" s="67"/>
      <c r="M185" s="67"/>
    </row>
    <row r="186" ht="15.75" customHeight="1">
      <c r="A186" s="67"/>
      <c r="G186" s="67"/>
      <c r="I186" s="67"/>
      <c r="J186" s="67"/>
      <c r="L186" s="67"/>
      <c r="M186" s="67"/>
    </row>
    <row r="187" ht="15.75" customHeight="1">
      <c r="A187" s="67"/>
      <c r="G187" s="67"/>
      <c r="I187" s="67"/>
      <c r="J187" s="67"/>
      <c r="L187" s="67"/>
      <c r="M187" s="67"/>
    </row>
    <row r="188" ht="15.75" customHeight="1">
      <c r="A188" s="67"/>
      <c r="G188" s="67"/>
      <c r="I188" s="67"/>
      <c r="J188" s="67"/>
      <c r="L188" s="67"/>
      <c r="M188" s="67"/>
    </row>
    <row r="189" ht="15.75" customHeight="1">
      <c r="A189" s="67"/>
      <c r="G189" s="67"/>
      <c r="I189" s="67"/>
      <c r="J189" s="67"/>
      <c r="L189" s="67"/>
      <c r="M189" s="67"/>
    </row>
    <row r="190" ht="15.75" customHeight="1">
      <c r="A190" s="67"/>
      <c r="G190" s="67"/>
      <c r="I190" s="67"/>
      <c r="J190" s="67"/>
      <c r="L190" s="67"/>
      <c r="M190" s="67"/>
    </row>
    <row r="191" ht="15.75" customHeight="1">
      <c r="A191" s="67"/>
      <c r="G191" s="67"/>
      <c r="I191" s="67"/>
      <c r="J191" s="67"/>
      <c r="L191" s="67"/>
      <c r="M191" s="67"/>
    </row>
    <row r="192" ht="15.75" customHeight="1">
      <c r="A192" s="67"/>
      <c r="G192" s="67"/>
      <c r="I192" s="67"/>
      <c r="J192" s="67"/>
      <c r="L192" s="67"/>
      <c r="M192" s="67"/>
    </row>
    <row r="193" ht="15.75" customHeight="1">
      <c r="A193" s="67"/>
      <c r="G193" s="67"/>
      <c r="I193" s="67"/>
      <c r="J193" s="67"/>
      <c r="L193" s="67"/>
      <c r="M193" s="67"/>
    </row>
    <row r="194" ht="15.75" customHeight="1">
      <c r="A194" s="67"/>
      <c r="G194" s="67"/>
      <c r="I194" s="67"/>
      <c r="J194" s="67"/>
      <c r="L194" s="67"/>
      <c r="M194" s="67"/>
    </row>
    <row r="195" ht="15.75" customHeight="1">
      <c r="A195" s="67"/>
      <c r="G195" s="67"/>
      <c r="I195" s="67"/>
      <c r="J195" s="67"/>
      <c r="L195" s="67"/>
      <c r="M195" s="67"/>
    </row>
    <row r="196" ht="15.75" customHeight="1">
      <c r="A196" s="67"/>
      <c r="G196" s="67"/>
      <c r="I196" s="67"/>
      <c r="J196" s="67"/>
      <c r="L196" s="67"/>
      <c r="M196" s="67"/>
    </row>
    <row r="197" ht="15.75" customHeight="1">
      <c r="A197" s="67"/>
      <c r="G197" s="67"/>
      <c r="I197" s="67"/>
      <c r="J197" s="67"/>
      <c r="L197" s="67"/>
      <c r="M197" s="67"/>
    </row>
    <row r="198" ht="15.75" customHeight="1">
      <c r="A198" s="67"/>
      <c r="G198" s="67"/>
      <c r="I198" s="67"/>
      <c r="J198" s="67"/>
      <c r="L198" s="67"/>
      <c r="M198" s="67"/>
    </row>
    <row r="199" ht="15.75" customHeight="1">
      <c r="A199" s="67"/>
      <c r="G199" s="67"/>
      <c r="I199" s="67"/>
      <c r="J199" s="67"/>
      <c r="L199" s="67"/>
      <c r="M199" s="67"/>
    </row>
    <row r="200" ht="15.75" customHeight="1">
      <c r="A200" s="67"/>
      <c r="G200" s="67"/>
      <c r="I200" s="67"/>
      <c r="J200" s="67"/>
      <c r="L200" s="67"/>
      <c r="M200" s="67"/>
    </row>
    <row r="201" ht="15.75" customHeight="1">
      <c r="A201" s="67"/>
      <c r="G201" s="67"/>
      <c r="I201" s="67"/>
      <c r="J201" s="67"/>
      <c r="L201" s="67"/>
      <c r="M201" s="67"/>
    </row>
    <row r="202" ht="15.75" customHeight="1">
      <c r="A202" s="67"/>
      <c r="G202" s="67"/>
      <c r="I202" s="67"/>
      <c r="J202" s="67"/>
      <c r="L202" s="67"/>
      <c r="M202" s="67"/>
    </row>
    <row r="203" ht="15.75" customHeight="1">
      <c r="A203" s="67"/>
      <c r="G203" s="67"/>
      <c r="I203" s="67"/>
      <c r="J203" s="67"/>
      <c r="L203" s="67"/>
      <c r="M203" s="67"/>
    </row>
    <row r="204" ht="15.75" customHeight="1">
      <c r="A204" s="67"/>
      <c r="G204" s="67"/>
      <c r="I204" s="67"/>
      <c r="J204" s="67"/>
      <c r="L204" s="67"/>
      <c r="M204" s="67"/>
    </row>
    <row r="205" ht="15.75" customHeight="1">
      <c r="A205" s="67"/>
      <c r="G205" s="67"/>
      <c r="I205" s="67"/>
      <c r="J205" s="67"/>
      <c r="L205" s="67"/>
      <c r="M205" s="67"/>
    </row>
    <row r="206" ht="15.75" customHeight="1">
      <c r="A206" s="67"/>
      <c r="G206" s="67"/>
      <c r="I206" s="67"/>
      <c r="J206" s="67"/>
      <c r="L206" s="67"/>
      <c r="M206" s="67"/>
    </row>
    <row r="207" ht="15.75" customHeight="1">
      <c r="A207" s="67"/>
      <c r="G207" s="67"/>
      <c r="I207" s="67"/>
      <c r="J207" s="67"/>
      <c r="L207" s="67"/>
      <c r="M207" s="67"/>
    </row>
    <row r="208" ht="15.75" customHeight="1">
      <c r="A208" s="67"/>
      <c r="G208" s="67"/>
      <c r="I208" s="67"/>
      <c r="J208" s="67"/>
      <c r="L208" s="67"/>
      <c r="M208" s="67"/>
    </row>
    <row r="209" ht="15.75" customHeight="1">
      <c r="A209" s="67"/>
      <c r="G209" s="67"/>
      <c r="I209" s="67"/>
      <c r="J209" s="67"/>
      <c r="L209" s="67"/>
      <c r="M209" s="67"/>
    </row>
    <row r="210" ht="15.75" customHeight="1">
      <c r="A210" s="67"/>
      <c r="G210" s="67"/>
      <c r="I210" s="67"/>
      <c r="J210" s="67"/>
      <c r="L210" s="67"/>
      <c r="M210" s="67"/>
    </row>
    <row r="211" ht="15.75" customHeight="1">
      <c r="A211" s="67"/>
      <c r="G211" s="67"/>
      <c r="I211" s="67"/>
      <c r="J211" s="67"/>
      <c r="L211" s="67"/>
      <c r="M211" s="67"/>
    </row>
    <row r="212" ht="15.75" customHeight="1">
      <c r="A212" s="67"/>
      <c r="G212" s="67"/>
      <c r="I212" s="67"/>
      <c r="J212" s="67"/>
      <c r="L212" s="67"/>
      <c r="M212" s="67"/>
    </row>
    <row r="213" ht="15.75" customHeight="1">
      <c r="A213" s="67"/>
      <c r="G213" s="67"/>
      <c r="I213" s="67"/>
      <c r="J213" s="67"/>
      <c r="L213" s="67"/>
      <c r="M213" s="67"/>
    </row>
    <row r="214" ht="15.75" customHeight="1">
      <c r="A214" s="67"/>
      <c r="G214" s="67"/>
      <c r="I214" s="67"/>
      <c r="J214" s="67"/>
      <c r="L214" s="67"/>
      <c r="M214" s="67"/>
    </row>
    <row r="215" ht="15.75" customHeight="1">
      <c r="A215" s="67"/>
      <c r="G215" s="67"/>
      <c r="I215" s="67"/>
      <c r="J215" s="67"/>
      <c r="L215" s="67"/>
      <c r="M215" s="67"/>
    </row>
    <row r="216" ht="15.75" customHeight="1">
      <c r="A216" s="67"/>
      <c r="G216" s="67"/>
      <c r="I216" s="67"/>
      <c r="J216" s="67"/>
      <c r="L216" s="67"/>
      <c r="M216" s="67"/>
    </row>
    <row r="217" ht="15.75" customHeight="1">
      <c r="A217" s="67"/>
      <c r="G217" s="67"/>
      <c r="I217" s="67"/>
      <c r="J217" s="67"/>
      <c r="L217" s="67"/>
      <c r="M217" s="67"/>
    </row>
    <row r="218" ht="15.75" customHeight="1">
      <c r="A218" s="67"/>
      <c r="G218" s="67"/>
      <c r="I218" s="67"/>
      <c r="J218" s="67"/>
      <c r="L218" s="67"/>
      <c r="M218" s="67"/>
    </row>
    <row r="219" ht="15.75" customHeight="1">
      <c r="A219" s="67"/>
      <c r="G219" s="67"/>
      <c r="I219" s="67"/>
      <c r="J219" s="67"/>
      <c r="L219" s="67"/>
      <c r="M219" s="67"/>
    </row>
    <row r="220" ht="15.75" customHeight="1">
      <c r="A220" s="67"/>
      <c r="G220" s="67"/>
      <c r="I220" s="67"/>
      <c r="J220" s="67"/>
      <c r="L220" s="67"/>
      <c r="M220" s="67"/>
    </row>
    <row r="221" ht="15.75" customHeight="1">
      <c r="A221" s="67"/>
      <c r="G221" s="67"/>
      <c r="I221" s="67"/>
      <c r="J221" s="67"/>
      <c r="L221" s="67"/>
      <c r="M221" s="67"/>
    </row>
    <row r="222" ht="15.75" customHeight="1">
      <c r="A222" s="67"/>
      <c r="G222" s="67"/>
      <c r="I222" s="67"/>
      <c r="J222" s="67"/>
      <c r="L222" s="67"/>
      <c r="M222" s="67"/>
    </row>
    <row r="223" ht="15.75" customHeight="1">
      <c r="A223" s="67"/>
      <c r="G223" s="67"/>
      <c r="I223" s="67"/>
      <c r="J223" s="67"/>
      <c r="L223" s="67"/>
      <c r="M223" s="67"/>
    </row>
    <row r="224" ht="15.75" customHeight="1">
      <c r="A224" s="67"/>
      <c r="G224" s="67"/>
      <c r="I224" s="67"/>
      <c r="J224" s="67"/>
      <c r="L224" s="67"/>
      <c r="M224" s="67"/>
    </row>
    <row r="225" ht="15.75" customHeight="1">
      <c r="A225" s="67"/>
      <c r="G225" s="67"/>
      <c r="I225" s="67"/>
      <c r="J225" s="67"/>
      <c r="L225" s="67"/>
      <c r="M225" s="67"/>
    </row>
    <row r="226" ht="15.75" customHeight="1">
      <c r="A226" s="67"/>
      <c r="G226" s="67"/>
      <c r="I226" s="67"/>
      <c r="J226" s="67"/>
      <c r="L226" s="67"/>
      <c r="M226" s="67"/>
    </row>
    <row r="227" ht="15.75" customHeight="1">
      <c r="A227" s="67"/>
      <c r="G227" s="67"/>
      <c r="I227" s="67"/>
      <c r="J227" s="67"/>
      <c r="L227" s="67"/>
      <c r="M227" s="67"/>
    </row>
    <row r="228" ht="15.75" customHeight="1">
      <c r="A228" s="67"/>
      <c r="G228" s="67"/>
      <c r="I228" s="67"/>
      <c r="J228" s="67"/>
      <c r="L228" s="67"/>
      <c r="M228" s="67"/>
    </row>
    <row r="229" ht="15.75" customHeight="1">
      <c r="A229" s="67"/>
      <c r="G229" s="67"/>
      <c r="I229" s="67"/>
      <c r="J229" s="67"/>
      <c r="L229" s="67"/>
      <c r="M229" s="67"/>
    </row>
    <row r="230" ht="15.75" customHeight="1">
      <c r="A230" s="67"/>
      <c r="G230" s="67"/>
      <c r="I230" s="67"/>
      <c r="J230" s="67"/>
      <c r="L230" s="67"/>
      <c r="M230" s="67"/>
    </row>
    <row r="231" ht="15.75" customHeight="1">
      <c r="A231" s="67"/>
      <c r="G231" s="67"/>
      <c r="I231" s="67"/>
      <c r="J231" s="67"/>
      <c r="L231" s="67"/>
      <c r="M231" s="67"/>
    </row>
    <row r="232" ht="15.75" customHeight="1">
      <c r="A232" s="67"/>
      <c r="G232" s="67"/>
      <c r="I232" s="67"/>
      <c r="J232" s="67"/>
      <c r="L232" s="67"/>
      <c r="M232" s="67"/>
    </row>
    <row r="233" ht="15.75" customHeight="1">
      <c r="A233" s="67"/>
      <c r="G233" s="67"/>
      <c r="I233" s="67"/>
      <c r="J233" s="67"/>
      <c r="L233" s="67"/>
      <c r="M233" s="67"/>
    </row>
    <row r="234" ht="15.75" customHeight="1">
      <c r="A234" s="67"/>
      <c r="G234" s="67"/>
      <c r="I234" s="67"/>
      <c r="J234" s="67"/>
      <c r="L234" s="67"/>
      <c r="M234" s="67"/>
    </row>
    <row r="235" ht="15.75" customHeight="1">
      <c r="A235" s="67"/>
      <c r="G235" s="67"/>
      <c r="I235" s="67"/>
      <c r="J235" s="67"/>
      <c r="L235" s="67"/>
      <c r="M235" s="67"/>
    </row>
    <row r="236" ht="15.75" customHeight="1">
      <c r="A236" s="67"/>
      <c r="G236" s="67"/>
      <c r="I236" s="67"/>
      <c r="J236" s="67"/>
      <c r="L236" s="67"/>
      <c r="M236" s="67"/>
    </row>
    <row r="237" ht="15.75" customHeight="1">
      <c r="A237" s="67"/>
      <c r="G237" s="67"/>
      <c r="I237" s="67"/>
      <c r="J237" s="67"/>
      <c r="L237" s="67"/>
      <c r="M237" s="67"/>
    </row>
    <row r="238" ht="15.75" customHeight="1">
      <c r="A238" s="67"/>
      <c r="G238" s="67"/>
      <c r="I238" s="67"/>
      <c r="J238" s="67"/>
      <c r="L238" s="67"/>
      <c r="M238" s="67"/>
    </row>
    <row r="239" ht="15.75" customHeight="1">
      <c r="A239" s="67"/>
      <c r="G239" s="67"/>
      <c r="I239" s="67"/>
      <c r="J239" s="67"/>
      <c r="L239" s="67"/>
      <c r="M239" s="67"/>
    </row>
    <row r="240" ht="15.75" customHeight="1">
      <c r="A240" s="67"/>
      <c r="G240" s="67"/>
      <c r="I240" s="67"/>
      <c r="J240" s="67"/>
      <c r="L240" s="67"/>
      <c r="M240" s="67"/>
    </row>
    <row r="241" ht="15.75" customHeight="1">
      <c r="A241" s="67"/>
      <c r="G241" s="67"/>
      <c r="I241" s="67"/>
      <c r="J241" s="67"/>
      <c r="L241" s="67"/>
      <c r="M241" s="67"/>
    </row>
    <row r="242" ht="15.75" customHeight="1">
      <c r="A242" s="67"/>
      <c r="G242" s="67"/>
      <c r="I242" s="67"/>
      <c r="J242" s="67"/>
      <c r="L242" s="67"/>
      <c r="M242" s="67"/>
    </row>
    <row r="243" ht="15.75" customHeight="1">
      <c r="A243" s="67"/>
      <c r="G243" s="67"/>
      <c r="I243" s="67"/>
      <c r="J243" s="67"/>
      <c r="L243" s="67"/>
      <c r="M243" s="67"/>
    </row>
    <row r="244" ht="15.75" customHeight="1">
      <c r="A244" s="67"/>
      <c r="G244" s="67"/>
      <c r="I244" s="67"/>
      <c r="J244" s="67"/>
      <c r="L244" s="67"/>
      <c r="M244" s="67"/>
    </row>
    <row r="245" ht="15.75" customHeight="1">
      <c r="A245" s="67"/>
      <c r="G245" s="67"/>
      <c r="I245" s="67"/>
      <c r="J245" s="67"/>
      <c r="L245" s="67"/>
      <c r="M245" s="67"/>
    </row>
    <row r="246" ht="15.75" customHeight="1">
      <c r="A246" s="67"/>
      <c r="G246" s="67"/>
      <c r="I246" s="67"/>
      <c r="J246" s="67"/>
      <c r="L246" s="67"/>
      <c r="M246" s="67"/>
    </row>
    <row r="247" ht="15.75" customHeight="1">
      <c r="A247" s="67"/>
      <c r="G247" s="67"/>
      <c r="I247" s="67"/>
      <c r="J247" s="67"/>
      <c r="L247" s="67"/>
      <c r="M247" s="67"/>
    </row>
    <row r="248" ht="15.75" customHeight="1">
      <c r="A248" s="67"/>
      <c r="G248" s="67"/>
      <c r="I248" s="67"/>
      <c r="J248" s="67"/>
      <c r="L248" s="67"/>
      <c r="M248" s="67"/>
    </row>
    <row r="249" ht="15.75" customHeight="1">
      <c r="A249" s="67"/>
      <c r="G249" s="67"/>
      <c r="I249" s="67"/>
      <c r="J249" s="67"/>
      <c r="L249" s="67"/>
      <c r="M249" s="67"/>
    </row>
    <row r="250" ht="15.75" customHeight="1">
      <c r="A250" s="67"/>
      <c r="G250" s="67"/>
      <c r="I250" s="67"/>
      <c r="J250" s="67"/>
      <c r="L250" s="67"/>
      <c r="M250" s="67"/>
    </row>
    <row r="251" ht="15.75" customHeight="1">
      <c r="A251" s="67"/>
      <c r="G251" s="67"/>
      <c r="I251" s="67"/>
      <c r="J251" s="67"/>
      <c r="L251" s="67"/>
      <c r="M251" s="67"/>
    </row>
    <row r="252" ht="15.75" customHeight="1">
      <c r="A252" s="67"/>
      <c r="G252" s="67"/>
      <c r="I252" s="67"/>
      <c r="J252" s="67"/>
      <c r="L252" s="67"/>
      <c r="M252" s="67"/>
    </row>
    <row r="253" ht="15.75" customHeight="1">
      <c r="A253" s="67"/>
      <c r="G253" s="67"/>
      <c r="I253" s="67"/>
      <c r="J253" s="67"/>
      <c r="L253" s="67"/>
      <c r="M253" s="67"/>
    </row>
    <row r="254" ht="15.75" customHeight="1">
      <c r="A254" s="67"/>
      <c r="G254" s="67"/>
      <c r="I254" s="67"/>
      <c r="J254" s="67"/>
      <c r="L254" s="67"/>
      <c r="M254" s="67"/>
    </row>
    <row r="255" ht="15.75" customHeight="1">
      <c r="A255" s="67"/>
      <c r="G255" s="67"/>
      <c r="I255" s="67"/>
      <c r="J255" s="67"/>
      <c r="L255" s="67"/>
      <c r="M255" s="67"/>
    </row>
    <row r="256" ht="15.75" customHeight="1">
      <c r="A256" s="67"/>
      <c r="G256" s="67"/>
      <c r="I256" s="67"/>
      <c r="J256" s="67"/>
      <c r="L256" s="67"/>
      <c r="M256" s="67"/>
    </row>
    <row r="257" ht="15.75" customHeight="1">
      <c r="A257" s="67"/>
      <c r="G257" s="67"/>
      <c r="I257" s="67"/>
      <c r="J257" s="67"/>
      <c r="L257" s="67"/>
      <c r="M257" s="67"/>
    </row>
    <row r="258" ht="15.75" customHeight="1">
      <c r="A258" s="67"/>
      <c r="G258" s="67"/>
      <c r="I258" s="67"/>
      <c r="J258" s="67"/>
      <c r="L258" s="67"/>
      <c r="M258" s="67"/>
    </row>
    <row r="259" ht="15.75" customHeight="1">
      <c r="A259" s="67"/>
      <c r="G259" s="67"/>
      <c r="I259" s="67"/>
      <c r="J259" s="67"/>
      <c r="L259" s="67"/>
      <c r="M259" s="67"/>
    </row>
    <row r="260" ht="15.75" customHeight="1">
      <c r="A260" s="67"/>
      <c r="G260" s="67"/>
      <c r="I260" s="67"/>
      <c r="J260" s="67"/>
      <c r="L260" s="67"/>
      <c r="M260" s="67"/>
    </row>
    <row r="261" ht="15.75" customHeight="1">
      <c r="A261" s="67"/>
      <c r="G261" s="67"/>
      <c r="I261" s="67"/>
      <c r="J261" s="67"/>
      <c r="L261" s="67"/>
      <c r="M261" s="67"/>
    </row>
    <row r="262" ht="15.75" customHeight="1">
      <c r="A262" s="67"/>
      <c r="G262" s="67"/>
      <c r="I262" s="67"/>
      <c r="J262" s="67"/>
      <c r="L262" s="67"/>
      <c r="M262" s="67"/>
    </row>
    <row r="263" ht="15.75" customHeight="1">
      <c r="A263" s="67"/>
      <c r="G263" s="67"/>
      <c r="I263" s="67"/>
      <c r="J263" s="67"/>
      <c r="L263" s="67"/>
      <c r="M263" s="67"/>
    </row>
    <row r="264" ht="15.75" customHeight="1">
      <c r="A264" s="67"/>
      <c r="G264" s="67"/>
      <c r="I264" s="67"/>
      <c r="J264" s="67"/>
      <c r="L264" s="67"/>
      <c r="M264" s="67"/>
    </row>
    <row r="265" ht="15.75" customHeight="1">
      <c r="A265" s="67"/>
      <c r="G265" s="67"/>
      <c r="I265" s="67"/>
      <c r="J265" s="67"/>
      <c r="L265" s="67"/>
      <c r="M265" s="67"/>
    </row>
    <row r="266" ht="15.75" customHeight="1">
      <c r="A266" s="67"/>
      <c r="G266" s="67"/>
      <c r="I266" s="67"/>
      <c r="J266" s="67"/>
      <c r="L266" s="67"/>
      <c r="M266" s="67"/>
    </row>
    <row r="267" ht="15.75" customHeight="1">
      <c r="A267" s="67"/>
      <c r="G267" s="67"/>
      <c r="I267" s="67"/>
      <c r="J267" s="67"/>
      <c r="L267" s="67"/>
      <c r="M267" s="67"/>
    </row>
    <row r="268" ht="15.75" customHeight="1">
      <c r="A268" s="67"/>
      <c r="G268" s="67"/>
      <c r="I268" s="67"/>
      <c r="J268" s="67"/>
      <c r="L268" s="67"/>
      <c r="M268" s="67"/>
    </row>
    <row r="269" ht="15.75" customHeight="1">
      <c r="A269" s="67"/>
      <c r="G269" s="67"/>
      <c r="I269" s="67"/>
      <c r="J269" s="67"/>
      <c r="L269" s="67"/>
      <c r="M269" s="67"/>
    </row>
    <row r="270" ht="15.75" customHeight="1">
      <c r="A270" s="67"/>
      <c r="G270" s="67"/>
      <c r="I270" s="67"/>
      <c r="J270" s="67"/>
      <c r="L270" s="67"/>
      <c r="M270" s="67"/>
    </row>
    <row r="271" ht="15.75" customHeight="1">
      <c r="A271" s="67"/>
      <c r="G271" s="67"/>
      <c r="I271" s="67"/>
      <c r="J271" s="67"/>
      <c r="L271" s="67"/>
      <c r="M271" s="67"/>
    </row>
    <row r="272" ht="15.75" customHeight="1">
      <c r="A272" s="67"/>
      <c r="G272" s="67"/>
      <c r="I272" s="67"/>
      <c r="J272" s="67"/>
      <c r="L272" s="67"/>
      <c r="M272" s="67"/>
    </row>
    <row r="273" ht="15.75" customHeight="1">
      <c r="A273" s="67"/>
      <c r="G273" s="67"/>
      <c r="I273" s="67"/>
      <c r="J273" s="67"/>
      <c r="L273" s="67"/>
      <c r="M273" s="67"/>
    </row>
    <row r="274" ht="15.75" customHeight="1">
      <c r="A274" s="67"/>
      <c r="G274" s="67"/>
      <c r="I274" s="67"/>
      <c r="J274" s="67"/>
      <c r="L274" s="67"/>
      <c r="M274" s="67"/>
    </row>
    <row r="275" ht="15.75" customHeight="1">
      <c r="A275" s="67"/>
      <c r="G275" s="67"/>
      <c r="I275" s="67"/>
      <c r="J275" s="67"/>
      <c r="L275" s="67"/>
      <c r="M275" s="67"/>
    </row>
    <row r="276" ht="15.75" customHeight="1">
      <c r="A276" s="67"/>
      <c r="G276" s="67"/>
      <c r="I276" s="67"/>
      <c r="J276" s="67"/>
      <c r="L276" s="67"/>
      <c r="M276" s="67"/>
    </row>
    <row r="277" ht="15.75" customHeight="1">
      <c r="A277" s="67"/>
      <c r="G277" s="67"/>
      <c r="I277" s="67"/>
      <c r="J277" s="67"/>
      <c r="L277" s="67"/>
      <c r="M277" s="67"/>
    </row>
    <row r="278" ht="15.75" customHeight="1">
      <c r="A278" s="67"/>
      <c r="G278" s="67"/>
      <c r="I278" s="67"/>
      <c r="J278" s="67"/>
      <c r="L278" s="67"/>
      <c r="M278" s="67"/>
    </row>
    <row r="279" ht="15.75" customHeight="1">
      <c r="A279" s="67"/>
      <c r="G279" s="67"/>
      <c r="I279" s="67"/>
      <c r="J279" s="67"/>
      <c r="L279" s="67"/>
      <c r="M279" s="67"/>
    </row>
    <row r="280" ht="15.75" customHeight="1">
      <c r="A280" s="67"/>
      <c r="G280" s="67"/>
      <c r="I280" s="67"/>
      <c r="J280" s="67"/>
      <c r="L280" s="67"/>
      <c r="M280" s="67"/>
    </row>
    <row r="281" ht="15.75" customHeight="1">
      <c r="A281" s="67"/>
      <c r="G281" s="67"/>
      <c r="I281" s="67"/>
      <c r="J281" s="67"/>
      <c r="L281" s="67"/>
      <c r="M281" s="67"/>
    </row>
    <row r="282" ht="15.75" customHeight="1">
      <c r="A282" s="67"/>
      <c r="G282" s="67"/>
      <c r="I282" s="67"/>
      <c r="J282" s="67"/>
      <c r="L282" s="67"/>
      <c r="M282" s="67"/>
    </row>
    <row r="283" ht="15.75" customHeight="1">
      <c r="A283" s="67"/>
      <c r="G283" s="67"/>
      <c r="I283" s="67"/>
      <c r="J283" s="67"/>
      <c r="L283" s="67"/>
      <c r="M283" s="67"/>
    </row>
    <row r="284" ht="15.75" customHeight="1">
      <c r="A284" s="67"/>
      <c r="G284" s="67"/>
      <c r="I284" s="67"/>
      <c r="J284" s="67"/>
      <c r="L284" s="67"/>
      <c r="M284" s="67"/>
    </row>
    <row r="285" ht="15.75" customHeight="1">
      <c r="A285" s="67"/>
      <c r="G285" s="67"/>
      <c r="I285" s="67"/>
      <c r="J285" s="67"/>
      <c r="L285" s="67"/>
      <c r="M285" s="67"/>
    </row>
    <row r="286" ht="15.75" customHeight="1">
      <c r="A286" s="67"/>
      <c r="G286" s="67"/>
      <c r="I286" s="67"/>
      <c r="J286" s="67"/>
      <c r="L286" s="67"/>
      <c r="M286" s="67"/>
    </row>
    <row r="287" ht="15.75" customHeight="1">
      <c r="A287" s="67"/>
      <c r="G287" s="67"/>
      <c r="I287" s="67"/>
      <c r="J287" s="67"/>
      <c r="L287" s="67"/>
      <c r="M287" s="67"/>
    </row>
    <row r="288" ht="15.75" customHeight="1">
      <c r="A288" s="67"/>
      <c r="G288" s="67"/>
      <c r="I288" s="67"/>
      <c r="J288" s="67"/>
      <c r="L288" s="67"/>
      <c r="M288" s="67"/>
    </row>
    <row r="289" ht="15.75" customHeight="1">
      <c r="A289" s="67"/>
      <c r="G289" s="67"/>
      <c r="I289" s="67"/>
      <c r="J289" s="67"/>
      <c r="L289" s="67"/>
      <c r="M289" s="67"/>
    </row>
    <row r="290" ht="15.75" customHeight="1">
      <c r="A290" s="67"/>
      <c r="G290" s="67"/>
      <c r="I290" s="67"/>
      <c r="J290" s="67"/>
      <c r="L290" s="67"/>
      <c r="M290" s="67"/>
    </row>
    <row r="291" ht="15.75" customHeight="1">
      <c r="A291" s="67"/>
      <c r="G291" s="67"/>
      <c r="I291" s="67"/>
      <c r="J291" s="67"/>
      <c r="L291" s="67"/>
      <c r="M291" s="67"/>
    </row>
    <row r="292" ht="15.75" customHeight="1">
      <c r="A292" s="67"/>
      <c r="G292" s="67"/>
      <c r="I292" s="67"/>
      <c r="J292" s="67"/>
      <c r="L292" s="67"/>
      <c r="M292" s="67"/>
    </row>
    <row r="293" ht="15.75" customHeight="1">
      <c r="A293" s="67"/>
      <c r="G293" s="67"/>
      <c r="I293" s="67"/>
      <c r="J293" s="67"/>
      <c r="L293" s="67"/>
      <c r="M293" s="67"/>
    </row>
    <row r="294" ht="15.75" customHeight="1">
      <c r="A294" s="67"/>
      <c r="G294" s="67"/>
      <c r="I294" s="67"/>
      <c r="J294" s="67"/>
      <c r="L294" s="67"/>
      <c r="M294" s="67"/>
    </row>
    <row r="295" ht="15.75" customHeight="1">
      <c r="A295" s="67"/>
      <c r="G295" s="67"/>
      <c r="I295" s="67"/>
      <c r="J295" s="67"/>
      <c r="L295" s="67"/>
      <c r="M295" s="67"/>
    </row>
    <row r="296" ht="15.75" customHeight="1">
      <c r="A296" s="67"/>
      <c r="G296" s="67"/>
      <c r="I296" s="67"/>
      <c r="J296" s="67"/>
      <c r="L296" s="67"/>
      <c r="M296" s="67"/>
    </row>
    <row r="297" ht="15.75" customHeight="1">
      <c r="A297" s="67"/>
      <c r="G297" s="67"/>
      <c r="I297" s="67"/>
      <c r="J297" s="67"/>
      <c r="L297" s="67"/>
      <c r="M297" s="67"/>
    </row>
    <row r="298" ht="15.75" customHeight="1">
      <c r="A298" s="67"/>
      <c r="G298" s="67"/>
      <c r="I298" s="67"/>
      <c r="J298" s="67"/>
      <c r="L298" s="67"/>
      <c r="M298" s="67"/>
    </row>
    <row r="299" ht="15.75" customHeight="1">
      <c r="A299" s="67"/>
      <c r="G299" s="67"/>
      <c r="I299" s="67"/>
      <c r="J299" s="67"/>
      <c r="L299" s="67"/>
      <c r="M299" s="67"/>
    </row>
    <row r="300" ht="15.75" customHeight="1">
      <c r="A300" s="67"/>
      <c r="G300" s="67"/>
      <c r="I300" s="67"/>
      <c r="J300" s="67"/>
      <c r="L300" s="67"/>
      <c r="M300" s="67"/>
    </row>
    <row r="301" ht="15.75" customHeight="1">
      <c r="A301" s="67"/>
      <c r="G301" s="67"/>
      <c r="I301" s="67"/>
      <c r="J301" s="67"/>
      <c r="L301" s="67"/>
      <c r="M301" s="67"/>
    </row>
    <row r="302" ht="15.75" customHeight="1">
      <c r="A302" s="67"/>
      <c r="G302" s="67"/>
      <c r="I302" s="67"/>
      <c r="J302" s="67"/>
      <c r="L302" s="67"/>
      <c r="M302" s="67"/>
    </row>
    <row r="303" ht="15.75" customHeight="1">
      <c r="A303" s="67"/>
      <c r="G303" s="67"/>
      <c r="I303" s="67"/>
      <c r="J303" s="67"/>
      <c r="L303" s="67"/>
      <c r="M303" s="67"/>
    </row>
    <row r="304" ht="15.75" customHeight="1">
      <c r="A304" s="67"/>
      <c r="G304" s="67"/>
      <c r="I304" s="67"/>
      <c r="J304" s="67"/>
      <c r="L304" s="67"/>
      <c r="M304" s="67"/>
    </row>
    <row r="305" ht="15.75" customHeight="1">
      <c r="A305" s="67"/>
      <c r="G305" s="67"/>
      <c r="I305" s="67"/>
      <c r="J305" s="67"/>
      <c r="L305" s="67"/>
      <c r="M305" s="67"/>
    </row>
    <row r="306" ht="15.75" customHeight="1">
      <c r="A306" s="67"/>
      <c r="G306" s="67"/>
      <c r="I306" s="67"/>
      <c r="J306" s="67"/>
      <c r="L306" s="67"/>
      <c r="M306" s="67"/>
    </row>
    <row r="307" ht="15.75" customHeight="1">
      <c r="A307" s="67"/>
      <c r="G307" s="67"/>
      <c r="I307" s="67"/>
      <c r="J307" s="67"/>
      <c r="L307" s="67"/>
      <c r="M307" s="67"/>
    </row>
    <row r="308" ht="15.75" customHeight="1">
      <c r="A308" s="67"/>
      <c r="G308" s="67"/>
      <c r="I308" s="67"/>
      <c r="J308" s="67"/>
      <c r="L308" s="67"/>
      <c r="M308" s="67"/>
    </row>
    <row r="309" ht="15.75" customHeight="1">
      <c r="A309" s="67"/>
      <c r="G309" s="67"/>
      <c r="I309" s="67"/>
      <c r="J309" s="67"/>
      <c r="L309" s="67"/>
      <c r="M309" s="67"/>
    </row>
    <row r="310" ht="15.75" customHeight="1">
      <c r="A310" s="67"/>
      <c r="G310" s="67"/>
      <c r="I310" s="67"/>
      <c r="J310" s="67"/>
      <c r="L310" s="67"/>
      <c r="M310" s="67"/>
    </row>
    <row r="311" ht="15.75" customHeight="1">
      <c r="A311" s="67"/>
      <c r="G311" s="67"/>
      <c r="I311" s="67"/>
      <c r="J311" s="67"/>
      <c r="L311" s="67"/>
      <c r="M311" s="67"/>
    </row>
    <row r="312" ht="15.75" customHeight="1">
      <c r="A312" s="67"/>
      <c r="G312" s="67"/>
      <c r="I312" s="67"/>
      <c r="J312" s="67"/>
      <c r="L312" s="67"/>
      <c r="M312" s="67"/>
    </row>
    <row r="313" ht="15.75" customHeight="1">
      <c r="A313" s="67"/>
      <c r="G313" s="67"/>
      <c r="I313" s="67"/>
      <c r="J313" s="67"/>
      <c r="L313" s="67"/>
      <c r="M313" s="67"/>
    </row>
    <row r="314" ht="15.75" customHeight="1">
      <c r="A314" s="67"/>
      <c r="G314" s="67"/>
      <c r="I314" s="67"/>
      <c r="J314" s="67"/>
      <c r="L314" s="67"/>
      <c r="M314" s="67"/>
    </row>
    <row r="315" ht="15.75" customHeight="1">
      <c r="A315" s="67"/>
      <c r="G315" s="67"/>
      <c r="I315" s="67"/>
      <c r="J315" s="67"/>
      <c r="L315" s="67"/>
      <c r="M315" s="67"/>
    </row>
    <row r="316" ht="15.75" customHeight="1">
      <c r="A316" s="67"/>
      <c r="G316" s="67"/>
      <c r="I316" s="67"/>
      <c r="J316" s="67"/>
      <c r="L316" s="67"/>
      <c r="M316" s="67"/>
    </row>
    <row r="317" ht="15.75" customHeight="1">
      <c r="A317" s="67"/>
      <c r="G317" s="67"/>
      <c r="I317" s="67"/>
      <c r="J317" s="67"/>
      <c r="L317" s="67"/>
      <c r="M317" s="67"/>
    </row>
    <row r="318" ht="15.75" customHeight="1">
      <c r="A318" s="67"/>
      <c r="G318" s="67"/>
      <c r="I318" s="67"/>
      <c r="J318" s="67"/>
      <c r="L318" s="67"/>
      <c r="M318" s="67"/>
    </row>
    <row r="319" ht="15.75" customHeight="1">
      <c r="A319" s="67"/>
      <c r="G319" s="67"/>
      <c r="I319" s="67"/>
      <c r="J319" s="67"/>
      <c r="L319" s="67"/>
      <c r="M319" s="67"/>
    </row>
    <row r="320" ht="15.75" customHeight="1">
      <c r="A320" s="67"/>
      <c r="G320" s="67"/>
      <c r="I320" s="67"/>
      <c r="J320" s="67"/>
      <c r="L320" s="67"/>
      <c r="M320" s="67"/>
    </row>
    <row r="321" ht="15.75" customHeight="1">
      <c r="A321" s="67"/>
      <c r="G321" s="67"/>
      <c r="I321" s="67"/>
      <c r="J321" s="67"/>
      <c r="L321" s="67"/>
      <c r="M321" s="67"/>
    </row>
    <row r="322" ht="15.75" customHeight="1">
      <c r="A322" s="67"/>
      <c r="G322" s="67"/>
      <c r="I322" s="67"/>
      <c r="J322" s="67"/>
      <c r="L322" s="67"/>
      <c r="M322" s="67"/>
    </row>
    <row r="323" ht="15.75" customHeight="1">
      <c r="A323" s="67"/>
      <c r="G323" s="67"/>
      <c r="I323" s="67"/>
      <c r="J323" s="67"/>
      <c r="L323" s="67"/>
      <c r="M323" s="67"/>
    </row>
    <row r="324" ht="15.75" customHeight="1">
      <c r="A324" s="67"/>
      <c r="G324" s="67"/>
      <c r="I324" s="67"/>
      <c r="J324" s="67"/>
      <c r="L324" s="67"/>
      <c r="M324" s="67"/>
    </row>
    <row r="325" ht="15.75" customHeight="1">
      <c r="A325" s="67"/>
      <c r="G325" s="67"/>
      <c r="I325" s="67"/>
      <c r="J325" s="67"/>
      <c r="L325" s="67"/>
      <c r="M325" s="67"/>
    </row>
    <row r="326" ht="15.75" customHeight="1">
      <c r="A326" s="67"/>
      <c r="G326" s="67"/>
      <c r="I326" s="67"/>
      <c r="J326" s="67"/>
      <c r="L326" s="67"/>
      <c r="M326" s="67"/>
    </row>
    <row r="327" ht="15.75" customHeight="1">
      <c r="A327" s="67"/>
      <c r="G327" s="67"/>
      <c r="I327" s="67"/>
      <c r="J327" s="67"/>
      <c r="L327" s="67"/>
      <c r="M327" s="67"/>
    </row>
    <row r="328" ht="15.75" customHeight="1">
      <c r="A328" s="67"/>
      <c r="G328" s="67"/>
      <c r="I328" s="67"/>
      <c r="J328" s="67"/>
      <c r="L328" s="67"/>
      <c r="M328" s="67"/>
    </row>
    <row r="329" ht="15.75" customHeight="1">
      <c r="A329" s="67"/>
      <c r="G329" s="67"/>
      <c r="I329" s="67"/>
      <c r="J329" s="67"/>
      <c r="L329" s="67"/>
      <c r="M329" s="67"/>
    </row>
    <row r="330" ht="15.75" customHeight="1">
      <c r="A330" s="67"/>
      <c r="G330" s="67"/>
      <c r="I330" s="67"/>
      <c r="J330" s="67"/>
      <c r="L330" s="67"/>
      <c r="M330" s="67"/>
    </row>
    <row r="331" ht="15.75" customHeight="1">
      <c r="A331" s="67"/>
      <c r="G331" s="67"/>
      <c r="I331" s="67"/>
      <c r="J331" s="67"/>
      <c r="L331" s="67"/>
      <c r="M331" s="67"/>
    </row>
    <row r="332" ht="15.75" customHeight="1">
      <c r="A332" s="67"/>
      <c r="G332" s="67"/>
      <c r="I332" s="67"/>
      <c r="J332" s="67"/>
      <c r="L332" s="67"/>
      <c r="M332" s="67"/>
    </row>
    <row r="333" ht="15.75" customHeight="1">
      <c r="A333" s="67"/>
      <c r="G333" s="67"/>
      <c r="I333" s="67"/>
      <c r="J333" s="67"/>
      <c r="L333" s="67"/>
      <c r="M333" s="67"/>
    </row>
    <row r="334" ht="15.75" customHeight="1">
      <c r="A334" s="67"/>
      <c r="G334" s="67"/>
      <c r="I334" s="67"/>
      <c r="J334" s="67"/>
      <c r="L334" s="67"/>
      <c r="M334" s="67"/>
    </row>
    <row r="335" ht="15.75" customHeight="1">
      <c r="A335" s="67"/>
      <c r="G335" s="67"/>
      <c r="I335" s="67"/>
      <c r="J335" s="67"/>
      <c r="L335" s="67"/>
      <c r="M335" s="67"/>
    </row>
    <row r="336" ht="15.75" customHeight="1">
      <c r="A336" s="67"/>
      <c r="G336" s="67"/>
      <c r="I336" s="67"/>
      <c r="J336" s="67"/>
      <c r="L336" s="67"/>
      <c r="M336" s="67"/>
    </row>
    <row r="337" ht="15.75" customHeight="1">
      <c r="A337" s="67"/>
      <c r="G337" s="67"/>
      <c r="I337" s="67"/>
      <c r="J337" s="67"/>
      <c r="L337" s="67"/>
      <c r="M337" s="67"/>
    </row>
    <row r="338" ht="15.75" customHeight="1">
      <c r="A338" s="67"/>
      <c r="G338" s="67"/>
      <c r="I338" s="67"/>
      <c r="J338" s="67"/>
      <c r="L338" s="67"/>
      <c r="M338" s="67"/>
    </row>
    <row r="339" ht="15.75" customHeight="1">
      <c r="A339" s="67"/>
      <c r="G339" s="67"/>
      <c r="I339" s="67"/>
      <c r="J339" s="67"/>
      <c r="L339" s="67"/>
      <c r="M339" s="67"/>
    </row>
    <row r="340" ht="15.75" customHeight="1">
      <c r="A340" s="67"/>
      <c r="G340" s="67"/>
      <c r="I340" s="67"/>
      <c r="J340" s="67"/>
      <c r="L340" s="67"/>
      <c r="M340" s="67"/>
    </row>
    <row r="341" ht="15.75" customHeight="1">
      <c r="A341" s="67"/>
      <c r="G341" s="67"/>
      <c r="I341" s="67"/>
      <c r="J341" s="67"/>
      <c r="L341" s="67"/>
      <c r="M341" s="67"/>
    </row>
    <row r="342" ht="15.75" customHeight="1">
      <c r="A342" s="67"/>
      <c r="G342" s="67"/>
      <c r="I342" s="67"/>
      <c r="J342" s="67"/>
      <c r="L342" s="67"/>
      <c r="M342" s="67"/>
    </row>
    <row r="343" ht="15.75" customHeight="1">
      <c r="A343" s="67"/>
      <c r="G343" s="67"/>
      <c r="I343" s="67"/>
      <c r="J343" s="67"/>
      <c r="L343" s="67"/>
      <c r="M343" s="67"/>
    </row>
    <row r="344" ht="15.75" customHeight="1">
      <c r="A344" s="67"/>
      <c r="G344" s="67"/>
      <c r="I344" s="67"/>
      <c r="J344" s="67"/>
      <c r="L344" s="67"/>
      <c r="M344" s="67"/>
    </row>
    <row r="345" ht="15.75" customHeight="1">
      <c r="A345" s="67"/>
      <c r="G345" s="67"/>
      <c r="I345" s="67"/>
      <c r="J345" s="67"/>
      <c r="L345" s="67"/>
      <c r="M345" s="67"/>
    </row>
    <row r="346" ht="15.75" customHeight="1">
      <c r="A346" s="67"/>
      <c r="G346" s="67"/>
      <c r="I346" s="67"/>
      <c r="J346" s="67"/>
      <c r="L346" s="67"/>
      <c r="M346" s="67"/>
    </row>
    <row r="347" ht="15.75" customHeight="1">
      <c r="A347" s="67"/>
      <c r="G347" s="67"/>
      <c r="I347" s="67"/>
      <c r="J347" s="67"/>
      <c r="L347" s="67"/>
      <c r="M347" s="67"/>
    </row>
    <row r="348" ht="15.75" customHeight="1">
      <c r="A348" s="67"/>
      <c r="G348" s="67"/>
      <c r="I348" s="67"/>
      <c r="J348" s="67"/>
      <c r="L348" s="67"/>
      <c r="M348" s="67"/>
    </row>
    <row r="349" ht="15.75" customHeight="1">
      <c r="A349" s="67"/>
      <c r="G349" s="67"/>
      <c r="I349" s="67"/>
      <c r="J349" s="67"/>
      <c r="L349" s="67"/>
      <c r="M349" s="67"/>
    </row>
    <row r="350" ht="15.75" customHeight="1">
      <c r="A350" s="67"/>
      <c r="G350" s="67"/>
      <c r="I350" s="67"/>
      <c r="J350" s="67"/>
      <c r="L350" s="67"/>
      <c r="M350" s="67"/>
    </row>
    <row r="351" ht="15.75" customHeight="1">
      <c r="A351" s="67"/>
      <c r="G351" s="67"/>
      <c r="I351" s="67"/>
      <c r="J351" s="67"/>
      <c r="L351" s="67"/>
      <c r="M351" s="67"/>
    </row>
    <row r="352" ht="15.75" customHeight="1">
      <c r="A352" s="67"/>
      <c r="G352" s="67"/>
      <c r="I352" s="67"/>
      <c r="J352" s="67"/>
      <c r="L352" s="67"/>
      <c r="M352" s="67"/>
    </row>
    <row r="353" ht="15.75" customHeight="1">
      <c r="A353" s="67"/>
      <c r="G353" s="67"/>
      <c r="I353" s="67"/>
      <c r="J353" s="67"/>
      <c r="L353" s="67"/>
      <c r="M353" s="67"/>
    </row>
    <row r="354" ht="15.75" customHeight="1">
      <c r="A354" s="67"/>
      <c r="G354" s="67"/>
      <c r="I354" s="67"/>
      <c r="J354" s="67"/>
      <c r="L354" s="67"/>
      <c r="M354" s="67"/>
    </row>
    <row r="355" ht="15.75" customHeight="1">
      <c r="A355" s="67"/>
      <c r="G355" s="67"/>
      <c r="I355" s="67"/>
      <c r="J355" s="67"/>
      <c r="L355" s="67"/>
      <c r="M355" s="67"/>
    </row>
    <row r="356" ht="15.75" customHeight="1">
      <c r="A356" s="67"/>
      <c r="G356" s="67"/>
      <c r="I356" s="67"/>
      <c r="J356" s="67"/>
      <c r="L356" s="67"/>
      <c r="M356" s="67"/>
    </row>
    <row r="357" ht="15.75" customHeight="1">
      <c r="A357" s="67"/>
      <c r="G357" s="67"/>
      <c r="I357" s="67"/>
      <c r="J357" s="67"/>
      <c r="L357" s="67"/>
      <c r="M357" s="67"/>
    </row>
    <row r="358" ht="15.75" customHeight="1">
      <c r="A358" s="67"/>
      <c r="G358" s="67"/>
      <c r="I358" s="67"/>
      <c r="J358" s="67"/>
      <c r="L358" s="67"/>
      <c r="M358" s="67"/>
    </row>
    <row r="359" ht="15.75" customHeight="1">
      <c r="A359" s="67"/>
      <c r="G359" s="67"/>
      <c r="I359" s="67"/>
      <c r="J359" s="67"/>
      <c r="L359" s="67"/>
      <c r="M359" s="67"/>
    </row>
    <row r="360" ht="15.75" customHeight="1">
      <c r="A360" s="67"/>
      <c r="G360" s="67"/>
      <c r="I360" s="67"/>
      <c r="J360" s="67"/>
      <c r="L360" s="67"/>
      <c r="M360" s="67"/>
    </row>
    <row r="361" ht="15.75" customHeight="1">
      <c r="A361" s="67"/>
      <c r="G361" s="67"/>
      <c r="I361" s="67"/>
      <c r="J361" s="67"/>
      <c r="L361" s="67"/>
      <c r="M361" s="67"/>
    </row>
    <row r="362" ht="15.75" customHeight="1">
      <c r="A362" s="67"/>
      <c r="G362" s="67"/>
      <c r="I362" s="67"/>
      <c r="J362" s="67"/>
      <c r="L362" s="67"/>
      <c r="M362" s="67"/>
    </row>
    <row r="363" ht="15.75" customHeight="1">
      <c r="A363" s="67"/>
      <c r="G363" s="67"/>
      <c r="I363" s="67"/>
      <c r="J363" s="67"/>
      <c r="L363" s="67"/>
      <c r="M363" s="67"/>
    </row>
    <row r="364" ht="15.75" customHeight="1">
      <c r="A364" s="67"/>
      <c r="G364" s="67"/>
      <c r="I364" s="67"/>
      <c r="J364" s="67"/>
      <c r="L364" s="67"/>
      <c r="M364" s="67"/>
    </row>
    <row r="365" ht="15.75" customHeight="1">
      <c r="A365" s="67"/>
      <c r="G365" s="67"/>
      <c r="I365" s="67"/>
      <c r="J365" s="67"/>
      <c r="L365" s="67"/>
      <c r="M365" s="67"/>
    </row>
    <row r="366" ht="15.75" customHeight="1">
      <c r="A366" s="67"/>
      <c r="G366" s="67"/>
      <c r="I366" s="67"/>
      <c r="J366" s="67"/>
      <c r="L366" s="67"/>
      <c r="M366" s="67"/>
    </row>
    <row r="367" ht="15.75" customHeight="1">
      <c r="A367" s="67"/>
      <c r="G367" s="67"/>
      <c r="I367" s="67"/>
      <c r="J367" s="67"/>
      <c r="L367" s="67"/>
      <c r="M367" s="67"/>
    </row>
    <row r="368" ht="15.75" customHeight="1">
      <c r="A368" s="67"/>
      <c r="G368" s="67"/>
      <c r="I368" s="67"/>
      <c r="J368" s="67"/>
      <c r="L368" s="67"/>
      <c r="M368" s="67"/>
    </row>
    <row r="369" ht="15.75" customHeight="1">
      <c r="A369" s="67"/>
      <c r="G369" s="67"/>
      <c r="I369" s="67"/>
      <c r="J369" s="67"/>
      <c r="L369" s="67"/>
      <c r="M369" s="67"/>
    </row>
    <row r="370" ht="15.75" customHeight="1">
      <c r="A370" s="67"/>
      <c r="G370" s="67"/>
      <c r="I370" s="67"/>
      <c r="J370" s="67"/>
      <c r="L370" s="67"/>
      <c r="M370" s="67"/>
    </row>
    <row r="371" ht="15.75" customHeight="1">
      <c r="A371" s="67"/>
      <c r="G371" s="67"/>
      <c r="I371" s="67"/>
      <c r="J371" s="67"/>
      <c r="L371" s="67"/>
      <c r="M371" s="67"/>
    </row>
    <row r="372" ht="15.75" customHeight="1">
      <c r="A372" s="67"/>
      <c r="G372" s="67"/>
      <c r="I372" s="67"/>
      <c r="J372" s="67"/>
      <c r="L372" s="67"/>
      <c r="M372" s="67"/>
    </row>
    <row r="373" ht="15.75" customHeight="1">
      <c r="A373" s="67"/>
      <c r="G373" s="67"/>
      <c r="I373" s="67"/>
      <c r="J373" s="67"/>
      <c r="L373" s="67"/>
      <c r="M373" s="67"/>
    </row>
    <row r="374" ht="15.75" customHeight="1">
      <c r="A374" s="67"/>
      <c r="G374" s="67"/>
      <c r="I374" s="67"/>
      <c r="J374" s="67"/>
      <c r="L374" s="67"/>
      <c r="M374" s="67"/>
    </row>
    <row r="375" ht="15.75" customHeight="1">
      <c r="A375" s="67"/>
      <c r="G375" s="67"/>
      <c r="I375" s="67"/>
      <c r="J375" s="67"/>
      <c r="L375" s="67"/>
      <c r="M375" s="67"/>
    </row>
    <row r="376" ht="15.75" customHeight="1">
      <c r="A376" s="67"/>
      <c r="G376" s="67"/>
      <c r="I376" s="67"/>
      <c r="J376" s="67"/>
      <c r="L376" s="67"/>
      <c r="M376" s="67"/>
    </row>
    <row r="377" ht="15.75" customHeight="1">
      <c r="A377" s="67"/>
      <c r="G377" s="67"/>
      <c r="I377" s="67"/>
      <c r="J377" s="67"/>
      <c r="L377" s="67"/>
      <c r="M377" s="67"/>
    </row>
    <row r="378" ht="15.75" customHeight="1">
      <c r="A378" s="67"/>
      <c r="G378" s="67"/>
      <c r="I378" s="67"/>
      <c r="J378" s="67"/>
      <c r="L378" s="67"/>
      <c r="M378" s="67"/>
    </row>
    <row r="379" ht="15.75" customHeight="1">
      <c r="A379" s="67"/>
      <c r="G379" s="67"/>
      <c r="I379" s="67"/>
      <c r="J379" s="67"/>
      <c r="L379" s="67"/>
      <c r="M379" s="67"/>
    </row>
    <row r="380" ht="15.75" customHeight="1">
      <c r="A380" s="67"/>
      <c r="G380" s="67"/>
      <c r="I380" s="67"/>
      <c r="J380" s="67"/>
      <c r="L380" s="67"/>
      <c r="M380" s="67"/>
    </row>
    <row r="381" ht="15.75" customHeight="1">
      <c r="A381" s="67"/>
      <c r="G381" s="67"/>
      <c r="I381" s="67"/>
      <c r="J381" s="67"/>
      <c r="L381" s="67"/>
      <c r="M381" s="67"/>
    </row>
    <row r="382" ht="15.75" customHeight="1">
      <c r="A382" s="67"/>
      <c r="G382" s="67"/>
      <c r="I382" s="67"/>
      <c r="J382" s="67"/>
      <c r="L382" s="67"/>
      <c r="M382" s="67"/>
    </row>
    <row r="383" ht="15.75" customHeight="1">
      <c r="A383" s="67"/>
      <c r="G383" s="67"/>
      <c r="I383" s="67"/>
      <c r="J383" s="67"/>
      <c r="L383" s="67"/>
      <c r="M383" s="67"/>
    </row>
    <row r="384" ht="15.75" customHeight="1">
      <c r="A384" s="67"/>
      <c r="G384" s="67"/>
      <c r="I384" s="67"/>
      <c r="J384" s="67"/>
      <c r="L384" s="67"/>
      <c r="M384" s="67"/>
    </row>
    <row r="385" ht="15.75" customHeight="1">
      <c r="A385" s="67"/>
      <c r="G385" s="67"/>
      <c r="I385" s="67"/>
      <c r="J385" s="67"/>
      <c r="L385" s="67"/>
      <c r="M385" s="67"/>
    </row>
    <row r="386" ht="15.75" customHeight="1">
      <c r="A386" s="67"/>
      <c r="G386" s="67"/>
      <c r="I386" s="67"/>
      <c r="J386" s="67"/>
      <c r="L386" s="67"/>
      <c r="M386" s="67"/>
    </row>
    <row r="387" ht="15.75" customHeight="1">
      <c r="A387" s="67"/>
      <c r="G387" s="67"/>
      <c r="I387" s="67"/>
      <c r="J387" s="67"/>
      <c r="L387" s="67"/>
      <c r="M387" s="67"/>
    </row>
    <row r="388" ht="15.75" customHeight="1">
      <c r="A388" s="67"/>
      <c r="G388" s="67"/>
      <c r="I388" s="67"/>
      <c r="J388" s="67"/>
      <c r="L388" s="67"/>
      <c r="M388" s="67"/>
    </row>
    <row r="389" ht="15.75" customHeight="1">
      <c r="A389" s="67"/>
      <c r="G389" s="67"/>
      <c r="I389" s="67"/>
      <c r="J389" s="67"/>
      <c r="L389" s="67"/>
      <c r="M389" s="67"/>
    </row>
    <row r="390" ht="15.75" customHeight="1">
      <c r="A390" s="67"/>
      <c r="G390" s="67"/>
      <c r="I390" s="67"/>
      <c r="J390" s="67"/>
      <c r="L390" s="67"/>
      <c r="M390" s="67"/>
    </row>
    <row r="391" ht="15.75" customHeight="1">
      <c r="A391" s="67"/>
      <c r="G391" s="67"/>
      <c r="I391" s="67"/>
      <c r="J391" s="67"/>
      <c r="L391" s="67"/>
      <c r="M391" s="67"/>
    </row>
    <row r="392" ht="15.75" customHeight="1">
      <c r="A392" s="67"/>
      <c r="G392" s="67"/>
      <c r="I392" s="67"/>
      <c r="J392" s="67"/>
      <c r="L392" s="67"/>
      <c r="M392" s="67"/>
    </row>
    <row r="393" ht="15.75" customHeight="1">
      <c r="A393" s="67"/>
      <c r="G393" s="67"/>
      <c r="I393" s="67"/>
      <c r="J393" s="67"/>
      <c r="L393" s="67"/>
      <c r="M393" s="67"/>
    </row>
    <row r="394" ht="15.75" customHeight="1">
      <c r="A394" s="67"/>
      <c r="G394" s="67"/>
      <c r="I394" s="67"/>
      <c r="J394" s="67"/>
      <c r="L394" s="67"/>
      <c r="M394" s="67"/>
    </row>
    <row r="395" ht="15.75" customHeight="1">
      <c r="A395" s="67"/>
      <c r="G395" s="67"/>
      <c r="I395" s="67"/>
      <c r="J395" s="67"/>
      <c r="L395" s="67"/>
      <c r="M395" s="67"/>
    </row>
    <row r="396" ht="15.75" customHeight="1">
      <c r="A396" s="67"/>
      <c r="G396" s="67"/>
      <c r="I396" s="67"/>
      <c r="J396" s="67"/>
      <c r="L396" s="67"/>
      <c r="M396" s="67"/>
    </row>
    <row r="397" ht="15.75" customHeight="1">
      <c r="A397" s="67"/>
      <c r="G397" s="67"/>
      <c r="I397" s="67"/>
      <c r="J397" s="67"/>
      <c r="L397" s="67"/>
      <c r="M397" s="67"/>
    </row>
    <row r="398" ht="15.75" customHeight="1">
      <c r="A398" s="67"/>
      <c r="G398" s="67"/>
      <c r="I398" s="67"/>
      <c r="J398" s="67"/>
      <c r="L398" s="67"/>
      <c r="M398" s="67"/>
    </row>
    <row r="399" ht="15.75" customHeight="1">
      <c r="A399" s="67"/>
      <c r="G399" s="67"/>
      <c r="I399" s="67"/>
      <c r="J399" s="67"/>
      <c r="L399" s="67"/>
      <c r="M399" s="67"/>
    </row>
    <row r="400" ht="15.75" customHeight="1">
      <c r="A400" s="67"/>
      <c r="G400" s="67"/>
      <c r="I400" s="67"/>
      <c r="J400" s="67"/>
      <c r="L400" s="67"/>
      <c r="M400" s="67"/>
    </row>
    <row r="401" ht="15.75" customHeight="1">
      <c r="A401" s="67"/>
      <c r="G401" s="67"/>
      <c r="I401" s="67"/>
      <c r="J401" s="67"/>
      <c r="L401" s="67"/>
      <c r="M401" s="67"/>
    </row>
    <row r="402" ht="15.75" customHeight="1">
      <c r="A402" s="67"/>
      <c r="G402" s="67"/>
      <c r="I402" s="67"/>
      <c r="J402" s="67"/>
      <c r="L402" s="67"/>
      <c r="M402" s="67"/>
    </row>
    <row r="403" ht="15.75" customHeight="1">
      <c r="A403" s="67"/>
      <c r="G403" s="67"/>
      <c r="I403" s="67"/>
      <c r="J403" s="67"/>
      <c r="L403" s="67"/>
      <c r="M403" s="67"/>
    </row>
    <row r="404" ht="15.75" customHeight="1">
      <c r="A404" s="67"/>
      <c r="G404" s="67"/>
      <c r="I404" s="67"/>
      <c r="J404" s="67"/>
      <c r="L404" s="67"/>
      <c r="M404" s="67"/>
    </row>
    <row r="405" ht="15.75" customHeight="1">
      <c r="A405" s="67"/>
      <c r="G405" s="67"/>
      <c r="I405" s="67"/>
      <c r="J405" s="67"/>
      <c r="L405" s="67"/>
      <c r="M405" s="67"/>
    </row>
    <row r="406" ht="15.75" customHeight="1">
      <c r="A406" s="67"/>
      <c r="G406" s="67"/>
      <c r="I406" s="67"/>
      <c r="J406" s="67"/>
      <c r="L406" s="67"/>
      <c r="M406" s="67"/>
    </row>
    <row r="407" ht="15.75" customHeight="1">
      <c r="A407" s="67"/>
      <c r="G407" s="67"/>
      <c r="I407" s="67"/>
      <c r="J407" s="67"/>
      <c r="L407" s="67"/>
      <c r="M407" s="67"/>
    </row>
    <row r="408" ht="15.75" customHeight="1">
      <c r="A408" s="67"/>
      <c r="G408" s="67"/>
      <c r="I408" s="67"/>
      <c r="J408" s="67"/>
      <c r="L408" s="67"/>
      <c r="M408" s="67"/>
    </row>
    <row r="409" ht="15.75" customHeight="1">
      <c r="A409" s="67"/>
      <c r="G409" s="67"/>
      <c r="I409" s="67"/>
      <c r="J409" s="67"/>
      <c r="L409" s="67"/>
      <c r="M409" s="67"/>
    </row>
    <row r="410" ht="15.75" customHeight="1">
      <c r="A410" s="67"/>
      <c r="G410" s="67"/>
      <c r="I410" s="67"/>
      <c r="J410" s="67"/>
      <c r="L410" s="67"/>
      <c r="M410" s="67"/>
    </row>
    <row r="411" ht="15.75" customHeight="1">
      <c r="A411" s="67"/>
      <c r="G411" s="67"/>
      <c r="I411" s="67"/>
      <c r="J411" s="67"/>
      <c r="L411" s="67"/>
      <c r="M411" s="67"/>
    </row>
    <row r="412" ht="15.75" customHeight="1">
      <c r="A412" s="67"/>
      <c r="G412" s="67"/>
      <c r="I412" s="67"/>
      <c r="J412" s="67"/>
      <c r="L412" s="67"/>
      <c r="M412" s="67"/>
    </row>
    <row r="413" ht="15.75" customHeight="1">
      <c r="A413" s="67"/>
      <c r="G413" s="67"/>
      <c r="I413" s="67"/>
      <c r="J413" s="67"/>
      <c r="L413" s="67"/>
      <c r="M413" s="67"/>
    </row>
    <row r="414" ht="15.75" customHeight="1">
      <c r="A414" s="67"/>
      <c r="G414" s="67"/>
      <c r="I414" s="67"/>
      <c r="J414" s="67"/>
      <c r="L414" s="67"/>
      <c r="M414" s="67"/>
    </row>
    <row r="415" ht="15.75" customHeight="1">
      <c r="A415" s="67"/>
      <c r="G415" s="67"/>
      <c r="I415" s="67"/>
      <c r="J415" s="67"/>
      <c r="L415" s="67"/>
      <c r="M415" s="67"/>
    </row>
    <row r="416" ht="15.75" customHeight="1">
      <c r="A416" s="67"/>
      <c r="G416" s="67"/>
      <c r="I416" s="67"/>
      <c r="J416" s="67"/>
      <c r="L416" s="67"/>
      <c r="M416" s="67"/>
    </row>
    <row r="417" ht="15.75" customHeight="1">
      <c r="A417" s="67"/>
      <c r="G417" s="67"/>
      <c r="I417" s="67"/>
      <c r="J417" s="67"/>
      <c r="L417" s="67"/>
      <c r="M417" s="67"/>
    </row>
    <row r="418" ht="15.75" customHeight="1">
      <c r="A418" s="67"/>
      <c r="G418" s="67"/>
      <c r="I418" s="67"/>
      <c r="J418" s="67"/>
      <c r="L418" s="67"/>
      <c r="M418" s="67"/>
    </row>
    <row r="419" ht="15.75" customHeight="1">
      <c r="A419" s="67"/>
      <c r="G419" s="67"/>
      <c r="I419" s="67"/>
      <c r="J419" s="67"/>
      <c r="L419" s="67"/>
      <c r="M419" s="67"/>
    </row>
    <row r="420" ht="15.75" customHeight="1">
      <c r="A420" s="67"/>
      <c r="G420" s="67"/>
      <c r="I420" s="67"/>
      <c r="J420" s="67"/>
      <c r="L420" s="67"/>
      <c r="M420" s="67"/>
    </row>
    <row r="421" ht="15.75" customHeight="1">
      <c r="A421" s="67"/>
      <c r="G421" s="67"/>
      <c r="I421" s="67"/>
      <c r="J421" s="67"/>
      <c r="L421" s="67"/>
      <c r="M421" s="67"/>
    </row>
    <row r="422" ht="15.75" customHeight="1">
      <c r="A422" s="67"/>
      <c r="G422" s="67"/>
      <c r="I422" s="67"/>
      <c r="J422" s="67"/>
      <c r="L422" s="67"/>
      <c r="M422" s="67"/>
    </row>
    <row r="423" ht="15.75" customHeight="1">
      <c r="A423" s="67"/>
      <c r="G423" s="67"/>
      <c r="I423" s="67"/>
      <c r="J423" s="67"/>
      <c r="L423" s="67"/>
      <c r="M423" s="67"/>
    </row>
    <row r="424" ht="15.75" customHeight="1">
      <c r="A424" s="67"/>
      <c r="G424" s="67"/>
      <c r="I424" s="67"/>
      <c r="J424" s="67"/>
      <c r="L424" s="67"/>
      <c r="M424" s="67"/>
    </row>
    <row r="425" ht="15.75" customHeight="1">
      <c r="A425" s="67"/>
      <c r="G425" s="67"/>
      <c r="I425" s="67"/>
      <c r="J425" s="67"/>
      <c r="L425" s="67"/>
      <c r="M425" s="67"/>
    </row>
    <row r="426" ht="15.75" customHeight="1">
      <c r="A426" s="67"/>
      <c r="G426" s="67"/>
      <c r="I426" s="67"/>
      <c r="J426" s="67"/>
      <c r="L426" s="67"/>
      <c r="M426" s="67"/>
    </row>
    <row r="427" ht="15.75" customHeight="1">
      <c r="A427" s="67"/>
      <c r="G427" s="67"/>
      <c r="I427" s="67"/>
      <c r="J427" s="67"/>
      <c r="L427" s="67"/>
      <c r="M427" s="67"/>
    </row>
    <row r="428" ht="15.75" customHeight="1">
      <c r="A428" s="67"/>
      <c r="G428" s="67"/>
      <c r="I428" s="67"/>
      <c r="J428" s="67"/>
      <c r="L428" s="67"/>
      <c r="M428" s="67"/>
    </row>
    <row r="429" ht="15.75" customHeight="1">
      <c r="A429" s="67"/>
      <c r="G429" s="67"/>
      <c r="I429" s="67"/>
      <c r="J429" s="67"/>
      <c r="L429" s="67"/>
      <c r="M429" s="67"/>
    </row>
    <row r="430" ht="15.75" customHeight="1">
      <c r="A430" s="67"/>
      <c r="G430" s="67"/>
      <c r="I430" s="67"/>
      <c r="J430" s="67"/>
      <c r="L430" s="67"/>
      <c r="M430" s="67"/>
    </row>
    <row r="431" ht="15.75" customHeight="1">
      <c r="A431" s="67"/>
      <c r="G431" s="67"/>
      <c r="I431" s="67"/>
      <c r="J431" s="67"/>
      <c r="L431" s="67"/>
      <c r="M431" s="67"/>
    </row>
    <row r="432" ht="15.75" customHeight="1">
      <c r="A432" s="67"/>
      <c r="G432" s="67"/>
      <c r="I432" s="67"/>
      <c r="J432" s="67"/>
      <c r="L432" s="67"/>
      <c r="M432" s="67"/>
    </row>
    <row r="433" ht="15.75" customHeight="1">
      <c r="A433" s="67"/>
      <c r="G433" s="67"/>
      <c r="I433" s="67"/>
      <c r="J433" s="67"/>
      <c r="L433" s="67"/>
      <c r="M433" s="67"/>
    </row>
    <row r="434" ht="15.75" customHeight="1">
      <c r="A434" s="67"/>
      <c r="G434" s="67"/>
      <c r="I434" s="67"/>
      <c r="J434" s="67"/>
      <c r="L434" s="67"/>
      <c r="M434" s="67"/>
    </row>
    <row r="435" ht="15.75" customHeight="1">
      <c r="A435" s="67"/>
      <c r="G435" s="67"/>
      <c r="I435" s="67"/>
      <c r="J435" s="67"/>
      <c r="L435" s="67"/>
      <c r="M435" s="67"/>
    </row>
    <row r="436" ht="15.75" customHeight="1">
      <c r="A436" s="67"/>
      <c r="G436" s="67"/>
      <c r="I436" s="67"/>
      <c r="J436" s="67"/>
      <c r="L436" s="67"/>
      <c r="M436" s="67"/>
    </row>
    <row r="437" ht="15.75" customHeight="1">
      <c r="A437" s="67"/>
      <c r="G437" s="67"/>
      <c r="I437" s="67"/>
      <c r="J437" s="67"/>
      <c r="L437" s="67"/>
      <c r="M437" s="67"/>
    </row>
    <row r="438" ht="15.75" customHeight="1">
      <c r="A438" s="67"/>
      <c r="G438" s="67"/>
      <c r="I438" s="67"/>
      <c r="J438" s="67"/>
      <c r="L438" s="67"/>
      <c r="M438" s="67"/>
    </row>
    <row r="439" ht="15.75" customHeight="1">
      <c r="A439" s="67"/>
      <c r="G439" s="67"/>
      <c r="I439" s="67"/>
      <c r="J439" s="67"/>
      <c r="L439" s="67"/>
      <c r="M439" s="67"/>
    </row>
    <row r="440" ht="15.75" customHeight="1">
      <c r="A440" s="67"/>
      <c r="G440" s="67"/>
      <c r="I440" s="67"/>
      <c r="J440" s="67"/>
      <c r="L440" s="67"/>
      <c r="M440" s="67"/>
    </row>
    <row r="441" ht="15.75" customHeight="1">
      <c r="A441" s="67"/>
      <c r="G441" s="67"/>
      <c r="I441" s="67"/>
      <c r="J441" s="67"/>
      <c r="L441" s="67"/>
      <c r="M441" s="67"/>
    </row>
    <row r="442" ht="15.75" customHeight="1">
      <c r="A442" s="67"/>
      <c r="G442" s="67"/>
      <c r="I442" s="67"/>
      <c r="J442" s="67"/>
      <c r="L442" s="67"/>
      <c r="M442" s="67"/>
    </row>
    <row r="443" ht="15.75" customHeight="1">
      <c r="A443" s="67"/>
      <c r="G443" s="67"/>
      <c r="I443" s="67"/>
      <c r="J443" s="67"/>
      <c r="L443" s="67"/>
      <c r="M443" s="67"/>
    </row>
    <row r="444" ht="15.75" customHeight="1">
      <c r="A444" s="67"/>
      <c r="G444" s="67"/>
      <c r="I444" s="67"/>
      <c r="J444" s="67"/>
      <c r="L444" s="67"/>
      <c r="M444" s="67"/>
    </row>
    <row r="445" ht="15.75" customHeight="1">
      <c r="A445" s="67"/>
      <c r="G445" s="67"/>
      <c r="I445" s="67"/>
      <c r="J445" s="67"/>
      <c r="L445" s="67"/>
      <c r="M445" s="67"/>
    </row>
    <row r="446" ht="15.75" customHeight="1">
      <c r="A446" s="67"/>
      <c r="G446" s="67"/>
      <c r="I446" s="67"/>
      <c r="J446" s="67"/>
      <c r="L446" s="67"/>
      <c r="M446" s="67"/>
    </row>
    <row r="447" ht="15.75" customHeight="1">
      <c r="A447" s="67"/>
      <c r="G447" s="67"/>
      <c r="I447" s="67"/>
      <c r="J447" s="67"/>
      <c r="L447" s="67"/>
      <c r="M447" s="67"/>
    </row>
    <row r="448" ht="15.75" customHeight="1">
      <c r="A448" s="67"/>
      <c r="G448" s="67"/>
      <c r="I448" s="67"/>
      <c r="J448" s="67"/>
      <c r="L448" s="67"/>
      <c r="M448" s="67"/>
    </row>
    <row r="449" ht="15.75" customHeight="1">
      <c r="A449" s="67"/>
      <c r="G449" s="67"/>
      <c r="I449" s="67"/>
      <c r="J449" s="67"/>
      <c r="L449" s="67"/>
      <c r="M449" s="67"/>
    </row>
    <row r="450" ht="15.75" customHeight="1">
      <c r="A450" s="67"/>
      <c r="G450" s="67"/>
      <c r="I450" s="67"/>
      <c r="J450" s="67"/>
      <c r="L450" s="67"/>
      <c r="M450" s="67"/>
    </row>
    <row r="451" ht="15.75" customHeight="1">
      <c r="A451" s="67"/>
      <c r="G451" s="67"/>
      <c r="I451" s="67"/>
      <c r="J451" s="67"/>
      <c r="L451" s="67"/>
      <c r="M451" s="67"/>
    </row>
    <row r="452" ht="15.75" customHeight="1">
      <c r="A452" s="67"/>
      <c r="G452" s="67"/>
      <c r="I452" s="67"/>
      <c r="J452" s="67"/>
      <c r="L452" s="67"/>
      <c r="M452" s="67"/>
    </row>
    <row r="453" ht="15.75" customHeight="1">
      <c r="A453" s="67"/>
      <c r="G453" s="67"/>
      <c r="I453" s="67"/>
      <c r="J453" s="67"/>
      <c r="L453" s="67"/>
      <c r="M453" s="67"/>
    </row>
    <row r="454" ht="15.75" customHeight="1">
      <c r="A454" s="67"/>
      <c r="G454" s="67"/>
      <c r="I454" s="67"/>
      <c r="J454" s="67"/>
      <c r="L454" s="67"/>
      <c r="M454" s="67"/>
    </row>
    <row r="455" ht="15.75" customHeight="1">
      <c r="A455" s="67"/>
      <c r="G455" s="67"/>
      <c r="I455" s="67"/>
      <c r="J455" s="67"/>
      <c r="L455" s="67"/>
      <c r="M455" s="67"/>
    </row>
    <row r="456" ht="15.75" customHeight="1">
      <c r="A456" s="67"/>
      <c r="G456" s="67"/>
      <c r="I456" s="67"/>
      <c r="J456" s="67"/>
      <c r="L456" s="67"/>
      <c r="M456" s="67"/>
    </row>
    <row r="457" ht="15.75" customHeight="1">
      <c r="A457" s="67"/>
      <c r="G457" s="67"/>
      <c r="I457" s="67"/>
      <c r="J457" s="67"/>
      <c r="L457" s="67"/>
      <c r="M457" s="67"/>
    </row>
    <row r="458" ht="15.75" customHeight="1">
      <c r="A458" s="67"/>
      <c r="G458" s="67"/>
      <c r="I458" s="67"/>
      <c r="J458" s="67"/>
      <c r="L458" s="67"/>
      <c r="M458" s="67"/>
    </row>
    <row r="459" ht="15.75" customHeight="1">
      <c r="A459" s="67"/>
      <c r="G459" s="67"/>
      <c r="I459" s="67"/>
      <c r="J459" s="67"/>
      <c r="L459" s="67"/>
      <c r="M459" s="67"/>
    </row>
    <row r="460" ht="15.75" customHeight="1">
      <c r="A460" s="67"/>
      <c r="G460" s="67"/>
      <c r="I460" s="67"/>
      <c r="J460" s="67"/>
      <c r="L460" s="67"/>
      <c r="M460" s="67"/>
    </row>
    <row r="461" ht="15.75" customHeight="1">
      <c r="A461" s="67"/>
      <c r="G461" s="67"/>
      <c r="I461" s="67"/>
      <c r="J461" s="67"/>
      <c r="L461" s="67"/>
      <c r="M461" s="67"/>
    </row>
    <row r="462" ht="15.75" customHeight="1">
      <c r="A462" s="67"/>
      <c r="G462" s="67"/>
      <c r="I462" s="67"/>
      <c r="J462" s="67"/>
      <c r="L462" s="67"/>
      <c r="M462" s="67"/>
    </row>
    <row r="463" ht="15.75" customHeight="1">
      <c r="A463" s="67"/>
      <c r="G463" s="67"/>
      <c r="I463" s="67"/>
      <c r="J463" s="67"/>
      <c r="L463" s="67"/>
      <c r="M463" s="67"/>
    </row>
    <row r="464" ht="15.75" customHeight="1">
      <c r="A464" s="67"/>
      <c r="G464" s="67"/>
      <c r="I464" s="67"/>
      <c r="J464" s="67"/>
      <c r="L464" s="67"/>
      <c r="M464" s="67"/>
    </row>
    <row r="465" ht="15.75" customHeight="1">
      <c r="A465" s="67"/>
      <c r="G465" s="67"/>
      <c r="I465" s="67"/>
      <c r="J465" s="67"/>
      <c r="L465" s="67"/>
      <c r="M465" s="67"/>
    </row>
    <row r="466" ht="15.75" customHeight="1">
      <c r="A466" s="67"/>
      <c r="G466" s="67"/>
      <c r="I466" s="67"/>
      <c r="J466" s="67"/>
      <c r="L466" s="67"/>
      <c r="M466" s="67"/>
    </row>
    <row r="467" ht="15.75" customHeight="1">
      <c r="A467" s="67"/>
      <c r="G467" s="67"/>
      <c r="I467" s="67"/>
      <c r="J467" s="67"/>
      <c r="L467" s="67"/>
      <c r="M467" s="67"/>
    </row>
    <row r="468" ht="15.75" customHeight="1">
      <c r="A468" s="67"/>
      <c r="G468" s="67"/>
      <c r="I468" s="67"/>
      <c r="J468" s="67"/>
      <c r="L468" s="67"/>
      <c r="M468" s="67"/>
    </row>
    <row r="469" ht="15.75" customHeight="1">
      <c r="A469" s="67"/>
      <c r="G469" s="67"/>
      <c r="I469" s="67"/>
      <c r="J469" s="67"/>
      <c r="L469" s="67"/>
      <c r="M469" s="67"/>
    </row>
    <row r="470" ht="15.75" customHeight="1">
      <c r="A470" s="67"/>
      <c r="G470" s="67"/>
      <c r="I470" s="67"/>
      <c r="J470" s="67"/>
      <c r="L470" s="67"/>
      <c r="M470" s="67"/>
    </row>
    <row r="471" ht="15.75" customHeight="1">
      <c r="A471" s="67"/>
      <c r="G471" s="67"/>
      <c r="I471" s="67"/>
      <c r="J471" s="67"/>
      <c r="L471" s="67"/>
      <c r="M471" s="67"/>
    </row>
    <row r="472" ht="15.75" customHeight="1">
      <c r="A472" s="67"/>
      <c r="G472" s="67"/>
      <c r="I472" s="67"/>
      <c r="J472" s="67"/>
      <c r="L472" s="67"/>
      <c r="M472" s="67"/>
    </row>
    <row r="473" ht="15.75" customHeight="1">
      <c r="A473" s="67"/>
      <c r="G473" s="67"/>
      <c r="I473" s="67"/>
      <c r="J473" s="67"/>
      <c r="L473" s="67"/>
      <c r="M473" s="67"/>
    </row>
    <row r="474" ht="15.75" customHeight="1">
      <c r="A474" s="67"/>
      <c r="G474" s="67"/>
      <c r="I474" s="67"/>
      <c r="J474" s="67"/>
      <c r="L474" s="67"/>
      <c r="M474" s="67"/>
    </row>
    <row r="475" ht="15.75" customHeight="1">
      <c r="A475" s="67"/>
      <c r="G475" s="67"/>
      <c r="I475" s="67"/>
      <c r="J475" s="67"/>
      <c r="L475" s="67"/>
      <c r="M475" s="67"/>
    </row>
    <row r="476" ht="15.75" customHeight="1">
      <c r="A476" s="67"/>
      <c r="G476" s="67"/>
      <c r="I476" s="67"/>
      <c r="J476" s="67"/>
      <c r="L476" s="67"/>
      <c r="M476" s="67"/>
    </row>
    <row r="477" ht="15.75" customHeight="1">
      <c r="A477" s="67"/>
      <c r="G477" s="67"/>
      <c r="I477" s="67"/>
      <c r="J477" s="67"/>
      <c r="L477" s="67"/>
      <c r="M477" s="67"/>
    </row>
    <row r="478" ht="15.75" customHeight="1">
      <c r="A478" s="67"/>
      <c r="G478" s="67"/>
      <c r="I478" s="67"/>
      <c r="J478" s="67"/>
      <c r="L478" s="67"/>
      <c r="M478" s="67"/>
    </row>
    <row r="479" ht="15.75" customHeight="1">
      <c r="A479" s="67"/>
      <c r="G479" s="67"/>
      <c r="I479" s="67"/>
      <c r="J479" s="67"/>
      <c r="L479" s="67"/>
      <c r="M479" s="67"/>
    </row>
    <row r="480" ht="15.75" customHeight="1">
      <c r="A480" s="67"/>
      <c r="G480" s="67"/>
      <c r="I480" s="67"/>
      <c r="J480" s="67"/>
      <c r="L480" s="67"/>
      <c r="M480" s="67"/>
    </row>
    <row r="481" ht="15.75" customHeight="1">
      <c r="A481" s="67"/>
      <c r="G481" s="67"/>
      <c r="I481" s="67"/>
      <c r="J481" s="67"/>
      <c r="L481" s="67"/>
      <c r="M481" s="67"/>
    </row>
    <row r="482" ht="15.75" customHeight="1">
      <c r="A482" s="67"/>
      <c r="G482" s="67"/>
      <c r="I482" s="67"/>
      <c r="J482" s="67"/>
      <c r="L482" s="67"/>
      <c r="M482" s="67"/>
    </row>
    <row r="483" ht="15.75" customHeight="1">
      <c r="A483" s="67"/>
      <c r="G483" s="67"/>
      <c r="I483" s="67"/>
      <c r="J483" s="67"/>
      <c r="L483" s="67"/>
      <c r="M483" s="67"/>
    </row>
    <row r="484" ht="15.75" customHeight="1">
      <c r="A484" s="67"/>
      <c r="G484" s="67"/>
      <c r="I484" s="67"/>
      <c r="J484" s="67"/>
      <c r="L484" s="67"/>
      <c r="M484" s="67"/>
    </row>
    <row r="485" ht="15.75" customHeight="1">
      <c r="A485" s="67"/>
      <c r="G485" s="67"/>
      <c r="I485" s="67"/>
      <c r="J485" s="67"/>
      <c r="L485" s="67"/>
      <c r="M485" s="67"/>
    </row>
    <row r="486" ht="15.75" customHeight="1">
      <c r="A486" s="67"/>
      <c r="G486" s="67"/>
      <c r="I486" s="67"/>
      <c r="J486" s="67"/>
      <c r="L486" s="67"/>
      <c r="M486" s="67"/>
    </row>
    <row r="487" ht="15.75" customHeight="1">
      <c r="A487" s="67"/>
      <c r="G487" s="67"/>
      <c r="I487" s="67"/>
      <c r="J487" s="67"/>
      <c r="L487" s="67"/>
      <c r="M487" s="67"/>
    </row>
    <row r="488" ht="15.75" customHeight="1">
      <c r="A488" s="67"/>
      <c r="G488" s="67"/>
      <c r="I488" s="67"/>
      <c r="J488" s="67"/>
      <c r="L488" s="67"/>
      <c r="M488" s="67"/>
    </row>
    <row r="489" ht="15.75" customHeight="1">
      <c r="A489" s="67"/>
      <c r="G489" s="67"/>
      <c r="I489" s="67"/>
      <c r="J489" s="67"/>
      <c r="L489" s="67"/>
      <c r="M489" s="67"/>
    </row>
    <row r="490" ht="15.75" customHeight="1">
      <c r="A490" s="67"/>
      <c r="G490" s="67"/>
      <c r="I490" s="67"/>
      <c r="J490" s="67"/>
      <c r="L490" s="67"/>
      <c r="M490" s="67"/>
    </row>
    <row r="491" ht="15.75" customHeight="1">
      <c r="A491" s="67"/>
      <c r="G491" s="67"/>
      <c r="I491" s="67"/>
      <c r="J491" s="67"/>
      <c r="L491" s="67"/>
      <c r="M491" s="67"/>
    </row>
    <row r="492" ht="15.75" customHeight="1">
      <c r="A492" s="67"/>
      <c r="G492" s="67"/>
      <c r="I492" s="67"/>
      <c r="J492" s="67"/>
      <c r="L492" s="67"/>
      <c r="M492" s="67"/>
    </row>
    <row r="493" ht="15.75" customHeight="1">
      <c r="A493" s="67"/>
      <c r="G493" s="67"/>
      <c r="I493" s="67"/>
      <c r="J493" s="67"/>
      <c r="L493" s="67"/>
      <c r="M493" s="67"/>
    </row>
    <row r="494" ht="15.75" customHeight="1">
      <c r="A494" s="67"/>
      <c r="G494" s="67"/>
      <c r="I494" s="67"/>
      <c r="J494" s="67"/>
      <c r="L494" s="67"/>
      <c r="M494" s="67"/>
    </row>
    <row r="495" ht="15.75" customHeight="1">
      <c r="A495" s="67"/>
      <c r="G495" s="67"/>
      <c r="I495" s="67"/>
      <c r="J495" s="67"/>
      <c r="L495" s="67"/>
      <c r="M495" s="67"/>
    </row>
    <row r="496" ht="15.75" customHeight="1">
      <c r="A496" s="67"/>
      <c r="G496" s="67"/>
      <c r="I496" s="67"/>
      <c r="J496" s="67"/>
      <c r="L496" s="67"/>
      <c r="M496" s="67"/>
    </row>
    <row r="497" ht="15.75" customHeight="1">
      <c r="A497" s="67"/>
      <c r="G497" s="67"/>
      <c r="I497" s="67"/>
      <c r="J497" s="67"/>
      <c r="L497" s="67"/>
      <c r="M497" s="67"/>
    </row>
    <row r="498" ht="15.75" customHeight="1">
      <c r="A498" s="67"/>
      <c r="G498" s="67"/>
      <c r="I498" s="67"/>
      <c r="J498" s="67"/>
      <c r="L498" s="67"/>
      <c r="M498" s="67"/>
    </row>
    <row r="499" ht="15.75" customHeight="1">
      <c r="A499" s="67"/>
      <c r="G499" s="67"/>
      <c r="I499" s="67"/>
      <c r="J499" s="67"/>
      <c r="L499" s="67"/>
      <c r="M499" s="67"/>
    </row>
    <row r="500" ht="15.75" customHeight="1">
      <c r="A500" s="67"/>
      <c r="G500" s="67"/>
      <c r="I500" s="67"/>
      <c r="J500" s="67"/>
      <c r="L500" s="67"/>
      <c r="M500" s="67"/>
    </row>
    <row r="501" ht="15.75" customHeight="1">
      <c r="A501" s="67"/>
      <c r="G501" s="67"/>
      <c r="I501" s="67"/>
      <c r="J501" s="67"/>
      <c r="L501" s="67"/>
      <c r="M501" s="67"/>
    </row>
    <row r="502" ht="15.75" customHeight="1">
      <c r="A502" s="67"/>
      <c r="G502" s="67"/>
      <c r="I502" s="67"/>
      <c r="J502" s="67"/>
      <c r="L502" s="67"/>
      <c r="M502" s="67"/>
    </row>
    <row r="503" ht="15.75" customHeight="1">
      <c r="A503" s="67"/>
      <c r="G503" s="67"/>
      <c r="I503" s="67"/>
      <c r="J503" s="67"/>
      <c r="L503" s="67"/>
      <c r="M503" s="67"/>
    </row>
    <row r="504" ht="15.75" customHeight="1">
      <c r="A504" s="67"/>
      <c r="G504" s="67"/>
      <c r="I504" s="67"/>
      <c r="J504" s="67"/>
      <c r="L504" s="67"/>
      <c r="M504" s="67"/>
    </row>
    <row r="505" ht="15.75" customHeight="1">
      <c r="A505" s="67"/>
      <c r="G505" s="67"/>
      <c r="I505" s="67"/>
      <c r="J505" s="67"/>
      <c r="L505" s="67"/>
      <c r="M505" s="67"/>
    </row>
    <row r="506" ht="15.75" customHeight="1">
      <c r="A506" s="67"/>
      <c r="G506" s="67"/>
      <c r="I506" s="67"/>
      <c r="J506" s="67"/>
      <c r="L506" s="67"/>
      <c r="M506" s="67"/>
    </row>
    <row r="507" ht="15.75" customHeight="1">
      <c r="A507" s="67"/>
      <c r="G507" s="67"/>
      <c r="I507" s="67"/>
      <c r="J507" s="67"/>
      <c r="L507" s="67"/>
      <c r="M507" s="67"/>
    </row>
    <row r="508" ht="15.75" customHeight="1">
      <c r="A508" s="67"/>
      <c r="G508" s="67"/>
      <c r="I508" s="67"/>
      <c r="J508" s="67"/>
      <c r="L508" s="67"/>
      <c r="M508" s="67"/>
    </row>
    <row r="509" ht="15.75" customHeight="1">
      <c r="A509" s="67"/>
      <c r="G509" s="67"/>
      <c r="I509" s="67"/>
      <c r="J509" s="67"/>
      <c r="L509" s="67"/>
      <c r="M509" s="67"/>
    </row>
    <row r="510" ht="15.75" customHeight="1">
      <c r="A510" s="67"/>
      <c r="G510" s="67"/>
      <c r="I510" s="67"/>
      <c r="J510" s="67"/>
      <c r="L510" s="67"/>
      <c r="M510" s="67"/>
    </row>
    <row r="511" ht="15.75" customHeight="1">
      <c r="A511" s="67"/>
      <c r="G511" s="67"/>
      <c r="I511" s="67"/>
      <c r="J511" s="67"/>
      <c r="L511" s="67"/>
      <c r="M511" s="67"/>
    </row>
    <row r="512" ht="15.75" customHeight="1">
      <c r="A512" s="67"/>
      <c r="G512" s="67"/>
      <c r="I512" s="67"/>
      <c r="J512" s="67"/>
      <c r="L512" s="67"/>
      <c r="M512" s="67"/>
    </row>
    <row r="513" ht="15.75" customHeight="1">
      <c r="A513" s="67"/>
      <c r="G513" s="67"/>
      <c r="I513" s="67"/>
      <c r="J513" s="67"/>
      <c r="L513" s="67"/>
      <c r="M513" s="67"/>
    </row>
    <row r="514" ht="15.75" customHeight="1">
      <c r="A514" s="67"/>
      <c r="G514" s="67"/>
      <c r="I514" s="67"/>
      <c r="J514" s="67"/>
      <c r="L514" s="67"/>
      <c r="M514" s="67"/>
    </row>
    <row r="515" ht="15.75" customHeight="1">
      <c r="A515" s="67"/>
      <c r="G515" s="67"/>
      <c r="I515" s="67"/>
      <c r="J515" s="67"/>
      <c r="L515" s="67"/>
      <c r="M515" s="67"/>
    </row>
    <row r="516" ht="15.75" customHeight="1">
      <c r="A516" s="67"/>
      <c r="G516" s="67"/>
      <c r="I516" s="67"/>
      <c r="J516" s="67"/>
      <c r="L516" s="67"/>
      <c r="M516" s="67"/>
    </row>
    <row r="517" ht="15.75" customHeight="1">
      <c r="A517" s="67"/>
      <c r="G517" s="67"/>
      <c r="I517" s="67"/>
      <c r="J517" s="67"/>
      <c r="L517" s="67"/>
      <c r="M517" s="67"/>
    </row>
    <row r="518" ht="15.75" customHeight="1">
      <c r="A518" s="67"/>
      <c r="G518" s="67"/>
      <c r="I518" s="67"/>
      <c r="J518" s="67"/>
      <c r="L518" s="67"/>
      <c r="M518" s="67"/>
    </row>
    <row r="519" ht="15.75" customHeight="1">
      <c r="A519" s="67"/>
      <c r="G519" s="67"/>
      <c r="I519" s="67"/>
      <c r="J519" s="67"/>
      <c r="L519" s="67"/>
      <c r="M519" s="67"/>
    </row>
    <row r="520" ht="15.75" customHeight="1">
      <c r="A520" s="67"/>
      <c r="G520" s="67"/>
      <c r="I520" s="67"/>
      <c r="J520" s="67"/>
      <c r="L520" s="67"/>
      <c r="M520" s="67"/>
    </row>
    <row r="521" ht="15.75" customHeight="1">
      <c r="A521" s="67"/>
      <c r="G521" s="67"/>
      <c r="I521" s="67"/>
      <c r="J521" s="67"/>
      <c r="L521" s="67"/>
      <c r="M521" s="67"/>
    </row>
    <row r="522" ht="15.75" customHeight="1">
      <c r="A522" s="67"/>
      <c r="G522" s="67"/>
      <c r="I522" s="67"/>
      <c r="J522" s="67"/>
      <c r="L522" s="67"/>
      <c r="M522" s="67"/>
    </row>
    <row r="523" ht="15.75" customHeight="1">
      <c r="A523" s="67"/>
      <c r="G523" s="67"/>
      <c r="I523" s="67"/>
      <c r="J523" s="67"/>
      <c r="L523" s="67"/>
      <c r="M523" s="67"/>
    </row>
    <row r="524" ht="15.75" customHeight="1">
      <c r="A524" s="67"/>
      <c r="G524" s="67"/>
      <c r="I524" s="67"/>
      <c r="J524" s="67"/>
      <c r="L524" s="67"/>
      <c r="M524" s="67"/>
    </row>
    <row r="525" ht="15.75" customHeight="1">
      <c r="A525" s="67"/>
      <c r="G525" s="67"/>
      <c r="I525" s="67"/>
      <c r="J525" s="67"/>
      <c r="L525" s="67"/>
      <c r="M525" s="67"/>
    </row>
    <row r="526" ht="15.75" customHeight="1">
      <c r="A526" s="67"/>
      <c r="G526" s="67"/>
      <c r="I526" s="67"/>
      <c r="J526" s="67"/>
      <c r="L526" s="67"/>
      <c r="M526" s="67"/>
    </row>
    <row r="527" ht="15.75" customHeight="1">
      <c r="A527" s="67"/>
      <c r="G527" s="67"/>
      <c r="I527" s="67"/>
      <c r="J527" s="67"/>
      <c r="L527" s="67"/>
      <c r="M527" s="67"/>
    </row>
    <row r="528" ht="15.75" customHeight="1">
      <c r="A528" s="67"/>
      <c r="G528" s="67"/>
      <c r="I528" s="67"/>
      <c r="J528" s="67"/>
      <c r="L528" s="67"/>
      <c r="M528" s="67"/>
    </row>
    <row r="529" ht="15.75" customHeight="1">
      <c r="A529" s="67"/>
      <c r="G529" s="67"/>
      <c r="I529" s="67"/>
      <c r="J529" s="67"/>
      <c r="L529" s="67"/>
      <c r="M529" s="67"/>
    </row>
    <row r="530" ht="15.75" customHeight="1">
      <c r="A530" s="67"/>
      <c r="G530" s="67"/>
      <c r="I530" s="67"/>
      <c r="J530" s="67"/>
      <c r="L530" s="67"/>
      <c r="M530" s="67"/>
    </row>
    <row r="531" ht="15.75" customHeight="1">
      <c r="A531" s="67"/>
      <c r="G531" s="67"/>
      <c r="I531" s="67"/>
      <c r="J531" s="67"/>
      <c r="L531" s="67"/>
      <c r="M531" s="67"/>
    </row>
    <row r="532" ht="15.75" customHeight="1">
      <c r="A532" s="67"/>
      <c r="G532" s="67"/>
      <c r="I532" s="67"/>
      <c r="J532" s="67"/>
      <c r="L532" s="67"/>
      <c r="M532" s="67"/>
    </row>
    <row r="533" ht="15.75" customHeight="1">
      <c r="A533" s="67"/>
      <c r="G533" s="67"/>
      <c r="I533" s="67"/>
      <c r="J533" s="67"/>
      <c r="L533" s="67"/>
      <c r="M533" s="67"/>
    </row>
    <row r="534" ht="15.75" customHeight="1">
      <c r="A534" s="67"/>
      <c r="G534" s="67"/>
      <c r="I534" s="67"/>
      <c r="J534" s="67"/>
      <c r="L534" s="67"/>
      <c r="M534" s="67"/>
    </row>
    <row r="535" ht="15.75" customHeight="1">
      <c r="A535" s="67"/>
      <c r="G535" s="67"/>
      <c r="I535" s="67"/>
      <c r="J535" s="67"/>
      <c r="L535" s="67"/>
      <c r="M535" s="67"/>
    </row>
    <row r="536" ht="15.75" customHeight="1">
      <c r="A536" s="67"/>
      <c r="G536" s="67"/>
      <c r="I536" s="67"/>
      <c r="J536" s="67"/>
      <c r="L536" s="67"/>
      <c r="M536" s="67"/>
    </row>
    <row r="537" ht="15.75" customHeight="1">
      <c r="A537" s="67"/>
      <c r="G537" s="67"/>
      <c r="I537" s="67"/>
      <c r="J537" s="67"/>
      <c r="L537" s="67"/>
      <c r="M537" s="67"/>
    </row>
    <row r="538" ht="15.75" customHeight="1">
      <c r="A538" s="67"/>
      <c r="G538" s="67"/>
      <c r="I538" s="67"/>
      <c r="J538" s="67"/>
      <c r="L538" s="67"/>
      <c r="M538" s="67"/>
    </row>
    <row r="539" ht="15.75" customHeight="1">
      <c r="A539" s="67"/>
      <c r="G539" s="67"/>
      <c r="I539" s="67"/>
      <c r="J539" s="67"/>
      <c r="L539" s="67"/>
      <c r="M539" s="67"/>
    </row>
    <row r="540" ht="15.75" customHeight="1">
      <c r="A540" s="67"/>
      <c r="G540" s="67"/>
      <c r="I540" s="67"/>
      <c r="J540" s="67"/>
      <c r="L540" s="67"/>
      <c r="M540" s="67"/>
    </row>
    <row r="541" ht="15.75" customHeight="1">
      <c r="A541" s="67"/>
      <c r="G541" s="67"/>
      <c r="I541" s="67"/>
      <c r="J541" s="67"/>
      <c r="L541" s="67"/>
      <c r="M541" s="67"/>
    </row>
    <row r="542" ht="15.75" customHeight="1">
      <c r="A542" s="67"/>
      <c r="G542" s="67"/>
      <c r="I542" s="67"/>
      <c r="J542" s="67"/>
      <c r="L542" s="67"/>
      <c r="M542" s="67"/>
    </row>
    <row r="543" ht="15.75" customHeight="1">
      <c r="A543" s="67"/>
      <c r="G543" s="67"/>
      <c r="I543" s="67"/>
      <c r="J543" s="67"/>
      <c r="L543" s="67"/>
      <c r="M543" s="67"/>
    </row>
    <row r="544" ht="15.75" customHeight="1">
      <c r="A544" s="67"/>
      <c r="G544" s="67"/>
      <c r="I544" s="67"/>
      <c r="J544" s="67"/>
      <c r="L544" s="67"/>
      <c r="M544" s="67"/>
    </row>
    <row r="545" ht="15.75" customHeight="1">
      <c r="A545" s="67"/>
      <c r="G545" s="67"/>
      <c r="I545" s="67"/>
      <c r="J545" s="67"/>
      <c r="L545" s="67"/>
      <c r="M545" s="67"/>
    </row>
    <row r="546" ht="15.75" customHeight="1">
      <c r="A546" s="67"/>
      <c r="G546" s="67"/>
      <c r="I546" s="67"/>
      <c r="J546" s="67"/>
      <c r="L546" s="67"/>
      <c r="M546" s="67"/>
    </row>
    <row r="547" ht="15.75" customHeight="1">
      <c r="A547" s="67"/>
      <c r="G547" s="67"/>
      <c r="I547" s="67"/>
      <c r="J547" s="67"/>
      <c r="L547" s="67"/>
      <c r="M547" s="67"/>
    </row>
    <row r="548" ht="15.75" customHeight="1">
      <c r="A548" s="67"/>
      <c r="G548" s="67"/>
      <c r="I548" s="67"/>
      <c r="J548" s="67"/>
      <c r="L548" s="67"/>
      <c r="M548" s="67"/>
    </row>
    <row r="549" ht="15.75" customHeight="1">
      <c r="A549" s="67"/>
      <c r="G549" s="67"/>
      <c r="I549" s="67"/>
      <c r="J549" s="67"/>
      <c r="L549" s="67"/>
      <c r="M549" s="67"/>
    </row>
    <row r="550" ht="15.75" customHeight="1">
      <c r="A550" s="67"/>
      <c r="G550" s="67"/>
      <c r="I550" s="67"/>
      <c r="J550" s="67"/>
      <c r="L550" s="67"/>
      <c r="M550" s="67"/>
    </row>
    <row r="551" ht="15.75" customHeight="1">
      <c r="A551" s="67"/>
      <c r="G551" s="67"/>
      <c r="I551" s="67"/>
      <c r="J551" s="67"/>
      <c r="L551" s="67"/>
      <c r="M551" s="67"/>
    </row>
    <row r="552" ht="15.75" customHeight="1">
      <c r="A552" s="67"/>
      <c r="G552" s="67"/>
      <c r="I552" s="67"/>
      <c r="J552" s="67"/>
      <c r="L552" s="67"/>
      <c r="M552" s="67"/>
    </row>
    <row r="553" ht="15.75" customHeight="1">
      <c r="A553" s="67"/>
      <c r="G553" s="67"/>
      <c r="I553" s="67"/>
      <c r="J553" s="67"/>
      <c r="L553" s="67"/>
      <c r="M553" s="67"/>
    </row>
    <row r="554" ht="15.75" customHeight="1">
      <c r="A554" s="67"/>
      <c r="G554" s="67"/>
      <c r="I554" s="67"/>
      <c r="J554" s="67"/>
      <c r="L554" s="67"/>
      <c r="M554" s="67"/>
    </row>
    <row r="555" ht="15.75" customHeight="1">
      <c r="A555" s="67"/>
      <c r="G555" s="67"/>
      <c r="I555" s="67"/>
      <c r="J555" s="67"/>
      <c r="L555" s="67"/>
      <c r="M555" s="67"/>
    </row>
    <row r="556" ht="15.75" customHeight="1">
      <c r="A556" s="67"/>
      <c r="G556" s="67"/>
      <c r="I556" s="67"/>
      <c r="J556" s="67"/>
      <c r="L556" s="67"/>
      <c r="M556" s="67"/>
    </row>
    <row r="557" ht="15.75" customHeight="1">
      <c r="A557" s="67"/>
      <c r="G557" s="67"/>
      <c r="I557" s="67"/>
      <c r="J557" s="67"/>
      <c r="L557" s="67"/>
      <c r="M557" s="67"/>
    </row>
    <row r="558" ht="15.75" customHeight="1">
      <c r="A558" s="67"/>
      <c r="G558" s="67"/>
      <c r="I558" s="67"/>
      <c r="J558" s="67"/>
      <c r="L558" s="67"/>
      <c r="M558" s="67"/>
    </row>
    <row r="559" ht="15.75" customHeight="1">
      <c r="A559" s="67"/>
      <c r="G559" s="67"/>
      <c r="I559" s="67"/>
      <c r="J559" s="67"/>
      <c r="L559" s="67"/>
      <c r="M559" s="67"/>
    </row>
    <row r="560" ht="15.75" customHeight="1">
      <c r="A560" s="67"/>
      <c r="G560" s="67"/>
      <c r="I560" s="67"/>
      <c r="J560" s="67"/>
      <c r="L560" s="67"/>
      <c r="M560" s="67"/>
    </row>
    <row r="561" ht="15.75" customHeight="1">
      <c r="A561" s="67"/>
      <c r="G561" s="67"/>
      <c r="I561" s="67"/>
      <c r="J561" s="67"/>
      <c r="L561" s="67"/>
      <c r="M561" s="67"/>
    </row>
    <row r="562" ht="15.75" customHeight="1">
      <c r="A562" s="67"/>
      <c r="G562" s="67"/>
      <c r="I562" s="67"/>
      <c r="J562" s="67"/>
      <c r="L562" s="67"/>
      <c r="M562" s="67"/>
    </row>
    <row r="563" ht="15.75" customHeight="1">
      <c r="A563" s="67"/>
      <c r="G563" s="67"/>
      <c r="I563" s="67"/>
      <c r="J563" s="67"/>
      <c r="L563" s="67"/>
      <c r="M563" s="67"/>
    </row>
    <row r="564" ht="15.75" customHeight="1">
      <c r="A564" s="67"/>
      <c r="G564" s="67"/>
      <c r="I564" s="67"/>
      <c r="J564" s="67"/>
      <c r="L564" s="67"/>
      <c r="M564" s="67"/>
    </row>
    <row r="565" ht="15.75" customHeight="1">
      <c r="A565" s="67"/>
      <c r="G565" s="67"/>
      <c r="I565" s="67"/>
      <c r="J565" s="67"/>
      <c r="L565" s="67"/>
      <c r="M565" s="67"/>
    </row>
    <row r="566" ht="15.75" customHeight="1">
      <c r="A566" s="67"/>
      <c r="G566" s="67"/>
      <c r="I566" s="67"/>
      <c r="J566" s="67"/>
      <c r="L566" s="67"/>
      <c r="M566" s="67"/>
    </row>
    <row r="567" ht="15.75" customHeight="1">
      <c r="A567" s="67"/>
      <c r="G567" s="67"/>
      <c r="I567" s="67"/>
      <c r="J567" s="67"/>
      <c r="L567" s="67"/>
      <c r="M567" s="67"/>
    </row>
    <row r="568" ht="15.75" customHeight="1">
      <c r="A568" s="67"/>
      <c r="G568" s="67"/>
      <c r="I568" s="67"/>
      <c r="J568" s="67"/>
      <c r="L568" s="67"/>
      <c r="M568" s="67"/>
    </row>
    <row r="569" ht="15.75" customHeight="1">
      <c r="A569" s="67"/>
      <c r="G569" s="67"/>
      <c r="I569" s="67"/>
      <c r="J569" s="67"/>
      <c r="L569" s="67"/>
      <c r="M569" s="67"/>
    </row>
    <row r="570" ht="15.75" customHeight="1">
      <c r="A570" s="67"/>
      <c r="G570" s="67"/>
      <c r="I570" s="67"/>
      <c r="J570" s="67"/>
      <c r="L570" s="67"/>
      <c r="M570" s="67"/>
    </row>
    <row r="571" ht="15.75" customHeight="1">
      <c r="A571" s="67"/>
      <c r="G571" s="67"/>
      <c r="I571" s="67"/>
      <c r="J571" s="67"/>
      <c r="L571" s="67"/>
      <c r="M571" s="67"/>
    </row>
    <row r="572" ht="15.75" customHeight="1">
      <c r="A572" s="67"/>
      <c r="G572" s="67"/>
      <c r="I572" s="67"/>
      <c r="J572" s="67"/>
      <c r="L572" s="67"/>
      <c r="M572" s="67"/>
    </row>
    <row r="573" ht="15.75" customHeight="1">
      <c r="A573" s="67"/>
      <c r="G573" s="67"/>
      <c r="I573" s="67"/>
      <c r="J573" s="67"/>
      <c r="L573" s="67"/>
      <c r="M573" s="67"/>
    </row>
    <row r="574" ht="15.75" customHeight="1">
      <c r="A574" s="67"/>
      <c r="G574" s="67"/>
      <c r="I574" s="67"/>
      <c r="J574" s="67"/>
      <c r="L574" s="67"/>
      <c r="M574" s="67"/>
    </row>
    <row r="575" ht="15.75" customHeight="1">
      <c r="A575" s="67"/>
      <c r="G575" s="67"/>
      <c r="I575" s="67"/>
      <c r="J575" s="67"/>
      <c r="L575" s="67"/>
      <c r="M575" s="67"/>
    </row>
    <row r="576" ht="15.75" customHeight="1">
      <c r="A576" s="67"/>
      <c r="G576" s="67"/>
      <c r="I576" s="67"/>
      <c r="J576" s="67"/>
      <c r="L576" s="67"/>
      <c r="M576" s="67"/>
    </row>
    <row r="577" ht="15.75" customHeight="1">
      <c r="A577" s="67"/>
      <c r="G577" s="67"/>
      <c r="I577" s="67"/>
      <c r="J577" s="67"/>
      <c r="L577" s="67"/>
      <c r="M577" s="67"/>
    </row>
    <row r="578" ht="15.75" customHeight="1">
      <c r="A578" s="67"/>
      <c r="G578" s="67"/>
      <c r="I578" s="67"/>
      <c r="J578" s="67"/>
      <c r="L578" s="67"/>
      <c r="M578" s="67"/>
    </row>
    <row r="579" ht="15.75" customHeight="1">
      <c r="A579" s="67"/>
      <c r="G579" s="67"/>
      <c r="I579" s="67"/>
      <c r="J579" s="67"/>
      <c r="L579" s="67"/>
      <c r="M579" s="67"/>
    </row>
    <row r="580" ht="15.75" customHeight="1">
      <c r="A580" s="67"/>
      <c r="G580" s="67"/>
      <c r="I580" s="67"/>
      <c r="J580" s="67"/>
      <c r="L580" s="67"/>
      <c r="M580" s="67"/>
    </row>
    <row r="581" ht="15.75" customHeight="1">
      <c r="A581" s="67"/>
      <c r="G581" s="67"/>
      <c r="I581" s="67"/>
      <c r="J581" s="67"/>
      <c r="L581" s="67"/>
      <c r="M581" s="67"/>
    </row>
    <row r="582" ht="15.75" customHeight="1">
      <c r="A582" s="67"/>
      <c r="G582" s="67"/>
      <c r="I582" s="67"/>
      <c r="J582" s="67"/>
      <c r="L582" s="67"/>
      <c r="M582" s="67"/>
    </row>
    <row r="583" ht="15.75" customHeight="1">
      <c r="A583" s="67"/>
      <c r="G583" s="67"/>
      <c r="I583" s="67"/>
      <c r="J583" s="67"/>
      <c r="L583" s="67"/>
      <c r="M583" s="67"/>
    </row>
    <row r="584" ht="15.75" customHeight="1">
      <c r="A584" s="67"/>
      <c r="G584" s="67"/>
      <c r="I584" s="67"/>
      <c r="J584" s="67"/>
      <c r="L584" s="67"/>
      <c r="M584" s="67"/>
    </row>
    <row r="585" ht="15.75" customHeight="1">
      <c r="A585" s="67"/>
      <c r="G585" s="67"/>
      <c r="I585" s="67"/>
      <c r="J585" s="67"/>
      <c r="L585" s="67"/>
      <c r="M585" s="67"/>
    </row>
    <row r="586" ht="15.75" customHeight="1">
      <c r="A586" s="67"/>
      <c r="G586" s="67"/>
      <c r="I586" s="67"/>
      <c r="J586" s="67"/>
      <c r="L586" s="67"/>
      <c r="M586" s="67"/>
    </row>
    <row r="587" ht="15.75" customHeight="1">
      <c r="A587" s="67"/>
      <c r="G587" s="67"/>
      <c r="I587" s="67"/>
      <c r="J587" s="67"/>
      <c r="L587" s="67"/>
      <c r="M587" s="67"/>
    </row>
    <row r="588" ht="15.75" customHeight="1">
      <c r="A588" s="67"/>
      <c r="G588" s="67"/>
      <c r="I588" s="67"/>
      <c r="J588" s="67"/>
      <c r="L588" s="67"/>
      <c r="M588" s="67"/>
    </row>
    <row r="589" ht="15.75" customHeight="1">
      <c r="A589" s="67"/>
      <c r="G589" s="67"/>
      <c r="I589" s="67"/>
      <c r="J589" s="67"/>
      <c r="L589" s="67"/>
      <c r="M589" s="67"/>
    </row>
    <row r="590" ht="15.75" customHeight="1">
      <c r="A590" s="67"/>
      <c r="G590" s="67"/>
      <c r="I590" s="67"/>
      <c r="J590" s="67"/>
      <c r="L590" s="67"/>
      <c r="M590" s="67"/>
    </row>
    <row r="591" ht="15.75" customHeight="1">
      <c r="A591" s="67"/>
      <c r="G591" s="67"/>
      <c r="I591" s="67"/>
      <c r="J591" s="67"/>
      <c r="L591" s="67"/>
      <c r="M591" s="67"/>
    </row>
    <row r="592" ht="15.75" customHeight="1">
      <c r="A592" s="67"/>
      <c r="G592" s="67"/>
      <c r="I592" s="67"/>
      <c r="J592" s="67"/>
      <c r="L592" s="67"/>
      <c r="M592" s="67"/>
    </row>
    <row r="593" ht="15.75" customHeight="1">
      <c r="A593" s="67"/>
      <c r="G593" s="67"/>
      <c r="I593" s="67"/>
      <c r="J593" s="67"/>
      <c r="L593" s="67"/>
      <c r="M593" s="67"/>
    </row>
    <row r="594" ht="15.75" customHeight="1">
      <c r="A594" s="67"/>
      <c r="G594" s="67"/>
      <c r="I594" s="67"/>
      <c r="J594" s="67"/>
      <c r="L594" s="67"/>
      <c r="M594" s="67"/>
    </row>
    <row r="595" ht="15.75" customHeight="1">
      <c r="A595" s="67"/>
      <c r="G595" s="67"/>
      <c r="I595" s="67"/>
      <c r="J595" s="67"/>
      <c r="L595" s="67"/>
      <c r="M595" s="67"/>
    </row>
    <row r="596" ht="15.75" customHeight="1">
      <c r="A596" s="67"/>
      <c r="G596" s="67"/>
      <c r="I596" s="67"/>
      <c r="J596" s="67"/>
      <c r="L596" s="67"/>
      <c r="M596" s="67"/>
    </row>
    <row r="597" ht="15.75" customHeight="1">
      <c r="A597" s="67"/>
      <c r="G597" s="67"/>
      <c r="I597" s="67"/>
      <c r="J597" s="67"/>
      <c r="L597" s="67"/>
      <c r="M597" s="67"/>
    </row>
    <row r="598" ht="15.75" customHeight="1">
      <c r="A598" s="67"/>
      <c r="G598" s="67"/>
      <c r="I598" s="67"/>
      <c r="J598" s="67"/>
      <c r="L598" s="67"/>
      <c r="M598" s="67"/>
    </row>
    <row r="599" ht="15.75" customHeight="1">
      <c r="A599" s="67"/>
      <c r="G599" s="67"/>
      <c r="I599" s="67"/>
      <c r="J599" s="67"/>
      <c r="L599" s="67"/>
      <c r="M599" s="67"/>
    </row>
    <row r="600" ht="15.75" customHeight="1">
      <c r="A600" s="67"/>
      <c r="G600" s="67"/>
      <c r="I600" s="67"/>
      <c r="J600" s="67"/>
      <c r="L600" s="67"/>
      <c r="M600" s="67"/>
    </row>
    <row r="601" ht="15.75" customHeight="1">
      <c r="A601" s="67"/>
      <c r="G601" s="67"/>
      <c r="I601" s="67"/>
      <c r="J601" s="67"/>
      <c r="L601" s="67"/>
      <c r="M601" s="67"/>
    </row>
    <row r="602" ht="15.75" customHeight="1">
      <c r="A602" s="67"/>
      <c r="G602" s="67"/>
      <c r="I602" s="67"/>
      <c r="J602" s="67"/>
      <c r="L602" s="67"/>
      <c r="M602" s="67"/>
    </row>
    <row r="603" ht="15.75" customHeight="1">
      <c r="A603" s="67"/>
      <c r="G603" s="67"/>
      <c r="I603" s="67"/>
      <c r="J603" s="67"/>
      <c r="L603" s="67"/>
      <c r="M603" s="67"/>
    </row>
    <row r="604" ht="15.75" customHeight="1">
      <c r="A604" s="67"/>
      <c r="G604" s="67"/>
      <c r="I604" s="67"/>
      <c r="J604" s="67"/>
      <c r="L604" s="67"/>
      <c r="M604" s="67"/>
    </row>
    <row r="605" ht="15.75" customHeight="1">
      <c r="A605" s="67"/>
      <c r="G605" s="67"/>
      <c r="I605" s="67"/>
      <c r="J605" s="67"/>
      <c r="L605" s="67"/>
      <c r="M605" s="67"/>
    </row>
    <row r="606" ht="15.75" customHeight="1">
      <c r="A606" s="67"/>
      <c r="G606" s="67"/>
      <c r="I606" s="67"/>
      <c r="J606" s="67"/>
      <c r="L606" s="67"/>
      <c r="M606" s="67"/>
    </row>
    <row r="607" ht="15.75" customHeight="1">
      <c r="A607" s="67"/>
      <c r="G607" s="67"/>
      <c r="I607" s="67"/>
      <c r="J607" s="67"/>
      <c r="L607" s="67"/>
      <c r="M607" s="67"/>
    </row>
    <row r="608" ht="15.75" customHeight="1">
      <c r="A608" s="67"/>
      <c r="G608" s="67"/>
      <c r="I608" s="67"/>
      <c r="J608" s="67"/>
      <c r="L608" s="67"/>
      <c r="M608" s="67"/>
    </row>
    <row r="609" ht="15.75" customHeight="1">
      <c r="A609" s="67"/>
      <c r="G609" s="67"/>
      <c r="I609" s="67"/>
      <c r="J609" s="67"/>
      <c r="L609" s="67"/>
      <c r="M609" s="67"/>
    </row>
    <row r="610" ht="15.75" customHeight="1">
      <c r="A610" s="67"/>
      <c r="G610" s="67"/>
      <c r="I610" s="67"/>
      <c r="J610" s="67"/>
      <c r="L610" s="67"/>
      <c r="M610" s="67"/>
    </row>
    <row r="611" ht="15.75" customHeight="1">
      <c r="A611" s="67"/>
      <c r="G611" s="67"/>
      <c r="I611" s="67"/>
      <c r="J611" s="67"/>
      <c r="L611" s="67"/>
      <c r="M611" s="67"/>
    </row>
    <row r="612" ht="15.75" customHeight="1">
      <c r="A612" s="67"/>
      <c r="G612" s="67"/>
      <c r="I612" s="67"/>
      <c r="J612" s="67"/>
      <c r="L612" s="67"/>
      <c r="M612" s="67"/>
    </row>
    <row r="613" ht="15.75" customHeight="1">
      <c r="A613" s="67"/>
      <c r="G613" s="67"/>
      <c r="I613" s="67"/>
      <c r="J613" s="67"/>
      <c r="L613" s="67"/>
      <c r="M613" s="67"/>
    </row>
    <row r="614" ht="15.75" customHeight="1">
      <c r="A614" s="67"/>
      <c r="G614" s="67"/>
      <c r="I614" s="67"/>
      <c r="J614" s="67"/>
      <c r="L614" s="67"/>
      <c r="M614" s="67"/>
    </row>
    <row r="615" ht="15.75" customHeight="1">
      <c r="A615" s="67"/>
      <c r="G615" s="67"/>
      <c r="I615" s="67"/>
      <c r="J615" s="67"/>
      <c r="L615" s="67"/>
      <c r="M615" s="67"/>
    </row>
    <row r="616" ht="15.75" customHeight="1">
      <c r="A616" s="67"/>
      <c r="G616" s="67"/>
      <c r="I616" s="67"/>
      <c r="J616" s="67"/>
      <c r="L616" s="67"/>
      <c r="M616" s="67"/>
    </row>
    <row r="617" ht="15.75" customHeight="1">
      <c r="A617" s="67"/>
      <c r="G617" s="67"/>
      <c r="I617" s="67"/>
      <c r="J617" s="67"/>
      <c r="L617" s="67"/>
      <c r="M617" s="67"/>
    </row>
    <row r="618" ht="15.75" customHeight="1">
      <c r="A618" s="67"/>
      <c r="G618" s="67"/>
      <c r="I618" s="67"/>
      <c r="J618" s="67"/>
      <c r="L618" s="67"/>
      <c r="M618" s="67"/>
    </row>
    <row r="619" ht="15.75" customHeight="1">
      <c r="A619" s="67"/>
      <c r="G619" s="67"/>
      <c r="I619" s="67"/>
      <c r="J619" s="67"/>
      <c r="L619" s="67"/>
      <c r="M619" s="67"/>
    </row>
    <row r="620" ht="15.75" customHeight="1">
      <c r="A620" s="67"/>
      <c r="G620" s="67"/>
      <c r="I620" s="67"/>
      <c r="J620" s="67"/>
      <c r="L620" s="67"/>
      <c r="M620" s="67"/>
    </row>
    <row r="621" ht="15.75" customHeight="1">
      <c r="A621" s="67"/>
      <c r="G621" s="67"/>
      <c r="I621" s="67"/>
      <c r="J621" s="67"/>
      <c r="L621" s="67"/>
      <c r="M621" s="67"/>
    </row>
    <row r="622" ht="15.75" customHeight="1">
      <c r="A622" s="67"/>
      <c r="G622" s="67"/>
      <c r="I622" s="67"/>
      <c r="J622" s="67"/>
      <c r="L622" s="67"/>
      <c r="M622" s="67"/>
    </row>
    <row r="623" ht="15.75" customHeight="1">
      <c r="A623" s="67"/>
      <c r="G623" s="67"/>
      <c r="I623" s="67"/>
      <c r="J623" s="67"/>
      <c r="L623" s="67"/>
      <c r="M623" s="67"/>
    </row>
    <row r="624" ht="15.75" customHeight="1">
      <c r="A624" s="67"/>
      <c r="G624" s="67"/>
      <c r="I624" s="67"/>
      <c r="J624" s="67"/>
      <c r="L624" s="67"/>
      <c r="M624" s="67"/>
    </row>
    <row r="625" ht="15.75" customHeight="1">
      <c r="A625" s="67"/>
      <c r="G625" s="67"/>
      <c r="I625" s="67"/>
      <c r="J625" s="67"/>
      <c r="L625" s="67"/>
      <c r="M625" s="67"/>
    </row>
    <row r="626" ht="15.75" customHeight="1">
      <c r="A626" s="67"/>
      <c r="G626" s="67"/>
      <c r="I626" s="67"/>
      <c r="J626" s="67"/>
      <c r="L626" s="67"/>
      <c r="M626" s="67"/>
    </row>
    <row r="627" ht="15.75" customHeight="1">
      <c r="A627" s="67"/>
      <c r="G627" s="67"/>
      <c r="I627" s="67"/>
      <c r="J627" s="67"/>
      <c r="L627" s="67"/>
      <c r="M627" s="67"/>
    </row>
    <row r="628" ht="15.75" customHeight="1">
      <c r="A628" s="67"/>
      <c r="G628" s="67"/>
      <c r="I628" s="67"/>
      <c r="J628" s="67"/>
      <c r="L628" s="67"/>
      <c r="M628" s="67"/>
    </row>
    <row r="629" ht="15.75" customHeight="1">
      <c r="A629" s="67"/>
      <c r="G629" s="67"/>
      <c r="I629" s="67"/>
      <c r="J629" s="67"/>
      <c r="L629" s="67"/>
      <c r="M629" s="67"/>
    </row>
    <row r="630" ht="15.75" customHeight="1">
      <c r="A630" s="67"/>
      <c r="G630" s="67"/>
      <c r="I630" s="67"/>
      <c r="J630" s="67"/>
      <c r="L630" s="67"/>
      <c r="M630" s="67"/>
    </row>
    <row r="631" ht="15.75" customHeight="1">
      <c r="A631" s="67"/>
      <c r="G631" s="67"/>
      <c r="I631" s="67"/>
      <c r="J631" s="67"/>
      <c r="L631" s="67"/>
      <c r="M631" s="67"/>
    </row>
    <row r="632" ht="15.75" customHeight="1">
      <c r="A632" s="67"/>
      <c r="G632" s="67"/>
      <c r="I632" s="67"/>
      <c r="J632" s="67"/>
      <c r="L632" s="67"/>
      <c r="M632" s="67"/>
    </row>
    <row r="633" ht="15.75" customHeight="1">
      <c r="A633" s="67"/>
      <c r="G633" s="67"/>
      <c r="I633" s="67"/>
      <c r="J633" s="67"/>
      <c r="L633" s="67"/>
      <c r="M633" s="67"/>
    </row>
    <row r="634" ht="15.75" customHeight="1">
      <c r="A634" s="67"/>
      <c r="G634" s="67"/>
      <c r="I634" s="67"/>
      <c r="J634" s="67"/>
      <c r="L634" s="67"/>
      <c r="M634" s="67"/>
    </row>
    <row r="635" ht="15.75" customHeight="1">
      <c r="A635" s="67"/>
      <c r="G635" s="67"/>
      <c r="I635" s="67"/>
      <c r="J635" s="67"/>
      <c r="L635" s="67"/>
      <c r="M635" s="67"/>
    </row>
    <row r="636" ht="15.75" customHeight="1">
      <c r="A636" s="67"/>
      <c r="G636" s="67"/>
      <c r="I636" s="67"/>
      <c r="J636" s="67"/>
      <c r="L636" s="67"/>
      <c r="M636" s="67"/>
    </row>
    <row r="637" ht="15.75" customHeight="1">
      <c r="A637" s="67"/>
      <c r="G637" s="67"/>
      <c r="I637" s="67"/>
      <c r="J637" s="67"/>
      <c r="L637" s="67"/>
      <c r="M637" s="67"/>
    </row>
    <row r="638" ht="15.75" customHeight="1">
      <c r="A638" s="67"/>
      <c r="G638" s="67"/>
      <c r="I638" s="67"/>
      <c r="J638" s="67"/>
      <c r="L638" s="67"/>
      <c r="M638" s="67"/>
    </row>
    <row r="639" ht="15.75" customHeight="1">
      <c r="A639" s="67"/>
      <c r="G639" s="67"/>
      <c r="I639" s="67"/>
      <c r="J639" s="67"/>
      <c r="L639" s="67"/>
      <c r="M639" s="67"/>
    </row>
    <row r="640" ht="15.75" customHeight="1">
      <c r="A640" s="67"/>
      <c r="G640" s="67"/>
      <c r="I640" s="67"/>
      <c r="J640" s="67"/>
      <c r="L640" s="67"/>
      <c r="M640" s="67"/>
    </row>
    <row r="641" ht="15.75" customHeight="1">
      <c r="A641" s="67"/>
      <c r="G641" s="67"/>
      <c r="I641" s="67"/>
      <c r="J641" s="67"/>
      <c r="L641" s="67"/>
      <c r="M641" s="67"/>
    </row>
    <row r="642" ht="15.75" customHeight="1">
      <c r="A642" s="67"/>
      <c r="G642" s="67"/>
      <c r="I642" s="67"/>
      <c r="J642" s="67"/>
      <c r="L642" s="67"/>
      <c r="M642" s="67"/>
    </row>
    <row r="643" ht="15.75" customHeight="1">
      <c r="A643" s="67"/>
      <c r="G643" s="67"/>
      <c r="I643" s="67"/>
      <c r="J643" s="67"/>
      <c r="L643" s="67"/>
      <c r="M643" s="67"/>
    </row>
    <row r="644" ht="15.75" customHeight="1">
      <c r="A644" s="67"/>
      <c r="G644" s="67"/>
      <c r="I644" s="67"/>
      <c r="J644" s="67"/>
      <c r="L644" s="67"/>
      <c r="M644" s="67"/>
    </row>
    <row r="645" ht="15.75" customHeight="1">
      <c r="A645" s="67"/>
      <c r="G645" s="67"/>
      <c r="I645" s="67"/>
      <c r="J645" s="67"/>
      <c r="L645" s="67"/>
      <c r="M645" s="67"/>
    </row>
    <row r="646" ht="15.75" customHeight="1">
      <c r="A646" s="67"/>
      <c r="G646" s="67"/>
      <c r="I646" s="67"/>
      <c r="J646" s="67"/>
      <c r="L646" s="67"/>
      <c r="M646" s="67"/>
    </row>
    <row r="647" ht="15.75" customHeight="1">
      <c r="A647" s="67"/>
      <c r="G647" s="67"/>
      <c r="I647" s="67"/>
      <c r="J647" s="67"/>
      <c r="L647" s="67"/>
      <c r="M647" s="67"/>
    </row>
    <row r="648" ht="15.75" customHeight="1">
      <c r="A648" s="67"/>
      <c r="G648" s="67"/>
      <c r="I648" s="67"/>
      <c r="J648" s="67"/>
      <c r="L648" s="67"/>
      <c r="M648" s="67"/>
    </row>
    <row r="649" ht="15.75" customHeight="1">
      <c r="A649" s="67"/>
      <c r="G649" s="67"/>
      <c r="I649" s="67"/>
      <c r="J649" s="67"/>
      <c r="L649" s="67"/>
      <c r="M649" s="67"/>
    </row>
    <row r="650" ht="15.75" customHeight="1">
      <c r="A650" s="67"/>
      <c r="G650" s="67"/>
      <c r="I650" s="67"/>
      <c r="J650" s="67"/>
      <c r="L650" s="67"/>
      <c r="M650" s="67"/>
    </row>
    <row r="651" ht="15.75" customHeight="1">
      <c r="A651" s="67"/>
      <c r="G651" s="67"/>
      <c r="I651" s="67"/>
      <c r="J651" s="67"/>
      <c r="L651" s="67"/>
      <c r="M651" s="67"/>
    </row>
    <row r="652" ht="15.75" customHeight="1">
      <c r="A652" s="67"/>
      <c r="G652" s="67"/>
      <c r="I652" s="67"/>
      <c r="J652" s="67"/>
      <c r="L652" s="67"/>
      <c r="M652" s="67"/>
    </row>
    <row r="653" ht="15.75" customHeight="1">
      <c r="A653" s="67"/>
      <c r="G653" s="67"/>
      <c r="I653" s="67"/>
      <c r="J653" s="67"/>
      <c r="L653" s="67"/>
      <c r="M653" s="67"/>
    </row>
    <row r="654" ht="15.75" customHeight="1">
      <c r="A654" s="67"/>
      <c r="G654" s="67"/>
      <c r="I654" s="67"/>
      <c r="J654" s="67"/>
      <c r="L654" s="67"/>
      <c r="M654" s="67"/>
    </row>
    <row r="655" ht="15.75" customHeight="1">
      <c r="A655" s="67"/>
      <c r="G655" s="67"/>
      <c r="I655" s="67"/>
      <c r="J655" s="67"/>
      <c r="L655" s="67"/>
      <c r="M655" s="67"/>
    </row>
    <row r="656" ht="15.75" customHeight="1">
      <c r="A656" s="67"/>
      <c r="G656" s="67"/>
      <c r="I656" s="67"/>
      <c r="J656" s="67"/>
      <c r="L656" s="67"/>
      <c r="M656" s="67"/>
    </row>
    <row r="657" ht="15.75" customHeight="1">
      <c r="A657" s="67"/>
      <c r="G657" s="67"/>
      <c r="I657" s="67"/>
      <c r="J657" s="67"/>
      <c r="L657" s="67"/>
      <c r="M657" s="67"/>
    </row>
    <row r="658" ht="15.75" customHeight="1">
      <c r="A658" s="67"/>
      <c r="G658" s="67"/>
      <c r="I658" s="67"/>
      <c r="J658" s="67"/>
      <c r="L658" s="67"/>
      <c r="M658" s="67"/>
    </row>
    <row r="659" ht="15.75" customHeight="1">
      <c r="A659" s="67"/>
      <c r="G659" s="67"/>
      <c r="I659" s="67"/>
      <c r="J659" s="67"/>
      <c r="L659" s="67"/>
      <c r="M659" s="67"/>
    </row>
    <row r="660" ht="15.75" customHeight="1">
      <c r="A660" s="67"/>
      <c r="G660" s="67"/>
      <c r="I660" s="67"/>
      <c r="J660" s="67"/>
      <c r="L660" s="67"/>
      <c r="M660" s="67"/>
    </row>
    <row r="661" ht="15.75" customHeight="1">
      <c r="A661" s="67"/>
      <c r="G661" s="67"/>
      <c r="I661" s="67"/>
      <c r="J661" s="67"/>
      <c r="L661" s="67"/>
      <c r="M661" s="67"/>
    </row>
    <row r="662" ht="15.75" customHeight="1">
      <c r="A662" s="67"/>
      <c r="G662" s="67"/>
      <c r="I662" s="67"/>
      <c r="J662" s="67"/>
      <c r="L662" s="67"/>
      <c r="M662" s="67"/>
    </row>
    <row r="663" ht="15.75" customHeight="1">
      <c r="A663" s="67"/>
      <c r="G663" s="67"/>
      <c r="I663" s="67"/>
      <c r="J663" s="67"/>
      <c r="L663" s="67"/>
      <c r="M663" s="67"/>
    </row>
    <row r="664" ht="15.75" customHeight="1">
      <c r="A664" s="67"/>
      <c r="G664" s="67"/>
      <c r="I664" s="67"/>
      <c r="J664" s="67"/>
      <c r="L664" s="67"/>
      <c r="M664" s="67"/>
    </row>
    <row r="665" ht="15.75" customHeight="1">
      <c r="A665" s="67"/>
      <c r="G665" s="67"/>
      <c r="I665" s="67"/>
      <c r="J665" s="67"/>
      <c r="L665" s="67"/>
      <c r="M665" s="67"/>
    </row>
    <row r="666" ht="15.75" customHeight="1">
      <c r="A666" s="67"/>
      <c r="G666" s="67"/>
      <c r="I666" s="67"/>
      <c r="J666" s="67"/>
      <c r="L666" s="67"/>
      <c r="M666" s="67"/>
    </row>
    <row r="667" ht="15.75" customHeight="1">
      <c r="A667" s="67"/>
      <c r="G667" s="67"/>
      <c r="I667" s="67"/>
      <c r="J667" s="67"/>
      <c r="L667" s="67"/>
      <c r="M667" s="67"/>
    </row>
    <row r="668" ht="15.75" customHeight="1">
      <c r="A668" s="67"/>
      <c r="G668" s="67"/>
      <c r="I668" s="67"/>
      <c r="J668" s="67"/>
      <c r="L668" s="67"/>
      <c r="M668" s="67"/>
    </row>
    <row r="669" ht="15.75" customHeight="1">
      <c r="A669" s="67"/>
      <c r="G669" s="67"/>
      <c r="I669" s="67"/>
      <c r="J669" s="67"/>
      <c r="L669" s="67"/>
      <c r="M669" s="67"/>
    </row>
    <row r="670" ht="15.75" customHeight="1">
      <c r="A670" s="67"/>
      <c r="G670" s="67"/>
      <c r="I670" s="67"/>
      <c r="J670" s="67"/>
      <c r="L670" s="67"/>
      <c r="M670" s="67"/>
    </row>
    <row r="671" ht="15.75" customHeight="1">
      <c r="A671" s="67"/>
      <c r="G671" s="67"/>
      <c r="I671" s="67"/>
      <c r="J671" s="67"/>
      <c r="L671" s="67"/>
      <c r="M671" s="67"/>
    </row>
    <row r="672" ht="15.75" customHeight="1">
      <c r="A672" s="67"/>
      <c r="G672" s="67"/>
      <c r="I672" s="67"/>
      <c r="J672" s="67"/>
      <c r="L672" s="67"/>
      <c r="M672" s="67"/>
    </row>
    <row r="673" ht="15.75" customHeight="1">
      <c r="A673" s="67"/>
      <c r="G673" s="67"/>
      <c r="I673" s="67"/>
      <c r="J673" s="67"/>
      <c r="L673" s="67"/>
      <c r="M673" s="67"/>
    </row>
    <row r="674" ht="15.75" customHeight="1">
      <c r="A674" s="67"/>
      <c r="G674" s="67"/>
      <c r="I674" s="67"/>
      <c r="J674" s="67"/>
      <c r="L674" s="67"/>
      <c r="M674" s="67"/>
    </row>
    <row r="675" ht="15.75" customHeight="1">
      <c r="A675" s="67"/>
      <c r="G675" s="67"/>
      <c r="I675" s="67"/>
      <c r="J675" s="67"/>
      <c r="L675" s="67"/>
      <c r="M675" s="67"/>
    </row>
    <row r="676" ht="15.75" customHeight="1">
      <c r="A676" s="67"/>
      <c r="G676" s="67"/>
      <c r="I676" s="67"/>
      <c r="J676" s="67"/>
      <c r="L676" s="67"/>
      <c r="M676" s="67"/>
    </row>
    <row r="677" ht="15.75" customHeight="1">
      <c r="A677" s="67"/>
      <c r="G677" s="67"/>
      <c r="I677" s="67"/>
      <c r="J677" s="67"/>
      <c r="L677" s="67"/>
      <c r="M677" s="67"/>
    </row>
    <row r="678" ht="15.75" customHeight="1">
      <c r="A678" s="67"/>
      <c r="G678" s="67"/>
      <c r="I678" s="67"/>
      <c r="J678" s="67"/>
      <c r="L678" s="67"/>
      <c r="M678" s="67"/>
    </row>
    <row r="679" ht="15.75" customHeight="1">
      <c r="A679" s="67"/>
      <c r="G679" s="67"/>
      <c r="I679" s="67"/>
      <c r="J679" s="67"/>
      <c r="L679" s="67"/>
      <c r="M679" s="67"/>
    </row>
    <row r="680" ht="15.75" customHeight="1">
      <c r="A680" s="67"/>
      <c r="G680" s="67"/>
      <c r="I680" s="67"/>
      <c r="J680" s="67"/>
      <c r="L680" s="67"/>
      <c r="M680" s="67"/>
    </row>
    <row r="681" ht="15.75" customHeight="1">
      <c r="A681" s="67"/>
      <c r="G681" s="67"/>
      <c r="I681" s="67"/>
      <c r="J681" s="67"/>
      <c r="L681" s="67"/>
      <c r="M681" s="67"/>
    </row>
    <row r="682" ht="15.75" customHeight="1">
      <c r="A682" s="67"/>
      <c r="G682" s="67"/>
      <c r="I682" s="67"/>
      <c r="J682" s="67"/>
      <c r="L682" s="67"/>
      <c r="M682" s="67"/>
    </row>
    <row r="683" ht="15.75" customHeight="1">
      <c r="A683" s="67"/>
      <c r="G683" s="67"/>
      <c r="I683" s="67"/>
      <c r="J683" s="67"/>
      <c r="L683" s="67"/>
      <c r="M683" s="67"/>
    </row>
    <row r="684" ht="15.75" customHeight="1">
      <c r="A684" s="67"/>
      <c r="G684" s="67"/>
      <c r="I684" s="67"/>
      <c r="J684" s="67"/>
      <c r="L684" s="67"/>
      <c r="M684" s="67"/>
    </row>
    <row r="685" ht="15.75" customHeight="1">
      <c r="A685" s="67"/>
      <c r="G685" s="67"/>
      <c r="I685" s="67"/>
      <c r="J685" s="67"/>
      <c r="L685" s="67"/>
      <c r="M685" s="67"/>
    </row>
    <row r="686" ht="15.75" customHeight="1">
      <c r="A686" s="67"/>
      <c r="G686" s="67"/>
      <c r="I686" s="67"/>
      <c r="J686" s="67"/>
      <c r="L686" s="67"/>
      <c r="M686" s="67"/>
    </row>
    <row r="687" ht="15.75" customHeight="1">
      <c r="A687" s="67"/>
      <c r="G687" s="67"/>
      <c r="I687" s="67"/>
      <c r="J687" s="67"/>
      <c r="L687" s="67"/>
      <c r="M687" s="67"/>
    </row>
    <row r="688" ht="15.75" customHeight="1">
      <c r="A688" s="67"/>
      <c r="G688" s="67"/>
      <c r="I688" s="67"/>
      <c r="J688" s="67"/>
      <c r="L688" s="67"/>
      <c r="M688" s="67"/>
    </row>
    <row r="689" ht="15.75" customHeight="1">
      <c r="A689" s="67"/>
      <c r="G689" s="67"/>
      <c r="I689" s="67"/>
      <c r="J689" s="67"/>
      <c r="L689" s="67"/>
      <c r="M689" s="67"/>
    </row>
    <row r="690" ht="15.75" customHeight="1">
      <c r="A690" s="67"/>
      <c r="G690" s="67"/>
      <c r="I690" s="67"/>
      <c r="J690" s="67"/>
      <c r="L690" s="67"/>
      <c r="M690" s="67"/>
    </row>
    <row r="691" ht="15.75" customHeight="1">
      <c r="A691" s="67"/>
      <c r="G691" s="67"/>
      <c r="I691" s="67"/>
      <c r="J691" s="67"/>
      <c r="L691" s="67"/>
      <c r="M691" s="67"/>
    </row>
    <row r="692" ht="15.75" customHeight="1">
      <c r="A692" s="67"/>
      <c r="G692" s="67"/>
      <c r="I692" s="67"/>
      <c r="J692" s="67"/>
      <c r="L692" s="67"/>
      <c r="M692" s="67"/>
    </row>
    <row r="693" ht="15.75" customHeight="1">
      <c r="A693" s="67"/>
      <c r="G693" s="67"/>
      <c r="I693" s="67"/>
      <c r="J693" s="67"/>
      <c r="L693" s="67"/>
      <c r="M693" s="67"/>
    </row>
    <row r="694" ht="15.75" customHeight="1">
      <c r="A694" s="67"/>
      <c r="G694" s="67"/>
      <c r="I694" s="67"/>
      <c r="J694" s="67"/>
      <c r="L694" s="67"/>
      <c r="M694" s="67"/>
    </row>
    <row r="695" ht="15.75" customHeight="1">
      <c r="A695" s="67"/>
      <c r="G695" s="67"/>
      <c r="I695" s="67"/>
      <c r="J695" s="67"/>
      <c r="L695" s="67"/>
      <c r="M695" s="67"/>
    </row>
    <row r="696" ht="15.75" customHeight="1">
      <c r="A696" s="67"/>
      <c r="G696" s="67"/>
      <c r="I696" s="67"/>
      <c r="J696" s="67"/>
      <c r="L696" s="67"/>
      <c r="M696" s="67"/>
    </row>
    <row r="697" ht="15.75" customHeight="1">
      <c r="A697" s="67"/>
      <c r="G697" s="67"/>
      <c r="I697" s="67"/>
      <c r="J697" s="67"/>
      <c r="L697" s="67"/>
      <c r="M697" s="67"/>
    </row>
    <row r="698" ht="15.75" customHeight="1">
      <c r="A698" s="67"/>
      <c r="G698" s="67"/>
      <c r="I698" s="67"/>
      <c r="J698" s="67"/>
      <c r="L698" s="67"/>
      <c r="M698" s="67"/>
    </row>
    <row r="699" ht="15.75" customHeight="1">
      <c r="A699" s="67"/>
      <c r="G699" s="67"/>
      <c r="I699" s="67"/>
      <c r="J699" s="67"/>
      <c r="L699" s="67"/>
      <c r="M699" s="67"/>
    </row>
    <row r="700" ht="15.75" customHeight="1">
      <c r="A700" s="67"/>
      <c r="G700" s="67"/>
      <c r="I700" s="67"/>
      <c r="J700" s="67"/>
      <c r="L700" s="67"/>
      <c r="M700" s="67"/>
    </row>
    <row r="701" ht="15.75" customHeight="1">
      <c r="A701" s="67"/>
      <c r="G701" s="67"/>
      <c r="I701" s="67"/>
      <c r="J701" s="67"/>
      <c r="L701" s="67"/>
      <c r="M701" s="67"/>
    </row>
    <row r="702" ht="15.75" customHeight="1">
      <c r="A702" s="67"/>
      <c r="G702" s="67"/>
      <c r="I702" s="67"/>
      <c r="J702" s="67"/>
      <c r="L702" s="67"/>
      <c r="M702" s="67"/>
    </row>
    <row r="703" ht="15.75" customHeight="1">
      <c r="A703" s="67"/>
      <c r="G703" s="67"/>
      <c r="I703" s="67"/>
      <c r="J703" s="67"/>
      <c r="L703" s="67"/>
      <c r="M703" s="67"/>
    </row>
    <row r="704" ht="15.75" customHeight="1">
      <c r="A704" s="67"/>
      <c r="G704" s="67"/>
      <c r="I704" s="67"/>
      <c r="J704" s="67"/>
      <c r="L704" s="67"/>
      <c r="M704" s="67"/>
    </row>
    <row r="705" ht="15.75" customHeight="1">
      <c r="A705" s="67"/>
      <c r="G705" s="67"/>
      <c r="I705" s="67"/>
      <c r="J705" s="67"/>
      <c r="L705" s="67"/>
      <c r="M705" s="67"/>
    </row>
    <row r="706" ht="15.75" customHeight="1">
      <c r="A706" s="67"/>
      <c r="G706" s="67"/>
      <c r="I706" s="67"/>
      <c r="J706" s="67"/>
      <c r="L706" s="67"/>
      <c r="M706" s="67"/>
    </row>
    <row r="707" ht="15.75" customHeight="1">
      <c r="A707" s="67"/>
      <c r="G707" s="67"/>
      <c r="I707" s="67"/>
      <c r="J707" s="67"/>
      <c r="L707" s="67"/>
      <c r="M707" s="67"/>
    </row>
    <row r="708" ht="15.75" customHeight="1">
      <c r="A708" s="67"/>
      <c r="G708" s="67"/>
      <c r="I708" s="67"/>
      <c r="J708" s="67"/>
      <c r="L708" s="67"/>
      <c r="M708" s="67"/>
    </row>
    <row r="709" ht="15.75" customHeight="1">
      <c r="A709" s="67"/>
      <c r="G709" s="67"/>
      <c r="I709" s="67"/>
      <c r="J709" s="67"/>
      <c r="L709" s="67"/>
      <c r="M709" s="67"/>
    </row>
    <row r="710" ht="15.75" customHeight="1">
      <c r="A710" s="67"/>
      <c r="G710" s="67"/>
      <c r="I710" s="67"/>
      <c r="J710" s="67"/>
      <c r="L710" s="67"/>
      <c r="M710" s="67"/>
    </row>
    <row r="711" ht="15.75" customHeight="1">
      <c r="A711" s="67"/>
      <c r="G711" s="67"/>
      <c r="I711" s="67"/>
      <c r="J711" s="67"/>
      <c r="L711" s="67"/>
      <c r="M711" s="67"/>
    </row>
    <row r="712" ht="15.75" customHeight="1">
      <c r="A712" s="67"/>
      <c r="G712" s="67"/>
      <c r="I712" s="67"/>
      <c r="J712" s="67"/>
      <c r="L712" s="67"/>
      <c r="M712" s="67"/>
    </row>
    <row r="713" ht="15.75" customHeight="1">
      <c r="A713" s="67"/>
      <c r="G713" s="67"/>
      <c r="I713" s="67"/>
      <c r="J713" s="67"/>
      <c r="L713" s="67"/>
      <c r="M713" s="67"/>
    </row>
    <row r="714" ht="15.75" customHeight="1">
      <c r="A714" s="67"/>
      <c r="G714" s="67"/>
      <c r="I714" s="67"/>
      <c r="J714" s="67"/>
      <c r="L714" s="67"/>
      <c r="M714" s="67"/>
    </row>
    <row r="715" ht="15.75" customHeight="1">
      <c r="A715" s="67"/>
      <c r="G715" s="67"/>
      <c r="I715" s="67"/>
      <c r="J715" s="67"/>
      <c r="L715" s="67"/>
      <c r="M715" s="67"/>
    </row>
    <row r="716" ht="15.75" customHeight="1">
      <c r="A716" s="67"/>
      <c r="G716" s="67"/>
      <c r="I716" s="67"/>
      <c r="J716" s="67"/>
      <c r="L716" s="67"/>
      <c r="M716" s="67"/>
    </row>
    <row r="717" ht="15.75" customHeight="1">
      <c r="A717" s="67"/>
      <c r="G717" s="67"/>
      <c r="I717" s="67"/>
      <c r="J717" s="67"/>
      <c r="L717" s="67"/>
      <c r="M717" s="67"/>
    </row>
    <row r="718" ht="15.75" customHeight="1">
      <c r="A718" s="67"/>
      <c r="G718" s="67"/>
      <c r="I718" s="67"/>
      <c r="J718" s="67"/>
      <c r="L718" s="67"/>
      <c r="M718" s="67"/>
    </row>
    <row r="719" ht="15.75" customHeight="1">
      <c r="A719" s="67"/>
      <c r="G719" s="67"/>
      <c r="I719" s="67"/>
      <c r="J719" s="67"/>
      <c r="L719" s="67"/>
      <c r="M719" s="67"/>
    </row>
    <row r="720" ht="15.75" customHeight="1">
      <c r="A720" s="67"/>
      <c r="G720" s="67"/>
      <c r="I720" s="67"/>
      <c r="J720" s="67"/>
      <c r="L720" s="67"/>
      <c r="M720" s="67"/>
    </row>
    <row r="721" ht="15.75" customHeight="1">
      <c r="A721" s="67"/>
      <c r="G721" s="67"/>
      <c r="I721" s="67"/>
      <c r="J721" s="67"/>
      <c r="L721" s="67"/>
      <c r="M721" s="67"/>
    </row>
    <row r="722" ht="15.75" customHeight="1">
      <c r="A722" s="67"/>
      <c r="G722" s="67"/>
      <c r="I722" s="67"/>
      <c r="J722" s="67"/>
      <c r="L722" s="67"/>
      <c r="M722" s="67"/>
    </row>
    <row r="723" ht="15.75" customHeight="1">
      <c r="A723" s="67"/>
      <c r="G723" s="67"/>
      <c r="I723" s="67"/>
      <c r="J723" s="67"/>
      <c r="L723" s="67"/>
      <c r="M723" s="67"/>
    </row>
    <row r="724" ht="15.75" customHeight="1">
      <c r="A724" s="67"/>
      <c r="G724" s="67"/>
      <c r="I724" s="67"/>
      <c r="J724" s="67"/>
      <c r="L724" s="67"/>
      <c r="M724" s="67"/>
    </row>
    <row r="725" ht="15.75" customHeight="1">
      <c r="A725" s="67"/>
      <c r="G725" s="67"/>
      <c r="I725" s="67"/>
      <c r="J725" s="67"/>
      <c r="L725" s="67"/>
      <c r="M725" s="67"/>
    </row>
    <row r="726" ht="15.75" customHeight="1">
      <c r="A726" s="67"/>
      <c r="G726" s="67"/>
      <c r="I726" s="67"/>
      <c r="J726" s="67"/>
      <c r="L726" s="67"/>
      <c r="M726" s="67"/>
    </row>
    <row r="727" ht="15.75" customHeight="1">
      <c r="A727" s="67"/>
      <c r="G727" s="67"/>
      <c r="I727" s="67"/>
      <c r="J727" s="67"/>
      <c r="L727" s="67"/>
      <c r="M727" s="67"/>
    </row>
    <row r="728" ht="15.75" customHeight="1">
      <c r="A728" s="67"/>
      <c r="G728" s="67"/>
      <c r="I728" s="67"/>
      <c r="J728" s="67"/>
      <c r="L728" s="67"/>
      <c r="M728" s="67"/>
    </row>
    <row r="729" ht="15.75" customHeight="1">
      <c r="A729" s="67"/>
      <c r="G729" s="67"/>
      <c r="I729" s="67"/>
      <c r="J729" s="67"/>
      <c r="L729" s="67"/>
      <c r="M729" s="67"/>
    </row>
    <row r="730" ht="15.75" customHeight="1">
      <c r="A730" s="67"/>
      <c r="G730" s="67"/>
      <c r="I730" s="67"/>
      <c r="J730" s="67"/>
      <c r="L730" s="67"/>
      <c r="M730" s="67"/>
    </row>
    <row r="731" ht="15.75" customHeight="1">
      <c r="A731" s="67"/>
      <c r="G731" s="67"/>
      <c r="I731" s="67"/>
      <c r="J731" s="67"/>
      <c r="L731" s="67"/>
      <c r="M731" s="67"/>
    </row>
    <row r="732" ht="15.75" customHeight="1">
      <c r="A732" s="67"/>
      <c r="G732" s="67"/>
      <c r="I732" s="67"/>
      <c r="J732" s="67"/>
      <c r="L732" s="67"/>
      <c r="M732" s="67"/>
    </row>
    <row r="733" ht="15.75" customHeight="1">
      <c r="A733" s="67"/>
      <c r="G733" s="67"/>
      <c r="I733" s="67"/>
      <c r="J733" s="67"/>
      <c r="L733" s="67"/>
      <c r="M733" s="67"/>
    </row>
    <row r="734" ht="15.75" customHeight="1">
      <c r="A734" s="67"/>
      <c r="G734" s="67"/>
      <c r="I734" s="67"/>
      <c r="J734" s="67"/>
      <c r="L734" s="67"/>
      <c r="M734" s="67"/>
    </row>
    <row r="735" ht="15.75" customHeight="1">
      <c r="A735" s="67"/>
      <c r="G735" s="67"/>
      <c r="I735" s="67"/>
      <c r="J735" s="67"/>
      <c r="L735" s="67"/>
      <c r="M735" s="67"/>
    </row>
    <row r="736" ht="15.75" customHeight="1">
      <c r="A736" s="67"/>
      <c r="G736" s="67"/>
      <c r="I736" s="67"/>
      <c r="J736" s="67"/>
      <c r="L736" s="67"/>
      <c r="M736" s="67"/>
    </row>
    <row r="737" ht="15.75" customHeight="1">
      <c r="A737" s="67"/>
      <c r="G737" s="67"/>
      <c r="I737" s="67"/>
      <c r="J737" s="67"/>
      <c r="L737" s="67"/>
      <c r="M737" s="67"/>
    </row>
    <row r="738" ht="15.75" customHeight="1">
      <c r="A738" s="67"/>
      <c r="G738" s="67"/>
      <c r="I738" s="67"/>
      <c r="J738" s="67"/>
      <c r="L738" s="67"/>
      <c r="M738" s="67"/>
    </row>
    <row r="739" ht="15.75" customHeight="1">
      <c r="A739" s="67"/>
      <c r="G739" s="67"/>
      <c r="I739" s="67"/>
      <c r="J739" s="67"/>
      <c r="L739" s="67"/>
      <c r="M739" s="67"/>
    </row>
    <row r="740" ht="15.75" customHeight="1">
      <c r="A740" s="67"/>
      <c r="G740" s="67"/>
      <c r="I740" s="67"/>
      <c r="J740" s="67"/>
      <c r="L740" s="67"/>
      <c r="M740" s="67"/>
    </row>
    <row r="741" ht="15.75" customHeight="1">
      <c r="A741" s="67"/>
      <c r="G741" s="67"/>
      <c r="I741" s="67"/>
      <c r="J741" s="67"/>
      <c r="L741" s="67"/>
      <c r="M741" s="67"/>
    </row>
    <row r="742" ht="15.75" customHeight="1">
      <c r="A742" s="67"/>
      <c r="G742" s="67"/>
      <c r="I742" s="67"/>
      <c r="J742" s="67"/>
      <c r="L742" s="67"/>
      <c r="M742" s="67"/>
    </row>
    <row r="743" ht="15.75" customHeight="1">
      <c r="A743" s="67"/>
      <c r="G743" s="67"/>
      <c r="I743" s="67"/>
      <c r="J743" s="67"/>
      <c r="L743" s="67"/>
      <c r="M743" s="67"/>
    </row>
    <row r="744" ht="15.75" customHeight="1">
      <c r="A744" s="67"/>
      <c r="G744" s="67"/>
      <c r="I744" s="67"/>
      <c r="J744" s="67"/>
      <c r="L744" s="67"/>
      <c r="M744" s="67"/>
    </row>
    <row r="745" ht="15.75" customHeight="1">
      <c r="A745" s="67"/>
      <c r="G745" s="67"/>
      <c r="I745" s="67"/>
      <c r="J745" s="67"/>
      <c r="L745" s="67"/>
      <c r="M745" s="67"/>
    </row>
    <row r="746" ht="15.75" customHeight="1">
      <c r="A746" s="67"/>
      <c r="G746" s="67"/>
      <c r="I746" s="67"/>
      <c r="J746" s="67"/>
      <c r="L746" s="67"/>
      <c r="M746" s="67"/>
    </row>
    <row r="747" ht="15.75" customHeight="1">
      <c r="A747" s="67"/>
      <c r="G747" s="67"/>
      <c r="I747" s="67"/>
      <c r="J747" s="67"/>
      <c r="L747" s="67"/>
      <c r="M747" s="67"/>
    </row>
    <row r="748" ht="15.75" customHeight="1">
      <c r="A748" s="67"/>
      <c r="G748" s="67"/>
      <c r="I748" s="67"/>
      <c r="J748" s="67"/>
      <c r="L748" s="67"/>
      <c r="M748" s="67"/>
    </row>
    <row r="749" ht="15.75" customHeight="1">
      <c r="A749" s="67"/>
      <c r="G749" s="67"/>
      <c r="I749" s="67"/>
      <c r="J749" s="67"/>
      <c r="L749" s="67"/>
      <c r="M749" s="67"/>
    </row>
    <row r="750" ht="15.75" customHeight="1">
      <c r="A750" s="67"/>
      <c r="G750" s="67"/>
      <c r="I750" s="67"/>
      <c r="J750" s="67"/>
      <c r="L750" s="67"/>
      <c r="M750" s="67"/>
    </row>
    <row r="751" ht="15.75" customHeight="1">
      <c r="A751" s="67"/>
      <c r="G751" s="67"/>
      <c r="I751" s="67"/>
      <c r="J751" s="67"/>
      <c r="L751" s="67"/>
      <c r="M751" s="67"/>
    </row>
    <row r="752" ht="15.75" customHeight="1">
      <c r="A752" s="67"/>
      <c r="G752" s="67"/>
      <c r="I752" s="67"/>
      <c r="J752" s="67"/>
      <c r="L752" s="67"/>
      <c r="M752" s="67"/>
    </row>
    <row r="753" ht="15.75" customHeight="1">
      <c r="A753" s="67"/>
      <c r="G753" s="67"/>
      <c r="I753" s="67"/>
      <c r="J753" s="67"/>
      <c r="L753" s="67"/>
      <c r="M753" s="67"/>
    </row>
    <row r="754" ht="15.75" customHeight="1">
      <c r="A754" s="67"/>
      <c r="G754" s="67"/>
      <c r="I754" s="67"/>
      <c r="J754" s="67"/>
      <c r="L754" s="67"/>
      <c r="M754" s="67"/>
    </row>
    <row r="755" ht="15.75" customHeight="1">
      <c r="A755" s="67"/>
      <c r="G755" s="67"/>
      <c r="I755" s="67"/>
      <c r="J755" s="67"/>
      <c r="L755" s="67"/>
      <c r="M755" s="67"/>
    </row>
    <row r="756" ht="15.75" customHeight="1">
      <c r="A756" s="67"/>
      <c r="G756" s="67"/>
      <c r="I756" s="67"/>
      <c r="J756" s="67"/>
      <c r="L756" s="67"/>
      <c r="M756" s="67"/>
    </row>
    <row r="757" ht="15.75" customHeight="1">
      <c r="A757" s="67"/>
      <c r="G757" s="67"/>
      <c r="I757" s="67"/>
      <c r="J757" s="67"/>
      <c r="L757" s="67"/>
      <c r="M757" s="67"/>
    </row>
    <row r="758" ht="15.75" customHeight="1">
      <c r="A758" s="67"/>
      <c r="G758" s="67"/>
      <c r="I758" s="67"/>
      <c r="J758" s="67"/>
      <c r="L758" s="67"/>
      <c r="M758" s="67"/>
    </row>
    <row r="759" ht="15.75" customHeight="1">
      <c r="A759" s="67"/>
      <c r="G759" s="67"/>
      <c r="I759" s="67"/>
      <c r="J759" s="67"/>
      <c r="L759" s="67"/>
      <c r="M759" s="67"/>
    </row>
    <row r="760" ht="15.75" customHeight="1">
      <c r="A760" s="67"/>
      <c r="G760" s="67"/>
      <c r="I760" s="67"/>
      <c r="J760" s="67"/>
      <c r="L760" s="67"/>
      <c r="M760" s="67"/>
    </row>
    <row r="761" ht="15.75" customHeight="1">
      <c r="A761" s="67"/>
      <c r="G761" s="67"/>
      <c r="I761" s="67"/>
      <c r="J761" s="67"/>
      <c r="L761" s="67"/>
      <c r="M761" s="67"/>
    </row>
    <row r="762" ht="15.75" customHeight="1">
      <c r="A762" s="67"/>
      <c r="G762" s="67"/>
      <c r="I762" s="67"/>
      <c r="J762" s="67"/>
      <c r="L762" s="67"/>
      <c r="M762" s="67"/>
    </row>
    <row r="763" ht="15.75" customHeight="1">
      <c r="A763" s="67"/>
      <c r="G763" s="67"/>
      <c r="I763" s="67"/>
      <c r="J763" s="67"/>
      <c r="L763" s="67"/>
      <c r="M763" s="67"/>
    </row>
    <row r="764" ht="15.75" customHeight="1">
      <c r="A764" s="67"/>
      <c r="G764" s="67"/>
      <c r="I764" s="67"/>
      <c r="J764" s="67"/>
      <c r="L764" s="67"/>
      <c r="M764" s="67"/>
    </row>
    <row r="765" ht="15.75" customHeight="1">
      <c r="A765" s="67"/>
      <c r="G765" s="67"/>
      <c r="I765" s="67"/>
      <c r="J765" s="67"/>
      <c r="L765" s="67"/>
      <c r="M765" s="67"/>
    </row>
    <row r="766" ht="15.75" customHeight="1">
      <c r="A766" s="67"/>
      <c r="G766" s="67"/>
      <c r="I766" s="67"/>
      <c r="J766" s="67"/>
      <c r="L766" s="67"/>
      <c r="M766" s="67"/>
    </row>
    <row r="767" ht="15.75" customHeight="1">
      <c r="A767" s="67"/>
      <c r="G767" s="67"/>
      <c r="I767" s="67"/>
      <c r="J767" s="67"/>
      <c r="L767" s="67"/>
      <c r="M767" s="67"/>
    </row>
    <row r="768" ht="15.75" customHeight="1">
      <c r="A768" s="67"/>
      <c r="G768" s="67"/>
      <c r="I768" s="67"/>
      <c r="J768" s="67"/>
      <c r="L768" s="67"/>
      <c r="M768" s="67"/>
    </row>
    <row r="769" ht="15.75" customHeight="1">
      <c r="A769" s="67"/>
      <c r="G769" s="67"/>
      <c r="I769" s="67"/>
      <c r="J769" s="67"/>
      <c r="L769" s="67"/>
      <c r="M769" s="67"/>
    </row>
    <row r="770" ht="15.75" customHeight="1">
      <c r="A770" s="67"/>
      <c r="G770" s="67"/>
      <c r="I770" s="67"/>
      <c r="J770" s="67"/>
      <c r="L770" s="67"/>
      <c r="M770" s="67"/>
    </row>
    <row r="771" ht="15.75" customHeight="1">
      <c r="A771" s="67"/>
      <c r="G771" s="67"/>
      <c r="I771" s="67"/>
      <c r="J771" s="67"/>
      <c r="L771" s="67"/>
      <c r="M771" s="67"/>
    </row>
    <row r="772" ht="15.75" customHeight="1">
      <c r="A772" s="67"/>
      <c r="G772" s="67"/>
      <c r="I772" s="67"/>
      <c r="J772" s="67"/>
      <c r="L772" s="67"/>
      <c r="M772" s="67"/>
    </row>
    <row r="773" ht="15.75" customHeight="1">
      <c r="A773" s="67"/>
      <c r="G773" s="67"/>
      <c r="I773" s="67"/>
      <c r="J773" s="67"/>
      <c r="L773" s="67"/>
      <c r="M773" s="67"/>
    </row>
    <row r="774" ht="15.75" customHeight="1">
      <c r="A774" s="67"/>
      <c r="G774" s="67"/>
      <c r="I774" s="67"/>
      <c r="J774" s="67"/>
      <c r="L774" s="67"/>
      <c r="M774" s="67"/>
    </row>
    <row r="775" ht="15.75" customHeight="1">
      <c r="A775" s="67"/>
      <c r="G775" s="67"/>
      <c r="I775" s="67"/>
      <c r="J775" s="67"/>
      <c r="L775" s="67"/>
      <c r="M775" s="67"/>
    </row>
    <row r="776" ht="15.75" customHeight="1">
      <c r="A776" s="67"/>
      <c r="G776" s="67"/>
      <c r="I776" s="67"/>
      <c r="J776" s="67"/>
      <c r="L776" s="67"/>
      <c r="M776" s="67"/>
    </row>
    <row r="777" ht="15.75" customHeight="1">
      <c r="A777" s="67"/>
      <c r="G777" s="67"/>
      <c r="I777" s="67"/>
      <c r="J777" s="67"/>
      <c r="L777" s="67"/>
      <c r="M777" s="67"/>
    </row>
    <row r="778" ht="15.75" customHeight="1">
      <c r="A778" s="67"/>
      <c r="G778" s="67"/>
      <c r="I778" s="67"/>
      <c r="J778" s="67"/>
      <c r="L778" s="67"/>
      <c r="M778" s="67"/>
    </row>
    <row r="779" ht="15.75" customHeight="1">
      <c r="A779" s="67"/>
      <c r="G779" s="67"/>
      <c r="I779" s="67"/>
      <c r="J779" s="67"/>
      <c r="L779" s="67"/>
      <c r="M779" s="67"/>
    </row>
    <row r="780" ht="15.75" customHeight="1">
      <c r="A780" s="67"/>
      <c r="G780" s="67"/>
      <c r="I780" s="67"/>
      <c r="J780" s="67"/>
      <c r="L780" s="67"/>
      <c r="M780" s="67"/>
    </row>
    <row r="781" ht="15.75" customHeight="1">
      <c r="A781" s="67"/>
      <c r="G781" s="67"/>
      <c r="I781" s="67"/>
      <c r="J781" s="67"/>
      <c r="L781" s="67"/>
      <c r="M781" s="67"/>
    </row>
    <row r="782" ht="15.75" customHeight="1">
      <c r="A782" s="67"/>
      <c r="G782" s="67"/>
      <c r="I782" s="67"/>
      <c r="J782" s="67"/>
      <c r="L782" s="67"/>
      <c r="M782" s="67"/>
    </row>
    <row r="783" ht="15.75" customHeight="1">
      <c r="A783" s="67"/>
      <c r="G783" s="67"/>
      <c r="I783" s="67"/>
      <c r="J783" s="67"/>
      <c r="L783" s="67"/>
      <c r="M783" s="67"/>
    </row>
    <row r="784" ht="15.75" customHeight="1">
      <c r="A784" s="67"/>
      <c r="G784" s="67"/>
      <c r="I784" s="67"/>
      <c r="J784" s="67"/>
      <c r="L784" s="67"/>
      <c r="M784" s="67"/>
    </row>
    <row r="785" ht="15.75" customHeight="1">
      <c r="A785" s="67"/>
      <c r="G785" s="67"/>
      <c r="I785" s="67"/>
      <c r="J785" s="67"/>
      <c r="L785" s="67"/>
      <c r="M785" s="67"/>
    </row>
    <row r="786" ht="15.75" customHeight="1">
      <c r="A786" s="67"/>
      <c r="G786" s="67"/>
      <c r="I786" s="67"/>
      <c r="J786" s="67"/>
      <c r="L786" s="67"/>
      <c r="M786" s="67"/>
    </row>
    <row r="787" ht="15.75" customHeight="1">
      <c r="A787" s="67"/>
      <c r="G787" s="67"/>
      <c r="I787" s="67"/>
      <c r="J787" s="67"/>
      <c r="L787" s="67"/>
      <c r="M787" s="67"/>
    </row>
    <row r="788" ht="15.75" customHeight="1">
      <c r="A788" s="67"/>
      <c r="G788" s="67"/>
      <c r="I788" s="67"/>
      <c r="J788" s="67"/>
      <c r="L788" s="67"/>
      <c r="M788" s="67"/>
    </row>
    <row r="789" ht="15.75" customHeight="1">
      <c r="A789" s="67"/>
      <c r="G789" s="67"/>
      <c r="I789" s="67"/>
      <c r="J789" s="67"/>
      <c r="L789" s="67"/>
      <c r="M789" s="67"/>
    </row>
    <row r="790" ht="15.75" customHeight="1">
      <c r="A790" s="67"/>
      <c r="G790" s="67"/>
      <c r="I790" s="67"/>
      <c r="J790" s="67"/>
      <c r="L790" s="67"/>
      <c r="M790" s="67"/>
    </row>
    <row r="791" ht="15.75" customHeight="1">
      <c r="A791" s="67"/>
      <c r="G791" s="67"/>
      <c r="I791" s="67"/>
      <c r="J791" s="67"/>
      <c r="L791" s="67"/>
      <c r="M791" s="67"/>
    </row>
    <row r="792" ht="15.75" customHeight="1">
      <c r="A792" s="67"/>
      <c r="G792" s="67"/>
      <c r="I792" s="67"/>
      <c r="J792" s="67"/>
      <c r="L792" s="67"/>
      <c r="M792" s="67"/>
    </row>
    <row r="793" ht="15.75" customHeight="1">
      <c r="A793" s="67"/>
      <c r="G793" s="67"/>
      <c r="I793" s="67"/>
      <c r="J793" s="67"/>
      <c r="L793" s="67"/>
      <c r="M793" s="67"/>
    </row>
    <row r="794" ht="15.75" customHeight="1">
      <c r="A794" s="67"/>
      <c r="G794" s="67"/>
      <c r="I794" s="67"/>
      <c r="J794" s="67"/>
      <c r="L794" s="67"/>
      <c r="M794" s="67"/>
    </row>
    <row r="795" ht="15.75" customHeight="1">
      <c r="A795" s="67"/>
      <c r="G795" s="67"/>
      <c r="I795" s="67"/>
      <c r="J795" s="67"/>
      <c r="L795" s="67"/>
      <c r="M795" s="67"/>
    </row>
    <row r="796" ht="15.75" customHeight="1">
      <c r="A796" s="67"/>
      <c r="G796" s="67"/>
      <c r="I796" s="67"/>
      <c r="J796" s="67"/>
      <c r="L796" s="67"/>
      <c r="M796" s="67"/>
    </row>
    <row r="797" ht="15.75" customHeight="1">
      <c r="A797" s="67"/>
      <c r="G797" s="67"/>
      <c r="I797" s="67"/>
      <c r="J797" s="67"/>
      <c r="L797" s="67"/>
      <c r="M797" s="67"/>
    </row>
    <row r="798" ht="15.75" customHeight="1">
      <c r="A798" s="67"/>
      <c r="G798" s="67"/>
      <c r="I798" s="67"/>
      <c r="J798" s="67"/>
      <c r="L798" s="67"/>
      <c r="M798" s="67"/>
    </row>
    <row r="799" ht="15.75" customHeight="1">
      <c r="A799" s="67"/>
      <c r="G799" s="67"/>
      <c r="I799" s="67"/>
      <c r="J799" s="67"/>
      <c r="L799" s="67"/>
      <c r="M799" s="67"/>
    </row>
    <row r="800" ht="15.75" customHeight="1">
      <c r="A800" s="67"/>
      <c r="G800" s="67"/>
      <c r="I800" s="67"/>
      <c r="J800" s="67"/>
      <c r="L800" s="67"/>
      <c r="M800" s="67"/>
    </row>
    <row r="801" ht="15.75" customHeight="1">
      <c r="A801" s="67"/>
      <c r="G801" s="67"/>
      <c r="I801" s="67"/>
      <c r="J801" s="67"/>
      <c r="L801" s="67"/>
      <c r="M801" s="67"/>
    </row>
    <row r="802" ht="15.75" customHeight="1">
      <c r="A802" s="67"/>
      <c r="G802" s="67"/>
      <c r="I802" s="67"/>
      <c r="J802" s="67"/>
      <c r="L802" s="67"/>
      <c r="M802" s="67"/>
    </row>
    <row r="803" ht="15.75" customHeight="1">
      <c r="A803" s="67"/>
      <c r="G803" s="67"/>
      <c r="I803" s="67"/>
      <c r="J803" s="67"/>
      <c r="L803" s="67"/>
      <c r="M803" s="67"/>
    </row>
    <row r="804" ht="15.75" customHeight="1">
      <c r="A804" s="67"/>
      <c r="G804" s="67"/>
      <c r="I804" s="67"/>
      <c r="J804" s="67"/>
      <c r="L804" s="67"/>
      <c r="M804" s="67"/>
    </row>
    <row r="805" ht="15.75" customHeight="1">
      <c r="A805" s="67"/>
      <c r="G805" s="67"/>
      <c r="I805" s="67"/>
      <c r="J805" s="67"/>
      <c r="L805" s="67"/>
      <c r="M805" s="67"/>
    </row>
    <row r="806" ht="15.75" customHeight="1">
      <c r="A806" s="67"/>
      <c r="G806" s="67"/>
      <c r="I806" s="67"/>
      <c r="J806" s="67"/>
      <c r="L806" s="67"/>
      <c r="M806" s="67"/>
    </row>
    <row r="807" ht="15.75" customHeight="1">
      <c r="A807" s="67"/>
      <c r="G807" s="67"/>
      <c r="I807" s="67"/>
      <c r="J807" s="67"/>
      <c r="L807" s="67"/>
      <c r="M807" s="67"/>
    </row>
    <row r="808" ht="15.75" customHeight="1">
      <c r="A808" s="67"/>
      <c r="G808" s="67"/>
      <c r="I808" s="67"/>
      <c r="J808" s="67"/>
      <c r="L808" s="67"/>
      <c r="M808" s="67"/>
    </row>
    <row r="809" ht="15.75" customHeight="1">
      <c r="A809" s="67"/>
      <c r="G809" s="67"/>
      <c r="I809" s="67"/>
      <c r="J809" s="67"/>
      <c r="L809" s="67"/>
      <c r="M809" s="67"/>
    </row>
    <row r="810" ht="15.75" customHeight="1">
      <c r="A810" s="67"/>
      <c r="G810" s="67"/>
      <c r="I810" s="67"/>
      <c r="J810" s="67"/>
      <c r="L810" s="67"/>
      <c r="M810" s="67"/>
    </row>
    <row r="811" ht="15.75" customHeight="1">
      <c r="A811" s="67"/>
      <c r="G811" s="67"/>
      <c r="I811" s="67"/>
      <c r="J811" s="67"/>
      <c r="L811" s="67"/>
      <c r="M811" s="67"/>
    </row>
    <row r="812" ht="15.75" customHeight="1">
      <c r="A812" s="67"/>
      <c r="G812" s="67"/>
      <c r="I812" s="67"/>
      <c r="J812" s="67"/>
      <c r="L812" s="67"/>
      <c r="M812" s="67"/>
    </row>
    <row r="813" ht="15.75" customHeight="1">
      <c r="A813" s="67"/>
      <c r="G813" s="67"/>
      <c r="I813" s="67"/>
      <c r="J813" s="67"/>
      <c r="L813" s="67"/>
      <c r="M813" s="67"/>
    </row>
    <row r="814" ht="15.75" customHeight="1">
      <c r="A814" s="67"/>
      <c r="G814" s="67"/>
      <c r="I814" s="67"/>
      <c r="J814" s="67"/>
      <c r="L814" s="67"/>
      <c r="M814" s="67"/>
    </row>
    <row r="815" ht="15.75" customHeight="1">
      <c r="A815" s="67"/>
      <c r="G815" s="67"/>
      <c r="I815" s="67"/>
      <c r="J815" s="67"/>
      <c r="L815" s="67"/>
      <c r="M815" s="67"/>
    </row>
    <row r="816" ht="15.75" customHeight="1">
      <c r="A816" s="67"/>
      <c r="G816" s="67"/>
      <c r="I816" s="67"/>
      <c r="J816" s="67"/>
      <c r="L816" s="67"/>
      <c r="M816" s="67"/>
    </row>
    <row r="817" ht="15.75" customHeight="1">
      <c r="A817" s="67"/>
      <c r="G817" s="67"/>
      <c r="I817" s="67"/>
      <c r="J817" s="67"/>
      <c r="L817" s="67"/>
      <c r="M817" s="67"/>
    </row>
    <row r="818" ht="15.75" customHeight="1">
      <c r="A818" s="67"/>
      <c r="G818" s="67"/>
      <c r="I818" s="67"/>
      <c r="J818" s="67"/>
      <c r="L818" s="67"/>
      <c r="M818" s="67"/>
    </row>
    <row r="819" ht="15.75" customHeight="1">
      <c r="A819" s="67"/>
      <c r="G819" s="67"/>
      <c r="I819" s="67"/>
      <c r="J819" s="67"/>
      <c r="L819" s="67"/>
      <c r="M819" s="67"/>
    </row>
    <row r="820" ht="15.75" customHeight="1">
      <c r="A820" s="67"/>
      <c r="G820" s="67"/>
      <c r="I820" s="67"/>
      <c r="J820" s="67"/>
      <c r="L820" s="67"/>
      <c r="M820" s="67"/>
    </row>
    <row r="821" ht="15.75" customHeight="1">
      <c r="A821" s="67"/>
      <c r="G821" s="67"/>
      <c r="I821" s="67"/>
      <c r="J821" s="67"/>
      <c r="L821" s="67"/>
      <c r="M821" s="67"/>
    </row>
    <row r="822" ht="15.75" customHeight="1">
      <c r="A822" s="67"/>
      <c r="G822" s="67"/>
      <c r="I822" s="67"/>
      <c r="J822" s="67"/>
      <c r="L822" s="67"/>
      <c r="M822" s="67"/>
    </row>
    <row r="823" ht="15.75" customHeight="1">
      <c r="A823" s="67"/>
      <c r="G823" s="67"/>
      <c r="I823" s="67"/>
      <c r="J823" s="67"/>
      <c r="L823" s="67"/>
      <c r="M823" s="67"/>
    </row>
    <row r="824" ht="15.75" customHeight="1">
      <c r="A824" s="67"/>
      <c r="G824" s="67"/>
      <c r="I824" s="67"/>
      <c r="J824" s="67"/>
      <c r="L824" s="67"/>
      <c r="M824" s="67"/>
    </row>
    <row r="825" ht="15.75" customHeight="1">
      <c r="A825" s="67"/>
      <c r="G825" s="67"/>
      <c r="I825" s="67"/>
      <c r="J825" s="67"/>
      <c r="L825" s="67"/>
      <c r="M825" s="67"/>
    </row>
    <row r="826" ht="15.75" customHeight="1">
      <c r="A826" s="67"/>
      <c r="G826" s="67"/>
      <c r="I826" s="67"/>
      <c r="J826" s="67"/>
      <c r="L826" s="67"/>
      <c r="M826" s="67"/>
    </row>
    <row r="827" ht="15.75" customHeight="1">
      <c r="A827" s="67"/>
      <c r="G827" s="67"/>
      <c r="I827" s="67"/>
      <c r="J827" s="67"/>
      <c r="L827" s="67"/>
      <c r="M827" s="67"/>
    </row>
    <row r="828" ht="15.75" customHeight="1">
      <c r="A828" s="67"/>
      <c r="G828" s="67"/>
      <c r="I828" s="67"/>
      <c r="J828" s="67"/>
      <c r="L828" s="67"/>
      <c r="M828" s="67"/>
    </row>
    <row r="829" ht="15.75" customHeight="1">
      <c r="A829" s="67"/>
      <c r="G829" s="67"/>
      <c r="I829" s="67"/>
      <c r="J829" s="67"/>
      <c r="L829" s="67"/>
      <c r="M829" s="67"/>
    </row>
    <row r="830" ht="15.75" customHeight="1">
      <c r="A830" s="67"/>
      <c r="G830" s="67"/>
      <c r="I830" s="67"/>
      <c r="J830" s="67"/>
      <c r="L830" s="67"/>
      <c r="M830" s="67"/>
    </row>
    <row r="831" ht="15.75" customHeight="1">
      <c r="A831" s="67"/>
      <c r="G831" s="67"/>
      <c r="I831" s="67"/>
      <c r="J831" s="67"/>
      <c r="L831" s="67"/>
      <c r="M831" s="67"/>
    </row>
    <row r="832" ht="15.75" customHeight="1">
      <c r="A832" s="67"/>
      <c r="G832" s="67"/>
      <c r="I832" s="67"/>
      <c r="J832" s="67"/>
      <c r="L832" s="67"/>
      <c r="M832" s="67"/>
    </row>
    <row r="833" ht="15.75" customHeight="1">
      <c r="A833" s="67"/>
      <c r="G833" s="67"/>
      <c r="I833" s="67"/>
      <c r="J833" s="67"/>
      <c r="L833" s="67"/>
      <c r="M833" s="67"/>
    </row>
    <row r="834" ht="15.75" customHeight="1">
      <c r="A834" s="67"/>
      <c r="G834" s="67"/>
      <c r="I834" s="67"/>
      <c r="J834" s="67"/>
      <c r="L834" s="67"/>
      <c r="M834" s="67"/>
    </row>
    <row r="835" ht="15.75" customHeight="1">
      <c r="A835" s="67"/>
      <c r="G835" s="67"/>
      <c r="I835" s="67"/>
      <c r="J835" s="67"/>
      <c r="L835" s="67"/>
      <c r="M835" s="67"/>
    </row>
    <row r="836" ht="15.75" customHeight="1">
      <c r="A836" s="67"/>
      <c r="G836" s="67"/>
      <c r="I836" s="67"/>
      <c r="J836" s="67"/>
      <c r="L836" s="67"/>
      <c r="M836" s="67"/>
    </row>
    <row r="837" ht="15.75" customHeight="1">
      <c r="A837" s="67"/>
      <c r="G837" s="67"/>
      <c r="I837" s="67"/>
      <c r="J837" s="67"/>
      <c r="L837" s="67"/>
      <c r="M837" s="67"/>
    </row>
    <row r="838" ht="15.75" customHeight="1">
      <c r="A838" s="67"/>
      <c r="G838" s="67"/>
      <c r="I838" s="67"/>
      <c r="J838" s="67"/>
      <c r="L838" s="67"/>
      <c r="M838" s="67"/>
    </row>
    <row r="839" ht="15.75" customHeight="1">
      <c r="A839" s="67"/>
      <c r="G839" s="67"/>
      <c r="I839" s="67"/>
      <c r="J839" s="67"/>
      <c r="L839" s="67"/>
      <c r="M839" s="67"/>
    </row>
    <row r="840" ht="15.75" customHeight="1">
      <c r="A840" s="67"/>
      <c r="G840" s="67"/>
      <c r="I840" s="67"/>
      <c r="J840" s="67"/>
      <c r="L840" s="67"/>
      <c r="M840" s="67"/>
    </row>
    <row r="841" ht="15.75" customHeight="1">
      <c r="A841" s="67"/>
      <c r="G841" s="67"/>
      <c r="I841" s="67"/>
      <c r="J841" s="67"/>
      <c r="L841" s="67"/>
      <c r="M841" s="67"/>
    </row>
    <row r="842" ht="15.75" customHeight="1">
      <c r="A842" s="67"/>
      <c r="G842" s="67"/>
      <c r="I842" s="67"/>
      <c r="J842" s="67"/>
      <c r="L842" s="67"/>
      <c r="M842" s="67"/>
    </row>
    <row r="843" ht="15.75" customHeight="1">
      <c r="A843" s="67"/>
      <c r="G843" s="67"/>
      <c r="I843" s="67"/>
      <c r="J843" s="67"/>
      <c r="L843" s="67"/>
      <c r="M843" s="67"/>
    </row>
    <row r="844" ht="15.75" customHeight="1">
      <c r="A844" s="67"/>
      <c r="G844" s="67"/>
      <c r="I844" s="67"/>
      <c r="J844" s="67"/>
      <c r="L844" s="67"/>
      <c r="M844" s="67"/>
    </row>
    <row r="845" ht="15.75" customHeight="1">
      <c r="A845" s="67"/>
      <c r="G845" s="67"/>
      <c r="I845" s="67"/>
      <c r="J845" s="67"/>
      <c r="L845" s="67"/>
      <c r="M845" s="67"/>
    </row>
    <row r="846" ht="15.75" customHeight="1">
      <c r="A846" s="67"/>
      <c r="G846" s="67"/>
      <c r="I846" s="67"/>
      <c r="J846" s="67"/>
      <c r="L846" s="67"/>
      <c r="M846" s="67"/>
    </row>
    <row r="847" ht="15.75" customHeight="1">
      <c r="A847" s="67"/>
      <c r="G847" s="67"/>
      <c r="I847" s="67"/>
      <c r="J847" s="67"/>
      <c r="L847" s="67"/>
      <c r="M847" s="67"/>
    </row>
    <row r="848" ht="15.75" customHeight="1">
      <c r="A848" s="67"/>
      <c r="G848" s="67"/>
      <c r="I848" s="67"/>
      <c r="J848" s="67"/>
      <c r="L848" s="67"/>
      <c r="M848" s="67"/>
    </row>
    <row r="849" ht="15.75" customHeight="1">
      <c r="A849" s="67"/>
      <c r="G849" s="67"/>
      <c r="I849" s="67"/>
      <c r="J849" s="67"/>
      <c r="L849" s="67"/>
      <c r="M849" s="67"/>
    </row>
    <row r="850" ht="15.75" customHeight="1">
      <c r="A850" s="67"/>
      <c r="G850" s="67"/>
      <c r="I850" s="67"/>
      <c r="J850" s="67"/>
      <c r="L850" s="67"/>
      <c r="M850" s="67"/>
    </row>
    <row r="851" ht="15.75" customHeight="1">
      <c r="A851" s="67"/>
      <c r="G851" s="67"/>
      <c r="I851" s="67"/>
      <c r="J851" s="67"/>
      <c r="L851" s="67"/>
      <c r="M851" s="67"/>
    </row>
    <row r="852" ht="15.75" customHeight="1">
      <c r="A852" s="67"/>
      <c r="G852" s="67"/>
      <c r="I852" s="67"/>
      <c r="J852" s="67"/>
      <c r="L852" s="67"/>
      <c r="M852" s="67"/>
    </row>
    <row r="853" ht="15.75" customHeight="1">
      <c r="A853" s="67"/>
      <c r="G853" s="67"/>
      <c r="I853" s="67"/>
      <c r="J853" s="67"/>
      <c r="L853" s="67"/>
      <c r="M853" s="67"/>
    </row>
    <row r="854" ht="15.75" customHeight="1">
      <c r="A854" s="67"/>
      <c r="G854" s="67"/>
      <c r="I854" s="67"/>
      <c r="J854" s="67"/>
      <c r="L854" s="67"/>
      <c r="M854" s="67"/>
    </row>
    <row r="855" ht="15.75" customHeight="1">
      <c r="A855" s="67"/>
      <c r="G855" s="67"/>
      <c r="I855" s="67"/>
      <c r="J855" s="67"/>
      <c r="L855" s="67"/>
      <c r="M855" s="67"/>
    </row>
    <row r="856" ht="15.75" customHeight="1">
      <c r="A856" s="67"/>
      <c r="G856" s="67"/>
      <c r="I856" s="67"/>
      <c r="J856" s="67"/>
      <c r="L856" s="67"/>
      <c r="M856" s="67"/>
    </row>
    <row r="857" ht="15.75" customHeight="1">
      <c r="A857" s="67"/>
      <c r="G857" s="67"/>
      <c r="I857" s="67"/>
      <c r="J857" s="67"/>
      <c r="L857" s="67"/>
      <c r="M857" s="67"/>
    </row>
    <row r="858" ht="15.75" customHeight="1">
      <c r="A858" s="67"/>
      <c r="G858" s="67"/>
      <c r="I858" s="67"/>
      <c r="J858" s="67"/>
      <c r="L858" s="67"/>
      <c r="M858" s="67"/>
    </row>
    <row r="859" ht="15.75" customHeight="1">
      <c r="A859" s="67"/>
      <c r="G859" s="67"/>
      <c r="I859" s="67"/>
      <c r="J859" s="67"/>
      <c r="L859" s="67"/>
      <c r="M859" s="67"/>
    </row>
    <row r="860" ht="15.75" customHeight="1">
      <c r="A860" s="67"/>
      <c r="G860" s="67"/>
      <c r="I860" s="67"/>
      <c r="J860" s="67"/>
      <c r="L860" s="67"/>
      <c r="M860" s="67"/>
    </row>
    <row r="861" ht="15.75" customHeight="1">
      <c r="A861" s="67"/>
      <c r="G861" s="67"/>
      <c r="I861" s="67"/>
      <c r="J861" s="67"/>
      <c r="L861" s="67"/>
      <c r="M861" s="67"/>
    </row>
    <row r="862" ht="15.75" customHeight="1">
      <c r="A862" s="67"/>
      <c r="G862" s="67"/>
      <c r="I862" s="67"/>
      <c r="J862" s="67"/>
      <c r="L862" s="67"/>
      <c r="M862" s="67"/>
    </row>
    <row r="863" ht="15.75" customHeight="1">
      <c r="A863" s="67"/>
      <c r="G863" s="67"/>
      <c r="I863" s="67"/>
      <c r="J863" s="67"/>
      <c r="L863" s="67"/>
      <c r="M863" s="67"/>
    </row>
    <row r="864" ht="15.75" customHeight="1">
      <c r="A864" s="67"/>
      <c r="G864" s="67"/>
      <c r="I864" s="67"/>
      <c r="J864" s="67"/>
      <c r="L864" s="67"/>
      <c r="M864" s="67"/>
    </row>
    <row r="865" ht="15.75" customHeight="1">
      <c r="A865" s="67"/>
      <c r="G865" s="67"/>
      <c r="I865" s="67"/>
      <c r="J865" s="67"/>
      <c r="L865" s="67"/>
      <c r="M865" s="67"/>
    </row>
    <row r="866" ht="15.75" customHeight="1">
      <c r="A866" s="67"/>
      <c r="G866" s="67"/>
      <c r="I866" s="67"/>
      <c r="J866" s="67"/>
      <c r="L866" s="67"/>
      <c r="M866" s="67"/>
    </row>
    <row r="867" ht="15.75" customHeight="1">
      <c r="A867" s="67"/>
      <c r="G867" s="67"/>
      <c r="I867" s="67"/>
      <c r="J867" s="67"/>
      <c r="L867" s="67"/>
      <c r="M867" s="67"/>
    </row>
    <row r="868" ht="15.75" customHeight="1">
      <c r="A868" s="67"/>
      <c r="G868" s="67"/>
      <c r="I868" s="67"/>
      <c r="J868" s="67"/>
      <c r="L868" s="67"/>
      <c r="M868" s="67"/>
    </row>
    <row r="869" ht="15.75" customHeight="1">
      <c r="A869" s="67"/>
      <c r="G869" s="67"/>
      <c r="I869" s="67"/>
      <c r="J869" s="67"/>
      <c r="L869" s="67"/>
      <c r="M869" s="67"/>
    </row>
    <row r="870" ht="15.75" customHeight="1">
      <c r="A870" s="67"/>
      <c r="G870" s="67"/>
      <c r="I870" s="67"/>
      <c r="J870" s="67"/>
      <c r="L870" s="67"/>
      <c r="M870" s="67"/>
    </row>
    <row r="871" ht="15.75" customHeight="1">
      <c r="A871" s="67"/>
      <c r="G871" s="67"/>
      <c r="I871" s="67"/>
      <c r="J871" s="67"/>
      <c r="L871" s="67"/>
      <c r="M871" s="67"/>
    </row>
    <row r="872" ht="15.75" customHeight="1">
      <c r="A872" s="67"/>
      <c r="G872" s="67"/>
      <c r="I872" s="67"/>
      <c r="J872" s="67"/>
      <c r="L872" s="67"/>
      <c r="M872" s="67"/>
    </row>
    <row r="873" ht="15.75" customHeight="1">
      <c r="A873" s="67"/>
      <c r="G873" s="67"/>
      <c r="I873" s="67"/>
      <c r="J873" s="67"/>
      <c r="L873" s="67"/>
      <c r="M873" s="67"/>
    </row>
    <row r="874" ht="15.75" customHeight="1">
      <c r="A874" s="67"/>
      <c r="G874" s="67"/>
      <c r="I874" s="67"/>
      <c r="J874" s="67"/>
      <c r="L874" s="67"/>
      <c r="M874" s="67"/>
    </row>
    <row r="875" ht="15.75" customHeight="1">
      <c r="A875" s="67"/>
      <c r="G875" s="67"/>
      <c r="I875" s="67"/>
      <c r="J875" s="67"/>
      <c r="L875" s="67"/>
      <c r="M875" s="67"/>
    </row>
    <row r="876" ht="15.75" customHeight="1">
      <c r="A876" s="67"/>
      <c r="G876" s="67"/>
      <c r="I876" s="67"/>
      <c r="J876" s="67"/>
      <c r="L876" s="67"/>
      <c r="M876" s="67"/>
    </row>
    <row r="877" ht="15.75" customHeight="1">
      <c r="A877" s="67"/>
      <c r="G877" s="67"/>
      <c r="I877" s="67"/>
      <c r="J877" s="67"/>
      <c r="L877" s="67"/>
      <c r="M877" s="67"/>
    </row>
    <row r="878" ht="15.75" customHeight="1">
      <c r="A878" s="67"/>
      <c r="G878" s="67"/>
      <c r="I878" s="67"/>
      <c r="J878" s="67"/>
      <c r="L878" s="67"/>
      <c r="M878" s="67"/>
    </row>
    <row r="879" ht="15.75" customHeight="1">
      <c r="A879" s="67"/>
      <c r="G879" s="67"/>
      <c r="I879" s="67"/>
      <c r="J879" s="67"/>
      <c r="L879" s="67"/>
      <c r="M879" s="67"/>
    </row>
    <row r="880" ht="15.75" customHeight="1">
      <c r="A880" s="67"/>
      <c r="G880" s="67"/>
      <c r="I880" s="67"/>
      <c r="J880" s="67"/>
      <c r="L880" s="67"/>
      <c r="M880" s="67"/>
    </row>
    <row r="881" ht="15.75" customHeight="1">
      <c r="A881" s="67"/>
      <c r="G881" s="67"/>
      <c r="I881" s="67"/>
      <c r="J881" s="67"/>
      <c r="L881" s="67"/>
      <c r="M881" s="67"/>
    </row>
    <row r="882" ht="15.75" customHeight="1">
      <c r="A882" s="67"/>
      <c r="G882" s="67"/>
      <c r="I882" s="67"/>
      <c r="J882" s="67"/>
      <c r="L882" s="67"/>
      <c r="M882" s="67"/>
    </row>
    <row r="883" ht="15.75" customHeight="1">
      <c r="A883" s="67"/>
      <c r="G883" s="67"/>
      <c r="I883" s="67"/>
      <c r="J883" s="67"/>
      <c r="L883" s="67"/>
      <c r="M883" s="67"/>
    </row>
    <row r="884" ht="15.75" customHeight="1">
      <c r="A884" s="67"/>
      <c r="G884" s="67"/>
      <c r="I884" s="67"/>
      <c r="J884" s="67"/>
      <c r="L884" s="67"/>
      <c r="M884" s="67"/>
    </row>
    <row r="885" ht="15.75" customHeight="1">
      <c r="A885" s="67"/>
      <c r="G885" s="67"/>
      <c r="I885" s="67"/>
      <c r="J885" s="67"/>
      <c r="L885" s="67"/>
      <c r="M885" s="67"/>
    </row>
    <row r="886" ht="15.75" customHeight="1">
      <c r="A886" s="67"/>
      <c r="G886" s="67"/>
      <c r="I886" s="67"/>
      <c r="J886" s="67"/>
      <c r="L886" s="67"/>
      <c r="M886" s="67"/>
    </row>
    <row r="887" ht="15.75" customHeight="1">
      <c r="A887" s="67"/>
      <c r="G887" s="67"/>
      <c r="I887" s="67"/>
      <c r="J887" s="67"/>
      <c r="L887" s="67"/>
      <c r="M887" s="67"/>
    </row>
    <row r="888" ht="15.75" customHeight="1">
      <c r="A888" s="67"/>
      <c r="G888" s="67"/>
      <c r="I888" s="67"/>
      <c r="J888" s="67"/>
      <c r="L888" s="67"/>
      <c r="M888" s="67"/>
    </row>
    <row r="889" ht="15.75" customHeight="1">
      <c r="A889" s="67"/>
      <c r="G889" s="67"/>
      <c r="I889" s="67"/>
      <c r="J889" s="67"/>
      <c r="L889" s="67"/>
      <c r="M889" s="67"/>
    </row>
    <row r="890" ht="15.75" customHeight="1">
      <c r="A890" s="67"/>
      <c r="G890" s="67"/>
      <c r="I890" s="67"/>
      <c r="J890" s="67"/>
      <c r="L890" s="67"/>
      <c r="M890" s="67"/>
    </row>
    <row r="891" ht="15.75" customHeight="1">
      <c r="A891" s="67"/>
      <c r="G891" s="67"/>
      <c r="I891" s="67"/>
      <c r="J891" s="67"/>
      <c r="L891" s="67"/>
      <c r="M891" s="67"/>
    </row>
    <row r="892" ht="15.75" customHeight="1">
      <c r="A892" s="67"/>
      <c r="G892" s="67"/>
      <c r="I892" s="67"/>
      <c r="J892" s="67"/>
      <c r="L892" s="67"/>
      <c r="M892" s="67"/>
    </row>
    <row r="893" ht="15.75" customHeight="1">
      <c r="A893" s="67"/>
      <c r="G893" s="67"/>
      <c r="I893" s="67"/>
      <c r="J893" s="67"/>
      <c r="L893" s="67"/>
      <c r="M893" s="67"/>
    </row>
    <row r="894" ht="15.75" customHeight="1">
      <c r="A894" s="67"/>
      <c r="G894" s="67"/>
      <c r="I894" s="67"/>
      <c r="J894" s="67"/>
      <c r="L894" s="67"/>
      <c r="M894" s="67"/>
    </row>
    <row r="895" ht="15.75" customHeight="1">
      <c r="A895" s="67"/>
      <c r="G895" s="67"/>
      <c r="I895" s="67"/>
      <c r="J895" s="67"/>
      <c r="L895" s="67"/>
      <c r="M895" s="67"/>
    </row>
    <row r="896" ht="15.75" customHeight="1">
      <c r="A896" s="67"/>
      <c r="G896" s="67"/>
      <c r="I896" s="67"/>
      <c r="J896" s="67"/>
      <c r="L896" s="67"/>
      <c r="M896" s="67"/>
    </row>
    <row r="897" ht="15.75" customHeight="1">
      <c r="A897" s="67"/>
      <c r="G897" s="67"/>
      <c r="I897" s="67"/>
      <c r="J897" s="67"/>
      <c r="L897" s="67"/>
      <c r="M897" s="67"/>
    </row>
    <row r="898" ht="15.75" customHeight="1">
      <c r="A898" s="67"/>
      <c r="G898" s="67"/>
      <c r="I898" s="67"/>
      <c r="J898" s="67"/>
      <c r="L898" s="67"/>
      <c r="M898" s="67"/>
    </row>
    <row r="899" ht="15.75" customHeight="1">
      <c r="A899" s="67"/>
      <c r="G899" s="67"/>
      <c r="I899" s="67"/>
      <c r="J899" s="67"/>
      <c r="L899" s="67"/>
      <c r="M899" s="67"/>
    </row>
    <row r="900" ht="15.75" customHeight="1">
      <c r="A900" s="67"/>
      <c r="G900" s="67"/>
      <c r="I900" s="67"/>
      <c r="J900" s="67"/>
      <c r="L900" s="67"/>
      <c r="M900" s="67"/>
    </row>
    <row r="901" ht="15.75" customHeight="1">
      <c r="A901" s="67"/>
      <c r="G901" s="67"/>
      <c r="I901" s="67"/>
      <c r="J901" s="67"/>
      <c r="L901" s="67"/>
      <c r="M901" s="67"/>
    </row>
    <row r="902" ht="15.75" customHeight="1">
      <c r="A902" s="67"/>
      <c r="G902" s="67"/>
      <c r="I902" s="67"/>
      <c r="J902" s="67"/>
      <c r="L902" s="67"/>
      <c r="M902" s="67"/>
    </row>
    <row r="903" ht="15.75" customHeight="1">
      <c r="A903" s="67"/>
      <c r="G903" s="67"/>
      <c r="I903" s="67"/>
      <c r="J903" s="67"/>
      <c r="L903" s="67"/>
      <c r="M903" s="67"/>
    </row>
    <row r="904" ht="15.75" customHeight="1">
      <c r="A904" s="67"/>
      <c r="G904" s="67"/>
      <c r="I904" s="67"/>
      <c r="J904" s="67"/>
      <c r="L904" s="67"/>
      <c r="M904" s="67"/>
    </row>
    <row r="905" ht="15.75" customHeight="1">
      <c r="A905" s="67"/>
      <c r="G905" s="67"/>
      <c r="I905" s="67"/>
      <c r="J905" s="67"/>
      <c r="L905" s="67"/>
      <c r="M905" s="67"/>
    </row>
    <row r="906" ht="15.75" customHeight="1">
      <c r="A906" s="67"/>
      <c r="G906" s="67"/>
      <c r="I906" s="67"/>
      <c r="J906" s="67"/>
      <c r="L906" s="67"/>
      <c r="M906" s="67"/>
    </row>
    <row r="907" ht="15.75" customHeight="1">
      <c r="A907" s="67"/>
      <c r="G907" s="67"/>
      <c r="I907" s="67"/>
      <c r="J907" s="67"/>
      <c r="L907" s="67"/>
      <c r="M907" s="67"/>
    </row>
    <row r="908" ht="15.75" customHeight="1">
      <c r="A908" s="67"/>
      <c r="G908" s="67"/>
      <c r="I908" s="67"/>
      <c r="J908" s="67"/>
      <c r="L908" s="67"/>
      <c r="M908" s="67"/>
    </row>
    <row r="909" ht="15.75" customHeight="1">
      <c r="A909" s="67"/>
      <c r="G909" s="67"/>
      <c r="I909" s="67"/>
      <c r="J909" s="67"/>
      <c r="L909" s="67"/>
      <c r="M909" s="67"/>
    </row>
    <row r="910" ht="15.75" customHeight="1">
      <c r="A910" s="67"/>
      <c r="G910" s="67"/>
      <c r="I910" s="67"/>
      <c r="J910" s="67"/>
      <c r="L910" s="67"/>
      <c r="M910" s="67"/>
    </row>
    <row r="911" ht="15.75" customHeight="1">
      <c r="A911" s="67"/>
      <c r="G911" s="67"/>
      <c r="I911" s="67"/>
      <c r="J911" s="67"/>
      <c r="L911" s="67"/>
      <c r="M911" s="67"/>
    </row>
    <row r="912" ht="15.75" customHeight="1">
      <c r="A912" s="67"/>
      <c r="G912" s="67"/>
      <c r="I912" s="67"/>
      <c r="J912" s="67"/>
      <c r="L912" s="67"/>
      <c r="M912" s="67"/>
    </row>
    <row r="913" ht="15.75" customHeight="1">
      <c r="A913" s="67"/>
      <c r="G913" s="67"/>
      <c r="I913" s="67"/>
      <c r="J913" s="67"/>
      <c r="L913" s="67"/>
      <c r="M913" s="67"/>
    </row>
    <row r="914" ht="15.75" customHeight="1">
      <c r="A914" s="67"/>
      <c r="G914" s="67"/>
      <c r="I914" s="67"/>
      <c r="J914" s="67"/>
      <c r="L914" s="67"/>
      <c r="M914" s="67"/>
    </row>
    <row r="915" ht="15.75" customHeight="1">
      <c r="A915" s="67"/>
      <c r="G915" s="67"/>
      <c r="I915" s="67"/>
      <c r="J915" s="67"/>
      <c r="L915" s="67"/>
      <c r="M915" s="67"/>
    </row>
    <row r="916" ht="15.75" customHeight="1">
      <c r="A916" s="67"/>
      <c r="G916" s="67"/>
      <c r="I916" s="67"/>
      <c r="J916" s="67"/>
      <c r="L916" s="67"/>
      <c r="M916" s="67"/>
    </row>
    <row r="917" ht="15.75" customHeight="1">
      <c r="A917" s="67"/>
      <c r="G917" s="67"/>
      <c r="I917" s="67"/>
      <c r="J917" s="67"/>
      <c r="L917" s="67"/>
      <c r="M917" s="67"/>
    </row>
    <row r="918" ht="15.75" customHeight="1">
      <c r="A918" s="67"/>
      <c r="G918" s="67"/>
      <c r="I918" s="67"/>
      <c r="J918" s="67"/>
      <c r="L918" s="67"/>
      <c r="M918" s="67"/>
    </row>
    <row r="919" ht="15.75" customHeight="1">
      <c r="A919" s="67"/>
      <c r="G919" s="67"/>
      <c r="I919" s="67"/>
      <c r="J919" s="67"/>
      <c r="L919" s="67"/>
      <c r="M919" s="67"/>
    </row>
    <row r="920" ht="15.75" customHeight="1">
      <c r="A920" s="67"/>
      <c r="G920" s="67"/>
      <c r="I920" s="67"/>
      <c r="J920" s="67"/>
      <c r="L920" s="67"/>
      <c r="M920" s="67"/>
    </row>
    <row r="921" ht="15.75" customHeight="1">
      <c r="A921" s="67"/>
      <c r="G921" s="67"/>
      <c r="I921" s="67"/>
      <c r="J921" s="67"/>
      <c r="L921" s="67"/>
      <c r="M921" s="67"/>
    </row>
    <row r="922" ht="15.75" customHeight="1">
      <c r="A922" s="67"/>
      <c r="G922" s="67"/>
      <c r="I922" s="67"/>
      <c r="J922" s="67"/>
      <c r="L922" s="67"/>
      <c r="M922" s="67"/>
    </row>
    <row r="923" ht="15.75" customHeight="1">
      <c r="A923" s="67"/>
      <c r="G923" s="67"/>
      <c r="I923" s="67"/>
      <c r="J923" s="67"/>
      <c r="L923" s="67"/>
      <c r="M923" s="67"/>
    </row>
    <row r="924" ht="15.75" customHeight="1">
      <c r="A924" s="67"/>
      <c r="G924" s="67"/>
      <c r="I924" s="67"/>
      <c r="J924" s="67"/>
      <c r="L924" s="67"/>
      <c r="M924" s="67"/>
    </row>
    <row r="925" ht="15.75" customHeight="1">
      <c r="A925" s="67"/>
      <c r="G925" s="67"/>
      <c r="I925" s="67"/>
      <c r="J925" s="67"/>
      <c r="L925" s="67"/>
      <c r="M925" s="67"/>
    </row>
    <row r="926" ht="15.75" customHeight="1">
      <c r="A926" s="67"/>
      <c r="G926" s="67"/>
      <c r="I926" s="67"/>
      <c r="J926" s="67"/>
      <c r="L926" s="67"/>
      <c r="M926" s="67"/>
    </row>
    <row r="927" ht="15.75" customHeight="1">
      <c r="A927" s="67"/>
      <c r="G927" s="67"/>
      <c r="I927" s="67"/>
      <c r="J927" s="67"/>
      <c r="L927" s="67"/>
      <c r="M927" s="67"/>
    </row>
    <row r="928" ht="15.75" customHeight="1">
      <c r="A928" s="67"/>
      <c r="G928" s="67"/>
      <c r="I928" s="67"/>
      <c r="J928" s="67"/>
      <c r="L928" s="67"/>
      <c r="M928" s="67"/>
    </row>
    <row r="929" ht="15.75" customHeight="1">
      <c r="A929" s="67"/>
      <c r="G929" s="67"/>
      <c r="I929" s="67"/>
      <c r="J929" s="67"/>
      <c r="L929" s="67"/>
      <c r="M929" s="67"/>
    </row>
    <row r="930" ht="15.75" customHeight="1">
      <c r="A930" s="67"/>
      <c r="G930" s="67"/>
      <c r="I930" s="67"/>
      <c r="J930" s="67"/>
      <c r="L930" s="67"/>
      <c r="M930" s="67"/>
    </row>
    <row r="931" ht="15.75" customHeight="1">
      <c r="A931" s="67"/>
      <c r="G931" s="67"/>
      <c r="I931" s="67"/>
      <c r="J931" s="67"/>
      <c r="L931" s="67"/>
      <c r="M931" s="67"/>
    </row>
    <row r="932" ht="15.75" customHeight="1">
      <c r="A932" s="67"/>
      <c r="G932" s="67"/>
      <c r="I932" s="67"/>
      <c r="J932" s="67"/>
      <c r="L932" s="67"/>
      <c r="M932" s="67"/>
    </row>
    <row r="933" ht="15.75" customHeight="1">
      <c r="A933" s="67"/>
      <c r="G933" s="67"/>
      <c r="I933" s="67"/>
      <c r="J933" s="67"/>
      <c r="L933" s="67"/>
      <c r="M933" s="67"/>
    </row>
    <row r="934" ht="15.75" customHeight="1">
      <c r="A934" s="67"/>
      <c r="G934" s="67"/>
      <c r="I934" s="67"/>
      <c r="J934" s="67"/>
      <c r="L934" s="67"/>
      <c r="M934" s="67"/>
    </row>
    <row r="935" ht="15.75" customHeight="1">
      <c r="A935" s="67"/>
      <c r="G935" s="67"/>
      <c r="I935" s="67"/>
      <c r="J935" s="67"/>
      <c r="L935" s="67"/>
      <c r="M935" s="67"/>
    </row>
    <row r="936" ht="15.75" customHeight="1">
      <c r="A936" s="67"/>
      <c r="G936" s="67"/>
      <c r="I936" s="67"/>
      <c r="J936" s="67"/>
      <c r="L936" s="67"/>
      <c r="M936" s="67"/>
    </row>
    <row r="937" ht="15.75" customHeight="1">
      <c r="A937" s="67"/>
      <c r="G937" s="67"/>
      <c r="I937" s="67"/>
      <c r="J937" s="67"/>
      <c r="L937" s="67"/>
      <c r="M937" s="67"/>
    </row>
    <row r="938" ht="15.75" customHeight="1">
      <c r="A938" s="67"/>
      <c r="G938" s="67"/>
      <c r="I938" s="67"/>
      <c r="J938" s="67"/>
      <c r="L938" s="67"/>
      <c r="M938" s="67"/>
    </row>
    <row r="939" ht="15.75" customHeight="1">
      <c r="A939" s="67"/>
      <c r="G939" s="67"/>
      <c r="I939" s="67"/>
      <c r="J939" s="67"/>
      <c r="L939" s="67"/>
      <c r="M939" s="67"/>
    </row>
    <row r="940" ht="15.75" customHeight="1">
      <c r="A940" s="67"/>
      <c r="G940" s="67"/>
      <c r="I940" s="67"/>
      <c r="J940" s="67"/>
      <c r="L940" s="67"/>
      <c r="M940" s="67"/>
    </row>
    <row r="941" ht="15.75" customHeight="1">
      <c r="A941" s="67"/>
      <c r="G941" s="67"/>
      <c r="I941" s="67"/>
      <c r="J941" s="67"/>
      <c r="L941" s="67"/>
      <c r="M941" s="67"/>
    </row>
    <row r="942" ht="15.75" customHeight="1">
      <c r="A942" s="67"/>
      <c r="G942" s="67"/>
      <c r="I942" s="67"/>
      <c r="J942" s="67"/>
      <c r="L942" s="67"/>
      <c r="M942" s="67"/>
    </row>
    <row r="943" ht="15.75" customHeight="1">
      <c r="A943" s="67"/>
      <c r="G943" s="67"/>
      <c r="I943" s="67"/>
      <c r="J943" s="67"/>
      <c r="L943" s="67"/>
      <c r="M943" s="67"/>
    </row>
    <row r="944" ht="15.75" customHeight="1">
      <c r="A944" s="67"/>
      <c r="G944" s="67"/>
      <c r="I944" s="67"/>
      <c r="J944" s="67"/>
      <c r="L944" s="67"/>
      <c r="M944" s="67"/>
    </row>
    <row r="945" ht="15.75" customHeight="1">
      <c r="A945" s="67"/>
      <c r="G945" s="67"/>
      <c r="I945" s="67"/>
      <c r="J945" s="67"/>
      <c r="L945" s="67"/>
      <c r="M945" s="67"/>
    </row>
    <row r="946" ht="15.75" customHeight="1">
      <c r="A946" s="67"/>
      <c r="G946" s="67"/>
      <c r="I946" s="67"/>
      <c r="J946" s="67"/>
      <c r="L946" s="67"/>
      <c r="M946" s="67"/>
    </row>
    <row r="947" ht="15.75" customHeight="1">
      <c r="A947" s="67"/>
      <c r="G947" s="67"/>
      <c r="I947" s="67"/>
      <c r="J947" s="67"/>
      <c r="L947" s="67"/>
      <c r="M947" s="67"/>
    </row>
    <row r="948" ht="15.75" customHeight="1">
      <c r="A948" s="67"/>
      <c r="G948" s="67"/>
      <c r="I948" s="67"/>
      <c r="J948" s="67"/>
      <c r="L948" s="67"/>
      <c r="M948" s="67"/>
    </row>
    <row r="949" ht="15.75" customHeight="1">
      <c r="A949" s="67"/>
      <c r="G949" s="67"/>
      <c r="I949" s="67"/>
      <c r="J949" s="67"/>
      <c r="L949" s="67"/>
      <c r="M949" s="67"/>
    </row>
    <row r="950" ht="15.75" customHeight="1">
      <c r="A950" s="67"/>
      <c r="G950" s="67"/>
      <c r="I950" s="67"/>
      <c r="J950" s="67"/>
      <c r="L950" s="67"/>
      <c r="M950" s="67"/>
    </row>
    <row r="951" ht="15.75" customHeight="1">
      <c r="A951" s="67"/>
      <c r="G951" s="67"/>
      <c r="I951" s="67"/>
      <c r="J951" s="67"/>
      <c r="L951" s="67"/>
      <c r="M951" s="67"/>
    </row>
    <row r="952" ht="15.75" customHeight="1">
      <c r="A952" s="67"/>
      <c r="G952" s="67"/>
      <c r="I952" s="67"/>
      <c r="J952" s="67"/>
      <c r="L952" s="67"/>
      <c r="M952" s="67"/>
    </row>
    <row r="953" ht="15.75" customHeight="1">
      <c r="A953" s="67"/>
      <c r="G953" s="67"/>
      <c r="I953" s="67"/>
      <c r="J953" s="67"/>
      <c r="L953" s="67"/>
      <c r="M953" s="67"/>
    </row>
    <row r="954" ht="15.75" customHeight="1">
      <c r="A954" s="67"/>
      <c r="G954" s="67"/>
      <c r="I954" s="67"/>
      <c r="J954" s="67"/>
      <c r="L954" s="67"/>
      <c r="M954" s="67"/>
    </row>
    <row r="955" ht="15.75" customHeight="1">
      <c r="A955" s="67"/>
      <c r="G955" s="67"/>
      <c r="I955" s="67"/>
      <c r="J955" s="67"/>
      <c r="L955" s="67"/>
      <c r="M955" s="67"/>
    </row>
    <row r="956" ht="15.75" customHeight="1">
      <c r="A956" s="67"/>
      <c r="G956" s="67"/>
      <c r="I956" s="67"/>
      <c r="J956" s="67"/>
      <c r="L956" s="67"/>
      <c r="M956" s="67"/>
    </row>
    <row r="957" ht="15.75" customHeight="1">
      <c r="A957" s="67"/>
      <c r="G957" s="67"/>
      <c r="I957" s="67"/>
      <c r="J957" s="67"/>
      <c r="L957" s="67"/>
      <c r="M957" s="67"/>
    </row>
    <row r="958" ht="15.75" customHeight="1">
      <c r="A958" s="67"/>
      <c r="G958" s="67"/>
      <c r="I958" s="67"/>
      <c r="J958" s="67"/>
      <c r="L958" s="67"/>
      <c r="M958" s="67"/>
    </row>
    <row r="959" ht="15.75" customHeight="1">
      <c r="A959" s="67"/>
      <c r="G959" s="67"/>
      <c r="I959" s="67"/>
      <c r="J959" s="67"/>
      <c r="L959" s="67"/>
      <c r="M959" s="67"/>
    </row>
    <row r="960" ht="15.75" customHeight="1">
      <c r="A960" s="67"/>
      <c r="G960" s="67"/>
      <c r="I960" s="67"/>
      <c r="J960" s="67"/>
      <c r="L960" s="67"/>
      <c r="M960" s="67"/>
    </row>
    <row r="961" ht="15.75" customHeight="1">
      <c r="A961" s="67"/>
      <c r="G961" s="67"/>
      <c r="I961" s="67"/>
      <c r="J961" s="67"/>
      <c r="L961" s="67"/>
      <c r="M961" s="67"/>
    </row>
    <row r="962" ht="15.75" customHeight="1">
      <c r="A962" s="67"/>
      <c r="G962" s="67"/>
      <c r="I962" s="67"/>
      <c r="J962" s="67"/>
      <c r="L962" s="67"/>
      <c r="M962" s="67"/>
    </row>
    <row r="963" ht="15.75" customHeight="1">
      <c r="A963" s="67"/>
      <c r="G963" s="67"/>
      <c r="I963" s="67"/>
      <c r="J963" s="67"/>
      <c r="L963" s="67"/>
      <c r="M963" s="67"/>
    </row>
    <row r="964" ht="15.75" customHeight="1">
      <c r="A964" s="67"/>
      <c r="G964" s="67"/>
      <c r="I964" s="67"/>
      <c r="J964" s="67"/>
      <c r="L964" s="67"/>
      <c r="M964" s="67"/>
    </row>
    <row r="965" ht="15.75" customHeight="1">
      <c r="A965" s="67"/>
      <c r="G965" s="67"/>
      <c r="I965" s="67"/>
      <c r="J965" s="67"/>
      <c r="L965" s="67"/>
      <c r="M965" s="67"/>
    </row>
    <row r="966" ht="15.75" customHeight="1">
      <c r="A966" s="67"/>
      <c r="G966" s="67"/>
      <c r="I966" s="67"/>
      <c r="J966" s="67"/>
      <c r="L966" s="67"/>
      <c r="M966" s="67"/>
    </row>
    <row r="967" ht="15.75" customHeight="1">
      <c r="A967" s="67"/>
      <c r="G967" s="67"/>
      <c r="I967" s="67"/>
      <c r="J967" s="67"/>
      <c r="L967" s="67"/>
      <c r="M967" s="67"/>
    </row>
    <row r="968" ht="15.75" customHeight="1">
      <c r="A968" s="67"/>
      <c r="G968" s="67"/>
      <c r="I968" s="67"/>
      <c r="J968" s="67"/>
      <c r="L968" s="67"/>
      <c r="M968" s="67"/>
    </row>
    <row r="969" ht="15.75" customHeight="1">
      <c r="A969" s="67"/>
      <c r="G969" s="67"/>
      <c r="I969" s="67"/>
      <c r="J969" s="67"/>
      <c r="L969" s="67"/>
      <c r="M969" s="67"/>
    </row>
    <row r="970" ht="15.75" customHeight="1">
      <c r="A970" s="67"/>
      <c r="G970" s="67"/>
      <c r="I970" s="67"/>
      <c r="J970" s="67"/>
      <c r="L970" s="67"/>
      <c r="M970" s="67"/>
    </row>
    <row r="971" ht="15.75" customHeight="1">
      <c r="A971" s="67"/>
      <c r="G971" s="67"/>
      <c r="I971" s="67"/>
      <c r="J971" s="67"/>
      <c r="L971" s="67"/>
      <c r="M971" s="67"/>
    </row>
    <row r="972" ht="15.75" customHeight="1">
      <c r="A972" s="67"/>
      <c r="G972" s="67"/>
      <c r="I972" s="67"/>
      <c r="J972" s="67"/>
      <c r="L972" s="67"/>
      <c r="M972" s="67"/>
    </row>
    <row r="973" ht="15.75" customHeight="1">
      <c r="A973" s="67"/>
      <c r="G973" s="67"/>
      <c r="I973" s="67"/>
      <c r="J973" s="67"/>
      <c r="L973" s="67"/>
      <c r="M973" s="67"/>
    </row>
    <row r="974" ht="15.75" customHeight="1">
      <c r="A974" s="67"/>
      <c r="G974" s="67"/>
      <c r="I974" s="67"/>
      <c r="J974" s="67"/>
      <c r="L974" s="67"/>
      <c r="M974" s="67"/>
    </row>
    <row r="975" ht="15.75" customHeight="1">
      <c r="A975" s="67"/>
      <c r="G975" s="67"/>
      <c r="I975" s="67"/>
      <c r="J975" s="67"/>
      <c r="L975" s="67"/>
      <c r="M975" s="67"/>
    </row>
    <row r="976" ht="15.75" customHeight="1">
      <c r="A976" s="67"/>
      <c r="G976" s="67"/>
      <c r="I976" s="67"/>
      <c r="J976" s="67"/>
      <c r="L976" s="67"/>
      <c r="M976" s="67"/>
    </row>
    <row r="977" ht="15.75" customHeight="1">
      <c r="A977" s="67"/>
      <c r="G977" s="67"/>
      <c r="I977" s="67"/>
      <c r="J977" s="67"/>
      <c r="L977" s="67"/>
      <c r="M977" s="67"/>
    </row>
    <row r="978" ht="15.75" customHeight="1">
      <c r="A978" s="67"/>
      <c r="G978" s="67"/>
      <c r="I978" s="67"/>
      <c r="J978" s="67"/>
      <c r="L978" s="67"/>
      <c r="M978" s="67"/>
    </row>
    <row r="979" ht="15.75" customHeight="1">
      <c r="A979" s="67"/>
      <c r="G979" s="67"/>
      <c r="I979" s="67"/>
      <c r="J979" s="67"/>
      <c r="L979" s="67"/>
      <c r="M979" s="67"/>
    </row>
    <row r="980" ht="15.75" customHeight="1">
      <c r="A980" s="67"/>
      <c r="G980" s="67"/>
      <c r="I980" s="67"/>
      <c r="J980" s="67"/>
      <c r="L980" s="67"/>
      <c r="M980" s="67"/>
    </row>
    <row r="981" ht="15.75" customHeight="1">
      <c r="A981" s="67"/>
      <c r="G981" s="67"/>
      <c r="I981" s="67"/>
      <c r="J981" s="67"/>
      <c r="L981" s="67"/>
      <c r="M981" s="67"/>
    </row>
    <row r="982" ht="15.75" customHeight="1">
      <c r="A982" s="67"/>
      <c r="G982" s="67"/>
      <c r="I982" s="67"/>
      <c r="J982" s="67"/>
      <c r="L982" s="67"/>
      <c r="M982" s="67"/>
    </row>
    <row r="983" ht="15.75" customHeight="1">
      <c r="A983" s="67"/>
      <c r="G983" s="67"/>
      <c r="I983" s="67"/>
      <c r="J983" s="67"/>
      <c r="L983" s="67"/>
      <c r="M983" s="67"/>
    </row>
    <row r="984" ht="15.75" customHeight="1">
      <c r="A984" s="67"/>
      <c r="G984" s="67"/>
      <c r="I984" s="67"/>
      <c r="J984" s="67"/>
      <c r="L984" s="67"/>
      <c r="M984" s="67"/>
    </row>
    <row r="985" ht="15.75" customHeight="1">
      <c r="A985" s="67"/>
      <c r="G985" s="67"/>
      <c r="I985" s="67"/>
      <c r="J985" s="67"/>
      <c r="L985" s="67"/>
      <c r="M985" s="67"/>
    </row>
    <row r="986" ht="15.75" customHeight="1">
      <c r="A986" s="67"/>
      <c r="G986" s="67"/>
      <c r="I986" s="67"/>
      <c r="J986" s="67"/>
      <c r="L986" s="67"/>
      <c r="M986" s="67"/>
    </row>
    <row r="987" ht="15.75" customHeight="1">
      <c r="A987" s="67"/>
      <c r="G987" s="67"/>
      <c r="I987" s="67"/>
      <c r="J987" s="67"/>
      <c r="L987" s="67"/>
      <c r="M987" s="67"/>
    </row>
    <row r="988" ht="15.75" customHeight="1">
      <c r="A988" s="67"/>
      <c r="G988" s="67"/>
      <c r="I988" s="67"/>
      <c r="J988" s="67"/>
      <c r="L988" s="67"/>
      <c r="M988" s="67"/>
    </row>
    <row r="989" ht="15.75" customHeight="1">
      <c r="A989" s="67"/>
      <c r="G989" s="67"/>
      <c r="I989" s="67"/>
      <c r="J989" s="67"/>
      <c r="L989" s="67"/>
      <c r="M989" s="67"/>
    </row>
    <row r="990" ht="15.75" customHeight="1">
      <c r="A990" s="67"/>
      <c r="G990" s="67"/>
      <c r="I990" s="67"/>
      <c r="J990" s="67"/>
      <c r="L990" s="67"/>
      <c r="M990" s="67"/>
    </row>
    <row r="991" ht="15.75" customHeight="1">
      <c r="A991" s="67"/>
      <c r="G991" s="67"/>
      <c r="I991" s="67"/>
      <c r="J991" s="67"/>
      <c r="L991" s="67"/>
      <c r="M991" s="67"/>
    </row>
    <row r="992" ht="15.75" customHeight="1">
      <c r="A992" s="67"/>
      <c r="G992" s="67"/>
      <c r="I992" s="67"/>
      <c r="J992" s="67"/>
      <c r="L992" s="67"/>
      <c r="M992" s="67"/>
    </row>
    <row r="993" ht="15.75" customHeight="1">
      <c r="A993" s="67"/>
      <c r="G993" s="67"/>
      <c r="I993" s="67"/>
      <c r="J993" s="67"/>
      <c r="L993" s="67"/>
      <c r="M993" s="67"/>
    </row>
    <row r="994" ht="15.75" customHeight="1">
      <c r="A994" s="67"/>
      <c r="G994" s="67"/>
      <c r="I994" s="67"/>
      <c r="J994" s="67"/>
      <c r="L994" s="67"/>
      <c r="M994" s="67"/>
    </row>
    <row r="995" ht="15.75" customHeight="1">
      <c r="A995" s="67"/>
      <c r="G995" s="67"/>
      <c r="I995" s="67"/>
      <c r="J995" s="67"/>
      <c r="L995" s="67"/>
      <c r="M995" s="67"/>
    </row>
    <row r="996" ht="15.75" customHeight="1">
      <c r="A996" s="67"/>
      <c r="G996" s="67"/>
      <c r="I996" s="67"/>
      <c r="J996" s="67"/>
      <c r="L996" s="67"/>
      <c r="M996" s="67"/>
    </row>
    <row r="997" ht="15.75" customHeight="1">
      <c r="A997" s="67"/>
      <c r="G997" s="67"/>
      <c r="I997" s="67"/>
      <c r="J997" s="67"/>
      <c r="L997" s="67"/>
      <c r="M997" s="67"/>
    </row>
    <row r="998" ht="15.75" customHeight="1">
      <c r="A998" s="67"/>
      <c r="G998" s="67"/>
      <c r="I998" s="67"/>
      <c r="J998" s="67"/>
      <c r="L998" s="67"/>
      <c r="M998" s="67"/>
    </row>
    <row r="999" ht="15.75" customHeight="1">
      <c r="A999" s="67"/>
      <c r="G999" s="67"/>
      <c r="I999" s="67"/>
      <c r="J999" s="67"/>
      <c r="L999" s="67"/>
      <c r="M999" s="67"/>
    </row>
    <row r="1000" ht="15.75" customHeight="1">
      <c r="A1000" s="67"/>
      <c r="G1000" s="67"/>
      <c r="I1000" s="67"/>
      <c r="J1000" s="67"/>
      <c r="L1000" s="67"/>
      <c r="M1000" s="6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B8E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5"/>
    <col customWidth="1" min="2" max="2" width="10.75"/>
    <col customWidth="1" min="3" max="3" width="9.0"/>
    <col customWidth="1" min="4" max="4" width="16.13"/>
    <col customWidth="1" min="5" max="5" width="12.63"/>
    <col customWidth="1" min="6" max="6" width="18.75"/>
    <col customWidth="1" min="7" max="7" width="16.63"/>
    <col customWidth="1" min="8" max="8" width="19.5"/>
    <col customWidth="1" min="9" max="9" width="18.88"/>
    <col customWidth="1" min="10" max="10" width="9.13"/>
    <col customWidth="1" min="11" max="11" width="37.5"/>
    <col customWidth="1" min="12" max="12" width="17.0"/>
  </cols>
  <sheetData>
    <row r="1" ht="52.5" customHeight="1">
      <c r="A1" s="1"/>
      <c r="B1" s="2" t="s">
        <v>0</v>
      </c>
      <c r="C1" s="4"/>
      <c r="D1" s="4"/>
      <c r="E1" s="4"/>
      <c r="F1" s="4"/>
      <c r="G1" s="4"/>
      <c r="H1" s="4"/>
      <c r="I1" s="4"/>
      <c r="J1" s="4"/>
      <c r="K1" s="8"/>
      <c r="L1" s="12"/>
    </row>
    <row r="2" ht="45.0" customHeight="1">
      <c r="A2" s="14" t="s">
        <v>3</v>
      </c>
      <c r="B2" s="14" t="s">
        <v>4</v>
      </c>
      <c r="C2" s="14" t="s">
        <v>5</v>
      </c>
      <c r="D2" s="14" t="s">
        <v>6</v>
      </c>
      <c r="E2" s="18" t="s">
        <v>7</v>
      </c>
      <c r="F2" s="18" t="s">
        <v>8</v>
      </c>
      <c r="G2" s="18" t="s">
        <v>9</v>
      </c>
      <c r="H2" s="18" t="s">
        <v>10</v>
      </c>
      <c r="I2" s="18" t="s">
        <v>12</v>
      </c>
      <c r="J2" s="18" t="s">
        <v>13</v>
      </c>
      <c r="K2" s="18" t="s">
        <v>14</v>
      </c>
      <c r="L2" s="18" t="s">
        <v>15</v>
      </c>
    </row>
    <row r="3" ht="45.0" customHeight="1">
      <c r="A3" s="25" t="s">
        <v>17</v>
      </c>
      <c r="B3" s="29">
        <v>44927.0</v>
      </c>
      <c r="C3" s="30" t="s">
        <v>22</v>
      </c>
      <c r="D3" s="39" t="s">
        <v>29</v>
      </c>
      <c r="E3" s="42" t="s">
        <v>36</v>
      </c>
      <c r="F3" s="46" t="s">
        <v>38</v>
      </c>
      <c r="G3" s="46" t="s">
        <v>39</v>
      </c>
      <c r="H3" s="46" t="s">
        <v>40</v>
      </c>
      <c r="I3" s="47" t="s">
        <v>41</v>
      </c>
      <c r="J3" s="50"/>
      <c r="K3" s="53" t="s">
        <v>42</v>
      </c>
      <c r="L3" s="55"/>
    </row>
    <row r="4" ht="45.0" customHeight="1">
      <c r="A4" s="57"/>
      <c r="B4" s="59">
        <v>44928.0</v>
      </c>
      <c r="C4" s="30" t="s">
        <v>44</v>
      </c>
      <c r="D4" s="60" t="s">
        <v>45</v>
      </c>
      <c r="E4" s="61"/>
      <c r="F4" s="63"/>
      <c r="G4" s="63"/>
      <c r="H4" s="63"/>
      <c r="I4" s="66"/>
      <c r="J4" s="67"/>
      <c r="K4" s="67"/>
      <c r="L4" s="68"/>
    </row>
    <row r="5" ht="45.0" customHeight="1">
      <c r="A5" s="57"/>
      <c r="B5" s="59">
        <v>44929.0</v>
      </c>
      <c r="C5" s="30" t="s">
        <v>46</v>
      </c>
      <c r="D5" s="60" t="s">
        <v>47</v>
      </c>
      <c r="E5" s="61" t="s">
        <v>48</v>
      </c>
      <c r="F5" s="70" t="s">
        <v>38</v>
      </c>
      <c r="G5" s="70" t="s">
        <v>49</v>
      </c>
      <c r="H5" s="70" t="s">
        <v>50</v>
      </c>
      <c r="I5" s="70" t="s">
        <v>51</v>
      </c>
      <c r="J5" s="72"/>
      <c r="K5" s="73" t="s">
        <v>42</v>
      </c>
      <c r="L5" s="67"/>
    </row>
    <row r="6" ht="45.0" customHeight="1">
      <c r="A6" s="57"/>
      <c r="B6" s="59">
        <v>44930.0</v>
      </c>
      <c r="C6" s="30" t="s">
        <v>52</v>
      </c>
      <c r="D6" s="60" t="s">
        <v>53</v>
      </c>
      <c r="E6" s="61"/>
      <c r="F6" s="63"/>
      <c r="G6" s="63"/>
      <c r="H6" s="63"/>
      <c r="I6" s="66"/>
      <c r="J6" s="67"/>
      <c r="K6" s="67"/>
      <c r="L6" s="67"/>
    </row>
    <row r="7" ht="45.0" customHeight="1">
      <c r="A7" s="57"/>
      <c r="B7" s="59">
        <v>44931.0</v>
      </c>
      <c r="C7" s="30" t="s">
        <v>54</v>
      </c>
      <c r="D7" s="60" t="s">
        <v>55</v>
      </c>
      <c r="E7" s="76" t="s">
        <v>56</v>
      </c>
      <c r="F7" s="63" t="s">
        <v>57</v>
      </c>
      <c r="G7" s="63" t="s">
        <v>58</v>
      </c>
      <c r="H7" s="63" t="s">
        <v>50</v>
      </c>
      <c r="I7" s="66" t="s">
        <v>51</v>
      </c>
      <c r="J7" s="77"/>
      <c r="K7" s="73" t="s">
        <v>42</v>
      </c>
      <c r="L7" s="78"/>
    </row>
    <row r="8" ht="45.0" customHeight="1">
      <c r="A8" s="79" t="s">
        <v>59</v>
      </c>
      <c r="B8" s="80">
        <v>44932.0</v>
      </c>
      <c r="C8" s="81" t="s">
        <v>60</v>
      </c>
      <c r="D8" s="82" t="s">
        <v>61</v>
      </c>
      <c r="E8" s="83" t="s">
        <v>62</v>
      </c>
      <c r="F8" s="84" t="s">
        <v>63</v>
      </c>
      <c r="G8" s="84" t="s">
        <v>64</v>
      </c>
      <c r="H8" s="84" t="s">
        <v>40</v>
      </c>
      <c r="I8" s="84" t="s">
        <v>51</v>
      </c>
      <c r="J8" s="86"/>
      <c r="K8" s="87" t="s">
        <v>42</v>
      </c>
      <c r="L8" s="88"/>
    </row>
    <row r="9" ht="45.0" customHeight="1">
      <c r="A9" s="57"/>
      <c r="B9" s="80">
        <v>44933.0</v>
      </c>
      <c r="C9" s="81" t="s">
        <v>65</v>
      </c>
      <c r="D9" s="82"/>
      <c r="E9" s="83" t="s">
        <v>66</v>
      </c>
      <c r="F9" s="84" t="s">
        <v>67</v>
      </c>
      <c r="G9" s="84" t="s">
        <v>68</v>
      </c>
      <c r="H9" s="84" t="s">
        <v>69</v>
      </c>
      <c r="I9" s="84" t="s">
        <v>70</v>
      </c>
      <c r="J9" s="86"/>
      <c r="K9" s="87" t="s">
        <v>42</v>
      </c>
      <c r="L9" s="88"/>
    </row>
    <row r="10" ht="45.0" customHeight="1">
      <c r="A10" s="57"/>
      <c r="B10" s="80">
        <v>44934.0</v>
      </c>
      <c r="C10" s="81" t="s">
        <v>22</v>
      </c>
      <c r="D10" s="82" t="s">
        <v>71</v>
      </c>
      <c r="E10" s="90"/>
      <c r="F10" s="84"/>
      <c r="G10" s="84"/>
      <c r="H10" s="84"/>
      <c r="I10" s="84"/>
      <c r="J10" s="86"/>
      <c r="K10" s="86"/>
      <c r="L10" s="88"/>
    </row>
    <row r="11" ht="45.0" customHeight="1">
      <c r="A11" s="57"/>
      <c r="B11" s="80">
        <v>44935.0</v>
      </c>
      <c r="C11" s="81" t="s">
        <v>44</v>
      </c>
      <c r="D11" s="82" t="s">
        <v>72</v>
      </c>
      <c r="E11" s="91"/>
      <c r="F11" s="84"/>
      <c r="G11" s="84"/>
      <c r="H11" s="84"/>
      <c r="I11" s="84"/>
      <c r="J11" s="86"/>
      <c r="K11" s="86"/>
      <c r="L11" s="88"/>
    </row>
    <row r="12" ht="45.0" customHeight="1">
      <c r="A12" s="57"/>
      <c r="B12" s="80">
        <v>44936.0</v>
      </c>
      <c r="C12" s="81" t="s">
        <v>46</v>
      </c>
      <c r="D12" s="82"/>
      <c r="E12" s="83" t="s">
        <v>73</v>
      </c>
      <c r="F12" s="84" t="s">
        <v>74</v>
      </c>
      <c r="G12" s="84" t="s">
        <v>49</v>
      </c>
      <c r="H12" s="84" t="s">
        <v>75</v>
      </c>
      <c r="I12" s="84" t="s">
        <v>76</v>
      </c>
      <c r="J12" s="86"/>
      <c r="K12" s="87" t="s">
        <v>42</v>
      </c>
      <c r="L12" s="88"/>
    </row>
    <row r="13" ht="45.0" customHeight="1">
      <c r="A13" s="57"/>
      <c r="B13" s="80">
        <v>44937.0</v>
      </c>
      <c r="C13" s="81" t="s">
        <v>52</v>
      </c>
      <c r="D13" s="82"/>
      <c r="E13" s="90"/>
      <c r="F13" s="84"/>
      <c r="G13" s="84"/>
      <c r="H13" s="84"/>
      <c r="I13" s="84"/>
      <c r="J13" s="86"/>
      <c r="K13" s="86"/>
      <c r="L13" s="92"/>
    </row>
    <row r="14" ht="45.0" customHeight="1">
      <c r="A14" s="57"/>
      <c r="B14" s="80">
        <v>44938.0</v>
      </c>
      <c r="C14" s="81" t="s">
        <v>54</v>
      </c>
      <c r="D14" s="82" t="s">
        <v>77</v>
      </c>
      <c r="E14" s="91"/>
      <c r="F14" s="84"/>
      <c r="G14" s="84"/>
      <c r="H14" s="84"/>
      <c r="I14" s="84"/>
      <c r="J14" s="86"/>
      <c r="K14" s="86"/>
      <c r="L14" s="88"/>
    </row>
    <row r="15" ht="45.0" customHeight="1">
      <c r="A15" s="93" t="s">
        <v>78</v>
      </c>
      <c r="B15" s="94">
        <v>44939.0</v>
      </c>
      <c r="C15" s="95" t="s">
        <v>60</v>
      </c>
      <c r="D15" s="96" t="s">
        <v>79</v>
      </c>
      <c r="E15" s="61" t="s">
        <v>80</v>
      </c>
      <c r="F15" s="70" t="s">
        <v>57</v>
      </c>
      <c r="G15" s="70" t="s">
        <v>49</v>
      </c>
      <c r="H15" s="70" t="s">
        <v>75</v>
      </c>
      <c r="I15" s="70" t="s">
        <v>82</v>
      </c>
      <c r="J15" s="72"/>
      <c r="K15" s="73" t="s">
        <v>42</v>
      </c>
      <c r="L15" s="68"/>
    </row>
    <row r="16" ht="45.0" customHeight="1">
      <c r="A16" s="57"/>
      <c r="B16" s="94">
        <v>44940.0</v>
      </c>
      <c r="C16" s="95" t="s">
        <v>65</v>
      </c>
      <c r="D16" s="96"/>
      <c r="E16" s="98"/>
      <c r="F16" s="70"/>
      <c r="G16" s="70"/>
      <c r="H16" s="70"/>
      <c r="I16" s="70"/>
      <c r="J16" s="72"/>
      <c r="K16" s="72"/>
      <c r="L16" s="68"/>
    </row>
    <row r="17" ht="45.0" customHeight="1">
      <c r="A17" s="57"/>
      <c r="B17" s="94">
        <v>44941.0</v>
      </c>
      <c r="C17" s="95" t="s">
        <v>22</v>
      </c>
      <c r="D17" s="96" t="s">
        <v>83</v>
      </c>
      <c r="E17" s="61" t="s">
        <v>84</v>
      </c>
      <c r="F17" s="70" t="s">
        <v>63</v>
      </c>
      <c r="G17" s="70" t="s">
        <v>64</v>
      </c>
      <c r="H17" s="70" t="s">
        <v>40</v>
      </c>
      <c r="I17" s="70" t="s">
        <v>85</v>
      </c>
      <c r="J17" s="72"/>
      <c r="K17" s="72"/>
      <c r="L17" s="68"/>
    </row>
    <row r="18" ht="45.0" customHeight="1">
      <c r="A18" s="57"/>
      <c r="B18" s="59">
        <v>44942.0</v>
      </c>
      <c r="C18" s="95" t="s">
        <v>44</v>
      </c>
      <c r="D18" s="60"/>
      <c r="E18" s="76" t="s">
        <v>86</v>
      </c>
      <c r="F18" s="63" t="s">
        <v>74</v>
      </c>
      <c r="G18" s="63" t="s">
        <v>68</v>
      </c>
      <c r="H18" s="63" t="s">
        <v>69</v>
      </c>
      <c r="I18" s="66" t="s">
        <v>87</v>
      </c>
      <c r="J18" s="99"/>
      <c r="K18" s="73" t="s">
        <v>42</v>
      </c>
      <c r="L18" s="78"/>
    </row>
    <row r="19" ht="45.0" customHeight="1">
      <c r="A19" s="57"/>
      <c r="B19" s="59">
        <v>44943.0</v>
      </c>
      <c r="C19" s="95" t="s">
        <v>46</v>
      </c>
      <c r="D19" s="60" t="s">
        <v>88</v>
      </c>
      <c r="E19" s="98"/>
      <c r="F19" s="70"/>
      <c r="G19" s="70"/>
      <c r="H19" s="70"/>
      <c r="I19" s="70"/>
      <c r="J19" s="72"/>
      <c r="K19" s="72"/>
      <c r="L19" s="68"/>
    </row>
    <row r="20" ht="45.0" customHeight="1">
      <c r="A20" s="57"/>
      <c r="B20" s="59">
        <v>44944.0</v>
      </c>
      <c r="C20" s="95" t="s">
        <v>52</v>
      </c>
      <c r="D20" s="60" t="s">
        <v>89</v>
      </c>
      <c r="E20" s="76"/>
      <c r="F20" s="67"/>
      <c r="G20" s="67"/>
      <c r="H20" s="67"/>
      <c r="I20" s="67"/>
      <c r="J20" s="67"/>
      <c r="K20" s="67"/>
      <c r="L20" s="67"/>
    </row>
    <row r="21" ht="45.0" customHeight="1">
      <c r="A21" s="57"/>
      <c r="B21" s="59">
        <v>44945.0</v>
      </c>
      <c r="C21" s="95" t="s">
        <v>54</v>
      </c>
      <c r="D21" s="60"/>
      <c r="E21" s="98"/>
      <c r="F21" s="70"/>
      <c r="G21" s="70"/>
      <c r="H21" s="70"/>
      <c r="I21" s="70"/>
      <c r="J21" s="72"/>
      <c r="K21" s="72"/>
      <c r="L21" s="68"/>
    </row>
    <row r="22" ht="45.0" customHeight="1">
      <c r="A22" s="79" t="s">
        <v>90</v>
      </c>
      <c r="B22" s="80">
        <v>44946.0</v>
      </c>
      <c r="C22" s="81" t="s">
        <v>60</v>
      </c>
      <c r="D22" s="82" t="s">
        <v>91</v>
      </c>
      <c r="E22" s="91"/>
      <c r="F22" s="84"/>
      <c r="G22" s="84"/>
      <c r="H22" s="84"/>
      <c r="I22" s="84"/>
      <c r="J22" s="86"/>
      <c r="K22" s="86"/>
      <c r="L22" s="88"/>
    </row>
    <row r="23" ht="45.0" customHeight="1">
      <c r="A23" s="57"/>
      <c r="B23" s="80">
        <v>44947.0</v>
      </c>
      <c r="C23" s="81" t="s">
        <v>65</v>
      </c>
      <c r="D23" s="82"/>
      <c r="E23" s="83" t="s">
        <v>92</v>
      </c>
      <c r="F23" s="84" t="s">
        <v>38</v>
      </c>
      <c r="G23" s="84" t="s">
        <v>39</v>
      </c>
      <c r="H23" s="84" t="s">
        <v>75</v>
      </c>
      <c r="I23" s="84" t="s">
        <v>51</v>
      </c>
      <c r="J23" s="86"/>
      <c r="K23" s="87" t="s">
        <v>42</v>
      </c>
      <c r="L23" s="88"/>
    </row>
    <row r="24" ht="45.0" customHeight="1">
      <c r="A24" s="57"/>
      <c r="B24" s="80">
        <v>44948.0</v>
      </c>
      <c r="C24" s="81" t="s">
        <v>22</v>
      </c>
      <c r="D24" s="82"/>
      <c r="E24" s="104" t="s">
        <v>95</v>
      </c>
      <c r="F24" s="105" t="s">
        <v>38</v>
      </c>
      <c r="G24" s="105" t="s">
        <v>64</v>
      </c>
      <c r="H24" s="105" t="s">
        <v>75</v>
      </c>
      <c r="I24" s="105" t="s">
        <v>82</v>
      </c>
      <c r="J24" s="106"/>
      <c r="K24" s="107" t="s">
        <v>42</v>
      </c>
      <c r="L24" s="88"/>
    </row>
    <row r="25" ht="45.0" customHeight="1">
      <c r="A25" s="57"/>
      <c r="B25" s="80">
        <v>44949.0</v>
      </c>
      <c r="C25" s="81" t="s">
        <v>44</v>
      </c>
      <c r="D25" s="82" t="s">
        <v>96</v>
      </c>
      <c r="E25" s="91"/>
      <c r="F25" s="84"/>
      <c r="G25" s="84"/>
      <c r="H25" s="84"/>
      <c r="I25" s="84"/>
      <c r="J25" s="86"/>
      <c r="K25" s="86"/>
      <c r="L25" s="88"/>
    </row>
    <row r="26" ht="45.0" customHeight="1">
      <c r="A26" s="57"/>
      <c r="B26" s="80">
        <v>44950.0</v>
      </c>
      <c r="C26" s="81" t="s">
        <v>46</v>
      </c>
      <c r="D26" s="82" t="s">
        <v>97</v>
      </c>
      <c r="E26" s="83" t="s">
        <v>98</v>
      </c>
      <c r="F26" s="84" t="s">
        <v>57</v>
      </c>
      <c r="G26" s="84" t="s">
        <v>39</v>
      </c>
      <c r="H26" s="84" t="s">
        <v>75</v>
      </c>
      <c r="I26" s="84" t="s">
        <v>99</v>
      </c>
      <c r="J26" s="86"/>
      <c r="K26" s="87" t="s">
        <v>42</v>
      </c>
      <c r="L26" s="88"/>
    </row>
    <row r="27" ht="45.0" customHeight="1">
      <c r="A27" s="57"/>
      <c r="B27" s="80">
        <v>44951.0</v>
      </c>
      <c r="C27" s="81" t="s">
        <v>52</v>
      </c>
      <c r="D27" s="82"/>
      <c r="E27" s="91"/>
      <c r="F27" s="84"/>
      <c r="G27" s="84"/>
      <c r="H27" s="84"/>
      <c r="I27" s="84"/>
      <c r="J27" s="86"/>
      <c r="K27" s="86"/>
      <c r="L27" s="88"/>
    </row>
    <row r="28" ht="45.0" customHeight="1">
      <c r="A28" s="57"/>
      <c r="B28" s="80">
        <v>44952.0</v>
      </c>
      <c r="C28" s="81" t="s">
        <v>54</v>
      </c>
      <c r="D28" s="82" t="s">
        <v>100</v>
      </c>
      <c r="E28" s="83"/>
      <c r="F28" s="84"/>
      <c r="G28" s="84"/>
      <c r="H28" s="84"/>
      <c r="I28" s="84"/>
      <c r="J28" s="86"/>
      <c r="K28" s="86"/>
      <c r="L28" s="88"/>
    </row>
    <row r="29" ht="45.0" customHeight="1">
      <c r="A29" s="93" t="s">
        <v>101</v>
      </c>
      <c r="B29" s="94">
        <v>44953.0</v>
      </c>
      <c r="C29" s="95" t="s">
        <v>60</v>
      </c>
      <c r="D29" s="96" t="s">
        <v>102</v>
      </c>
      <c r="E29" s="108" t="s">
        <v>103</v>
      </c>
      <c r="F29" s="70" t="s">
        <v>74</v>
      </c>
      <c r="G29" s="70" t="s">
        <v>58</v>
      </c>
      <c r="H29" s="70" t="s">
        <v>50</v>
      </c>
      <c r="I29" s="70" t="s">
        <v>51</v>
      </c>
      <c r="J29" s="109"/>
      <c r="K29" s="73" t="s">
        <v>42</v>
      </c>
      <c r="L29" s="68"/>
    </row>
    <row r="30" ht="45.0" customHeight="1">
      <c r="A30" s="57"/>
      <c r="B30" s="94">
        <v>44954.0</v>
      </c>
      <c r="C30" s="30" t="s">
        <v>65</v>
      </c>
      <c r="D30" s="96" t="s">
        <v>104</v>
      </c>
      <c r="E30" s="108" t="s">
        <v>105</v>
      </c>
      <c r="F30" s="70" t="s">
        <v>67</v>
      </c>
      <c r="G30" s="70" t="s">
        <v>64</v>
      </c>
      <c r="H30" s="70" t="s">
        <v>75</v>
      </c>
      <c r="I30" s="70" t="s">
        <v>85</v>
      </c>
      <c r="J30" s="109"/>
      <c r="K30" s="73" t="s">
        <v>42</v>
      </c>
      <c r="L30" s="68"/>
    </row>
    <row r="31" ht="45.0" customHeight="1">
      <c r="A31" s="57"/>
      <c r="B31" s="94">
        <v>44955.0</v>
      </c>
      <c r="C31" s="30" t="s">
        <v>22</v>
      </c>
      <c r="D31" s="96" t="s">
        <v>106</v>
      </c>
      <c r="E31" s="61" t="s">
        <v>107</v>
      </c>
      <c r="F31" s="70" t="s">
        <v>74</v>
      </c>
      <c r="G31" s="70" t="s">
        <v>68</v>
      </c>
      <c r="H31" s="70" t="s">
        <v>69</v>
      </c>
      <c r="I31" s="70" t="s">
        <v>76</v>
      </c>
      <c r="J31" s="72"/>
      <c r="K31" s="73" t="s">
        <v>42</v>
      </c>
      <c r="L31" s="68"/>
    </row>
    <row r="32" ht="45.0" customHeight="1">
      <c r="A32" s="57"/>
      <c r="B32" s="94">
        <v>44956.0</v>
      </c>
      <c r="C32" s="30" t="s">
        <v>44</v>
      </c>
      <c r="D32" s="96" t="s">
        <v>108</v>
      </c>
      <c r="E32" s="61"/>
      <c r="F32" s="70"/>
      <c r="G32" s="70"/>
      <c r="H32" s="70"/>
      <c r="I32" s="70"/>
      <c r="J32" s="72"/>
      <c r="K32" s="72"/>
      <c r="L32" s="110"/>
    </row>
    <row r="33" ht="45.0" customHeight="1">
      <c r="A33" s="57"/>
      <c r="B33" s="111">
        <v>44957.0</v>
      </c>
      <c r="C33" s="30" t="s">
        <v>46</v>
      </c>
      <c r="D33" s="60"/>
      <c r="E33" s="61"/>
      <c r="F33" s="70"/>
      <c r="G33" s="70"/>
      <c r="H33" s="70"/>
      <c r="I33" s="70"/>
      <c r="J33" s="72"/>
      <c r="K33" s="72"/>
      <c r="L33" s="110"/>
    </row>
    <row r="34" ht="45.0" customHeight="1">
      <c r="A34" s="57"/>
      <c r="B34" s="112">
        <v>44958.0</v>
      </c>
      <c r="C34" s="113" t="s">
        <v>52</v>
      </c>
      <c r="D34" s="114" t="s">
        <v>111</v>
      </c>
      <c r="E34" s="61"/>
      <c r="F34" s="70"/>
      <c r="G34" s="70"/>
      <c r="H34" s="70"/>
      <c r="I34" s="70"/>
      <c r="J34" s="72"/>
      <c r="K34" s="72"/>
      <c r="L34" s="110"/>
    </row>
    <row r="35" ht="45.0" customHeight="1">
      <c r="A35" s="57"/>
      <c r="B35" s="112">
        <v>44959.0</v>
      </c>
      <c r="C35" s="113" t="s">
        <v>54</v>
      </c>
      <c r="D35" s="114" t="s">
        <v>112</v>
      </c>
      <c r="E35" s="61"/>
      <c r="F35" s="70"/>
      <c r="G35" s="70"/>
      <c r="H35" s="70"/>
      <c r="I35" s="70"/>
      <c r="J35" s="72"/>
      <c r="K35" s="72"/>
      <c r="L35" s="110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</row>
  </sheetData>
  <mergeCells count="6">
    <mergeCell ref="B1:K1"/>
    <mergeCell ref="A3:A7"/>
    <mergeCell ref="A8:A14"/>
    <mergeCell ref="A15:A21"/>
    <mergeCell ref="A22:A28"/>
    <mergeCell ref="A29:A35"/>
  </mergeCells>
  <dataValidations>
    <dataValidation type="list" allowBlank="1" showErrorMessage="1" sqref="H3:H19 H21:H35">
      <formula1>"Image 🖼️,Video 📹,Text 🖹,Carousel 🎠"</formula1>
    </dataValidation>
    <dataValidation type="list" allowBlank="1" showErrorMessage="1" sqref="I3:I19 I21:I35">
      <formula1>"Education 📚,Promotion 🛍️,Entertainment 🍿,Connection 🧡,UGC 🙎,Evergreen 🍃,Holidays 🎄,Seasonal 🍂"</formula1>
    </dataValidation>
    <dataValidation type="list" allowBlank="1" showErrorMessage="1" sqref="F3:F19 F21:F35">
      <formula1>"Published ✅,Scheduled ✔️,Approved 🗸,Revise ⚠️,WIP ✏️,Not started"</formula1>
    </dataValidation>
    <dataValidation type="list" allowBlank="1" showErrorMessage="1" sqref="G3:G19 G21:G35">
      <formula1>"All,Instagram,Facebook,TikTok,X,YouTube,LinkedIn,Pinterest"</formula1>
    </dataValidation>
  </dataValidations>
  <hyperlinks>
    <hyperlink r:id="rId1" ref="D3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59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9.5"/>
    <col customWidth="1" min="3" max="3" width="12.0"/>
    <col customWidth="1" min="4" max="4" width="10.63"/>
    <col customWidth="1" min="5" max="5" width="18.13"/>
    <col customWidth="1" min="6" max="6" width="20.63"/>
    <col customWidth="1" min="7" max="8" width="18.75"/>
    <col customWidth="1" min="9" max="9" width="19.5"/>
    <col customWidth="1" min="10" max="10" width="19.13"/>
    <col customWidth="1" min="11" max="11" width="15.25"/>
    <col customWidth="1" min="12" max="12" width="36.5"/>
    <col customWidth="1" min="13" max="13" width="19.38"/>
  </cols>
  <sheetData>
    <row r="1" ht="52.5" customHeight="1">
      <c r="A1" s="6"/>
      <c r="B1" s="7"/>
      <c r="C1" s="10" t="s">
        <v>1</v>
      </c>
      <c r="D1" s="11"/>
      <c r="E1" s="11"/>
      <c r="F1" s="11"/>
      <c r="G1" s="11"/>
      <c r="H1" s="11"/>
      <c r="I1" s="11"/>
      <c r="J1" s="11"/>
      <c r="K1" s="11"/>
      <c r="L1" s="16"/>
      <c r="M1" s="7"/>
      <c r="N1" s="20"/>
      <c r="O1" s="20"/>
      <c r="P1" s="20"/>
      <c r="Q1" s="20"/>
      <c r="R1" s="20"/>
      <c r="S1" s="20"/>
    </row>
    <row r="2" ht="45.0" customHeight="1">
      <c r="A2" s="23" t="s">
        <v>16</v>
      </c>
      <c r="B2" s="26" t="s">
        <v>3</v>
      </c>
      <c r="C2" s="26" t="s">
        <v>4</v>
      </c>
      <c r="D2" s="26" t="s">
        <v>5</v>
      </c>
      <c r="E2" s="26" t="s">
        <v>18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12</v>
      </c>
      <c r="K2" s="26" t="s">
        <v>13</v>
      </c>
      <c r="L2" s="26" t="s">
        <v>14</v>
      </c>
      <c r="M2" s="26" t="s">
        <v>20</v>
      </c>
      <c r="N2" s="26" t="s">
        <v>21</v>
      </c>
      <c r="O2" s="26" t="s">
        <v>23</v>
      </c>
      <c r="P2" s="26" t="s">
        <v>25</v>
      </c>
      <c r="Q2" s="26" t="s">
        <v>26</v>
      </c>
      <c r="R2" s="26" t="s">
        <v>27</v>
      </c>
      <c r="S2" s="26" t="s">
        <v>28</v>
      </c>
    </row>
    <row r="3" ht="45.0" customHeight="1">
      <c r="A3" s="37" t="str">
        <f t="shared" ref="A3:A37" si="1">"AUG-"&amp;TEXT(ROW()-2, "000")</f>
        <v>AUG-001</v>
      </c>
      <c r="B3" s="41" t="s">
        <v>17</v>
      </c>
      <c r="C3" s="44">
        <v>46231.0</v>
      </c>
      <c r="D3" s="48" t="str">
        <f t="shared" ref="D3:D37" si="2">IF(C3="","",TEXT(C3,"[$-id-ID]dddd"))</f>
        <v>Selasa</v>
      </c>
      <c r="E3" s="51"/>
      <c r="F3" s="52"/>
      <c r="G3" s="58" t="s">
        <v>43</v>
      </c>
      <c r="H3" s="58" t="s">
        <v>43</v>
      </c>
      <c r="I3" s="58" t="s">
        <v>43</v>
      </c>
      <c r="J3" s="58" t="s">
        <v>43</v>
      </c>
      <c r="K3" s="62"/>
      <c r="L3" s="62"/>
      <c r="M3" s="62"/>
      <c r="N3" s="69"/>
      <c r="O3" s="69"/>
      <c r="P3" s="69"/>
      <c r="Q3" s="69"/>
      <c r="R3" s="74"/>
      <c r="S3" s="74"/>
    </row>
    <row r="4" ht="45.0" customHeight="1">
      <c r="A4" s="37" t="str">
        <f t="shared" si="1"/>
        <v>AUG-002</v>
      </c>
      <c r="B4" s="75"/>
      <c r="C4" s="44">
        <v>46232.0</v>
      </c>
      <c r="D4" s="48" t="str">
        <f t="shared" si="2"/>
        <v>Rabu</v>
      </c>
      <c r="E4" s="51"/>
      <c r="F4" s="52"/>
      <c r="G4" s="58" t="s">
        <v>43</v>
      </c>
      <c r="H4" s="58" t="s">
        <v>43</v>
      </c>
      <c r="I4" s="58" t="s">
        <v>43</v>
      </c>
      <c r="J4" s="58" t="s">
        <v>43</v>
      </c>
      <c r="K4" s="62"/>
      <c r="L4" s="62"/>
      <c r="M4" s="62"/>
      <c r="N4" s="69"/>
      <c r="O4" s="69"/>
      <c r="P4" s="69"/>
      <c r="Q4" s="69"/>
      <c r="R4" s="74"/>
      <c r="S4" s="74"/>
    </row>
    <row r="5" ht="45.0" customHeight="1">
      <c r="A5" s="37" t="str">
        <f t="shared" si="1"/>
        <v>AUG-003</v>
      </c>
      <c r="B5" s="75"/>
      <c r="C5" s="44">
        <v>46233.0</v>
      </c>
      <c r="D5" s="48" t="str">
        <f t="shared" si="2"/>
        <v>Kamis</v>
      </c>
      <c r="E5" s="51"/>
      <c r="F5" s="52"/>
      <c r="G5" s="58" t="s">
        <v>43</v>
      </c>
      <c r="H5" s="58" t="s">
        <v>43</v>
      </c>
      <c r="I5" s="58" t="s">
        <v>43</v>
      </c>
      <c r="J5" s="58" t="s">
        <v>43</v>
      </c>
      <c r="K5" s="62"/>
      <c r="L5" s="62"/>
      <c r="M5" s="62"/>
      <c r="N5" s="69"/>
      <c r="O5" s="69"/>
      <c r="P5" s="69"/>
      <c r="Q5" s="69"/>
      <c r="R5" s="74"/>
      <c r="S5" s="74"/>
    </row>
    <row r="6" ht="45.0" customHeight="1">
      <c r="A6" s="37" t="str">
        <f t="shared" si="1"/>
        <v>AUG-004</v>
      </c>
      <c r="B6" s="75"/>
      <c r="C6" s="44">
        <v>46234.0</v>
      </c>
      <c r="D6" s="48" t="str">
        <f t="shared" si="2"/>
        <v>Jumat</v>
      </c>
      <c r="E6" s="51"/>
      <c r="F6" s="52"/>
      <c r="G6" s="58" t="s">
        <v>43</v>
      </c>
      <c r="H6" s="58" t="s">
        <v>43</v>
      </c>
      <c r="I6" s="58" t="s">
        <v>43</v>
      </c>
      <c r="J6" s="58" t="s">
        <v>43</v>
      </c>
      <c r="K6" s="62"/>
      <c r="L6" s="62"/>
      <c r="M6" s="62"/>
      <c r="N6" s="69"/>
      <c r="O6" s="69"/>
      <c r="P6" s="69"/>
      <c r="Q6" s="69"/>
      <c r="R6" s="74"/>
      <c r="S6" s="74"/>
    </row>
    <row r="7" ht="45.0" customHeight="1">
      <c r="A7" s="37" t="str">
        <f t="shared" si="1"/>
        <v>AUG-005</v>
      </c>
      <c r="B7" s="75"/>
      <c r="C7" s="44">
        <v>46235.0</v>
      </c>
      <c r="D7" s="48" t="str">
        <f t="shared" si="2"/>
        <v>Sabtu</v>
      </c>
      <c r="E7" s="51"/>
      <c r="F7" s="85"/>
      <c r="G7" s="58" t="s">
        <v>43</v>
      </c>
      <c r="H7" s="58" t="s">
        <v>43</v>
      </c>
      <c r="I7" s="58" t="s">
        <v>43</v>
      </c>
      <c r="J7" s="58" t="s">
        <v>43</v>
      </c>
      <c r="K7" s="62"/>
      <c r="L7" s="62"/>
      <c r="M7" s="62"/>
      <c r="N7" s="69"/>
      <c r="O7" s="69"/>
      <c r="P7" s="69"/>
      <c r="Q7" s="69"/>
      <c r="R7" s="74"/>
      <c r="S7" s="74"/>
    </row>
    <row r="8" ht="45.0" customHeight="1">
      <c r="A8" s="37" t="str">
        <f t="shared" si="1"/>
        <v>AUG-006</v>
      </c>
      <c r="B8" s="75"/>
      <c r="C8" s="44">
        <v>46236.0</v>
      </c>
      <c r="D8" s="48" t="str">
        <f t="shared" si="2"/>
        <v>Minggu</v>
      </c>
      <c r="E8" s="51"/>
      <c r="F8" s="85"/>
      <c r="G8" s="58" t="s">
        <v>43</v>
      </c>
      <c r="H8" s="58" t="s">
        <v>43</v>
      </c>
      <c r="I8" s="58" t="s">
        <v>43</v>
      </c>
      <c r="J8" s="58" t="s">
        <v>43</v>
      </c>
      <c r="K8" s="62"/>
      <c r="L8" s="62"/>
      <c r="M8" s="62"/>
      <c r="N8" s="69"/>
      <c r="O8" s="69"/>
      <c r="P8" s="69"/>
      <c r="Q8" s="69"/>
      <c r="R8" s="74"/>
      <c r="S8" s="74"/>
    </row>
    <row r="9" ht="45.0" customHeight="1">
      <c r="A9" s="37" t="str">
        <f t="shared" si="1"/>
        <v>AUG-007</v>
      </c>
      <c r="B9" s="89"/>
      <c r="C9" s="44">
        <v>46237.0</v>
      </c>
      <c r="D9" s="48" t="str">
        <f t="shared" si="2"/>
        <v>Senin</v>
      </c>
      <c r="E9" s="51"/>
      <c r="F9" s="85"/>
      <c r="G9" s="58" t="s">
        <v>43</v>
      </c>
      <c r="H9" s="58" t="s">
        <v>43</v>
      </c>
      <c r="I9" s="58" t="s">
        <v>43</v>
      </c>
      <c r="J9" s="58" t="s">
        <v>43</v>
      </c>
      <c r="K9" s="62"/>
      <c r="L9" s="62"/>
      <c r="M9" s="62"/>
      <c r="N9" s="69"/>
      <c r="O9" s="69"/>
      <c r="P9" s="69"/>
      <c r="Q9" s="69"/>
      <c r="R9" s="74"/>
      <c r="S9" s="74"/>
    </row>
    <row r="10" ht="45.0" customHeight="1">
      <c r="A10" s="37" t="str">
        <f t="shared" si="1"/>
        <v>AUG-008</v>
      </c>
      <c r="B10" s="41" t="s">
        <v>59</v>
      </c>
      <c r="C10" s="44">
        <v>46238.0</v>
      </c>
      <c r="D10" s="48" t="str">
        <f t="shared" si="2"/>
        <v>Selasa</v>
      </c>
      <c r="E10" s="51"/>
      <c r="F10" s="52"/>
      <c r="G10" s="58" t="s">
        <v>43</v>
      </c>
      <c r="H10" s="58" t="s">
        <v>43</v>
      </c>
      <c r="I10" s="58" t="s">
        <v>43</v>
      </c>
      <c r="J10" s="58" t="s">
        <v>43</v>
      </c>
      <c r="K10" s="62"/>
      <c r="L10" s="62"/>
      <c r="M10" s="62"/>
      <c r="N10" s="69"/>
      <c r="O10" s="69"/>
      <c r="P10" s="69"/>
      <c r="Q10" s="69"/>
      <c r="R10" s="74"/>
      <c r="S10" s="74"/>
    </row>
    <row r="11" ht="45.0" customHeight="1">
      <c r="A11" s="37" t="str">
        <f t="shared" si="1"/>
        <v>AUG-009</v>
      </c>
      <c r="B11" s="75"/>
      <c r="C11" s="44">
        <v>46239.0</v>
      </c>
      <c r="D11" s="48" t="str">
        <f t="shared" si="2"/>
        <v>Rabu</v>
      </c>
      <c r="E11" s="51"/>
      <c r="F11" s="52"/>
      <c r="G11" s="58" t="s">
        <v>43</v>
      </c>
      <c r="H11" s="58" t="s">
        <v>43</v>
      </c>
      <c r="I11" s="58" t="s">
        <v>43</v>
      </c>
      <c r="J11" s="58" t="s">
        <v>43</v>
      </c>
      <c r="K11" s="62"/>
      <c r="L11" s="62"/>
      <c r="M11" s="62"/>
      <c r="N11" s="69"/>
      <c r="O11" s="69"/>
      <c r="P11" s="69"/>
      <c r="Q11" s="69"/>
      <c r="R11" s="74"/>
      <c r="S11" s="74"/>
    </row>
    <row r="12" ht="45.0" customHeight="1">
      <c r="A12" s="37" t="str">
        <f t="shared" si="1"/>
        <v>AUG-010</v>
      </c>
      <c r="B12" s="75"/>
      <c r="C12" s="44">
        <v>46240.0</v>
      </c>
      <c r="D12" s="48" t="str">
        <f t="shared" si="2"/>
        <v>Kamis</v>
      </c>
      <c r="E12" s="51"/>
      <c r="F12" s="52"/>
      <c r="G12" s="58" t="s">
        <v>43</v>
      </c>
      <c r="H12" s="58" t="s">
        <v>43</v>
      </c>
      <c r="I12" s="58" t="s">
        <v>43</v>
      </c>
      <c r="J12" s="58" t="s">
        <v>43</v>
      </c>
      <c r="K12" s="62"/>
      <c r="L12" s="62"/>
      <c r="M12" s="62"/>
      <c r="N12" s="69"/>
      <c r="O12" s="69"/>
      <c r="P12" s="69"/>
      <c r="Q12" s="69"/>
      <c r="R12" s="74"/>
      <c r="S12" s="74"/>
    </row>
    <row r="13" ht="45.0" customHeight="1">
      <c r="A13" s="37" t="str">
        <f t="shared" si="1"/>
        <v>AUG-011</v>
      </c>
      <c r="B13" s="75"/>
      <c r="C13" s="44">
        <v>46241.0</v>
      </c>
      <c r="D13" s="48" t="str">
        <f t="shared" si="2"/>
        <v>Jumat</v>
      </c>
      <c r="E13" s="51"/>
      <c r="F13" s="52"/>
      <c r="G13" s="58" t="s">
        <v>43</v>
      </c>
      <c r="H13" s="58" t="s">
        <v>43</v>
      </c>
      <c r="I13" s="58" t="s">
        <v>43</v>
      </c>
      <c r="J13" s="58" t="s">
        <v>43</v>
      </c>
      <c r="K13" s="62"/>
      <c r="L13" s="62"/>
      <c r="M13" s="62"/>
      <c r="N13" s="69"/>
      <c r="O13" s="69"/>
      <c r="P13" s="69"/>
      <c r="Q13" s="69"/>
      <c r="R13" s="74"/>
      <c r="S13" s="74"/>
    </row>
    <row r="14" ht="45.0" customHeight="1">
      <c r="A14" s="37" t="str">
        <f t="shared" si="1"/>
        <v>AUG-012</v>
      </c>
      <c r="B14" s="75"/>
      <c r="C14" s="44">
        <v>46242.0</v>
      </c>
      <c r="D14" s="48" t="str">
        <f t="shared" si="2"/>
        <v>Sabtu</v>
      </c>
      <c r="E14" s="51"/>
      <c r="F14" s="52"/>
      <c r="G14" s="58" t="s">
        <v>43</v>
      </c>
      <c r="H14" s="58" t="s">
        <v>43</v>
      </c>
      <c r="I14" s="58" t="s">
        <v>43</v>
      </c>
      <c r="J14" s="58" t="s">
        <v>43</v>
      </c>
      <c r="K14" s="62"/>
      <c r="L14" s="62"/>
      <c r="M14" s="62"/>
      <c r="N14" s="69"/>
      <c r="O14" s="69"/>
      <c r="P14" s="69"/>
      <c r="Q14" s="69"/>
      <c r="R14" s="74"/>
      <c r="S14" s="74"/>
    </row>
    <row r="15" ht="45.0" customHeight="1">
      <c r="A15" s="37" t="str">
        <f t="shared" si="1"/>
        <v>AUG-013</v>
      </c>
      <c r="B15" s="75"/>
      <c r="C15" s="44">
        <v>46243.0</v>
      </c>
      <c r="D15" s="48" t="str">
        <f t="shared" si="2"/>
        <v>Minggu</v>
      </c>
      <c r="E15" s="51"/>
      <c r="F15" s="52"/>
      <c r="G15" s="58" t="s">
        <v>43</v>
      </c>
      <c r="H15" s="58" t="s">
        <v>43</v>
      </c>
      <c r="I15" s="58" t="s">
        <v>43</v>
      </c>
      <c r="J15" s="58" t="s">
        <v>43</v>
      </c>
      <c r="K15" s="62"/>
      <c r="L15" s="62"/>
      <c r="M15" s="62"/>
      <c r="N15" s="69"/>
      <c r="O15" s="69"/>
      <c r="P15" s="69"/>
      <c r="Q15" s="69"/>
      <c r="R15" s="74"/>
      <c r="S15" s="74"/>
    </row>
    <row r="16" ht="45.0" customHeight="1">
      <c r="A16" s="37" t="str">
        <f t="shared" si="1"/>
        <v>AUG-014</v>
      </c>
      <c r="B16" s="89"/>
      <c r="C16" s="44">
        <v>46244.0</v>
      </c>
      <c r="D16" s="48" t="str">
        <f t="shared" si="2"/>
        <v>Senin</v>
      </c>
      <c r="E16" s="51"/>
      <c r="F16" s="85"/>
      <c r="G16" s="58" t="s">
        <v>43</v>
      </c>
      <c r="H16" s="58" t="s">
        <v>43</v>
      </c>
      <c r="I16" s="58" t="s">
        <v>43</v>
      </c>
      <c r="J16" s="58" t="s">
        <v>43</v>
      </c>
      <c r="K16" s="62"/>
      <c r="L16" s="62"/>
      <c r="M16" s="62"/>
      <c r="N16" s="69"/>
      <c r="O16" s="69"/>
      <c r="P16" s="69"/>
      <c r="Q16" s="69"/>
      <c r="R16" s="74"/>
      <c r="S16" s="74"/>
    </row>
    <row r="17" ht="45.0" customHeight="1">
      <c r="A17" s="37" t="str">
        <f t="shared" si="1"/>
        <v>AUG-015</v>
      </c>
      <c r="B17" s="41" t="s">
        <v>78</v>
      </c>
      <c r="C17" s="44">
        <v>46245.0</v>
      </c>
      <c r="D17" s="48" t="str">
        <f t="shared" si="2"/>
        <v>Selasa</v>
      </c>
      <c r="E17" s="51"/>
      <c r="F17" s="52"/>
      <c r="G17" s="58" t="s">
        <v>43</v>
      </c>
      <c r="H17" s="58" t="s">
        <v>43</v>
      </c>
      <c r="I17" s="58" t="s">
        <v>43</v>
      </c>
      <c r="J17" s="58" t="s">
        <v>43</v>
      </c>
      <c r="K17" s="62"/>
      <c r="L17" s="62"/>
      <c r="M17" s="62"/>
      <c r="N17" s="69"/>
      <c r="O17" s="69"/>
      <c r="P17" s="69"/>
      <c r="Q17" s="69"/>
      <c r="R17" s="74"/>
      <c r="S17" s="74"/>
    </row>
    <row r="18" ht="45.0" customHeight="1">
      <c r="A18" s="37" t="str">
        <f t="shared" si="1"/>
        <v>AUG-016</v>
      </c>
      <c r="B18" s="75"/>
      <c r="C18" s="44">
        <v>46246.0</v>
      </c>
      <c r="D18" s="48" t="str">
        <f t="shared" si="2"/>
        <v>Rabu</v>
      </c>
      <c r="E18" s="51"/>
      <c r="F18" s="85"/>
      <c r="G18" s="58" t="s">
        <v>43</v>
      </c>
      <c r="H18" s="58" t="s">
        <v>43</v>
      </c>
      <c r="I18" s="58" t="s">
        <v>43</v>
      </c>
      <c r="J18" s="58" t="s">
        <v>43</v>
      </c>
      <c r="K18" s="62"/>
      <c r="L18" s="62"/>
      <c r="M18" s="62"/>
      <c r="N18" s="69"/>
      <c r="O18" s="69"/>
      <c r="P18" s="69"/>
      <c r="Q18" s="69"/>
      <c r="R18" s="74"/>
      <c r="S18" s="74"/>
    </row>
    <row r="19" ht="45.0" customHeight="1">
      <c r="A19" s="37" t="str">
        <f t="shared" si="1"/>
        <v>AUG-017</v>
      </c>
      <c r="B19" s="75"/>
      <c r="C19" s="44">
        <v>46247.0</v>
      </c>
      <c r="D19" s="48" t="str">
        <f t="shared" si="2"/>
        <v>Kamis</v>
      </c>
      <c r="E19" s="51"/>
      <c r="F19" s="52"/>
      <c r="G19" s="58" t="s">
        <v>43</v>
      </c>
      <c r="H19" s="58" t="s">
        <v>43</v>
      </c>
      <c r="I19" s="58" t="s">
        <v>43</v>
      </c>
      <c r="J19" s="58" t="s">
        <v>43</v>
      </c>
      <c r="K19" s="62"/>
      <c r="L19" s="62"/>
      <c r="M19" s="62"/>
      <c r="N19" s="69"/>
      <c r="O19" s="69"/>
      <c r="P19" s="69"/>
      <c r="Q19" s="69"/>
      <c r="R19" s="74"/>
      <c r="S19" s="74"/>
    </row>
    <row r="20" ht="45.0" customHeight="1">
      <c r="A20" s="37" t="str">
        <f t="shared" si="1"/>
        <v>AUG-018</v>
      </c>
      <c r="B20" s="75"/>
      <c r="C20" s="44">
        <v>46248.0</v>
      </c>
      <c r="D20" s="48" t="str">
        <f t="shared" si="2"/>
        <v>Jumat</v>
      </c>
      <c r="E20" s="51"/>
      <c r="F20" s="85"/>
      <c r="G20" s="58" t="s">
        <v>43</v>
      </c>
      <c r="H20" s="58" t="s">
        <v>43</v>
      </c>
      <c r="I20" s="58" t="s">
        <v>43</v>
      </c>
      <c r="J20" s="58" t="s">
        <v>43</v>
      </c>
      <c r="K20" s="62"/>
      <c r="L20" s="62"/>
      <c r="M20" s="62"/>
      <c r="N20" s="69"/>
      <c r="O20" s="69"/>
      <c r="P20" s="69"/>
      <c r="Q20" s="69"/>
      <c r="R20" s="74"/>
      <c r="S20" s="74"/>
    </row>
    <row r="21" ht="45.0" customHeight="1">
      <c r="A21" s="37" t="str">
        <f t="shared" si="1"/>
        <v>AUG-019</v>
      </c>
      <c r="B21" s="75"/>
      <c r="C21" s="44">
        <v>46249.0</v>
      </c>
      <c r="D21" s="48" t="str">
        <f t="shared" si="2"/>
        <v>Sabtu</v>
      </c>
      <c r="E21" s="51"/>
      <c r="F21" s="85"/>
      <c r="G21" s="58" t="s">
        <v>43</v>
      </c>
      <c r="H21" s="58" t="s">
        <v>43</v>
      </c>
      <c r="I21" s="58" t="s">
        <v>43</v>
      </c>
      <c r="J21" s="58" t="s">
        <v>43</v>
      </c>
      <c r="K21" s="62"/>
      <c r="L21" s="62"/>
      <c r="M21" s="62"/>
      <c r="N21" s="69"/>
      <c r="O21" s="69"/>
      <c r="P21" s="69"/>
      <c r="Q21" s="69"/>
      <c r="R21" s="74"/>
      <c r="S21" s="74"/>
    </row>
    <row r="22" ht="45.0" customHeight="1">
      <c r="A22" s="37" t="str">
        <f t="shared" si="1"/>
        <v>AUG-020</v>
      </c>
      <c r="B22" s="75"/>
      <c r="C22" s="44">
        <v>46250.0</v>
      </c>
      <c r="D22" s="48" t="str">
        <f t="shared" si="2"/>
        <v>Minggu</v>
      </c>
      <c r="E22" s="51"/>
      <c r="F22" s="52"/>
      <c r="G22" s="58" t="s">
        <v>43</v>
      </c>
      <c r="H22" s="58" t="s">
        <v>43</v>
      </c>
      <c r="I22" s="58" t="s">
        <v>43</v>
      </c>
      <c r="J22" s="58" t="s">
        <v>43</v>
      </c>
      <c r="K22" s="62"/>
      <c r="L22" s="62"/>
      <c r="M22" s="62"/>
      <c r="N22" s="69"/>
      <c r="O22" s="69"/>
      <c r="P22" s="69"/>
      <c r="Q22" s="69"/>
      <c r="R22" s="74"/>
      <c r="S22" s="74"/>
    </row>
    <row r="23" ht="45.0" customHeight="1">
      <c r="A23" s="37" t="str">
        <f t="shared" si="1"/>
        <v>AUG-021</v>
      </c>
      <c r="B23" s="89"/>
      <c r="C23" s="44">
        <v>46251.0</v>
      </c>
      <c r="D23" s="48" t="str">
        <f t="shared" si="2"/>
        <v>Senin</v>
      </c>
      <c r="E23" s="51"/>
      <c r="F23" s="52"/>
      <c r="G23" s="58" t="s">
        <v>43</v>
      </c>
      <c r="H23" s="64" t="s">
        <v>43</v>
      </c>
      <c r="I23" s="58" t="s">
        <v>43</v>
      </c>
      <c r="J23" s="58" t="s">
        <v>43</v>
      </c>
      <c r="K23" s="62"/>
      <c r="L23" s="62"/>
      <c r="M23" s="62"/>
      <c r="N23" s="69"/>
      <c r="O23" s="69"/>
      <c r="P23" s="69"/>
      <c r="Q23" s="69"/>
      <c r="R23" s="74"/>
      <c r="S23" s="74"/>
    </row>
    <row r="24" ht="45.0" customHeight="1">
      <c r="A24" s="37" t="str">
        <f t="shared" si="1"/>
        <v>AUG-022</v>
      </c>
      <c r="B24" s="41" t="s">
        <v>90</v>
      </c>
      <c r="C24" s="44">
        <v>46252.0</v>
      </c>
      <c r="D24" s="48" t="str">
        <f t="shared" si="2"/>
        <v>Selasa</v>
      </c>
      <c r="E24" s="51"/>
      <c r="F24" s="52"/>
      <c r="G24" s="58" t="s">
        <v>43</v>
      </c>
      <c r="H24" s="58" t="s">
        <v>43</v>
      </c>
      <c r="I24" s="58" t="s">
        <v>43</v>
      </c>
      <c r="J24" s="58" t="s">
        <v>43</v>
      </c>
      <c r="K24" s="62"/>
      <c r="L24" s="62"/>
      <c r="M24" s="62"/>
      <c r="N24" s="69"/>
      <c r="O24" s="69"/>
      <c r="P24" s="69"/>
      <c r="Q24" s="69"/>
      <c r="R24" s="74"/>
      <c r="S24" s="74"/>
    </row>
    <row r="25" ht="45.0" customHeight="1">
      <c r="A25" s="37" t="str">
        <f t="shared" si="1"/>
        <v>AUG-023</v>
      </c>
      <c r="B25" s="75"/>
      <c r="C25" s="44">
        <v>46253.0</v>
      </c>
      <c r="D25" s="48" t="str">
        <f t="shared" si="2"/>
        <v>Rabu</v>
      </c>
      <c r="E25" s="51"/>
      <c r="F25" s="85"/>
      <c r="G25" s="58" t="s">
        <v>43</v>
      </c>
      <c r="H25" s="58" t="s">
        <v>43</v>
      </c>
      <c r="I25" s="58" t="s">
        <v>43</v>
      </c>
      <c r="J25" s="58" t="s">
        <v>43</v>
      </c>
      <c r="K25" s="62"/>
      <c r="L25" s="62"/>
      <c r="M25" s="62"/>
      <c r="N25" s="69"/>
      <c r="O25" s="69"/>
      <c r="P25" s="69"/>
      <c r="Q25" s="69"/>
      <c r="R25" s="74"/>
      <c r="S25" s="74"/>
    </row>
    <row r="26" ht="45.0" customHeight="1">
      <c r="A26" s="37" t="str">
        <f t="shared" si="1"/>
        <v>AUG-024</v>
      </c>
      <c r="B26" s="75"/>
      <c r="C26" s="44">
        <v>46254.0</v>
      </c>
      <c r="D26" s="48" t="str">
        <f t="shared" si="2"/>
        <v>Kamis</v>
      </c>
      <c r="E26" s="51"/>
      <c r="F26" s="85"/>
      <c r="G26" s="58" t="s">
        <v>43</v>
      </c>
      <c r="H26" s="58" t="s">
        <v>43</v>
      </c>
      <c r="I26" s="58" t="s">
        <v>43</v>
      </c>
      <c r="J26" s="58" t="s">
        <v>43</v>
      </c>
      <c r="K26" s="62"/>
      <c r="L26" s="62"/>
      <c r="M26" s="62"/>
      <c r="N26" s="69"/>
      <c r="O26" s="69"/>
      <c r="P26" s="69"/>
      <c r="Q26" s="69"/>
      <c r="R26" s="74"/>
      <c r="S26" s="74"/>
    </row>
    <row r="27" ht="45.0" customHeight="1">
      <c r="A27" s="37" t="str">
        <f t="shared" si="1"/>
        <v>AUG-025</v>
      </c>
      <c r="B27" s="75"/>
      <c r="C27" s="44">
        <v>46255.0</v>
      </c>
      <c r="D27" s="48" t="str">
        <f t="shared" si="2"/>
        <v>Jumat</v>
      </c>
      <c r="E27" s="51"/>
      <c r="F27" s="85"/>
      <c r="G27" s="58" t="s">
        <v>43</v>
      </c>
      <c r="H27" s="58" t="s">
        <v>43</v>
      </c>
      <c r="I27" s="58" t="s">
        <v>43</v>
      </c>
      <c r="J27" s="58" t="s">
        <v>43</v>
      </c>
      <c r="K27" s="62"/>
      <c r="L27" s="62"/>
      <c r="M27" s="62"/>
      <c r="N27" s="69"/>
      <c r="O27" s="69"/>
      <c r="P27" s="69"/>
      <c r="Q27" s="69"/>
      <c r="R27" s="74"/>
      <c r="S27" s="74"/>
    </row>
    <row r="28" ht="45.0" customHeight="1">
      <c r="A28" s="37" t="str">
        <f t="shared" si="1"/>
        <v>AUG-026</v>
      </c>
      <c r="B28" s="75"/>
      <c r="C28" s="44">
        <v>46256.0</v>
      </c>
      <c r="D28" s="48" t="str">
        <f t="shared" si="2"/>
        <v>Sabtu</v>
      </c>
      <c r="E28" s="51"/>
      <c r="F28" s="52"/>
      <c r="G28" s="58" t="s">
        <v>43</v>
      </c>
      <c r="H28" s="58" t="s">
        <v>43</v>
      </c>
      <c r="I28" s="58" t="s">
        <v>43</v>
      </c>
      <c r="J28" s="58" t="s">
        <v>43</v>
      </c>
      <c r="K28" s="62"/>
      <c r="L28" s="62"/>
      <c r="M28" s="62"/>
      <c r="N28" s="69"/>
      <c r="O28" s="69"/>
      <c r="P28" s="69"/>
      <c r="Q28" s="69"/>
      <c r="R28" s="74"/>
      <c r="S28" s="74"/>
    </row>
    <row r="29" ht="45.0" customHeight="1">
      <c r="A29" s="37" t="str">
        <f t="shared" si="1"/>
        <v>AUG-027</v>
      </c>
      <c r="B29" s="75"/>
      <c r="C29" s="44">
        <v>46257.0</v>
      </c>
      <c r="D29" s="48" t="str">
        <f t="shared" si="2"/>
        <v>Minggu</v>
      </c>
      <c r="E29" s="51"/>
      <c r="F29" s="52"/>
      <c r="G29" s="58" t="s">
        <v>43</v>
      </c>
      <c r="H29" s="58" t="s">
        <v>43</v>
      </c>
      <c r="I29" s="58" t="s">
        <v>43</v>
      </c>
      <c r="J29" s="58" t="s">
        <v>43</v>
      </c>
      <c r="K29" s="62"/>
      <c r="L29" s="62"/>
      <c r="M29" s="62"/>
      <c r="N29" s="69"/>
      <c r="O29" s="69"/>
      <c r="P29" s="69"/>
      <c r="Q29" s="69"/>
      <c r="R29" s="74"/>
      <c r="S29" s="74"/>
    </row>
    <row r="30" ht="45.0" customHeight="1">
      <c r="A30" s="37" t="str">
        <f t="shared" si="1"/>
        <v>AUG-028</v>
      </c>
      <c r="B30" s="89"/>
      <c r="C30" s="44">
        <v>46258.0</v>
      </c>
      <c r="D30" s="48" t="str">
        <f t="shared" si="2"/>
        <v>Senin</v>
      </c>
      <c r="E30" s="51"/>
      <c r="F30" s="52"/>
      <c r="G30" s="58" t="s">
        <v>43</v>
      </c>
      <c r="H30" s="58" t="s">
        <v>43</v>
      </c>
      <c r="I30" s="58" t="s">
        <v>43</v>
      </c>
      <c r="J30" s="58" t="s">
        <v>43</v>
      </c>
      <c r="K30" s="62"/>
      <c r="L30" s="62"/>
      <c r="M30" s="62"/>
      <c r="N30" s="69"/>
      <c r="O30" s="69"/>
      <c r="P30" s="69"/>
      <c r="Q30" s="69"/>
      <c r="R30" s="74"/>
      <c r="S30" s="74"/>
    </row>
    <row r="31" ht="45.0" customHeight="1">
      <c r="A31" s="37" t="str">
        <f t="shared" si="1"/>
        <v>AUG-029</v>
      </c>
      <c r="B31" s="41" t="s">
        <v>101</v>
      </c>
      <c r="C31" s="44">
        <v>46259.0</v>
      </c>
      <c r="D31" s="48" t="str">
        <f t="shared" si="2"/>
        <v>Selasa</v>
      </c>
      <c r="E31" s="51"/>
      <c r="F31" s="52"/>
      <c r="G31" s="58" t="s">
        <v>43</v>
      </c>
      <c r="H31" s="58" t="s">
        <v>43</v>
      </c>
      <c r="I31" s="58" t="s">
        <v>43</v>
      </c>
      <c r="J31" s="58" t="s">
        <v>43</v>
      </c>
      <c r="K31" s="62"/>
      <c r="L31" s="62"/>
      <c r="M31" s="62"/>
      <c r="N31" s="69"/>
      <c r="O31" s="69"/>
      <c r="P31" s="69"/>
      <c r="Q31" s="69"/>
      <c r="R31" s="74"/>
      <c r="S31" s="74"/>
    </row>
    <row r="32" ht="45.0" customHeight="1">
      <c r="A32" s="37" t="str">
        <f t="shared" si="1"/>
        <v>AUG-030</v>
      </c>
      <c r="B32" s="75"/>
      <c r="C32" s="44">
        <v>46260.0</v>
      </c>
      <c r="D32" s="48" t="str">
        <f t="shared" si="2"/>
        <v>Rabu</v>
      </c>
      <c r="E32" s="51"/>
      <c r="F32" s="85"/>
      <c r="G32" s="58" t="s">
        <v>43</v>
      </c>
      <c r="H32" s="58" t="s">
        <v>43</v>
      </c>
      <c r="I32" s="58" t="s">
        <v>43</v>
      </c>
      <c r="J32" s="58" t="s">
        <v>43</v>
      </c>
      <c r="K32" s="62"/>
      <c r="L32" s="62"/>
      <c r="M32" s="62"/>
      <c r="N32" s="69"/>
      <c r="O32" s="69"/>
      <c r="P32" s="69"/>
      <c r="Q32" s="69"/>
      <c r="R32" s="74"/>
      <c r="S32" s="74"/>
    </row>
    <row r="33" ht="45.0" customHeight="1">
      <c r="A33" s="37" t="str">
        <f t="shared" si="1"/>
        <v>AUG-031</v>
      </c>
      <c r="B33" s="75"/>
      <c r="C33" s="44">
        <v>46261.0</v>
      </c>
      <c r="D33" s="48" t="str">
        <f t="shared" si="2"/>
        <v>Kamis</v>
      </c>
      <c r="E33" s="51"/>
      <c r="F33" s="52"/>
      <c r="G33" s="58" t="s">
        <v>43</v>
      </c>
      <c r="H33" s="58" t="s">
        <v>43</v>
      </c>
      <c r="I33" s="58" t="s">
        <v>43</v>
      </c>
      <c r="J33" s="58" t="s">
        <v>43</v>
      </c>
      <c r="K33" s="62"/>
      <c r="L33" s="62"/>
      <c r="M33" s="62"/>
      <c r="N33" s="69"/>
      <c r="O33" s="69"/>
      <c r="P33" s="69"/>
      <c r="Q33" s="69"/>
      <c r="R33" s="74"/>
      <c r="S33" s="74"/>
    </row>
    <row r="34" ht="45.0" customHeight="1">
      <c r="A34" s="37" t="str">
        <f t="shared" si="1"/>
        <v>AUG-032</v>
      </c>
      <c r="B34" s="75"/>
      <c r="C34" s="44">
        <v>46262.0</v>
      </c>
      <c r="D34" s="48" t="str">
        <f t="shared" si="2"/>
        <v>Jumat</v>
      </c>
      <c r="E34" s="51"/>
      <c r="F34" s="52"/>
      <c r="G34" s="58" t="s">
        <v>43</v>
      </c>
      <c r="H34" s="58" t="s">
        <v>43</v>
      </c>
      <c r="I34" s="58" t="s">
        <v>43</v>
      </c>
      <c r="J34" s="58" t="s">
        <v>43</v>
      </c>
      <c r="K34" s="62"/>
      <c r="L34" s="62"/>
      <c r="M34" s="62"/>
      <c r="N34" s="69"/>
      <c r="O34" s="69"/>
      <c r="P34" s="69"/>
      <c r="Q34" s="69"/>
      <c r="R34" s="74"/>
      <c r="S34" s="74"/>
    </row>
    <row r="35" ht="45.0" customHeight="1">
      <c r="A35" s="37" t="str">
        <f t="shared" si="1"/>
        <v>AUG-033</v>
      </c>
      <c r="B35" s="75"/>
      <c r="C35" s="44">
        <v>46263.0</v>
      </c>
      <c r="D35" s="48" t="str">
        <f t="shared" si="2"/>
        <v>Sabtu</v>
      </c>
      <c r="E35" s="51"/>
      <c r="F35" s="52"/>
      <c r="G35" s="58" t="s">
        <v>43</v>
      </c>
      <c r="H35" s="58" t="s">
        <v>43</v>
      </c>
      <c r="I35" s="58" t="s">
        <v>43</v>
      </c>
      <c r="J35" s="58" t="s">
        <v>43</v>
      </c>
      <c r="K35" s="62"/>
      <c r="L35" s="62"/>
      <c r="M35" s="62"/>
      <c r="N35" s="69"/>
      <c r="O35" s="69"/>
      <c r="P35" s="69"/>
      <c r="Q35" s="69"/>
      <c r="R35" s="74"/>
      <c r="S35" s="74"/>
    </row>
    <row r="36" ht="45.0" customHeight="1">
      <c r="A36" s="37" t="str">
        <f t="shared" si="1"/>
        <v>AUG-034</v>
      </c>
      <c r="B36" s="75"/>
      <c r="C36" s="44">
        <v>46264.0</v>
      </c>
      <c r="D36" s="48" t="str">
        <f t="shared" si="2"/>
        <v>Minggu</v>
      </c>
      <c r="E36" s="51"/>
      <c r="F36" s="85"/>
      <c r="G36" s="58" t="s">
        <v>43</v>
      </c>
      <c r="H36" s="58" t="s">
        <v>43</v>
      </c>
      <c r="I36" s="58" t="s">
        <v>43</v>
      </c>
      <c r="J36" s="58" t="s">
        <v>43</v>
      </c>
      <c r="K36" s="62"/>
      <c r="L36" s="62"/>
      <c r="M36" s="62"/>
      <c r="N36" s="69"/>
      <c r="O36" s="69"/>
      <c r="P36" s="69"/>
      <c r="Q36" s="69"/>
      <c r="R36" s="74"/>
      <c r="S36" s="74"/>
    </row>
    <row r="37" ht="45.0" customHeight="1">
      <c r="A37" s="37" t="str">
        <f t="shared" si="1"/>
        <v>AUG-035</v>
      </c>
      <c r="B37" s="89"/>
      <c r="C37" s="44">
        <v>46265.0</v>
      </c>
      <c r="D37" s="48" t="str">
        <f t="shared" si="2"/>
        <v>Senin</v>
      </c>
      <c r="E37" s="51"/>
      <c r="F37" s="85"/>
      <c r="G37" s="58" t="s">
        <v>43</v>
      </c>
      <c r="H37" s="58" t="s">
        <v>43</v>
      </c>
      <c r="I37" s="58" t="s">
        <v>43</v>
      </c>
      <c r="J37" s="58" t="s">
        <v>43</v>
      </c>
      <c r="K37" s="62"/>
      <c r="L37" s="62"/>
      <c r="M37" s="62"/>
      <c r="N37" s="69"/>
      <c r="O37" s="69"/>
      <c r="P37" s="69"/>
      <c r="Q37" s="69"/>
      <c r="R37" s="74"/>
      <c r="S37" s="74"/>
    </row>
  </sheetData>
  <mergeCells count="6">
    <mergeCell ref="B3:B9"/>
    <mergeCell ref="B10:B16"/>
    <mergeCell ref="B17:B23"/>
    <mergeCell ref="B24:B30"/>
    <mergeCell ref="B31:B37"/>
    <mergeCell ref="C1:L1"/>
  </mergeCells>
  <conditionalFormatting sqref="G3:G37">
    <cfRule type="cellIs" dxfId="0" priority="1" stopIfTrue="1" operator="equal">
      <formula>"Not Started"</formula>
    </cfRule>
  </conditionalFormatting>
  <conditionalFormatting sqref="G3:G37">
    <cfRule type="cellIs" dxfId="1" priority="2" stopIfTrue="1" operator="equal">
      <formula>"In Progress"</formula>
    </cfRule>
  </conditionalFormatting>
  <conditionalFormatting sqref="G3:G37">
    <cfRule type="cellIs" dxfId="2" priority="3" stopIfTrue="1" operator="equal">
      <formula>"Review"</formula>
    </cfRule>
  </conditionalFormatting>
  <conditionalFormatting sqref="G3:G37">
    <cfRule type="cellIs" dxfId="3" priority="4" stopIfTrue="1" operator="equal">
      <formula>"Done"</formula>
    </cfRule>
  </conditionalFormatting>
  <conditionalFormatting sqref="G3:J37">
    <cfRule type="cellIs" dxfId="4" priority="5" stopIfTrue="1" operator="equal">
      <formula>"Not Started"</formula>
    </cfRule>
  </conditionalFormatting>
  <dataValidations>
    <dataValidation type="list" allowBlank="1" sqref="G3:G37">
      <formula1>"Not Started,In Progress,Review,Done"</formula1>
    </dataValidation>
    <dataValidation type="list" allowBlank="1" sqref="I3:I37">
      <formula1>"Video,Photo,Carousel"</formula1>
    </dataValidation>
    <dataValidation type="list" allowBlank="1" sqref="H3:H37">
      <formula1>"Instagram,TikTok,YouTube"</formula1>
    </dataValidation>
    <dataValidation type="list" allowBlank="1" sqref="M3:Q37">
      <formula1>Team!$A$2:$A$6</formula1>
    </dataValidation>
    <dataValidation type="list" allowBlank="1" sqref="J3:J37">
      <formula1>"Edukasi,Hiburan,Promosi,Inspirasi"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A66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6.25"/>
    <col customWidth="1" min="3" max="3" width="15.0"/>
    <col customWidth="1" min="4" max="4" width="9.13"/>
    <col customWidth="1" min="5" max="5" width="22.25"/>
    <col customWidth="1" min="6" max="6" width="9.0"/>
    <col customWidth="1" min="7" max="7" width="25.63"/>
    <col customWidth="1" min="8" max="8" width="18.0"/>
    <col customWidth="1" min="9" max="9" width="18.5"/>
    <col customWidth="1" min="10" max="10" width="18.63"/>
    <col customWidth="1" min="11" max="11" width="15.63"/>
    <col customWidth="1" min="12" max="12" width="55.25"/>
    <col customWidth="1" min="13" max="13" width="15.25"/>
  </cols>
  <sheetData>
    <row r="1" ht="52.5" customHeight="1">
      <c r="A1" s="6"/>
      <c r="B1" s="7"/>
      <c r="C1" s="28" t="s">
        <v>11</v>
      </c>
      <c r="D1" s="11"/>
      <c r="E1" s="11"/>
      <c r="F1" s="11"/>
      <c r="G1" s="11"/>
      <c r="H1" s="11"/>
      <c r="I1" s="11"/>
      <c r="J1" s="11"/>
      <c r="K1" s="11"/>
      <c r="L1" s="16"/>
      <c r="M1" s="7"/>
      <c r="N1" s="20"/>
      <c r="O1" s="20"/>
      <c r="P1" s="20"/>
      <c r="Q1" s="20"/>
      <c r="R1" s="20"/>
      <c r="S1" s="20"/>
    </row>
    <row r="2" ht="75.0" customHeight="1">
      <c r="A2" s="23" t="s">
        <v>16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12</v>
      </c>
      <c r="K2" s="26" t="s">
        <v>35</v>
      </c>
      <c r="L2" s="26" t="s">
        <v>14</v>
      </c>
      <c r="M2" s="26" t="s">
        <v>20</v>
      </c>
      <c r="N2" s="26" t="s">
        <v>21</v>
      </c>
      <c r="O2" s="26" t="s">
        <v>23</v>
      </c>
      <c r="P2" s="26" t="s">
        <v>25</v>
      </c>
      <c r="Q2" s="26" t="s">
        <v>26</v>
      </c>
      <c r="R2" s="26" t="s">
        <v>27</v>
      </c>
      <c r="S2" s="26" t="s">
        <v>28</v>
      </c>
    </row>
    <row r="3" ht="63.0" customHeight="1">
      <c r="A3" s="49" t="str">
        <f t="shared" ref="A3:A32" si="1">"SEP-"&amp;TEXT(ROW()-2, "000")</f>
        <v>SEP-001</v>
      </c>
      <c r="B3" s="54" t="s">
        <v>17</v>
      </c>
      <c r="C3" s="56">
        <v>46266.0</v>
      </c>
      <c r="D3" s="64" t="str">
        <f t="shared" ref="D3:D32" si="2">IF(C3="","",TEXT(C3,"[$-id-ID]dddd"))</f>
        <v>Selasa</v>
      </c>
      <c r="E3" s="62"/>
      <c r="F3" s="65"/>
      <c r="G3" s="64" t="s">
        <v>43</v>
      </c>
      <c r="H3" s="58" t="s">
        <v>43</v>
      </c>
      <c r="I3" s="58" t="s">
        <v>43</v>
      </c>
      <c r="J3" s="58" t="s">
        <v>43</v>
      </c>
      <c r="K3" s="62"/>
      <c r="L3" s="62"/>
      <c r="M3" s="62"/>
      <c r="N3" s="69"/>
      <c r="O3" s="69"/>
      <c r="P3" s="69"/>
      <c r="Q3" s="69"/>
      <c r="R3" s="74"/>
      <c r="S3" s="74"/>
    </row>
    <row r="4" ht="45.0" customHeight="1">
      <c r="A4" s="49" t="str">
        <f t="shared" si="1"/>
        <v>SEP-002</v>
      </c>
      <c r="B4" s="75"/>
      <c r="C4" s="56">
        <v>46267.0</v>
      </c>
      <c r="D4" s="64" t="str">
        <f t="shared" si="2"/>
        <v>Rabu</v>
      </c>
      <c r="E4" s="62"/>
      <c r="F4" s="62"/>
      <c r="G4" s="64" t="s">
        <v>43</v>
      </c>
      <c r="H4" s="58" t="s">
        <v>43</v>
      </c>
      <c r="I4" s="64" t="s">
        <v>43</v>
      </c>
      <c r="J4" s="58" t="s">
        <v>43</v>
      </c>
      <c r="K4" s="62"/>
      <c r="L4" s="62"/>
      <c r="M4" s="62"/>
      <c r="N4" s="69"/>
      <c r="O4" s="69"/>
      <c r="P4" s="69"/>
      <c r="Q4" s="69"/>
      <c r="R4" s="74"/>
      <c r="S4" s="74"/>
    </row>
    <row r="5" ht="45.0" customHeight="1">
      <c r="A5" s="49" t="str">
        <f t="shared" si="1"/>
        <v>SEP-003</v>
      </c>
      <c r="B5" s="75"/>
      <c r="C5" s="56">
        <v>46268.0</v>
      </c>
      <c r="D5" s="64" t="str">
        <f t="shared" si="2"/>
        <v>Kamis</v>
      </c>
      <c r="E5" s="62"/>
      <c r="F5" s="62"/>
      <c r="G5" s="64" t="s">
        <v>43</v>
      </c>
      <c r="H5" s="58" t="s">
        <v>43</v>
      </c>
      <c r="I5" s="58" t="s">
        <v>43</v>
      </c>
      <c r="J5" s="58" t="s">
        <v>43</v>
      </c>
      <c r="K5" s="62"/>
      <c r="L5" s="62"/>
      <c r="M5" s="62"/>
      <c r="N5" s="69"/>
      <c r="O5" s="69"/>
      <c r="P5" s="69"/>
      <c r="Q5" s="69"/>
      <c r="R5" s="74"/>
      <c r="S5" s="74"/>
    </row>
    <row r="6" ht="45.0" customHeight="1">
      <c r="A6" s="49" t="str">
        <f t="shared" si="1"/>
        <v>SEP-004</v>
      </c>
      <c r="B6" s="75"/>
      <c r="C6" s="56">
        <v>46269.0</v>
      </c>
      <c r="D6" s="64" t="str">
        <f t="shared" si="2"/>
        <v>Jumat</v>
      </c>
      <c r="E6" s="62"/>
      <c r="F6" s="62"/>
      <c r="G6" s="64" t="s">
        <v>43</v>
      </c>
      <c r="H6" s="58" t="s">
        <v>43</v>
      </c>
      <c r="I6" s="58" t="s">
        <v>43</v>
      </c>
      <c r="J6" s="58" t="s">
        <v>43</v>
      </c>
      <c r="K6" s="62"/>
      <c r="L6" s="62"/>
      <c r="M6" s="62"/>
      <c r="N6" s="69"/>
      <c r="O6" s="69"/>
      <c r="P6" s="69"/>
      <c r="Q6" s="69"/>
      <c r="R6" s="74"/>
      <c r="S6" s="74"/>
    </row>
    <row r="7" ht="45.0" customHeight="1">
      <c r="A7" s="49" t="str">
        <f t="shared" si="1"/>
        <v>SEP-005</v>
      </c>
      <c r="B7" s="75"/>
      <c r="C7" s="56">
        <v>46270.0</v>
      </c>
      <c r="D7" s="64" t="str">
        <f t="shared" si="2"/>
        <v>Sabtu</v>
      </c>
      <c r="E7" s="62"/>
      <c r="F7" s="62"/>
      <c r="G7" s="64" t="s">
        <v>43</v>
      </c>
      <c r="H7" s="58" t="s">
        <v>43</v>
      </c>
      <c r="I7" s="58" t="s">
        <v>43</v>
      </c>
      <c r="J7" s="58" t="s">
        <v>43</v>
      </c>
      <c r="K7" s="62"/>
      <c r="L7" s="62"/>
      <c r="M7" s="62"/>
      <c r="N7" s="69"/>
      <c r="O7" s="69"/>
      <c r="P7" s="69"/>
      <c r="Q7" s="69"/>
      <c r="R7" s="74"/>
      <c r="S7" s="74"/>
    </row>
    <row r="8" ht="45.0" customHeight="1">
      <c r="A8" s="49" t="str">
        <f t="shared" si="1"/>
        <v>SEP-006</v>
      </c>
      <c r="B8" s="75"/>
      <c r="C8" s="56">
        <v>46271.0</v>
      </c>
      <c r="D8" s="64" t="str">
        <f t="shared" si="2"/>
        <v>Minggu</v>
      </c>
      <c r="E8" s="62"/>
      <c r="F8" s="62"/>
      <c r="G8" s="64" t="s">
        <v>43</v>
      </c>
      <c r="H8" s="58" t="s">
        <v>43</v>
      </c>
      <c r="I8" s="58" t="s">
        <v>43</v>
      </c>
      <c r="J8" s="58" t="s">
        <v>43</v>
      </c>
      <c r="K8" s="62"/>
      <c r="L8" s="62"/>
      <c r="M8" s="62"/>
      <c r="N8" s="69"/>
      <c r="O8" s="69"/>
      <c r="P8" s="69"/>
      <c r="Q8" s="69"/>
      <c r="R8" s="74"/>
      <c r="S8" s="74"/>
    </row>
    <row r="9" ht="45.0" customHeight="1">
      <c r="A9" s="49" t="str">
        <f t="shared" si="1"/>
        <v>SEP-007</v>
      </c>
      <c r="B9" s="89"/>
      <c r="C9" s="56">
        <v>46272.0</v>
      </c>
      <c r="D9" s="64" t="str">
        <f t="shared" si="2"/>
        <v>Senin</v>
      </c>
      <c r="E9" s="62"/>
      <c r="F9" s="65"/>
      <c r="G9" s="64" t="s">
        <v>43</v>
      </c>
      <c r="H9" s="58" t="s">
        <v>43</v>
      </c>
      <c r="I9" s="58" t="s">
        <v>43</v>
      </c>
      <c r="J9" s="58" t="s">
        <v>43</v>
      </c>
      <c r="K9" s="62"/>
      <c r="L9" s="62"/>
      <c r="M9" s="62"/>
      <c r="N9" s="69"/>
      <c r="O9" s="69"/>
      <c r="P9" s="69"/>
      <c r="Q9" s="69"/>
      <c r="R9" s="74"/>
      <c r="S9" s="74"/>
    </row>
    <row r="10" ht="45.0" customHeight="1">
      <c r="A10" s="49" t="str">
        <f t="shared" si="1"/>
        <v>SEP-008</v>
      </c>
      <c r="B10" s="54" t="s">
        <v>59</v>
      </c>
      <c r="C10" s="56">
        <v>46273.0</v>
      </c>
      <c r="D10" s="64" t="str">
        <f t="shared" si="2"/>
        <v>Selasa</v>
      </c>
      <c r="E10" s="62"/>
      <c r="F10" s="62"/>
      <c r="G10" s="64" t="s">
        <v>43</v>
      </c>
      <c r="H10" s="58" t="s">
        <v>43</v>
      </c>
      <c r="I10" s="58" t="s">
        <v>43</v>
      </c>
      <c r="J10" s="58" t="s">
        <v>43</v>
      </c>
      <c r="K10" s="62"/>
      <c r="L10" s="62"/>
      <c r="M10" s="62"/>
      <c r="N10" s="69"/>
      <c r="O10" s="69"/>
      <c r="P10" s="69"/>
      <c r="Q10" s="69"/>
      <c r="R10" s="74"/>
      <c r="S10" s="74"/>
    </row>
    <row r="11" ht="45.0" customHeight="1">
      <c r="A11" s="49" t="str">
        <f t="shared" si="1"/>
        <v>SEP-009</v>
      </c>
      <c r="B11" s="75"/>
      <c r="C11" s="56">
        <v>46274.0</v>
      </c>
      <c r="D11" s="64" t="str">
        <f t="shared" si="2"/>
        <v>Rabu</v>
      </c>
      <c r="E11" s="62"/>
      <c r="F11" s="65"/>
      <c r="G11" s="64" t="s">
        <v>43</v>
      </c>
      <c r="H11" s="58" t="s">
        <v>43</v>
      </c>
      <c r="I11" s="58" t="s">
        <v>43</v>
      </c>
      <c r="J11" s="58" t="s">
        <v>43</v>
      </c>
      <c r="K11" s="62"/>
      <c r="L11" s="62"/>
      <c r="M11" s="62"/>
      <c r="N11" s="69"/>
      <c r="O11" s="69"/>
      <c r="P11" s="69"/>
      <c r="Q11" s="69"/>
      <c r="R11" s="74"/>
      <c r="S11" s="74"/>
    </row>
    <row r="12" ht="45.0" customHeight="1">
      <c r="A12" s="49" t="str">
        <f t="shared" si="1"/>
        <v>SEP-010</v>
      </c>
      <c r="B12" s="75"/>
      <c r="C12" s="56">
        <v>46275.0</v>
      </c>
      <c r="D12" s="64" t="str">
        <f t="shared" si="2"/>
        <v>Kamis</v>
      </c>
      <c r="E12" s="62"/>
      <c r="F12" s="62"/>
      <c r="G12" s="64" t="s">
        <v>43</v>
      </c>
      <c r="H12" s="58" t="s">
        <v>43</v>
      </c>
      <c r="I12" s="58" t="s">
        <v>43</v>
      </c>
      <c r="J12" s="58" t="s">
        <v>43</v>
      </c>
      <c r="K12" s="62"/>
      <c r="L12" s="62"/>
      <c r="M12" s="62"/>
      <c r="N12" s="69"/>
      <c r="O12" s="69"/>
      <c r="P12" s="69"/>
      <c r="Q12" s="69"/>
      <c r="R12" s="74"/>
      <c r="S12" s="74"/>
    </row>
    <row r="13" ht="45.0" customHeight="1">
      <c r="A13" s="49" t="str">
        <f t="shared" si="1"/>
        <v>SEP-011</v>
      </c>
      <c r="B13" s="75"/>
      <c r="C13" s="56">
        <v>46276.0</v>
      </c>
      <c r="D13" s="64" t="str">
        <f t="shared" si="2"/>
        <v>Jumat</v>
      </c>
      <c r="E13" s="62"/>
      <c r="F13" s="65"/>
      <c r="G13" s="64" t="s">
        <v>43</v>
      </c>
      <c r="H13" s="58" t="s">
        <v>43</v>
      </c>
      <c r="I13" s="58" t="s">
        <v>43</v>
      </c>
      <c r="J13" s="58" t="s">
        <v>43</v>
      </c>
      <c r="K13" s="62"/>
      <c r="L13" s="62"/>
      <c r="M13" s="62"/>
      <c r="N13" s="69"/>
      <c r="O13" s="69"/>
      <c r="P13" s="69"/>
      <c r="Q13" s="69"/>
      <c r="R13" s="74"/>
      <c r="S13" s="74"/>
    </row>
    <row r="14" ht="45.0" customHeight="1">
      <c r="A14" s="49" t="str">
        <f t="shared" si="1"/>
        <v>SEP-012</v>
      </c>
      <c r="B14" s="75"/>
      <c r="C14" s="56">
        <v>46277.0</v>
      </c>
      <c r="D14" s="64" t="str">
        <f t="shared" si="2"/>
        <v>Sabtu</v>
      </c>
      <c r="E14" s="62"/>
      <c r="F14" s="65"/>
      <c r="G14" s="64" t="s">
        <v>43</v>
      </c>
      <c r="H14" s="58" t="s">
        <v>43</v>
      </c>
      <c r="I14" s="58" t="s">
        <v>43</v>
      </c>
      <c r="J14" s="58" t="s">
        <v>43</v>
      </c>
      <c r="K14" s="62"/>
      <c r="L14" s="62"/>
      <c r="M14" s="62"/>
      <c r="N14" s="69"/>
      <c r="O14" s="69"/>
      <c r="P14" s="69"/>
      <c r="Q14" s="69"/>
      <c r="R14" s="74"/>
      <c r="S14" s="74"/>
    </row>
    <row r="15" ht="45.0" customHeight="1">
      <c r="A15" s="49" t="str">
        <f t="shared" si="1"/>
        <v>SEP-013</v>
      </c>
      <c r="B15" s="75"/>
      <c r="C15" s="56">
        <v>46278.0</v>
      </c>
      <c r="D15" s="64" t="str">
        <f t="shared" si="2"/>
        <v>Minggu</v>
      </c>
      <c r="E15" s="62"/>
      <c r="F15" s="62"/>
      <c r="G15" s="64" t="s">
        <v>43</v>
      </c>
      <c r="H15" s="58" t="s">
        <v>43</v>
      </c>
      <c r="I15" s="58" t="s">
        <v>43</v>
      </c>
      <c r="J15" s="58" t="s">
        <v>43</v>
      </c>
      <c r="K15" s="62"/>
      <c r="L15" s="62"/>
      <c r="M15" s="62"/>
      <c r="N15" s="69"/>
      <c r="O15" s="69"/>
      <c r="P15" s="69"/>
      <c r="Q15" s="69"/>
      <c r="R15" s="74"/>
      <c r="S15" s="74"/>
    </row>
    <row r="16" ht="45.0" customHeight="1">
      <c r="A16" s="49" t="str">
        <f t="shared" si="1"/>
        <v>SEP-014</v>
      </c>
      <c r="B16" s="89"/>
      <c r="C16" s="56">
        <v>46279.0</v>
      </c>
      <c r="D16" s="64" t="str">
        <f t="shared" si="2"/>
        <v>Senin</v>
      </c>
      <c r="E16" s="62"/>
      <c r="F16" s="65"/>
      <c r="G16" s="64" t="s">
        <v>43</v>
      </c>
      <c r="H16" s="58" t="s">
        <v>43</v>
      </c>
      <c r="I16" s="58" t="s">
        <v>43</v>
      </c>
      <c r="J16" s="58" t="s">
        <v>43</v>
      </c>
      <c r="K16" s="62"/>
      <c r="L16" s="62"/>
      <c r="M16" s="62"/>
      <c r="N16" s="69"/>
      <c r="O16" s="69"/>
      <c r="P16" s="69"/>
      <c r="Q16" s="69"/>
      <c r="R16" s="74"/>
      <c r="S16" s="74"/>
    </row>
    <row r="17" ht="45.0" customHeight="1">
      <c r="A17" s="49" t="str">
        <f t="shared" si="1"/>
        <v>SEP-015</v>
      </c>
      <c r="B17" s="54" t="s">
        <v>78</v>
      </c>
      <c r="C17" s="56">
        <v>46280.0</v>
      </c>
      <c r="D17" s="64" t="str">
        <f t="shared" si="2"/>
        <v>Selasa</v>
      </c>
      <c r="E17" s="62"/>
      <c r="F17" s="62"/>
      <c r="G17" s="64" t="s">
        <v>43</v>
      </c>
      <c r="H17" s="58" t="s">
        <v>43</v>
      </c>
      <c r="I17" s="58" t="s">
        <v>43</v>
      </c>
      <c r="J17" s="58" t="s">
        <v>43</v>
      </c>
      <c r="K17" s="62"/>
      <c r="L17" s="62"/>
      <c r="M17" s="62"/>
      <c r="N17" s="69"/>
      <c r="O17" s="69"/>
      <c r="P17" s="69"/>
      <c r="Q17" s="69"/>
      <c r="R17" s="74"/>
      <c r="S17" s="74"/>
    </row>
    <row r="18" ht="45.0" customHeight="1">
      <c r="A18" s="49" t="str">
        <f t="shared" si="1"/>
        <v>SEP-016</v>
      </c>
      <c r="B18" s="75"/>
      <c r="C18" s="56">
        <v>46281.0</v>
      </c>
      <c r="D18" s="64" t="str">
        <f t="shared" si="2"/>
        <v>Rabu</v>
      </c>
      <c r="E18" s="62"/>
      <c r="F18" s="65"/>
      <c r="G18" s="64" t="s">
        <v>43</v>
      </c>
      <c r="H18" s="58" t="s">
        <v>43</v>
      </c>
      <c r="I18" s="58" t="s">
        <v>43</v>
      </c>
      <c r="J18" s="58" t="s">
        <v>43</v>
      </c>
      <c r="K18" s="62"/>
      <c r="L18" s="62"/>
      <c r="M18" s="62"/>
      <c r="N18" s="69"/>
      <c r="O18" s="69"/>
      <c r="P18" s="69"/>
      <c r="Q18" s="69"/>
      <c r="R18" s="74"/>
      <c r="S18" s="74"/>
    </row>
    <row r="19" ht="45.0" customHeight="1">
      <c r="A19" s="49" t="str">
        <f t="shared" si="1"/>
        <v>SEP-017</v>
      </c>
      <c r="B19" s="75"/>
      <c r="C19" s="56">
        <v>46282.0</v>
      </c>
      <c r="D19" s="64" t="str">
        <f t="shared" si="2"/>
        <v>Kamis</v>
      </c>
      <c r="E19" s="62"/>
      <c r="F19" s="65"/>
      <c r="G19" s="64" t="s">
        <v>43</v>
      </c>
      <c r="H19" s="58" t="s">
        <v>43</v>
      </c>
      <c r="I19" s="58" t="s">
        <v>43</v>
      </c>
      <c r="J19" s="58" t="s">
        <v>43</v>
      </c>
      <c r="K19" s="62"/>
      <c r="L19" s="62"/>
      <c r="M19" s="62"/>
      <c r="N19" s="69"/>
      <c r="O19" s="69"/>
      <c r="P19" s="69"/>
      <c r="Q19" s="69"/>
      <c r="R19" s="74"/>
      <c r="S19" s="74"/>
    </row>
    <row r="20" ht="45.0" customHeight="1">
      <c r="A20" s="49" t="str">
        <f t="shared" si="1"/>
        <v>SEP-018</v>
      </c>
      <c r="B20" s="75"/>
      <c r="C20" s="56">
        <v>46283.0</v>
      </c>
      <c r="D20" s="64" t="str">
        <f t="shared" si="2"/>
        <v>Jumat</v>
      </c>
      <c r="E20" s="62"/>
      <c r="F20" s="65"/>
      <c r="G20" s="64" t="s">
        <v>43</v>
      </c>
      <c r="H20" s="58" t="s">
        <v>43</v>
      </c>
      <c r="I20" s="58" t="s">
        <v>43</v>
      </c>
      <c r="J20" s="58" t="s">
        <v>43</v>
      </c>
      <c r="K20" s="62"/>
      <c r="L20" s="62"/>
      <c r="M20" s="62"/>
      <c r="N20" s="69"/>
      <c r="O20" s="69"/>
      <c r="P20" s="69"/>
      <c r="Q20" s="69"/>
      <c r="R20" s="74"/>
      <c r="S20" s="74"/>
    </row>
    <row r="21" ht="45.0" customHeight="1">
      <c r="A21" s="49" t="str">
        <f t="shared" si="1"/>
        <v>SEP-019</v>
      </c>
      <c r="B21" s="75"/>
      <c r="C21" s="56">
        <v>46284.0</v>
      </c>
      <c r="D21" s="64" t="str">
        <f t="shared" si="2"/>
        <v>Sabtu</v>
      </c>
      <c r="E21" s="62"/>
      <c r="F21" s="62"/>
      <c r="G21" s="64" t="s">
        <v>43</v>
      </c>
      <c r="H21" s="58" t="s">
        <v>43</v>
      </c>
      <c r="I21" s="58" t="s">
        <v>43</v>
      </c>
      <c r="J21" s="58" t="s">
        <v>43</v>
      </c>
      <c r="K21" s="62"/>
      <c r="L21" s="62"/>
      <c r="M21" s="62"/>
      <c r="N21" s="69"/>
      <c r="O21" s="69"/>
      <c r="P21" s="69"/>
      <c r="Q21" s="69"/>
      <c r="R21" s="74"/>
      <c r="S21" s="74"/>
    </row>
    <row r="22" ht="45.0" customHeight="1">
      <c r="A22" s="49" t="str">
        <f t="shared" si="1"/>
        <v>SEP-020</v>
      </c>
      <c r="B22" s="75"/>
      <c r="C22" s="56">
        <v>46285.0</v>
      </c>
      <c r="D22" s="64" t="str">
        <f t="shared" si="2"/>
        <v>Minggu</v>
      </c>
      <c r="E22" s="62"/>
      <c r="F22" s="62"/>
      <c r="G22" s="64" t="s">
        <v>43</v>
      </c>
      <c r="H22" s="58" t="s">
        <v>43</v>
      </c>
      <c r="I22" s="58" t="s">
        <v>43</v>
      </c>
      <c r="J22" s="58" t="s">
        <v>43</v>
      </c>
      <c r="K22" s="62"/>
      <c r="L22" s="62"/>
      <c r="M22" s="62"/>
      <c r="N22" s="69"/>
      <c r="O22" s="69"/>
      <c r="P22" s="69"/>
      <c r="Q22" s="69"/>
      <c r="R22" s="74"/>
      <c r="S22" s="74"/>
    </row>
    <row r="23" ht="45.0" customHeight="1">
      <c r="A23" s="49" t="str">
        <f t="shared" si="1"/>
        <v>SEP-021</v>
      </c>
      <c r="B23" s="89"/>
      <c r="C23" s="56">
        <v>46286.0</v>
      </c>
      <c r="D23" s="64" t="str">
        <f t="shared" si="2"/>
        <v>Senin</v>
      </c>
      <c r="E23" s="62"/>
      <c r="F23" s="62"/>
      <c r="G23" s="64" t="s">
        <v>43</v>
      </c>
      <c r="H23" s="58" t="s">
        <v>43</v>
      </c>
      <c r="I23" s="58" t="s">
        <v>43</v>
      </c>
      <c r="J23" s="58" t="s">
        <v>43</v>
      </c>
      <c r="K23" s="62"/>
      <c r="L23" s="62"/>
      <c r="M23" s="62"/>
      <c r="N23" s="69"/>
      <c r="O23" s="69"/>
      <c r="P23" s="69"/>
      <c r="Q23" s="69"/>
      <c r="R23" s="74"/>
      <c r="S23" s="74"/>
    </row>
    <row r="24" ht="45.0" customHeight="1">
      <c r="A24" s="49" t="str">
        <f t="shared" si="1"/>
        <v>SEP-022</v>
      </c>
      <c r="B24" s="54" t="s">
        <v>90</v>
      </c>
      <c r="C24" s="56">
        <v>46287.0</v>
      </c>
      <c r="D24" s="64" t="str">
        <f t="shared" si="2"/>
        <v>Selasa</v>
      </c>
      <c r="E24" s="62"/>
      <c r="F24" s="62"/>
      <c r="G24" s="64" t="s">
        <v>43</v>
      </c>
      <c r="H24" s="58" t="s">
        <v>43</v>
      </c>
      <c r="I24" s="58" t="s">
        <v>43</v>
      </c>
      <c r="J24" s="58" t="s">
        <v>43</v>
      </c>
      <c r="K24" s="62"/>
      <c r="L24" s="62"/>
      <c r="M24" s="62"/>
      <c r="N24" s="69"/>
      <c r="O24" s="69"/>
      <c r="P24" s="69"/>
      <c r="Q24" s="69"/>
      <c r="R24" s="74"/>
      <c r="S24" s="74"/>
    </row>
    <row r="25" ht="45.0" customHeight="1">
      <c r="A25" s="49" t="str">
        <f t="shared" si="1"/>
        <v>SEP-023</v>
      </c>
      <c r="B25" s="75"/>
      <c r="C25" s="56">
        <v>46288.0</v>
      </c>
      <c r="D25" s="64" t="str">
        <f t="shared" si="2"/>
        <v>Rabu</v>
      </c>
      <c r="E25" s="62" t="s">
        <v>109</v>
      </c>
      <c r="F25" s="65"/>
      <c r="G25" s="64" t="s">
        <v>43</v>
      </c>
      <c r="H25" s="58" t="s">
        <v>43</v>
      </c>
      <c r="I25" s="58" t="s">
        <v>43</v>
      </c>
      <c r="J25" s="58" t="s">
        <v>43</v>
      </c>
      <c r="K25" s="62"/>
      <c r="L25" s="62"/>
      <c r="M25" s="62"/>
      <c r="N25" s="69"/>
      <c r="O25" s="69"/>
      <c r="P25" s="69"/>
      <c r="Q25" s="69"/>
      <c r="R25" s="74"/>
      <c r="S25" s="74"/>
    </row>
    <row r="26" ht="45.0" customHeight="1">
      <c r="A26" s="49" t="str">
        <f t="shared" si="1"/>
        <v>SEP-024</v>
      </c>
      <c r="B26" s="75"/>
      <c r="C26" s="56">
        <v>46289.0</v>
      </c>
      <c r="D26" s="64" t="str">
        <f t="shared" si="2"/>
        <v>Kamis</v>
      </c>
      <c r="E26" s="62"/>
      <c r="F26" s="62"/>
      <c r="G26" s="64" t="s">
        <v>43</v>
      </c>
      <c r="H26" s="58" t="s">
        <v>43</v>
      </c>
      <c r="I26" s="58" t="s">
        <v>43</v>
      </c>
      <c r="J26" s="58" t="s">
        <v>43</v>
      </c>
      <c r="K26" s="62"/>
      <c r="L26" s="62"/>
      <c r="M26" s="62"/>
      <c r="N26" s="69"/>
      <c r="O26" s="69"/>
      <c r="P26" s="69"/>
      <c r="Q26" s="69"/>
      <c r="R26" s="74"/>
      <c r="S26" s="74"/>
    </row>
    <row r="27" ht="45.0" customHeight="1">
      <c r="A27" s="49" t="str">
        <f t="shared" si="1"/>
        <v>SEP-025</v>
      </c>
      <c r="B27" s="75"/>
      <c r="C27" s="56">
        <v>46290.0</v>
      </c>
      <c r="D27" s="64" t="str">
        <f t="shared" si="2"/>
        <v>Jumat</v>
      </c>
      <c r="E27" s="62" t="s">
        <v>110</v>
      </c>
      <c r="F27" s="62"/>
      <c r="G27" s="64" t="s">
        <v>43</v>
      </c>
      <c r="H27" s="58" t="s">
        <v>43</v>
      </c>
      <c r="I27" s="58" t="s">
        <v>43</v>
      </c>
      <c r="J27" s="58" t="s">
        <v>43</v>
      </c>
      <c r="K27" s="62"/>
      <c r="L27" s="62"/>
      <c r="M27" s="62"/>
      <c r="N27" s="69"/>
      <c r="O27" s="69"/>
      <c r="P27" s="69"/>
      <c r="Q27" s="69"/>
      <c r="R27" s="74"/>
      <c r="S27" s="74"/>
    </row>
    <row r="28" ht="45.0" customHeight="1">
      <c r="A28" s="49" t="str">
        <f t="shared" si="1"/>
        <v>SEP-026</v>
      </c>
      <c r="B28" s="75"/>
      <c r="C28" s="56">
        <v>46291.0</v>
      </c>
      <c r="D28" s="64" t="str">
        <f t="shared" si="2"/>
        <v>Sabtu</v>
      </c>
      <c r="E28" s="62"/>
      <c r="F28" s="62"/>
      <c r="G28" s="64" t="s">
        <v>43</v>
      </c>
      <c r="H28" s="58" t="s">
        <v>43</v>
      </c>
      <c r="I28" s="58" t="s">
        <v>43</v>
      </c>
      <c r="J28" s="58" t="s">
        <v>43</v>
      </c>
      <c r="K28" s="62"/>
      <c r="L28" s="62"/>
      <c r="M28" s="62"/>
      <c r="N28" s="69"/>
      <c r="O28" s="69"/>
      <c r="P28" s="69"/>
      <c r="Q28" s="69"/>
      <c r="R28" s="74"/>
      <c r="S28" s="74"/>
    </row>
    <row r="29" ht="45.0" customHeight="1">
      <c r="A29" s="49" t="str">
        <f t="shared" si="1"/>
        <v>SEP-027</v>
      </c>
      <c r="B29" s="75"/>
      <c r="C29" s="56">
        <v>46292.0</v>
      </c>
      <c r="D29" s="64" t="str">
        <f t="shared" si="2"/>
        <v>Minggu</v>
      </c>
      <c r="E29" s="62" t="s">
        <v>113</v>
      </c>
      <c r="F29" s="65"/>
      <c r="G29" s="64" t="s">
        <v>43</v>
      </c>
      <c r="H29" s="58" t="s">
        <v>43</v>
      </c>
      <c r="I29" s="58" t="s">
        <v>43</v>
      </c>
      <c r="J29" s="58" t="s">
        <v>43</v>
      </c>
      <c r="K29" s="62"/>
      <c r="L29" s="62"/>
      <c r="M29" s="62"/>
      <c r="N29" s="69"/>
      <c r="O29" s="69"/>
      <c r="P29" s="69"/>
      <c r="Q29" s="69"/>
      <c r="R29" s="74"/>
      <c r="S29" s="74"/>
    </row>
    <row r="30" ht="45.0" customHeight="1">
      <c r="A30" s="49" t="str">
        <f t="shared" si="1"/>
        <v>SEP-028</v>
      </c>
      <c r="B30" s="89"/>
      <c r="C30" s="56">
        <v>46293.0</v>
      </c>
      <c r="D30" s="64" t="str">
        <f t="shared" si="2"/>
        <v>Senin</v>
      </c>
      <c r="E30" s="62"/>
      <c r="F30" s="65"/>
      <c r="G30" s="64" t="s">
        <v>43</v>
      </c>
      <c r="H30" s="58" t="s">
        <v>43</v>
      </c>
      <c r="I30" s="58" t="s">
        <v>43</v>
      </c>
      <c r="J30" s="58" t="s">
        <v>43</v>
      </c>
      <c r="K30" s="62"/>
      <c r="L30" s="62"/>
      <c r="M30" s="62"/>
      <c r="N30" s="69"/>
      <c r="O30" s="69"/>
      <c r="P30" s="69"/>
      <c r="Q30" s="69"/>
      <c r="R30" s="74"/>
      <c r="S30" s="74"/>
    </row>
    <row r="31" ht="45.0" customHeight="1">
      <c r="A31" s="49" t="str">
        <f t="shared" si="1"/>
        <v>SEP-029</v>
      </c>
      <c r="B31" s="54" t="s">
        <v>101</v>
      </c>
      <c r="C31" s="56">
        <v>46294.0</v>
      </c>
      <c r="D31" s="64" t="str">
        <f t="shared" si="2"/>
        <v>Selasa</v>
      </c>
      <c r="E31" s="62"/>
      <c r="F31" s="65"/>
      <c r="G31" s="64" t="s">
        <v>43</v>
      </c>
      <c r="H31" s="58" t="s">
        <v>43</v>
      </c>
      <c r="I31" s="58" t="s">
        <v>43</v>
      </c>
      <c r="J31" s="58" t="s">
        <v>43</v>
      </c>
      <c r="K31" s="62"/>
      <c r="L31" s="62"/>
      <c r="M31" s="62"/>
      <c r="N31" s="69"/>
      <c r="O31" s="69"/>
      <c r="P31" s="69"/>
      <c r="Q31" s="69"/>
      <c r="R31" s="74"/>
      <c r="S31" s="74"/>
    </row>
    <row r="32" ht="45.0" customHeight="1">
      <c r="A32" s="49" t="str">
        <f t="shared" si="1"/>
        <v>SEP-030</v>
      </c>
      <c r="B32" s="89"/>
      <c r="C32" s="56">
        <v>46295.0</v>
      </c>
      <c r="D32" s="64" t="str">
        <f t="shared" si="2"/>
        <v>Rabu</v>
      </c>
      <c r="E32" s="62"/>
      <c r="F32" s="62"/>
      <c r="G32" s="64" t="s">
        <v>43</v>
      </c>
      <c r="H32" s="58" t="s">
        <v>43</v>
      </c>
      <c r="I32" s="58" t="s">
        <v>43</v>
      </c>
      <c r="J32" s="58" t="s">
        <v>43</v>
      </c>
      <c r="K32" s="62"/>
      <c r="L32" s="62"/>
      <c r="M32" s="62"/>
      <c r="N32" s="69"/>
      <c r="O32" s="69"/>
      <c r="P32" s="69"/>
      <c r="Q32" s="69"/>
      <c r="R32" s="74"/>
      <c r="S32" s="74"/>
    </row>
  </sheetData>
  <mergeCells count="6">
    <mergeCell ref="C1:L1"/>
    <mergeCell ref="B3:B9"/>
    <mergeCell ref="B10:B16"/>
    <mergeCell ref="B17:B23"/>
    <mergeCell ref="B24:B30"/>
    <mergeCell ref="B31:B32"/>
  </mergeCells>
  <conditionalFormatting sqref="G3:G32">
    <cfRule type="cellIs" dxfId="0" priority="1" stopIfTrue="1" operator="equal">
      <formula>"Not Started"</formula>
    </cfRule>
  </conditionalFormatting>
  <conditionalFormatting sqref="G3:G32">
    <cfRule type="cellIs" dxfId="1" priority="2" stopIfTrue="1" operator="equal">
      <formula>"In Progress"</formula>
    </cfRule>
  </conditionalFormatting>
  <conditionalFormatting sqref="G3:G32">
    <cfRule type="cellIs" dxfId="2" priority="3" stopIfTrue="1" operator="equal">
      <formula>"Review"</formula>
    </cfRule>
  </conditionalFormatting>
  <conditionalFormatting sqref="G3:G32">
    <cfRule type="cellIs" dxfId="3" priority="4" stopIfTrue="1" operator="equal">
      <formula>"Done"</formula>
    </cfRule>
  </conditionalFormatting>
  <conditionalFormatting sqref="G3:J32">
    <cfRule type="cellIs" dxfId="4" priority="5" stopIfTrue="1" operator="equal">
      <formula>"Not Started"</formula>
    </cfRule>
  </conditionalFormatting>
  <dataValidations>
    <dataValidation type="list" allowBlank="1" sqref="G3:G32">
      <formula1>"Not Started,In Progress,Review,Done"</formula1>
    </dataValidation>
    <dataValidation type="list" allowBlank="1" sqref="I3:I32">
      <formula1>"Video,Photo,Carousel"</formula1>
    </dataValidation>
    <dataValidation type="list" allowBlank="1" sqref="H3:H32">
      <formula1>"Instagram,TikTok,YouTube"</formula1>
    </dataValidation>
    <dataValidation type="list" allowBlank="1" sqref="M3:Q32">
      <formula1>Team!$A$2:$A$6</formula1>
    </dataValidation>
    <dataValidation type="list" allowBlank="1" sqref="J3:J32">
      <formula1>"Edukasi,Hiburan,Promosi,Inspirasi"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7F5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6.25"/>
    <col customWidth="1" min="3" max="3" width="18.25"/>
    <col customWidth="1" min="4" max="4" width="9.13"/>
    <col customWidth="1" min="5" max="5" width="12.63"/>
    <col customWidth="1" min="6" max="6" width="11.25"/>
    <col customWidth="1" min="7" max="8" width="21.38"/>
    <col customWidth="1" min="9" max="9" width="14.5"/>
    <col customWidth="1" min="10" max="10" width="21.88"/>
    <col customWidth="1" min="11" max="11" width="33.13"/>
    <col customWidth="1" min="12" max="12" width="29.0"/>
    <col customWidth="1" min="13" max="13" width="13.38"/>
  </cols>
  <sheetData>
    <row r="1" ht="52.5" customHeight="1">
      <c r="A1" s="6"/>
      <c r="B1" s="7"/>
      <c r="C1" s="28" t="s">
        <v>118</v>
      </c>
      <c r="D1" s="11"/>
      <c r="E1" s="11"/>
      <c r="F1" s="11"/>
      <c r="G1" s="11"/>
      <c r="H1" s="11"/>
      <c r="I1" s="11"/>
      <c r="J1" s="11"/>
      <c r="K1" s="11"/>
      <c r="L1" s="16"/>
      <c r="M1" s="7"/>
      <c r="N1" s="20"/>
      <c r="O1" s="20"/>
      <c r="P1" s="20"/>
      <c r="Q1" s="20"/>
      <c r="R1" s="20"/>
      <c r="S1" s="20"/>
    </row>
    <row r="2" ht="45.0" customHeight="1">
      <c r="A2" s="23" t="s">
        <v>16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12</v>
      </c>
      <c r="K2" s="26" t="s">
        <v>13</v>
      </c>
      <c r="L2" s="26" t="s">
        <v>14</v>
      </c>
      <c r="M2" s="26" t="s">
        <v>20</v>
      </c>
      <c r="N2" s="26" t="s">
        <v>21</v>
      </c>
      <c r="O2" s="26" t="s">
        <v>23</v>
      </c>
      <c r="P2" s="26" t="s">
        <v>25</v>
      </c>
      <c r="Q2" s="26" t="s">
        <v>26</v>
      </c>
      <c r="R2" s="26" t="s">
        <v>27</v>
      </c>
      <c r="S2" s="26" t="s">
        <v>28</v>
      </c>
    </row>
    <row r="3" ht="78.75" customHeight="1">
      <c r="A3" s="49" t="str">
        <f t="shared" ref="A3:A35" si="1">"OCT-"&amp;TEXT(ROW()-2, "000")</f>
        <v>OCT-001</v>
      </c>
      <c r="B3" s="54" t="s">
        <v>17</v>
      </c>
      <c r="C3" s="56">
        <v>46294.0</v>
      </c>
      <c r="D3" s="64" t="str">
        <f t="shared" ref="D3:D35" si="2">IF(C3="","",TEXT(C3,"[$-id-ID]dddd"))</f>
        <v>Selasa</v>
      </c>
      <c r="E3" s="62"/>
      <c r="F3" s="62"/>
      <c r="G3" s="64" t="s">
        <v>43</v>
      </c>
      <c r="H3" s="58" t="s">
        <v>43</v>
      </c>
      <c r="I3" s="58" t="s">
        <v>43</v>
      </c>
      <c r="J3" s="58" t="s">
        <v>43</v>
      </c>
      <c r="K3" s="62"/>
      <c r="L3" s="62"/>
      <c r="M3" s="62"/>
      <c r="N3" s="69"/>
      <c r="O3" s="69"/>
      <c r="P3" s="69"/>
      <c r="Q3" s="69"/>
      <c r="R3" s="74"/>
      <c r="S3" s="74"/>
    </row>
    <row r="4" ht="72.0" customHeight="1">
      <c r="A4" s="49" t="str">
        <f t="shared" si="1"/>
        <v>OCT-002</v>
      </c>
      <c r="B4" s="75"/>
      <c r="C4" s="56">
        <v>46295.0</v>
      </c>
      <c r="D4" s="64" t="str">
        <f t="shared" si="2"/>
        <v>Rabu</v>
      </c>
      <c r="E4" s="62"/>
      <c r="F4" s="62"/>
      <c r="G4" s="64" t="s">
        <v>43</v>
      </c>
      <c r="H4" s="58" t="s">
        <v>43</v>
      </c>
      <c r="I4" s="58" t="s">
        <v>43</v>
      </c>
      <c r="J4" s="58" t="s">
        <v>43</v>
      </c>
      <c r="K4" s="62"/>
      <c r="L4" s="62"/>
      <c r="M4" s="62"/>
      <c r="N4" s="69"/>
      <c r="O4" s="69"/>
      <c r="P4" s="69"/>
      <c r="Q4" s="69"/>
      <c r="R4" s="74"/>
      <c r="S4" s="74"/>
    </row>
    <row r="5" ht="95.25" customHeight="1">
      <c r="A5" s="49" t="str">
        <f t="shared" si="1"/>
        <v>OCT-003</v>
      </c>
      <c r="B5" s="75"/>
      <c r="C5" s="56">
        <v>46296.0</v>
      </c>
      <c r="D5" s="64" t="str">
        <f t="shared" si="2"/>
        <v>Kamis</v>
      </c>
      <c r="E5" s="62"/>
      <c r="F5" s="62"/>
      <c r="G5" s="64" t="s">
        <v>43</v>
      </c>
      <c r="H5" s="58" t="s">
        <v>43</v>
      </c>
      <c r="I5" s="58" t="s">
        <v>43</v>
      </c>
      <c r="J5" s="58" t="s">
        <v>43</v>
      </c>
      <c r="K5" s="62"/>
      <c r="L5" s="62"/>
      <c r="M5" s="62"/>
      <c r="N5" s="69"/>
      <c r="O5" s="69"/>
      <c r="P5" s="69"/>
      <c r="Q5" s="69"/>
      <c r="R5" s="74"/>
      <c r="S5" s="74"/>
    </row>
    <row r="6" ht="45.0" customHeight="1">
      <c r="A6" s="49" t="str">
        <f t="shared" si="1"/>
        <v>OCT-004</v>
      </c>
      <c r="B6" s="75"/>
      <c r="C6" s="56">
        <v>46297.0</v>
      </c>
      <c r="D6" s="64" t="str">
        <f t="shared" si="2"/>
        <v>Jumat</v>
      </c>
      <c r="E6" s="62"/>
      <c r="F6" s="62"/>
      <c r="G6" s="64" t="s">
        <v>43</v>
      </c>
      <c r="H6" s="58" t="s">
        <v>43</v>
      </c>
      <c r="I6" s="58" t="s">
        <v>43</v>
      </c>
      <c r="J6" s="58" t="s">
        <v>43</v>
      </c>
      <c r="K6" s="62"/>
      <c r="L6" s="62"/>
      <c r="M6" s="62"/>
      <c r="N6" s="69"/>
      <c r="O6" s="69"/>
      <c r="P6" s="69"/>
      <c r="Q6" s="69"/>
      <c r="R6" s="74"/>
      <c r="S6" s="74"/>
    </row>
    <row r="7" ht="45.0" customHeight="1">
      <c r="A7" s="49" t="str">
        <f t="shared" si="1"/>
        <v>OCT-005</v>
      </c>
      <c r="B7" s="75"/>
      <c r="C7" s="56">
        <v>46298.0</v>
      </c>
      <c r="D7" s="64" t="str">
        <f t="shared" si="2"/>
        <v>Sabtu</v>
      </c>
      <c r="E7" s="62"/>
      <c r="F7" s="65"/>
      <c r="G7" s="64" t="s">
        <v>43</v>
      </c>
      <c r="H7" s="58" t="s">
        <v>43</v>
      </c>
      <c r="I7" s="58" t="s">
        <v>43</v>
      </c>
      <c r="J7" s="58" t="s">
        <v>43</v>
      </c>
      <c r="K7" s="62"/>
      <c r="L7" s="62"/>
      <c r="M7" s="62"/>
      <c r="N7" s="69"/>
      <c r="O7" s="69"/>
      <c r="P7" s="69"/>
      <c r="Q7" s="69"/>
      <c r="R7" s="74"/>
      <c r="S7" s="74"/>
    </row>
    <row r="8" ht="45.0" customHeight="1">
      <c r="A8" s="49" t="str">
        <f t="shared" si="1"/>
        <v>OCT-006</v>
      </c>
      <c r="B8" s="75"/>
      <c r="C8" s="56">
        <v>46299.0</v>
      </c>
      <c r="D8" s="64" t="str">
        <f t="shared" si="2"/>
        <v>Minggu</v>
      </c>
      <c r="E8" s="62"/>
      <c r="F8" s="65"/>
      <c r="G8" s="64" t="s">
        <v>43</v>
      </c>
      <c r="H8" s="58" t="s">
        <v>43</v>
      </c>
      <c r="I8" s="58" t="s">
        <v>43</v>
      </c>
      <c r="J8" s="58" t="s">
        <v>43</v>
      </c>
      <c r="K8" s="62"/>
      <c r="L8" s="62"/>
      <c r="M8" s="62"/>
      <c r="N8" s="69"/>
      <c r="O8" s="69"/>
      <c r="P8" s="69"/>
      <c r="Q8" s="69"/>
      <c r="R8" s="74"/>
      <c r="S8" s="74"/>
    </row>
    <row r="9" ht="45.0" customHeight="1">
      <c r="A9" s="49" t="str">
        <f t="shared" si="1"/>
        <v>OCT-007</v>
      </c>
      <c r="B9" s="89"/>
      <c r="C9" s="56">
        <v>46300.0</v>
      </c>
      <c r="D9" s="64" t="str">
        <f t="shared" si="2"/>
        <v>Senin</v>
      </c>
      <c r="E9" s="62"/>
      <c r="F9" s="65"/>
      <c r="G9" s="64" t="s">
        <v>43</v>
      </c>
      <c r="H9" s="58" t="s">
        <v>43</v>
      </c>
      <c r="I9" s="58" t="s">
        <v>43</v>
      </c>
      <c r="J9" s="58" t="s">
        <v>43</v>
      </c>
      <c r="K9" s="62"/>
      <c r="L9" s="62"/>
      <c r="M9" s="62"/>
      <c r="N9" s="69"/>
      <c r="O9" s="69"/>
      <c r="P9" s="69"/>
      <c r="Q9" s="69"/>
      <c r="R9" s="74"/>
      <c r="S9" s="74"/>
    </row>
    <row r="10" ht="45.0" customHeight="1">
      <c r="A10" s="49" t="str">
        <f t="shared" si="1"/>
        <v>OCT-008</v>
      </c>
      <c r="B10" s="54" t="s">
        <v>59</v>
      </c>
      <c r="C10" s="56">
        <v>46301.0</v>
      </c>
      <c r="D10" s="64" t="str">
        <f t="shared" si="2"/>
        <v>Selasa</v>
      </c>
      <c r="E10" s="62"/>
      <c r="F10" s="62"/>
      <c r="G10" s="64" t="s">
        <v>43</v>
      </c>
      <c r="H10" s="58" t="s">
        <v>43</v>
      </c>
      <c r="I10" s="58" t="s">
        <v>43</v>
      </c>
      <c r="J10" s="58" t="s">
        <v>43</v>
      </c>
      <c r="K10" s="62"/>
      <c r="L10" s="62"/>
      <c r="M10" s="62"/>
      <c r="N10" s="69"/>
      <c r="O10" s="69"/>
      <c r="P10" s="69"/>
      <c r="Q10" s="69"/>
      <c r="R10" s="74"/>
      <c r="S10" s="74"/>
    </row>
    <row r="11" ht="45.0" customHeight="1">
      <c r="A11" s="49" t="str">
        <f t="shared" si="1"/>
        <v>OCT-009</v>
      </c>
      <c r="B11" s="75"/>
      <c r="C11" s="56">
        <v>46302.0</v>
      </c>
      <c r="D11" s="64" t="str">
        <f t="shared" si="2"/>
        <v>Rabu</v>
      </c>
      <c r="E11" s="62"/>
      <c r="F11" s="62"/>
      <c r="G11" s="64" t="s">
        <v>43</v>
      </c>
      <c r="H11" s="58" t="s">
        <v>43</v>
      </c>
      <c r="I11" s="58" t="s">
        <v>43</v>
      </c>
      <c r="J11" s="58" t="s">
        <v>43</v>
      </c>
      <c r="K11" s="62"/>
      <c r="L11" s="62"/>
      <c r="M11" s="62"/>
      <c r="N11" s="69"/>
      <c r="O11" s="69"/>
      <c r="P11" s="69"/>
      <c r="Q11" s="69"/>
      <c r="R11" s="74"/>
      <c r="S11" s="74"/>
    </row>
    <row r="12" ht="45.0" customHeight="1">
      <c r="A12" s="49" t="str">
        <f t="shared" si="1"/>
        <v>OCT-010</v>
      </c>
      <c r="B12" s="75"/>
      <c r="C12" s="56">
        <v>46303.0</v>
      </c>
      <c r="D12" s="64" t="str">
        <f t="shared" si="2"/>
        <v>Kamis</v>
      </c>
      <c r="E12" s="62"/>
      <c r="F12" s="62"/>
      <c r="G12" s="64" t="s">
        <v>43</v>
      </c>
      <c r="H12" s="58" t="s">
        <v>43</v>
      </c>
      <c r="I12" s="58" t="s">
        <v>43</v>
      </c>
      <c r="J12" s="58" t="s">
        <v>43</v>
      </c>
      <c r="K12" s="62"/>
      <c r="L12" s="62"/>
      <c r="M12" s="62"/>
      <c r="N12" s="69"/>
      <c r="O12" s="69"/>
      <c r="P12" s="69"/>
      <c r="Q12" s="69"/>
      <c r="R12" s="74"/>
      <c r="S12" s="74"/>
    </row>
    <row r="13" ht="45.0" customHeight="1">
      <c r="A13" s="49" t="str">
        <f t="shared" si="1"/>
        <v>OCT-011</v>
      </c>
      <c r="B13" s="75"/>
      <c r="C13" s="56">
        <v>46304.0</v>
      </c>
      <c r="D13" s="64" t="str">
        <f t="shared" si="2"/>
        <v>Jumat</v>
      </c>
      <c r="E13" s="62"/>
      <c r="F13" s="62"/>
      <c r="G13" s="64" t="s">
        <v>43</v>
      </c>
      <c r="H13" s="58" t="s">
        <v>43</v>
      </c>
      <c r="I13" s="58" t="s">
        <v>43</v>
      </c>
      <c r="J13" s="58" t="s">
        <v>43</v>
      </c>
      <c r="K13" s="62"/>
      <c r="L13" s="62"/>
      <c r="M13" s="62"/>
      <c r="N13" s="69"/>
      <c r="O13" s="69"/>
      <c r="P13" s="69"/>
      <c r="Q13" s="69"/>
      <c r="R13" s="74"/>
      <c r="S13" s="74"/>
    </row>
    <row r="14" ht="40.5" customHeight="1">
      <c r="A14" s="49" t="str">
        <f t="shared" si="1"/>
        <v>OCT-012</v>
      </c>
      <c r="B14" s="75"/>
      <c r="C14" s="56">
        <v>46305.0</v>
      </c>
      <c r="D14" s="64" t="str">
        <f t="shared" si="2"/>
        <v>Sabtu</v>
      </c>
      <c r="E14" s="62"/>
      <c r="F14" s="62"/>
      <c r="G14" s="64" t="s">
        <v>43</v>
      </c>
      <c r="H14" s="58" t="s">
        <v>43</v>
      </c>
      <c r="I14" s="58" t="s">
        <v>43</v>
      </c>
      <c r="J14" s="58" t="s">
        <v>43</v>
      </c>
      <c r="K14" s="62"/>
      <c r="L14" s="62"/>
      <c r="M14" s="62"/>
      <c r="N14" s="69"/>
      <c r="O14" s="69"/>
      <c r="P14" s="69"/>
      <c r="Q14" s="69"/>
      <c r="R14" s="74"/>
      <c r="S14" s="74"/>
    </row>
    <row r="15" ht="45.0" customHeight="1">
      <c r="A15" s="49" t="str">
        <f t="shared" si="1"/>
        <v>OCT-013</v>
      </c>
      <c r="B15" s="75"/>
      <c r="C15" s="56">
        <v>46306.0</v>
      </c>
      <c r="D15" s="64" t="str">
        <f t="shared" si="2"/>
        <v>Minggu</v>
      </c>
      <c r="E15" s="62"/>
      <c r="F15" s="62"/>
      <c r="G15" s="64" t="s">
        <v>43</v>
      </c>
      <c r="H15" s="58" t="s">
        <v>43</v>
      </c>
      <c r="I15" s="58" t="s">
        <v>43</v>
      </c>
      <c r="J15" s="58" t="s">
        <v>43</v>
      </c>
      <c r="K15" s="62"/>
      <c r="L15" s="62"/>
      <c r="M15" s="62"/>
      <c r="N15" s="69"/>
      <c r="O15" s="69"/>
      <c r="P15" s="69"/>
      <c r="Q15" s="69"/>
      <c r="R15" s="74"/>
      <c r="S15" s="74"/>
    </row>
    <row r="16" ht="45.0" customHeight="1">
      <c r="A16" s="49" t="str">
        <f t="shared" si="1"/>
        <v>OCT-014</v>
      </c>
      <c r="B16" s="89"/>
      <c r="C16" s="56">
        <v>46307.0</v>
      </c>
      <c r="D16" s="64" t="str">
        <f t="shared" si="2"/>
        <v>Senin</v>
      </c>
      <c r="E16" s="62"/>
      <c r="F16" s="65"/>
      <c r="G16" s="64" t="s">
        <v>43</v>
      </c>
      <c r="H16" s="58" t="s">
        <v>43</v>
      </c>
      <c r="I16" s="58" t="s">
        <v>43</v>
      </c>
      <c r="J16" s="58" t="s">
        <v>43</v>
      </c>
      <c r="K16" s="62"/>
      <c r="L16" s="62"/>
      <c r="M16" s="62"/>
      <c r="N16" s="69"/>
      <c r="O16" s="69"/>
      <c r="P16" s="69"/>
      <c r="Q16" s="69"/>
      <c r="R16" s="74"/>
      <c r="S16" s="74"/>
    </row>
    <row r="17" ht="45.0" customHeight="1">
      <c r="A17" s="49" t="str">
        <f t="shared" si="1"/>
        <v>OCT-015</v>
      </c>
      <c r="B17" s="54" t="s">
        <v>78</v>
      </c>
      <c r="C17" s="56">
        <v>46308.0</v>
      </c>
      <c r="D17" s="64" t="str">
        <f t="shared" si="2"/>
        <v>Selasa</v>
      </c>
      <c r="E17" s="62"/>
      <c r="F17" s="62"/>
      <c r="G17" s="64" t="s">
        <v>43</v>
      </c>
      <c r="H17" s="58" t="s">
        <v>43</v>
      </c>
      <c r="I17" s="58" t="s">
        <v>43</v>
      </c>
      <c r="J17" s="58" t="s">
        <v>43</v>
      </c>
      <c r="K17" s="62"/>
      <c r="L17" s="62"/>
      <c r="M17" s="62"/>
      <c r="N17" s="69"/>
      <c r="O17" s="69"/>
      <c r="P17" s="69"/>
      <c r="Q17" s="69"/>
      <c r="R17" s="74"/>
      <c r="S17" s="74"/>
    </row>
    <row r="18" ht="45.0" customHeight="1">
      <c r="A18" s="49" t="str">
        <f t="shared" si="1"/>
        <v>OCT-016</v>
      </c>
      <c r="B18" s="75"/>
      <c r="C18" s="56">
        <v>46309.0</v>
      </c>
      <c r="D18" s="64" t="str">
        <f t="shared" si="2"/>
        <v>Rabu</v>
      </c>
      <c r="E18" s="62"/>
      <c r="F18" s="65"/>
      <c r="G18" s="64" t="s">
        <v>43</v>
      </c>
      <c r="H18" s="58" t="s">
        <v>43</v>
      </c>
      <c r="I18" s="58" t="s">
        <v>43</v>
      </c>
      <c r="J18" s="58" t="s">
        <v>43</v>
      </c>
      <c r="K18" s="62"/>
      <c r="L18" s="62"/>
      <c r="M18" s="62"/>
      <c r="N18" s="69"/>
      <c r="O18" s="69"/>
      <c r="P18" s="69"/>
      <c r="Q18" s="69"/>
      <c r="R18" s="74"/>
      <c r="S18" s="74"/>
    </row>
    <row r="19" ht="45.0" customHeight="1">
      <c r="A19" s="49" t="str">
        <f t="shared" si="1"/>
        <v>OCT-017</v>
      </c>
      <c r="B19" s="75"/>
      <c r="C19" s="56">
        <v>46310.0</v>
      </c>
      <c r="D19" s="64" t="str">
        <f t="shared" si="2"/>
        <v>Kamis</v>
      </c>
      <c r="E19" s="62"/>
      <c r="F19" s="62"/>
      <c r="G19" s="64" t="s">
        <v>43</v>
      </c>
      <c r="H19" s="58" t="s">
        <v>43</v>
      </c>
      <c r="I19" s="58" t="s">
        <v>43</v>
      </c>
      <c r="J19" s="58" t="s">
        <v>43</v>
      </c>
      <c r="K19" s="62"/>
      <c r="L19" s="62"/>
      <c r="M19" s="62"/>
      <c r="N19" s="69"/>
      <c r="O19" s="69"/>
      <c r="P19" s="69"/>
      <c r="Q19" s="69"/>
      <c r="R19" s="74"/>
      <c r="S19" s="74"/>
    </row>
    <row r="20" ht="49.5" customHeight="1">
      <c r="A20" s="49" t="str">
        <f t="shared" si="1"/>
        <v>OCT-018</v>
      </c>
      <c r="B20" s="75"/>
      <c r="C20" s="56">
        <v>46311.0</v>
      </c>
      <c r="D20" s="64" t="str">
        <f t="shared" si="2"/>
        <v>Jumat</v>
      </c>
      <c r="E20" s="62"/>
      <c r="F20" s="65"/>
      <c r="G20" s="64" t="s">
        <v>43</v>
      </c>
      <c r="H20" s="58" t="s">
        <v>43</v>
      </c>
      <c r="I20" s="58" t="s">
        <v>43</v>
      </c>
      <c r="J20" s="58" t="s">
        <v>43</v>
      </c>
      <c r="K20" s="62"/>
      <c r="L20" s="62"/>
      <c r="M20" s="62"/>
      <c r="N20" s="69"/>
      <c r="O20" s="69"/>
      <c r="P20" s="69"/>
      <c r="Q20" s="69"/>
      <c r="R20" s="74"/>
      <c r="S20" s="74"/>
    </row>
    <row r="21" ht="45.0" customHeight="1">
      <c r="A21" s="49" t="str">
        <f t="shared" si="1"/>
        <v>OCT-019</v>
      </c>
      <c r="B21" s="75"/>
      <c r="C21" s="56">
        <v>46312.0</v>
      </c>
      <c r="D21" s="64" t="str">
        <f t="shared" si="2"/>
        <v>Sabtu</v>
      </c>
      <c r="E21" s="62"/>
      <c r="F21" s="65"/>
      <c r="G21" s="64" t="s">
        <v>43</v>
      </c>
      <c r="H21" s="58" t="s">
        <v>43</v>
      </c>
      <c r="I21" s="58" t="s">
        <v>43</v>
      </c>
      <c r="J21" s="58" t="s">
        <v>43</v>
      </c>
      <c r="K21" s="62"/>
      <c r="L21" s="62"/>
      <c r="M21" s="62"/>
      <c r="N21" s="69"/>
      <c r="O21" s="69"/>
      <c r="P21" s="69"/>
      <c r="Q21" s="69"/>
      <c r="R21" s="74"/>
      <c r="S21" s="74"/>
    </row>
    <row r="22" ht="45.0" customHeight="1">
      <c r="A22" s="49" t="str">
        <f t="shared" si="1"/>
        <v>OCT-020</v>
      </c>
      <c r="B22" s="75"/>
      <c r="C22" s="56">
        <v>46313.0</v>
      </c>
      <c r="D22" s="64" t="str">
        <f t="shared" si="2"/>
        <v>Minggu</v>
      </c>
      <c r="E22" s="62"/>
      <c r="F22" s="62"/>
      <c r="G22" s="64" t="s">
        <v>43</v>
      </c>
      <c r="H22" s="58" t="s">
        <v>43</v>
      </c>
      <c r="I22" s="58" t="s">
        <v>43</v>
      </c>
      <c r="J22" s="58" t="s">
        <v>43</v>
      </c>
      <c r="K22" s="62"/>
      <c r="L22" s="62"/>
      <c r="M22" s="62"/>
      <c r="N22" s="69"/>
      <c r="O22" s="69"/>
      <c r="P22" s="69"/>
      <c r="Q22" s="69"/>
      <c r="R22" s="74"/>
      <c r="S22" s="74"/>
    </row>
    <row r="23" ht="45.0" customHeight="1">
      <c r="A23" s="49" t="str">
        <f t="shared" si="1"/>
        <v>OCT-021</v>
      </c>
      <c r="B23" s="89"/>
      <c r="C23" s="56">
        <v>46314.0</v>
      </c>
      <c r="D23" s="64" t="str">
        <f t="shared" si="2"/>
        <v>Senin</v>
      </c>
      <c r="E23" s="62"/>
      <c r="F23" s="65"/>
      <c r="G23" s="64" t="s">
        <v>43</v>
      </c>
      <c r="H23" s="58" t="s">
        <v>43</v>
      </c>
      <c r="I23" s="58" t="s">
        <v>43</v>
      </c>
      <c r="J23" s="58" t="s">
        <v>43</v>
      </c>
      <c r="K23" s="62"/>
      <c r="L23" s="62"/>
      <c r="M23" s="62"/>
      <c r="N23" s="69"/>
      <c r="O23" s="69"/>
      <c r="P23" s="69"/>
      <c r="Q23" s="69"/>
      <c r="R23" s="74"/>
      <c r="S23" s="74"/>
    </row>
    <row r="24" ht="45.0" customHeight="1">
      <c r="A24" s="49" t="str">
        <f t="shared" si="1"/>
        <v>OCT-022</v>
      </c>
      <c r="B24" s="54" t="s">
        <v>90</v>
      </c>
      <c r="C24" s="56">
        <v>46315.0</v>
      </c>
      <c r="D24" s="64" t="str">
        <f t="shared" si="2"/>
        <v>Selasa</v>
      </c>
      <c r="E24" s="62" t="s">
        <v>120</v>
      </c>
      <c r="F24" s="62"/>
      <c r="G24" s="64" t="s">
        <v>43</v>
      </c>
      <c r="H24" s="58" t="s">
        <v>43</v>
      </c>
      <c r="I24" s="58" t="s">
        <v>43</v>
      </c>
      <c r="J24" s="58" t="s">
        <v>43</v>
      </c>
      <c r="K24" s="62"/>
      <c r="L24" s="62"/>
      <c r="M24" s="62"/>
      <c r="N24" s="69"/>
      <c r="O24" s="69"/>
      <c r="P24" s="69"/>
      <c r="Q24" s="69"/>
      <c r="R24" s="74"/>
      <c r="S24" s="74"/>
    </row>
    <row r="25" ht="45.0" customHeight="1">
      <c r="A25" s="49" t="str">
        <f t="shared" si="1"/>
        <v>OCT-023</v>
      </c>
      <c r="B25" s="75"/>
      <c r="C25" s="56">
        <v>46316.0</v>
      </c>
      <c r="D25" s="64" t="str">
        <f t="shared" si="2"/>
        <v>Rabu</v>
      </c>
      <c r="E25" s="62"/>
      <c r="F25" s="65"/>
      <c r="G25" s="64" t="s">
        <v>43</v>
      </c>
      <c r="H25" s="58" t="s">
        <v>43</v>
      </c>
      <c r="I25" s="58" t="s">
        <v>43</v>
      </c>
      <c r="J25" s="58" t="s">
        <v>43</v>
      </c>
      <c r="K25" s="62"/>
      <c r="L25" s="62"/>
      <c r="M25" s="62"/>
      <c r="N25" s="69"/>
      <c r="O25" s="69"/>
      <c r="P25" s="69"/>
      <c r="Q25" s="69"/>
      <c r="R25" s="74"/>
      <c r="S25" s="74"/>
    </row>
    <row r="26" ht="45.0" customHeight="1">
      <c r="A26" s="49" t="str">
        <f t="shared" si="1"/>
        <v>OCT-024</v>
      </c>
      <c r="B26" s="75"/>
      <c r="C26" s="56">
        <v>46317.0</v>
      </c>
      <c r="D26" s="64" t="str">
        <f t="shared" si="2"/>
        <v>Kamis</v>
      </c>
      <c r="E26" s="62"/>
      <c r="F26" s="65"/>
      <c r="G26" s="64" t="s">
        <v>43</v>
      </c>
      <c r="H26" s="58" t="s">
        <v>43</v>
      </c>
      <c r="I26" s="58" t="s">
        <v>43</v>
      </c>
      <c r="J26" s="58" t="s">
        <v>43</v>
      </c>
      <c r="K26" s="62"/>
      <c r="L26" s="62"/>
      <c r="M26" s="62"/>
      <c r="N26" s="69"/>
      <c r="O26" s="69"/>
      <c r="P26" s="69"/>
      <c r="Q26" s="69"/>
      <c r="R26" s="74"/>
      <c r="S26" s="74"/>
    </row>
    <row r="27" ht="45.0" customHeight="1">
      <c r="A27" s="49" t="str">
        <f t="shared" si="1"/>
        <v>OCT-025</v>
      </c>
      <c r="B27" s="75"/>
      <c r="C27" s="56">
        <v>46318.0</v>
      </c>
      <c r="D27" s="64" t="str">
        <f t="shared" si="2"/>
        <v>Jumat</v>
      </c>
      <c r="E27" s="62"/>
      <c r="F27" s="65"/>
      <c r="G27" s="64" t="s">
        <v>43</v>
      </c>
      <c r="H27" s="58" t="s">
        <v>43</v>
      </c>
      <c r="I27" s="58" t="s">
        <v>43</v>
      </c>
      <c r="J27" s="58" t="s">
        <v>43</v>
      </c>
      <c r="K27" s="62"/>
      <c r="L27" s="62"/>
      <c r="M27" s="62"/>
      <c r="N27" s="69"/>
      <c r="O27" s="69"/>
      <c r="P27" s="69"/>
      <c r="Q27" s="69"/>
      <c r="R27" s="74"/>
      <c r="S27" s="74"/>
    </row>
    <row r="28" ht="40.5" customHeight="1">
      <c r="A28" s="49" t="str">
        <f t="shared" si="1"/>
        <v>OCT-026</v>
      </c>
      <c r="B28" s="75"/>
      <c r="C28" s="56">
        <v>46319.0</v>
      </c>
      <c r="D28" s="64" t="str">
        <f t="shared" si="2"/>
        <v>Sabtu</v>
      </c>
      <c r="E28" s="62"/>
      <c r="F28" s="62"/>
      <c r="G28" s="64" t="s">
        <v>43</v>
      </c>
      <c r="H28" s="58" t="s">
        <v>43</v>
      </c>
      <c r="I28" s="58" t="s">
        <v>43</v>
      </c>
      <c r="J28" s="58" t="s">
        <v>43</v>
      </c>
      <c r="K28" s="62"/>
      <c r="L28" s="62"/>
      <c r="M28" s="62"/>
      <c r="N28" s="69"/>
      <c r="O28" s="69"/>
      <c r="P28" s="69"/>
      <c r="Q28" s="69"/>
      <c r="R28" s="74"/>
      <c r="S28" s="74"/>
    </row>
    <row r="29" ht="45.0" customHeight="1">
      <c r="A29" s="49" t="str">
        <f t="shared" si="1"/>
        <v>OCT-027</v>
      </c>
      <c r="B29" s="75"/>
      <c r="C29" s="56">
        <v>46320.0</v>
      </c>
      <c r="D29" s="64" t="str">
        <f t="shared" si="2"/>
        <v>Minggu</v>
      </c>
      <c r="E29" s="62"/>
      <c r="F29" s="62"/>
      <c r="G29" s="64" t="s">
        <v>43</v>
      </c>
      <c r="H29" s="58" t="s">
        <v>43</v>
      </c>
      <c r="I29" s="58" t="s">
        <v>43</v>
      </c>
      <c r="J29" s="58" t="s">
        <v>43</v>
      </c>
      <c r="K29" s="62"/>
      <c r="L29" s="62"/>
      <c r="M29" s="62"/>
      <c r="N29" s="69"/>
      <c r="O29" s="69"/>
      <c r="P29" s="69"/>
      <c r="Q29" s="69"/>
      <c r="R29" s="74"/>
      <c r="S29" s="74"/>
    </row>
    <row r="30" ht="45.0" customHeight="1">
      <c r="A30" s="49" t="str">
        <f t="shared" si="1"/>
        <v>OCT-028</v>
      </c>
      <c r="B30" s="89"/>
      <c r="C30" s="56">
        <v>46321.0</v>
      </c>
      <c r="D30" s="64" t="str">
        <f t="shared" si="2"/>
        <v>Senin</v>
      </c>
      <c r="E30" s="62"/>
      <c r="F30" s="62"/>
      <c r="G30" s="64" t="s">
        <v>43</v>
      </c>
      <c r="H30" s="58" t="s">
        <v>43</v>
      </c>
      <c r="I30" s="58" t="s">
        <v>43</v>
      </c>
      <c r="J30" s="58" t="s">
        <v>43</v>
      </c>
      <c r="K30" s="62"/>
      <c r="L30" s="62"/>
      <c r="M30" s="62"/>
      <c r="N30" s="69"/>
      <c r="O30" s="69"/>
      <c r="P30" s="69"/>
      <c r="Q30" s="69"/>
      <c r="R30" s="74"/>
      <c r="S30" s="74"/>
    </row>
    <row r="31" ht="45.0" customHeight="1">
      <c r="A31" s="49" t="str">
        <f t="shared" si="1"/>
        <v>OCT-029</v>
      </c>
      <c r="B31" s="54" t="s">
        <v>101</v>
      </c>
      <c r="C31" s="56">
        <v>46322.0</v>
      </c>
      <c r="D31" s="64" t="str">
        <f t="shared" si="2"/>
        <v>Selasa</v>
      </c>
      <c r="E31" s="62"/>
      <c r="F31" s="62"/>
      <c r="G31" s="64" t="s">
        <v>43</v>
      </c>
      <c r="H31" s="58" t="s">
        <v>43</v>
      </c>
      <c r="I31" s="58" t="s">
        <v>43</v>
      </c>
      <c r="J31" s="58" t="s">
        <v>43</v>
      </c>
      <c r="K31" s="62"/>
      <c r="L31" s="62"/>
      <c r="M31" s="62"/>
      <c r="N31" s="69"/>
      <c r="O31" s="69"/>
      <c r="P31" s="69"/>
      <c r="Q31" s="69"/>
      <c r="R31" s="74"/>
      <c r="S31" s="74"/>
    </row>
    <row r="32" ht="45.0" customHeight="1">
      <c r="A32" s="49" t="str">
        <f t="shared" si="1"/>
        <v>OCT-030</v>
      </c>
      <c r="B32" s="75"/>
      <c r="C32" s="56">
        <v>46323.0</v>
      </c>
      <c r="D32" s="64" t="str">
        <f t="shared" si="2"/>
        <v>Rabu</v>
      </c>
      <c r="E32" s="62"/>
      <c r="F32" s="65"/>
      <c r="G32" s="64" t="s">
        <v>43</v>
      </c>
      <c r="H32" s="58" t="s">
        <v>43</v>
      </c>
      <c r="I32" s="58" t="s">
        <v>43</v>
      </c>
      <c r="J32" s="58" t="s">
        <v>43</v>
      </c>
      <c r="K32" s="62"/>
      <c r="L32" s="62"/>
      <c r="M32" s="62"/>
      <c r="N32" s="69"/>
      <c r="O32" s="69"/>
      <c r="P32" s="69"/>
      <c r="Q32" s="69"/>
      <c r="R32" s="74"/>
      <c r="S32" s="74"/>
    </row>
    <row r="33" ht="45.0" customHeight="1">
      <c r="A33" s="49" t="str">
        <f t="shared" si="1"/>
        <v>OCT-031</v>
      </c>
      <c r="B33" s="75"/>
      <c r="C33" s="56">
        <v>46324.0</v>
      </c>
      <c r="D33" s="64" t="str">
        <f t="shared" si="2"/>
        <v>Kamis</v>
      </c>
      <c r="E33" s="62"/>
      <c r="F33" s="62"/>
      <c r="G33" s="64" t="s">
        <v>43</v>
      </c>
      <c r="H33" s="58" t="s">
        <v>43</v>
      </c>
      <c r="I33" s="58" t="s">
        <v>43</v>
      </c>
      <c r="J33" s="58" t="s">
        <v>43</v>
      </c>
      <c r="K33" s="62"/>
      <c r="L33" s="62"/>
      <c r="M33" s="62"/>
      <c r="N33" s="69"/>
      <c r="O33" s="69"/>
      <c r="P33" s="69"/>
      <c r="Q33" s="69"/>
      <c r="R33" s="74"/>
      <c r="S33" s="74"/>
    </row>
    <row r="34" ht="45.0" customHeight="1">
      <c r="A34" s="49" t="str">
        <f t="shared" si="1"/>
        <v>OCT-032</v>
      </c>
      <c r="B34" s="75"/>
      <c r="C34" s="56">
        <v>46325.0</v>
      </c>
      <c r="D34" s="64" t="str">
        <f t="shared" si="2"/>
        <v>Jumat</v>
      </c>
      <c r="E34" s="62"/>
      <c r="F34" s="62"/>
      <c r="G34" s="64" t="s">
        <v>43</v>
      </c>
      <c r="H34" s="58" t="s">
        <v>43</v>
      </c>
      <c r="I34" s="58" t="s">
        <v>43</v>
      </c>
      <c r="J34" s="58" t="s">
        <v>43</v>
      </c>
      <c r="K34" s="62"/>
      <c r="L34" s="62"/>
      <c r="M34" s="62"/>
      <c r="N34" s="69"/>
      <c r="O34" s="69"/>
      <c r="P34" s="69"/>
      <c r="Q34" s="69"/>
      <c r="R34" s="74"/>
      <c r="S34" s="74"/>
    </row>
    <row r="35" ht="45.0" customHeight="1">
      <c r="A35" s="49" t="str">
        <f t="shared" si="1"/>
        <v>OCT-033</v>
      </c>
      <c r="B35" s="89"/>
      <c r="C35" s="56">
        <v>46326.0</v>
      </c>
      <c r="D35" s="64" t="str">
        <f t="shared" si="2"/>
        <v>Sabtu</v>
      </c>
      <c r="E35" s="62"/>
      <c r="F35" s="62"/>
      <c r="G35" s="64" t="s">
        <v>43</v>
      </c>
      <c r="H35" s="58" t="s">
        <v>43</v>
      </c>
      <c r="I35" s="58" t="s">
        <v>43</v>
      </c>
      <c r="J35" s="58" t="s">
        <v>43</v>
      </c>
      <c r="K35" s="62"/>
      <c r="L35" s="62"/>
      <c r="M35" s="62"/>
      <c r="N35" s="69"/>
      <c r="O35" s="69"/>
      <c r="P35" s="69"/>
      <c r="Q35" s="69"/>
      <c r="R35" s="74"/>
      <c r="S35" s="74"/>
    </row>
  </sheetData>
  <mergeCells count="6">
    <mergeCell ref="B3:B9"/>
    <mergeCell ref="B10:B16"/>
    <mergeCell ref="B17:B23"/>
    <mergeCell ref="B24:B30"/>
    <mergeCell ref="C1:L1"/>
    <mergeCell ref="B31:B35"/>
  </mergeCells>
  <conditionalFormatting sqref="G3:G35">
    <cfRule type="cellIs" dxfId="0" priority="1" stopIfTrue="1" operator="equal">
      <formula>"Not Started"</formula>
    </cfRule>
  </conditionalFormatting>
  <conditionalFormatting sqref="G3:G35">
    <cfRule type="cellIs" dxfId="1" priority="2" stopIfTrue="1" operator="equal">
      <formula>"In Progress"</formula>
    </cfRule>
  </conditionalFormatting>
  <conditionalFormatting sqref="G3:G35">
    <cfRule type="cellIs" dxfId="2" priority="3" stopIfTrue="1" operator="equal">
      <formula>"Review"</formula>
    </cfRule>
  </conditionalFormatting>
  <conditionalFormatting sqref="G3:G35">
    <cfRule type="cellIs" dxfId="3" priority="4" stopIfTrue="1" operator="equal">
      <formula>"Done"</formula>
    </cfRule>
  </conditionalFormatting>
  <conditionalFormatting sqref="G3:J35">
    <cfRule type="cellIs" dxfId="4" priority="5" stopIfTrue="1" operator="equal">
      <formula>"Not Started"</formula>
    </cfRule>
  </conditionalFormatting>
  <dataValidations>
    <dataValidation type="list" allowBlank="1" sqref="G3:G35">
      <formula1>"Not Started,In Progress,Review,Done"</formula1>
    </dataValidation>
    <dataValidation type="list" allowBlank="1" sqref="I3:I35">
      <formula1>"Video,Photo,Carousel"</formula1>
    </dataValidation>
    <dataValidation type="list" allowBlank="1" sqref="H3:H35">
      <formula1>"Instagram,TikTok,YouTube"</formula1>
    </dataValidation>
    <dataValidation type="list" allowBlank="1" sqref="M3:Q35">
      <formula1>Team!$A$2:$A$6</formula1>
    </dataValidation>
    <dataValidation type="list" allowBlank="1" sqref="J3:J35">
      <formula1>"Edukasi,Hiburan,Promosi,Inspirasi"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5851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6.25"/>
    <col customWidth="1" min="3" max="3" width="15.88"/>
    <col customWidth="1" min="4" max="4" width="9.13"/>
    <col customWidth="1" min="5" max="5" width="17.75"/>
    <col customWidth="1" min="6" max="6" width="9.0"/>
    <col customWidth="1" min="7" max="7" width="20.63"/>
    <col customWidth="1" min="8" max="8" width="20.5"/>
    <col customWidth="1" min="9" max="9" width="17.13"/>
    <col customWidth="1" min="10" max="10" width="23.13"/>
    <col customWidth="1" min="11" max="11" width="13.5"/>
    <col customWidth="1" min="12" max="12" width="17.38"/>
    <col customWidth="1" min="13" max="13" width="13.13"/>
  </cols>
  <sheetData>
    <row r="1" ht="52.5" customHeight="1">
      <c r="A1" s="6"/>
      <c r="B1" s="7"/>
      <c r="C1" s="28" t="s">
        <v>119</v>
      </c>
      <c r="D1" s="11"/>
      <c r="E1" s="11"/>
      <c r="F1" s="11"/>
      <c r="G1" s="11"/>
      <c r="H1" s="11"/>
      <c r="I1" s="11"/>
      <c r="J1" s="11"/>
      <c r="K1" s="11"/>
      <c r="L1" s="16"/>
      <c r="M1" s="7"/>
      <c r="N1" s="20"/>
      <c r="O1" s="20"/>
      <c r="P1" s="20"/>
      <c r="Q1" s="20"/>
      <c r="R1" s="20"/>
      <c r="S1" s="20"/>
    </row>
    <row r="2" ht="45.0" customHeight="1">
      <c r="A2" s="23" t="s">
        <v>16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12</v>
      </c>
      <c r="K2" s="26" t="s">
        <v>13</v>
      </c>
      <c r="L2" s="26" t="s">
        <v>14</v>
      </c>
      <c r="M2" s="26" t="s">
        <v>20</v>
      </c>
      <c r="N2" s="26" t="s">
        <v>21</v>
      </c>
      <c r="O2" s="26" t="s">
        <v>23</v>
      </c>
      <c r="P2" s="26" t="s">
        <v>25</v>
      </c>
      <c r="Q2" s="26" t="s">
        <v>26</v>
      </c>
      <c r="R2" s="26" t="s">
        <v>27</v>
      </c>
      <c r="S2" s="26" t="s">
        <v>28</v>
      </c>
    </row>
    <row r="3" ht="45.0" customHeight="1">
      <c r="A3" s="49" t="str">
        <f t="shared" ref="A3:A37" si="1">"NOV-"&amp;TEXT(ROW()-2, "000")</f>
        <v>NOV-001</v>
      </c>
      <c r="B3" s="54" t="s">
        <v>17</v>
      </c>
      <c r="C3" s="56">
        <v>46322.0</v>
      </c>
      <c r="D3" s="64" t="str">
        <f t="shared" ref="D3:D37" si="2">IF(C3="","",TEXT(C3,"[$-id-ID]dddd"))</f>
        <v>Selasa</v>
      </c>
      <c r="E3" s="62"/>
      <c r="F3" s="62"/>
      <c r="G3" s="64" t="s">
        <v>43</v>
      </c>
      <c r="H3" s="58" t="s">
        <v>43</v>
      </c>
      <c r="I3" s="58" t="s">
        <v>43</v>
      </c>
      <c r="J3" s="58" t="s">
        <v>43</v>
      </c>
      <c r="K3" s="62"/>
      <c r="L3" s="62"/>
      <c r="M3" s="62"/>
      <c r="N3" s="69"/>
      <c r="O3" s="69"/>
      <c r="P3" s="69"/>
      <c r="Q3" s="69"/>
      <c r="R3" s="74"/>
      <c r="S3" s="74"/>
    </row>
    <row r="4" ht="45.0" customHeight="1">
      <c r="A4" s="49" t="str">
        <f t="shared" si="1"/>
        <v>NOV-002</v>
      </c>
      <c r="B4" s="75"/>
      <c r="C4" s="56">
        <v>46323.0</v>
      </c>
      <c r="D4" s="64" t="str">
        <f t="shared" si="2"/>
        <v>Rabu</v>
      </c>
      <c r="E4" s="62"/>
      <c r="F4" s="62"/>
      <c r="G4" s="64" t="s">
        <v>43</v>
      </c>
      <c r="H4" s="58" t="s">
        <v>43</v>
      </c>
      <c r="I4" s="58" t="s">
        <v>43</v>
      </c>
      <c r="J4" s="58" t="s">
        <v>43</v>
      </c>
      <c r="K4" s="62"/>
      <c r="L4" s="62"/>
      <c r="M4" s="62"/>
      <c r="N4" s="69"/>
      <c r="O4" s="69"/>
      <c r="P4" s="69"/>
      <c r="Q4" s="69"/>
      <c r="R4" s="74"/>
      <c r="S4" s="74"/>
    </row>
    <row r="5" ht="45.0" customHeight="1">
      <c r="A5" s="49" t="str">
        <f t="shared" si="1"/>
        <v>NOV-003</v>
      </c>
      <c r="B5" s="75"/>
      <c r="C5" s="56">
        <v>46324.0</v>
      </c>
      <c r="D5" s="64" t="str">
        <f t="shared" si="2"/>
        <v>Kamis</v>
      </c>
      <c r="E5" s="62"/>
      <c r="F5" s="62"/>
      <c r="G5" s="64" t="s">
        <v>43</v>
      </c>
      <c r="H5" s="58" t="s">
        <v>43</v>
      </c>
      <c r="I5" s="58" t="s">
        <v>43</v>
      </c>
      <c r="J5" s="58" t="s">
        <v>43</v>
      </c>
      <c r="K5" s="62"/>
      <c r="L5" s="62"/>
      <c r="M5" s="62"/>
      <c r="N5" s="69"/>
      <c r="O5" s="69"/>
      <c r="P5" s="69"/>
      <c r="Q5" s="69"/>
      <c r="R5" s="74"/>
      <c r="S5" s="74"/>
    </row>
    <row r="6" ht="45.0" customHeight="1">
      <c r="A6" s="49" t="str">
        <f t="shared" si="1"/>
        <v>NOV-004</v>
      </c>
      <c r="B6" s="75"/>
      <c r="C6" s="56">
        <v>46325.0</v>
      </c>
      <c r="D6" s="64" t="str">
        <f t="shared" si="2"/>
        <v>Jumat</v>
      </c>
      <c r="E6" s="62"/>
      <c r="F6" s="65"/>
      <c r="G6" s="64" t="s">
        <v>43</v>
      </c>
      <c r="H6" s="58" t="s">
        <v>43</v>
      </c>
      <c r="I6" s="58" t="s">
        <v>43</v>
      </c>
      <c r="J6" s="58" t="s">
        <v>43</v>
      </c>
      <c r="K6" s="62"/>
      <c r="L6" s="62"/>
      <c r="M6" s="62"/>
      <c r="N6" s="69"/>
      <c r="O6" s="69"/>
      <c r="P6" s="69"/>
      <c r="Q6" s="69"/>
      <c r="R6" s="74"/>
      <c r="S6" s="74"/>
    </row>
    <row r="7" ht="45.0" customHeight="1">
      <c r="A7" s="49" t="str">
        <f t="shared" si="1"/>
        <v>NOV-005</v>
      </c>
      <c r="B7" s="75"/>
      <c r="C7" s="56">
        <v>46326.0</v>
      </c>
      <c r="D7" s="64" t="str">
        <f t="shared" si="2"/>
        <v>Sabtu</v>
      </c>
      <c r="E7" s="62"/>
      <c r="F7" s="65"/>
      <c r="G7" s="64" t="s">
        <v>43</v>
      </c>
      <c r="H7" s="58" t="s">
        <v>43</v>
      </c>
      <c r="I7" s="58" t="s">
        <v>43</v>
      </c>
      <c r="J7" s="58" t="s">
        <v>43</v>
      </c>
      <c r="K7" s="62"/>
      <c r="L7" s="62"/>
      <c r="M7" s="62"/>
      <c r="N7" s="69"/>
      <c r="O7" s="69"/>
      <c r="P7" s="69"/>
      <c r="Q7" s="69"/>
      <c r="R7" s="74"/>
      <c r="S7" s="74"/>
    </row>
    <row r="8" ht="45.0" customHeight="1">
      <c r="A8" s="49" t="str">
        <f t="shared" si="1"/>
        <v>NOV-006</v>
      </c>
      <c r="B8" s="75"/>
      <c r="C8" s="56">
        <v>46327.0</v>
      </c>
      <c r="D8" s="64" t="str">
        <f t="shared" si="2"/>
        <v>Minggu</v>
      </c>
      <c r="E8" s="62"/>
      <c r="F8" s="65"/>
      <c r="G8" s="64" t="s">
        <v>43</v>
      </c>
      <c r="H8" s="58" t="s">
        <v>43</v>
      </c>
      <c r="I8" s="58" t="s">
        <v>43</v>
      </c>
      <c r="J8" s="58" t="s">
        <v>43</v>
      </c>
      <c r="K8" s="62"/>
      <c r="L8" s="62"/>
      <c r="M8" s="62"/>
      <c r="N8" s="69"/>
      <c r="O8" s="69"/>
      <c r="P8" s="69"/>
      <c r="Q8" s="69"/>
      <c r="R8" s="74"/>
      <c r="S8" s="74"/>
    </row>
    <row r="9" ht="45.0" customHeight="1">
      <c r="A9" s="49" t="str">
        <f t="shared" si="1"/>
        <v>NOV-007</v>
      </c>
      <c r="B9" s="89"/>
      <c r="C9" s="56">
        <v>46328.0</v>
      </c>
      <c r="D9" s="64" t="str">
        <f t="shared" si="2"/>
        <v>Senin</v>
      </c>
      <c r="E9" s="62"/>
      <c r="F9" s="62"/>
      <c r="G9" s="64" t="s">
        <v>43</v>
      </c>
      <c r="H9" s="58" t="s">
        <v>43</v>
      </c>
      <c r="I9" s="58" t="s">
        <v>43</v>
      </c>
      <c r="J9" s="58" t="s">
        <v>43</v>
      </c>
      <c r="K9" s="62"/>
      <c r="L9" s="62"/>
      <c r="M9" s="62"/>
      <c r="N9" s="69"/>
      <c r="O9" s="69"/>
      <c r="P9" s="69"/>
      <c r="Q9" s="69"/>
      <c r="R9" s="74"/>
      <c r="S9" s="74"/>
    </row>
    <row r="10" ht="45.0" customHeight="1">
      <c r="A10" s="49" t="str">
        <f t="shared" si="1"/>
        <v>NOV-008</v>
      </c>
      <c r="B10" s="54" t="s">
        <v>59</v>
      </c>
      <c r="C10" s="56">
        <v>46329.0</v>
      </c>
      <c r="D10" s="64" t="str">
        <f t="shared" si="2"/>
        <v>Selasa</v>
      </c>
      <c r="E10" s="62"/>
      <c r="F10" s="62"/>
      <c r="G10" s="64" t="s">
        <v>43</v>
      </c>
      <c r="H10" s="58" t="s">
        <v>43</v>
      </c>
      <c r="I10" s="58" t="s">
        <v>43</v>
      </c>
      <c r="J10" s="58" t="s">
        <v>43</v>
      </c>
      <c r="K10" s="62"/>
      <c r="L10" s="62"/>
      <c r="M10" s="62"/>
      <c r="N10" s="69"/>
      <c r="O10" s="69"/>
      <c r="P10" s="69"/>
      <c r="Q10" s="69"/>
      <c r="R10" s="74"/>
      <c r="S10" s="74"/>
    </row>
    <row r="11" ht="45.0" customHeight="1">
      <c r="A11" s="49" t="str">
        <f t="shared" si="1"/>
        <v>NOV-009</v>
      </c>
      <c r="B11" s="75"/>
      <c r="C11" s="56">
        <v>46330.0</v>
      </c>
      <c r="D11" s="64" t="str">
        <f t="shared" si="2"/>
        <v>Rabu</v>
      </c>
      <c r="E11" s="62"/>
      <c r="F11" s="62"/>
      <c r="G11" s="64" t="s">
        <v>43</v>
      </c>
      <c r="H11" s="58" t="s">
        <v>43</v>
      </c>
      <c r="I11" s="58" t="s">
        <v>43</v>
      </c>
      <c r="J11" s="58" t="s">
        <v>43</v>
      </c>
      <c r="K11" s="62"/>
      <c r="L11" s="62"/>
      <c r="M11" s="62"/>
      <c r="N11" s="69"/>
      <c r="O11" s="69"/>
      <c r="P11" s="69"/>
      <c r="Q11" s="69"/>
      <c r="R11" s="74"/>
      <c r="S11" s="74"/>
    </row>
    <row r="12" ht="45.0" customHeight="1">
      <c r="A12" s="49" t="str">
        <f t="shared" si="1"/>
        <v>NOV-010</v>
      </c>
      <c r="B12" s="75"/>
      <c r="C12" s="56">
        <v>46331.0</v>
      </c>
      <c r="D12" s="64" t="str">
        <f t="shared" si="2"/>
        <v>Kamis</v>
      </c>
      <c r="E12" s="62"/>
      <c r="F12" s="62"/>
      <c r="G12" s="64" t="s">
        <v>43</v>
      </c>
      <c r="H12" s="58" t="s">
        <v>43</v>
      </c>
      <c r="I12" s="58" t="s">
        <v>43</v>
      </c>
      <c r="J12" s="58" t="s">
        <v>43</v>
      </c>
      <c r="K12" s="62"/>
      <c r="L12" s="62"/>
      <c r="M12" s="62"/>
      <c r="N12" s="69"/>
      <c r="O12" s="69"/>
      <c r="P12" s="69"/>
      <c r="Q12" s="69"/>
      <c r="R12" s="74"/>
      <c r="S12" s="74"/>
    </row>
    <row r="13" ht="45.0" customHeight="1">
      <c r="A13" s="49" t="str">
        <f t="shared" si="1"/>
        <v>NOV-011</v>
      </c>
      <c r="B13" s="75"/>
      <c r="C13" s="56">
        <v>46332.0</v>
      </c>
      <c r="D13" s="64" t="str">
        <f t="shared" si="2"/>
        <v>Jumat</v>
      </c>
      <c r="E13" s="62"/>
      <c r="F13" s="62"/>
      <c r="G13" s="64" t="s">
        <v>43</v>
      </c>
      <c r="H13" s="58" t="s">
        <v>43</v>
      </c>
      <c r="I13" s="58" t="s">
        <v>43</v>
      </c>
      <c r="J13" s="58" t="s">
        <v>43</v>
      </c>
      <c r="K13" s="62"/>
      <c r="L13" s="62"/>
      <c r="M13" s="62"/>
      <c r="N13" s="69"/>
      <c r="O13" s="69"/>
      <c r="P13" s="69"/>
      <c r="Q13" s="69"/>
      <c r="R13" s="74"/>
      <c r="S13" s="74"/>
    </row>
    <row r="14" ht="45.0" customHeight="1">
      <c r="A14" s="49" t="str">
        <f t="shared" si="1"/>
        <v>NOV-012</v>
      </c>
      <c r="B14" s="75"/>
      <c r="C14" s="56">
        <v>46333.0</v>
      </c>
      <c r="D14" s="64" t="str">
        <f t="shared" si="2"/>
        <v>Sabtu</v>
      </c>
      <c r="E14" s="62"/>
      <c r="F14" s="62"/>
      <c r="G14" s="64" t="s">
        <v>43</v>
      </c>
      <c r="H14" s="58" t="s">
        <v>43</v>
      </c>
      <c r="I14" s="58" t="s">
        <v>43</v>
      </c>
      <c r="J14" s="58" t="s">
        <v>43</v>
      </c>
      <c r="K14" s="62"/>
      <c r="L14" s="62"/>
      <c r="M14" s="62"/>
      <c r="N14" s="69"/>
      <c r="O14" s="69"/>
      <c r="P14" s="69"/>
      <c r="Q14" s="69"/>
      <c r="R14" s="74"/>
      <c r="S14" s="74"/>
    </row>
    <row r="15" ht="45.0" customHeight="1">
      <c r="A15" s="49" t="str">
        <f t="shared" si="1"/>
        <v>NOV-013</v>
      </c>
      <c r="B15" s="75"/>
      <c r="C15" s="56">
        <v>46334.0</v>
      </c>
      <c r="D15" s="64" t="str">
        <f t="shared" si="2"/>
        <v>Minggu</v>
      </c>
      <c r="E15" s="62"/>
      <c r="F15" s="62"/>
      <c r="G15" s="64" t="s">
        <v>43</v>
      </c>
      <c r="H15" s="58" t="s">
        <v>43</v>
      </c>
      <c r="I15" s="58" t="s">
        <v>43</v>
      </c>
      <c r="J15" s="58" t="s">
        <v>43</v>
      </c>
      <c r="K15" s="62"/>
      <c r="L15" s="62"/>
      <c r="M15" s="62"/>
      <c r="N15" s="69"/>
      <c r="O15" s="69"/>
      <c r="P15" s="69"/>
      <c r="Q15" s="69"/>
      <c r="R15" s="74"/>
      <c r="S15" s="74"/>
    </row>
    <row r="16" ht="45.0" customHeight="1">
      <c r="A16" s="49" t="str">
        <f t="shared" si="1"/>
        <v>NOV-014</v>
      </c>
      <c r="B16" s="89"/>
      <c r="C16" s="56">
        <v>46335.0</v>
      </c>
      <c r="D16" s="64" t="str">
        <f t="shared" si="2"/>
        <v>Senin</v>
      </c>
      <c r="E16" s="62"/>
      <c r="F16" s="65"/>
      <c r="G16" s="64" t="s">
        <v>43</v>
      </c>
      <c r="H16" s="58" t="s">
        <v>43</v>
      </c>
      <c r="I16" s="58" t="s">
        <v>43</v>
      </c>
      <c r="J16" s="58" t="s">
        <v>43</v>
      </c>
      <c r="K16" s="62"/>
      <c r="L16" s="62"/>
      <c r="M16" s="62"/>
      <c r="N16" s="69"/>
      <c r="O16" s="69"/>
      <c r="P16" s="69"/>
      <c r="Q16" s="69"/>
      <c r="R16" s="74"/>
      <c r="S16" s="74"/>
    </row>
    <row r="17" ht="45.0" customHeight="1">
      <c r="A17" s="49" t="str">
        <f t="shared" si="1"/>
        <v>NOV-015</v>
      </c>
      <c r="B17" s="54" t="s">
        <v>78</v>
      </c>
      <c r="C17" s="56">
        <v>46336.0</v>
      </c>
      <c r="D17" s="64" t="str">
        <f t="shared" si="2"/>
        <v>Selasa</v>
      </c>
      <c r="E17" s="62"/>
      <c r="F17" s="62"/>
      <c r="G17" s="64" t="s">
        <v>43</v>
      </c>
      <c r="H17" s="58" t="s">
        <v>43</v>
      </c>
      <c r="I17" s="58" t="s">
        <v>43</v>
      </c>
      <c r="J17" s="58" t="s">
        <v>43</v>
      </c>
      <c r="K17" s="62"/>
      <c r="L17" s="62"/>
      <c r="M17" s="62"/>
      <c r="N17" s="69"/>
      <c r="O17" s="69"/>
      <c r="P17" s="69"/>
      <c r="Q17" s="69"/>
      <c r="R17" s="74"/>
      <c r="S17" s="74"/>
    </row>
    <row r="18" ht="45.0" customHeight="1">
      <c r="A18" s="49" t="str">
        <f t="shared" si="1"/>
        <v>NOV-016</v>
      </c>
      <c r="B18" s="75"/>
      <c r="C18" s="56">
        <v>46337.0</v>
      </c>
      <c r="D18" s="64" t="str">
        <f t="shared" si="2"/>
        <v>Rabu</v>
      </c>
      <c r="E18" s="62"/>
      <c r="F18" s="65"/>
      <c r="G18" s="64" t="s">
        <v>43</v>
      </c>
      <c r="H18" s="58" t="s">
        <v>43</v>
      </c>
      <c r="I18" s="58" t="s">
        <v>43</v>
      </c>
      <c r="J18" s="58" t="s">
        <v>43</v>
      </c>
      <c r="K18" s="62"/>
      <c r="L18" s="62"/>
      <c r="M18" s="62"/>
      <c r="N18" s="69"/>
      <c r="O18" s="69"/>
      <c r="P18" s="69"/>
      <c r="Q18" s="69"/>
      <c r="R18" s="74"/>
      <c r="S18" s="74"/>
    </row>
    <row r="19" ht="45.0" customHeight="1">
      <c r="A19" s="49" t="str">
        <f t="shared" si="1"/>
        <v>NOV-017</v>
      </c>
      <c r="B19" s="75"/>
      <c r="C19" s="56">
        <v>46338.0</v>
      </c>
      <c r="D19" s="64" t="str">
        <f t="shared" si="2"/>
        <v>Kamis</v>
      </c>
      <c r="E19" s="62"/>
      <c r="F19" s="62"/>
      <c r="G19" s="64" t="s">
        <v>43</v>
      </c>
      <c r="H19" s="58" t="s">
        <v>43</v>
      </c>
      <c r="I19" s="58" t="s">
        <v>43</v>
      </c>
      <c r="J19" s="58" t="s">
        <v>43</v>
      </c>
      <c r="K19" s="62"/>
      <c r="L19" s="62"/>
      <c r="M19" s="62"/>
      <c r="N19" s="69"/>
      <c r="O19" s="69"/>
      <c r="P19" s="69"/>
      <c r="Q19" s="69"/>
      <c r="R19" s="74"/>
      <c r="S19" s="74"/>
    </row>
    <row r="20" ht="45.0" customHeight="1">
      <c r="A20" s="49" t="str">
        <f t="shared" si="1"/>
        <v>NOV-018</v>
      </c>
      <c r="B20" s="75"/>
      <c r="C20" s="56">
        <v>46339.0</v>
      </c>
      <c r="D20" s="64" t="str">
        <f t="shared" si="2"/>
        <v>Jumat</v>
      </c>
      <c r="E20" s="62"/>
      <c r="F20" s="65"/>
      <c r="G20" s="64" t="s">
        <v>43</v>
      </c>
      <c r="H20" s="58" t="s">
        <v>43</v>
      </c>
      <c r="I20" s="58" t="s">
        <v>43</v>
      </c>
      <c r="J20" s="58" t="s">
        <v>43</v>
      </c>
      <c r="K20" s="62"/>
      <c r="L20" s="62"/>
      <c r="M20" s="62"/>
      <c r="N20" s="69"/>
      <c r="O20" s="69"/>
      <c r="P20" s="69"/>
      <c r="Q20" s="69"/>
      <c r="R20" s="74"/>
      <c r="S20" s="74"/>
    </row>
    <row r="21" ht="45.0" customHeight="1">
      <c r="A21" s="49" t="str">
        <f t="shared" si="1"/>
        <v>NOV-019</v>
      </c>
      <c r="B21" s="75"/>
      <c r="C21" s="56">
        <v>46340.0</v>
      </c>
      <c r="D21" s="64" t="str">
        <f t="shared" si="2"/>
        <v>Sabtu</v>
      </c>
      <c r="E21" s="62"/>
      <c r="F21" s="65"/>
      <c r="G21" s="64" t="s">
        <v>43</v>
      </c>
      <c r="H21" s="58" t="s">
        <v>43</v>
      </c>
      <c r="I21" s="58" t="s">
        <v>43</v>
      </c>
      <c r="J21" s="58" t="s">
        <v>43</v>
      </c>
      <c r="K21" s="62"/>
      <c r="L21" s="62"/>
      <c r="M21" s="62"/>
      <c r="N21" s="69"/>
      <c r="O21" s="69"/>
      <c r="P21" s="69"/>
      <c r="Q21" s="69"/>
      <c r="R21" s="74"/>
      <c r="S21" s="74"/>
    </row>
    <row r="22" ht="45.0" customHeight="1">
      <c r="A22" s="49" t="str">
        <f t="shared" si="1"/>
        <v>NOV-020</v>
      </c>
      <c r="B22" s="75"/>
      <c r="C22" s="56">
        <v>46341.0</v>
      </c>
      <c r="D22" s="64" t="str">
        <f t="shared" si="2"/>
        <v>Minggu</v>
      </c>
      <c r="E22" s="62"/>
      <c r="F22" s="62"/>
      <c r="G22" s="64" t="s">
        <v>43</v>
      </c>
      <c r="H22" s="58" t="s">
        <v>43</v>
      </c>
      <c r="I22" s="58" t="s">
        <v>43</v>
      </c>
      <c r="J22" s="58" t="s">
        <v>43</v>
      </c>
      <c r="K22" s="62"/>
      <c r="L22" s="62"/>
      <c r="M22" s="62"/>
      <c r="N22" s="69"/>
      <c r="O22" s="69"/>
      <c r="P22" s="69"/>
      <c r="Q22" s="69"/>
      <c r="R22" s="74"/>
      <c r="S22" s="74"/>
    </row>
    <row r="23" ht="45.0" customHeight="1">
      <c r="A23" s="49" t="str">
        <f t="shared" si="1"/>
        <v>NOV-021</v>
      </c>
      <c r="B23" s="89"/>
      <c r="C23" s="56">
        <v>46342.0</v>
      </c>
      <c r="D23" s="64" t="str">
        <f t="shared" si="2"/>
        <v>Senin</v>
      </c>
      <c r="E23" s="62"/>
      <c r="F23" s="65"/>
      <c r="G23" s="64" t="s">
        <v>43</v>
      </c>
      <c r="H23" s="58" t="s">
        <v>43</v>
      </c>
      <c r="I23" s="58" t="s">
        <v>43</v>
      </c>
      <c r="J23" s="58" t="s">
        <v>43</v>
      </c>
      <c r="K23" s="62"/>
      <c r="L23" s="62"/>
      <c r="M23" s="62"/>
      <c r="N23" s="69"/>
      <c r="O23" s="69"/>
      <c r="P23" s="69"/>
      <c r="Q23" s="69"/>
      <c r="R23" s="74"/>
      <c r="S23" s="74"/>
    </row>
    <row r="24" ht="45.0" customHeight="1">
      <c r="A24" s="49" t="str">
        <f t="shared" si="1"/>
        <v>NOV-022</v>
      </c>
      <c r="B24" s="54" t="s">
        <v>90</v>
      </c>
      <c r="C24" s="56">
        <v>46343.0</v>
      </c>
      <c r="D24" s="64" t="str">
        <f t="shared" si="2"/>
        <v>Selasa</v>
      </c>
      <c r="E24" s="62"/>
      <c r="F24" s="62"/>
      <c r="G24" s="64" t="s">
        <v>43</v>
      </c>
      <c r="H24" s="58" t="s">
        <v>43</v>
      </c>
      <c r="I24" s="58" t="s">
        <v>43</v>
      </c>
      <c r="J24" s="58" t="s">
        <v>43</v>
      </c>
      <c r="K24" s="62"/>
      <c r="L24" s="62"/>
      <c r="M24" s="62"/>
      <c r="N24" s="69"/>
      <c r="O24" s="69"/>
      <c r="P24" s="69"/>
      <c r="Q24" s="69"/>
      <c r="R24" s="74"/>
      <c r="S24" s="74"/>
    </row>
    <row r="25" ht="45.0" customHeight="1">
      <c r="A25" s="49" t="str">
        <f t="shared" si="1"/>
        <v>NOV-023</v>
      </c>
      <c r="B25" s="75"/>
      <c r="C25" s="56">
        <v>46344.0</v>
      </c>
      <c r="D25" s="64" t="str">
        <f t="shared" si="2"/>
        <v>Rabu</v>
      </c>
      <c r="E25" s="62"/>
      <c r="F25" s="65"/>
      <c r="G25" s="64" t="s">
        <v>43</v>
      </c>
      <c r="H25" s="58" t="s">
        <v>43</v>
      </c>
      <c r="I25" s="58" t="s">
        <v>43</v>
      </c>
      <c r="J25" s="58" t="s">
        <v>43</v>
      </c>
      <c r="K25" s="62"/>
      <c r="L25" s="62"/>
      <c r="M25" s="62"/>
      <c r="N25" s="69"/>
      <c r="O25" s="69"/>
      <c r="P25" s="69"/>
      <c r="Q25" s="69"/>
      <c r="R25" s="74"/>
      <c r="S25" s="74"/>
    </row>
    <row r="26" ht="45.0" customHeight="1">
      <c r="A26" s="49" t="str">
        <f t="shared" si="1"/>
        <v>NOV-024</v>
      </c>
      <c r="B26" s="75"/>
      <c r="C26" s="56">
        <v>46345.0</v>
      </c>
      <c r="D26" s="64" t="str">
        <f t="shared" si="2"/>
        <v>Kamis</v>
      </c>
      <c r="E26" s="62"/>
      <c r="F26" s="65"/>
      <c r="G26" s="64" t="s">
        <v>43</v>
      </c>
      <c r="H26" s="58" t="s">
        <v>43</v>
      </c>
      <c r="I26" s="58" t="s">
        <v>43</v>
      </c>
      <c r="J26" s="58" t="s">
        <v>43</v>
      </c>
      <c r="K26" s="62"/>
      <c r="L26" s="62"/>
      <c r="M26" s="62"/>
      <c r="N26" s="69"/>
      <c r="O26" s="69"/>
      <c r="P26" s="69"/>
      <c r="Q26" s="69"/>
      <c r="R26" s="74"/>
      <c r="S26" s="74"/>
    </row>
    <row r="27" ht="45.0" customHeight="1">
      <c r="A27" s="49" t="str">
        <f t="shared" si="1"/>
        <v>NOV-025</v>
      </c>
      <c r="B27" s="75"/>
      <c r="C27" s="56">
        <v>46346.0</v>
      </c>
      <c r="D27" s="64" t="str">
        <f t="shared" si="2"/>
        <v>Jumat</v>
      </c>
      <c r="E27" s="62"/>
      <c r="F27" s="65"/>
      <c r="G27" s="64" t="s">
        <v>43</v>
      </c>
      <c r="H27" s="58" t="s">
        <v>43</v>
      </c>
      <c r="I27" s="58" t="s">
        <v>43</v>
      </c>
      <c r="J27" s="58" t="s">
        <v>43</v>
      </c>
      <c r="K27" s="62"/>
      <c r="L27" s="62"/>
      <c r="M27" s="62"/>
      <c r="N27" s="69"/>
      <c r="O27" s="69"/>
      <c r="P27" s="69"/>
      <c r="Q27" s="69"/>
      <c r="R27" s="74"/>
      <c r="S27" s="74"/>
    </row>
    <row r="28" ht="45.0" customHeight="1">
      <c r="A28" s="49" t="str">
        <f t="shared" si="1"/>
        <v>NOV-026</v>
      </c>
      <c r="B28" s="75"/>
      <c r="C28" s="56">
        <v>46347.0</v>
      </c>
      <c r="D28" s="64" t="str">
        <f t="shared" si="2"/>
        <v>Sabtu</v>
      </c>
      <c r="E28" s="62"/>
      <c r="F28" s="62"/>
      <c r="G28" s="64" t="s">
        <v>43</v>
      </c>
      <c r="H28" s="58" t="s">
        <v>43</v>
      </c>
      <c r="I28" s="58" t="s">
        <v>43</v>
      </c>
      <c r="J28" s="58" t="s">
        <v>43</v>
      </c>
      <c r="K28" s="62"/>
      <c r="L28" s="62"/>
      <c r="M28" s="62"/>
      <c r="N28" s="69"/>
      <c r="O28" s="69"/>
      <c r="P28" s="69"/>
      <c r="Q28" s="69"/>
      <c r="R28" s="74"/>
      <c r="S28" s="74"/>
    </row>
    <row r="29" ht="45.0" customHeight="1">
      <c r="A29" s="49" t="str">
        <f t="shared" si="1"/>
        <v>NOV-027</v>
      </c>
      <c r="B29" s="75"/>
      <c r="C29" s="56">
        <v>46348.0</v>
      </c>
      <c r="D29" s="64" t="str">
        <f t="shared" si="2"/>
        <v>Minggu</v>
      </c>
      <c r="E29" s="62"/>
      <c r="F29" s="62"/>
      <c r="G29" s="64" t="s">
        <v>43</v>
      </c>
      <c r="H29" s="58" t="s">
        <v>43</v>
      </c>
      <c r="I29" s="58" t="s">
        <v>43</v>
      </c>
      <c r="J29" s="58" t="s">
        <v>43</v>
      </c>
      <c r="K29" s="62"/>
      <c r="L29" s="62"/>
      <c r="M29" s="62"/>
      <c r="N29" s="69"/>
      <c r="O29" s="69"/>
      <c r="P29" s="69"/>
      <c r="Q29" s="69"/>
      <c r="R29" s="74"/>
      <c r="S29" s="74"/>
    </row>
    <row r="30" ht="45.0" customHeight="1">
      <c r="A30" s="49" t="str">
        <f t="shared" si="1"/>
        <v>NOV-028</v>
      </c>
      <c r="B30" s="89"/>
      <c r="C30" s="56">
        <v>46349.0</v>
      </c>
      <c r="D30" s="64" t="str">
        <f t="shared" si="2"/>
        <v>Senin</v>
      </c>
      <c r="E30" s="62"/>
      <c r="F30" s="62"/>
      <c r="G30" s="64" t="s">
        <v>43</v>
      </c>
      <c r="H30" s="58" t="s">
        <v>43</v>
      </c>
      <c r="I30" s="58" t="s">
        <v>43</v>
      </c>
      <c r="J30" s="58" t="s">
        <v>43</v>
      </c>
      <c r="K30" s="62"/>
      <c r="L30" s="62"/>
      <c r="M30" s="62"/>
      <c r="N30" s="69"/>
      <c r="O30" s="69"/>
      <c r="P30" s="69"/>
      <c r="Q30" s="69"/>
      <c r="R30" s="74"/>
      <c r="S30" s="74"/>
    </row>
    <row r="31" ht="45.0" customHeight="1">
      <c r="A31" s="49" t="str">
        <f t="shared" si="1"/>
        <v>NOV-029</v>
      </c>
      <c r="B31" s="54" t="s">
        <v>101</v>
      </c>
      <c r="C31" s="56">
        <v>46350.0</v>
      </c>
      <c r="D31" s="64" t="str">
        <f t="shared" si="2"/>
        <v>Selasa</v>
      </c>
      <c r="E31" s="62"/>
      <c r="F31" s="62"/>
      <c r="G31" s="64" t="s">
        <v>43</v>
      </c>
      <c r="H31" s="58" t="s">
        <v>43</v>
      </c>
      <c r="I31" s="58" t="s">
        <v>43</v>
      </c>
      <c r="J31" s="58" t="s">
        <v>43</v>
      </c>
      <c r="K31" s="62"/>
      <c r="L31" s="62"/>
      <c r="M31" s="62"/>
      <c r="N31" s="69"/>
      <c r="O31" s="69"/>
      <c r="P31" s="69"/>
      <c r="Q31" s="69"/>
      <c r="R31" s="74"/>
      <c r="S31" s="74"/>
    </row>
    <row r="32" ht="45.0" customHeight="1">
      <c r="A32" s="49" t="str">
        <f t="shared" si="1"/>
        <v>NOV-030</v>
      </c>
      <c r="B32" s="75"/>
      <c r="C32" s="56">
        <v>46351.0</v>
      </c>
      <c r="D32" s="64" t="str">
        <f t="shared" si="2"/>
        <v>Rabu</v>
      </c>
      <c r="E32" s="62"/>
      <c r="F32" s="65"/>
      <c r="G32" s="64" t="s">
        <v>43</v>
      </c>
      <c r="H32" s="58" t="s">
        <v>43</v>
      </c>
      <c r="I32" s="58" t="s">
        <v>43</v>
      </c>
      <c r="J32" s="58" t="s">
        <v>43</v>
      </c>
      <c r="K32" s="62"/>
      <c r="L32" s="62"/>
      <c r="M32" s="62"/>
      <c r="N32" s="69"/>
      <c r="O32" s="69"/>
      <c r="P32" s="69"/>
      <c r="Q32" s="69"/>
      <c r="R32" s="74"/>
      <c r="S32" s="74"/>
    </row>
    <row r="33" ht="45.0" customHeight="1">
      <c r="A33" s="49" t="str">
        <f t="shared" si="1"/>
        <v>NOV-031</v>
      </c>
      <c r="B33" s="75"/>
      <c r="C33" s="56">
        <v>46352.0</v>
      </c>
      <c r="D33" s="64" t="str">
        <f t="shared" si="2"/>
        <v>Kamis</v>
      </c>
      <c r="E33" s="62"/>
      <c r="F33" s="62"/>
      <c r="G33" s="64" t="s">
        <v>43</v>
      </c>
      <c r="H33" s="58" t="s">
        <v>43</v>
      </c>
      <c r="I33" s="58" t="s">
        <v>43</v>
      </c>
      <c r="J33" s="58" t="s">
        <v>43</v>
      </c>
      <c r="K33" s="62"/>
      <c r="L33" s="62"/>
      <c r="M33" s="62"/>
      <c r="N33" s="69"/>
      <c r="O33" s="69"/>
      <c r="P33" s="69"/>
      <c r="Q33" s="69"/>
      <c r="R33" s="74"/>
      <c r="S33" s="74"/>
    </row>
    <row r="34" ht="45.0" customHeight="1">
      <c r="A34" s="49" t="str">
        <f t="shared" si="1"/>
        <v>NOV-032</v>
      </c>
      <c r="B34" s="75"/>
      <c r="C34" s="56">
        <v>46353.0</v>
      </c>
      <c r="D34" s="64" t="str">
        <f t="shared" si="2"/>
        <v>Jumat</v>
      </c>
      <c r="E34" s="62"/>
      <c r="F34" s="62"/>
      <c r="G34" s="64" t="s">
        <v>43</v>
      </c>
      <c r="H34" s="58" t="s">
        <v>43</v>
      </c>
      <c r="I34" s="58" t="s">
        <v>43</v>
      </c>
      <c r="J34" s="58" t="s">
        <v>43</v>
      </c>
      <c r="K34" s="62"/>
      <c r="L34" s="62"/>
      <c r="M34" s="62"/>
      <c r="N34" s="69"/>
      <c r="O34" s="69"/>
      <c r="P34" s="69"/>
      <c r="Q34" s="69"/>
      <c r="R34" s="74"/>
      <c r="S34" s="74"/>
    </row>
    <row r="35" ht="45.0" customHeight="1">
      <c r="A35" s="49" t="str">
        <f t="shared" si="1"/>
        <v>NOV-033</v>
      </c>
      <c r="B35" s="75"/>
      <c r="C35" s="56">
        <v>46354.0</v>
      </c>
      <c r="D35" s="64" t="str">
        <f t="shared" si="2"/>
        <v>Sabtu</v>
      </c>
      <c r="E35" s="62"/>
      <c r="F35" s="62"/>
      <c r="G35" s="64" t="s">
        <v>43</v>
      </c>
      <c r="H35" s="58" t="s">
        <v>43</v>
      </c>
      <c r="I35" s="58" t="s">
        <v>43</v>
      </c>
      <c r="J35" s="58" t="s">
        <v>43</v>
      </c>
      <c r="K35" s="62"/>
      <c r="L35" s="62"/>
      <c r="M35" s="62"/>
      <c r="N35" s="69"/>
      <c r="O35" s="69"/>
      <c r="P35" s="69"/>
      <c r="Q35" s="69"/>
      <c r="R35" s="74"/>
      <c r="S35" s="74"/>
    </row>
    <row r="36" ht="45.0" customHeight="1">
      <c r="A36" s="49" t="str">
        <f t="shared" si="1"/>
        <v>NOV-034</v>
      </c>
      <c r="B36" s="75"/>
      <c r="C36" s="56">
        <v>46355.0</v>
      </c>
      <c r="D36" s="64" t="str">
        <f t="shared" si="2"/>
        <v>Minggu</v>
      </c>
      <c r="E36" s="62"/>
      <c r="F36" s="65"/>
      <c r="G36" s="64" t="s">
        <v>43</v>
      </c>
      <c r="H36" s="58" t="s">
        <v>43</v>
      </c>
      <c r="I36" s="58" t="s">
        <v>43</v>
      </c>
      <c r="J36" s="58" t="s">
        <v>43</v>
      </c>
      <c r="K36" s="62"/>
      <c r="L36" s="62"/>
      <c r="M36" s="62"/>
      <c r="N36" s="69"/>
      <c r="O36" s="69"/>
      <c r="P36" s="69"/>
      <c r="Q36" s="69"/>
      <c r="R36" s="74"/>
      <c r="S36" s="74"/>
    </row>
    <row r="37" ht="45.0" customHeight="1">
      <c r="A37" s="49" t="str">
        <f t="shared" si="1"/>
        <v>NOV-035</v>
      </c>
      <c r="B37" s="89"/>
      <c r="C37" s="56">
        <v>46356.0</v>
      </c>
      <c r="D37" s="64" t="str">
        <f t="shared" si="2"/>
        <v>Senin</v>
      </c>
      <c r="E37" s="62"/>
      <c r="F37" s="65"/>
      <c r="G37" s="64" t="s">
        <v>43</v>
      </c>
      <c r="H37" s="58" t="s">
        <v>43</v>
      </c>
      <c r="I37" s="58" t="s">
        <v>43</v>
      </c>
      <c r="J37" s="58" t="s">
        <v>43</v>
      </c>
      <c r="K37" s="62"/>
      <c r="L37" s="62"/>
      <c r="M37" s="62"/>
      <c r="N37" s="69"/>
      <c r="O37" s="69"/>
      <c r="P37" s="69"/>
      <c r="Q37" s="69"/>
      <c r="R37" s="74"/>
      <c r="S37" s="74"/>
    </row>
  </sheetData>
  <mergeCells count="6">
    <mergeCell ref="B3:B9"/>
    <mergeCell ref="B10:B16"/>
    <mergeCell ref="B17:B23"/>
    <mergeCell ref="B24:B30"/>
    <mergeCell ref="B31:B37"/>
    <mergeCell ref="C1:L1"/>
  </mergeCells>
  <conditionalFormatting sqref="G3:G37">
    <cfRule type="cellIs" dxfId="0" priority="1" stopIfTrue="1" operator="equal">
      <formula>"Not Started"</formula>
    </cfRule>
  </conditionalFormatting>
  <conditionalFormatting sqref="G3:G37">
    <cfRule type="cellIs" dxfId="1" priority="2" stopIfTrue="1" operator="equal">
      <formula>"In Progress"</formula>
    </cfRule>
  </conditionalFormatting>
  <conditionalFormatting sqref="G3:G37">
    <cfRule type="cellIs" dxfId="2" priority="3" stopIfTrue="1" operator="equal">
      <formula>"Review"</formula>
    </cfRule>
  </conditionalFormatting>
  <conditionalFormatting sqref="G3:G37">
    <cfRule type="cellIs" dxfId="3" priority="4" stopIfTrue="1" operator="equal">
      <formula>"Done"</formula>
    </cfRule>
  </conditionalFormatting>
  <conditionalFormatting sqref="G3:J37">
    <cfRule type="cellIs" dxfId="4" priority="5" stopIfTrue="1" operator="equal">
      <formula>"Not Started"</formula>
    </cfRule>
  </conditionalFormatting>
  <dataValidations>
    <dataValidation type="list" allowBlank="1" sqref="G3:G37">
      <formula1>"Not Started,In Progress,Review,Done"</formula1>
    </dataValidation>
    <dataValidation type="list" allowBlank="1" sqref="I3:I37">
      <formula1>"Video,Photo,Carousel"</formula1>
    </dataValidation>
    <dataValidation type="list" allowBlank="1" sqref="H3:H37">
      <formula1>"Instagram,TikTok,YouTube"</formula1>
    </dataValidation>
    <dataValidation type="list" allowBlank="1" sqref="M3:Q37">
      <formula1>Team!$A$2:$A$6</formula1>
    </dataValidation>
    <dataValidation type="list" allowBlank="1" sqref="J3:J37">
      <formula1>"Edukasi,Hiburan,Promosi,Inspirasi"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A5DC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9.5"/>
    <col customWidth="1" min="3" max="3" width="12.0"/>
    <col customWidth="1" min="4" max="4" width="10.63"/>
    <col customWidth="1" min="5" max="5" width="18.13"/>
    <col customWidth="1" min="6" max="6" width="20.63"/>
    <col customWidth="1" min="7" max="8" width="18.75"/>
    <col customWidth="1" min="9" max="9" width="19.5"/>
    <col customWidth="1" min="10" max="10" width="21.75"/>
    <col customWidth="1" min="11" max="11" width="15.25"/>
    <col customWidth="1" min="12" max="12" width="38.38"/>
    <col customWidth="1" min="13" max="13" width="31.25"/>
  </cols>
  <sheetData>
    <row r="1" ht="52.5" customHeight="1">
      <c r="A1" s="6"/>
      <c r="B1" s="7"/>
      <c r="C1" s="28" t="s">
        <v>121</v>
      </c>
      <c r="D1" s="11"/>
      <c r="E1" s="11"/>
      <c r="F1" s="11"/>
      <c r="G1" s="11"/>
      <c r="H1" s="11"/>
      <c r="I1" s="11"/>
      <c r="J1" s="11"/>
      <c r="K1" s="11"/>
      <c r="L1" s="16"/>
      <c r="M1" s="7"/>
      <c r="N1" s="20"/>
      <c r="O1" s="20"/>
      <c r="P1" s="20"/>
      <c r="Q1" s="20"/>
      <c r="R1" s="20"/>
      <c r="S1" s="20"/>
    </row>
    <row r="2" ht="45.0" customHeight="1">
      <c r="A2" s="155" t="s">
        <v>16</v>
      </c>
      <c r="B2" s="156" t="s">
        <v>3</v>
      </c>
      <c r="C2" s="156" t="s">
        <v>4</v>
      </c>
      <c r="D2" s="156" t="s">
        <v>5</v>
      </c>
      <c r="E2" s="156" t="s">
        <v>6</v>
      </c>
      <c r="F2" s="156" t="s">
        <v>7</v>
      </c>
      <c r="G2" s="156" t="s">
        <v>8</v>
      </c>
      <c r="H2" s="156" t="s">
        <v>9</v>
      </c>
      <c r="I2" s="156" t="s">
        <v>10</v>
      </c>
      <c r="J2" s="156" t="s">
        <v>12</v>
      </c>
      <c r="K2" s="156" t="s">
        <v>13</v>
      </c>
      <c r="L2" s="156" t="s">
        <v>14</v>
      </c>
      <c r="M2" s="156" t="s">
        <v>20</v>
      </c>
      <c r="N2" s="156" t="s">
        <v>21</v>
      </c>
      <c r="O2" s="156" t="s">
        <v>23</v>
      </c>
      <c r="P2" s="156" t="s">
        <v>25</v>
      </c>
      <c r="Q2" s="156" t="s">
        <v>26</v>
      </c>
      <c r="R2" s="156" t="s">
        <v>27</v>
      </c>
      <c r="S2" s="156" t="s">
        <v>28</v>
      </c>
    </row>
    <row r="3" ht="45.0" customHeight="1">
      <c r="A3" s="37" t="str">
        <f t="shared" ref="A3:A33" si="1">"DEC-"&amp;TEXT(ROW()-2, "000")</f>
        <v>DEC-001</v>
      </c>
      <c r="B3" s="41" t="s">
        <v>17</v>
      </c>
      <c r="C3" s="44">
        <v>46357.0</v>
      </c>
      <c r="D3" s="48" t="str">
        <f t="shared" ref="D3:D33" si="2">IF(C3="","",TEXT(C3,"[$-id-ID]dddd"))</f>
        <v>Selasa</v>
      </c>
      <c r="E3" s="51"/>
      <c r="F3" s="85"/>
      <c r="G3" s="64" t="s">
        <v>43</v>
      </c>
      <c r="H3" s="58" t="s">
        <v>43</v>
      </c>
      <c r="I3" s="58" t="s">
        <v>43</v>
      </c>
      <c r="J3" s="58" t="s">
        <v>43</v>
      </c>
      <c r="K3" s="62"/>
      <c r="L3" s="62"/>
      <c r="M3" s="62"/>
      <c r="N3" s="69"/>
      <c r="O3" s="69"/>
      <c r="P3" s="69"/>
      <c r="Q3" s="69"/>
      <c r="R3" s="74"/>
      <c r="S3" s="74"/>
    </row>
    <row r="4" ht="45.0" customHeight="1">
      <c r="A4" s="37" t="str">
        <f t="shared" si="1"/>
        <v>DEC-002</v>
      </c>
      <c r="B4" s="75"/>
      <c r="C4" s="44">
        <v>46358.0</v>
      </c>
      <c r="D4" s="48" t="str">
        <f t="shared" si="2"/>
        <v>Rabu</v>
      </c>
      <c r="E4" s="51"/>
      <c r="F4" s="52"/>
      <c r="G4" s="64" t="s">
        <v>43</v>
      </c>
      <c r="H4" s="58" t="s">
        <v>43</v>
      </c>
      <c r="I4" s="58" t="s">
        <v>43</v>
      </c>
      <c r="J4" s="58" t="s">
        <v>43</v>
      </c>
      <c r="K4" s="62"/>
      <c r="L4" s="62"/>
      <c r="M4" s="62"/>
      <c r="N4" s="69"/>
      <c r="O4" s="69"/>
      <c r="P4" s="69"/>
      <c r="Q4" s="69"/>
      <c r="R4" s="74"/>
      <c r="S4" s="74"/>
    </row>
    <row r="5" ht="45.0" customHeight="1">
      <c r="A5" s="37" t="str">
        <f t="shared" si="1"/>
        <v>DEC-003</v>
      </c>
      <c r="B5" s="75"/>
      <c r="C5" s="44">
        <v>46359.0</v>
      </c>
      <c r="D5" s="48" t="str">
        <f t="shared" si="2"/>
        <v>Kamis</v>
      </c>
      <c r="E5" s="51"/>
      <c r="F5" s="52"/>
      <c r="G5" s="64" t="s">
        <v>43</v>
      </c>
      <c r="H5" s="58" t="s">
        <v>43</v>
      </c>
      <c r="I5" s="58" t="s">
        <v>43</v>
      </c>
      <c r="J5" s="58" t="s">
        <v>43</v>
      </c>
      <c r="K5" s="62"/>
      <c r="L5" s="62"/>
      <c r="M5" s="62"/>
      <c r="N5" s="69"/>
      <c r="O5" s="69"/>
      <c r="P5" s="69"/>
      <c r="Q5" s="69"/>
      <c r="R5" s="74"/>
      <c r="S5" s="74"/>
    </row>
    <row r="6" ht="45.0" customHeight="1">
      <c r="A6" s="37" t="str">
        <f t="shared" si="1"/>
        <v>DEC-004</v>
      </c>
      <c r="B6" s="75"/>
      <c r="C6" s="44">
        <v>46360.0</v>
      </c>
      <c r="D6" s="48" t="str">
        <f t="shared" si="2"/>
        <v>Jumat</v>
      </c>
      <c r="E6" s="51"/>
      <c r="F6" s="52"/>
      <c r="G6" s="64" t="s">
        <v>43</v>
      </c>
      <c r="H6" s="58" t="s">
        <v>43</v>
      </c>
      <c r="I6" s="58" t="s">
        <v>43</v>
      </c>
      <c r="J6" s="58" t="s">
        <v>43</v>
      </c>
      <c r="K6" s="62"/>
      <c r="L6" s="62"/>
      <c r="M6" s="62"/>
      <c r="N6" s="69"/>
      <c r="O6" s="69"/>
      <c r="P6" s="69"/>
      <c r="Q6" s="69"/>
      <c r="R6" s="74"/>
      <c r="S6" s="74"/>
    </row>
    <row r="7" ht="45.0" customHeight="1">
      <c r="A7" s="37" t="str">
        <f t="shared" si="1"/>
        <v>DEC-005</v>
      </c>
      <c r="B7" s="75"/>
      <c r="C7" s="44">
        <v>46361.0</v>
      </c>
      <c r="D7" s="48" t="str">
        <f t="shared" si="2"/>
        <v>Sabtu</v>
      </c>
      <c r="E7" s="51"/>
      <c r="F7" s="52"/>
      <c r="G7" s="64" t="s">
        <v>43</v>
      </c>
      <c r="H7" s="58" t="s">
        <v>43</v>
      </c>
      <c r="I7" s="58" t="s">
        <v>43</v>
      </c>
      <c r="J7" s="58" t="s">
        <v>43</v>
      </c>
      <c r="K7" s="62"/>
      <c r="L7" s="62"/>
      <c r="M7" s="62"/>
      <c r="N7" s="69"/>
      <c r="O7" s="69"/>
      <c r="P7" s="69"/>
      <c r="Q7" s="69"/>
      <c r="R7" s="74"/>
      <c r="S7" s="74"/>
    </row>
    <row r="8" ht="45.0" customHeight="1">
      <c r="A8" s="37" t="str">
        <f t="shared" si="1"/>
        <v>DEC-006</v>
      </c>
      <c r="B8" s="75"/>
      <c r="C8" s="44">
        <v>46362.0</v>
      </c>
      <c r="D8" s="48" t="str">
        <f t="shared" si="2"/>
        <v>Minggu</v>
      </c>
      <c r="E8" s="51"/>
      <c r="F8" s="52"/>
      <c r="G8" s="64" t="s">
        <v>43</v>
      </c>
      <c r="H8" s="58" t="s">
        <v>43</v>
      </c>
      <c r="I8" s="58" t="s">
        <v>43</v>
      </c>
      <c r="J8" s="58" t="s">
        <v>43</v>
      </c>
      <c r="K8" s="62"/>
      <c r="L8" s="62"/>
      <c r="M8" s="62"/>
      <c r="N8" s="69"/>
      <c r="O8" s="69"/>
      <c r="P8" s="69"/>
      <c r="Q8" s="69"/>
      <c r="R8" s="74"/>
      <c r="S8" s="74"/>
    </row>
    <row r="9" ht="45.0" customHeight="1">
      <c r="A9" s="37" t="str">
        <f t="shared" si="1"/>
        <v>DEC-007</v>
      </c>
      <c r="B9" s="89"/>
      <c r="C9" s="44">
        <v>46363.0</v>
      </c>
      <c r="D9" s="48" t="str">
        <f t="shared" si="2"/>
        <v>Senin</v>
      </c>
      <c r="E9" s="51"/>
      <c r="F9" s="85"/>
      <c r="G9" s="64" t="s">
        <v>43</v>
      </c>
      <c r="H9" s="58" t="s">
        <v>43</v>
      </c>
      <c r="I9" s="58" t="s">
        <v>43</v>
      </c>
      <c r="J9" s="58" t="s">
        <v>43</v>
      </c>
      <c r="K9" s="62"/>
      <c r="L9" s="62"/>
      <c r="M9" s="62"/>
      <c r="N9" s="69"/>
      <c r="O9" s="69"/>
      <c r="P9" s="69"/>
      <c r="Q9" s="69"/>
      <c r="R9" s="74"/>
      <c r="S9" s="74"/>
    </row>
    <row r="10" ht="45.0" customHeight="1">
      <c r="A10" s="37" t="str">
        <f t="shared" si="1"/>
        <v>DEC-008</v>
      </c>
      <c r="B10" s="41" t="s">
        <v>59</v>
      </c>
      <c r="C10" s="44">
        <v>46364.0</v>
      </c>
      <c r="D10" s="48" t="str">
        <f t="shared" si="2"/>
        <v>Selasa</v>
      </c>
      <c r="E10" s="51"/>
      <c r="F10" s="52"/>
      <c r="G10" s="64" t="s">
        <v>43</v>
      </c>
      <c r="H10" s="58" t="s">
        <v>43</v>
      </c>
      <c r="I10" s="58" t="s">
        <v>43</v>
      </c>
      <c r="J10" s="58" t="s">
        <v>43</v>
      </c>
      <c r="K10" s="62"/>
      <c r="L10" s="62"/>
      <c r="M10" s="62"/>
      <c r="N10" s="69"/>
      <c r="O10" s="69"/>
      <c r="P10" s="69"/>
      <c r="Q10" s="69"/>
      <c r="R10" s="74"/>
      <c r="S10" s="74"/>
    </row>
    <row r="11" ht="45.0" customHeight="1">
      <c r="A11" s="37" t="str">
        <f t="shared" si="1"/>
        <v>DEC-009</v>
      </c>
      <c r="B11" s="75"/>
      <c r="C11" s="44">
        <v>46365.0</v>
      </c>
      <c r="D11" s="48" t="str">
        <f t="shared" si="2"/>
        <v>Rabu</v>
      </c>
      <c r="E11" s="51"/>
      <c r="F11" s="85"/>
      <c r="G11" s="64" t="s">
        <v>43</v>
      </c>
      <c r="H11" s="58" t="s">
        <v>43</v>
      </c>
      <c r="I11" s="58" t="s">
        <v>43</v>
      </c>
      <c r="J11" s="58" t="s">
        <v>43</v>
      </c>
      <c r="K11" s="62"/>
      <c r="L11" s="62"/>
      <c r="M11" s="62"/>
      <c r="N11" s="69"/>
      <c r="O11" s="69"/>
      <c r="P11" s="69"/>
      <c r="Q11" s="69"/>
      <c r="R11" s="74"/>
      <c r="S11" s="74"/>
    </row>
    <row r="12" ht="45.0" customHeight="1">
      <c r="A12" s="37" t="str">
        <f t="shared" si="1"/>
        <v>DEC-010</v>
      </c>
      <c r="B12" s="75"/>
      <c r="C12" s="44">
        <v>46366.0</v>
      </c>
      <c r="D12" s="48" t="str">
        <f t="shared" si="2"/>
        <v>Kamis</v>
      </c>
      <c r="E12" s="51"/>
      <c r="F12" s="52"/>
      <c r="G12" s="64" t="s">
        <v>43</v>
      </c>
      <c r="H12" s="58" t="s">
        <v>43</v>
      </c>
      <c r="I12" s="58" t="s">
        <v>43</v>
      </c>
      <c r="J12" s="58" t="s">
        <v>43</v>
      </c>
      <c r="K12" s="62"/>
      <c r="L12" s="62"/>
      <c r="M12" s="62"/>
      <c r="N12" s="69"/>
      <c r="O12" s="69"/>
      <c r="P12" s="69"/>
      <c r="Q12" s="69"/>
      <c r="R12" s="74"/>
      <c r="S12" s="74"/>
    </row>
    <row r="13" ht="45.0" customHeight="1">
      <c r="A13" s="37" t="str">
        <f t="shared" si="1"/>
        <v>DEC-011</v>
      </c>
      <c r="B13" s="75"/>
      <c r="C13" s="44">
        <v>46367.0</v>
      </c>
      <c r="D13" s="48" t="str">
        <f t="shared" si="2"/>
        <v>Jumat</v>
      </c>
      <c r="E13" s="51"/>
      <c r="F13" s="85"/>
      <c r="G13" s="64" t="s">
        <v>43</v>
      </c>
      <c r="H13" s="58" t="s">
        <v>43</v>
      </c>
      <c r="I13" s="58" t="s">
        <v>43</v>
      </c>
      <c r="J13" s="58" t="s">
        <v>43</v>
      </c>
      <c r="K13" s="62"/>
      <c r="L13" s="62"/>
      <c r="M13" s="62"/>
      <c r="N13" s="69"/>
      <c r="O13" s="69"/>
      <c r="P13" s="69"/>
      <c r="Q13" s="69"/>
      <c r="R13" s="74"/>
      <c r="S13" s="74"/>
    </row>
    <row r="14" ht="45.0" customHeight="1">
      <c r="A14" s="37" t="str">
        <f t="shared" si="1"/>
        <v>DEC-012</v>
      </c>
      <c r="B14" s="75"/>
      <c r="C14" s="44">
        <v>46368.0</v>
      </c>
      <c r="D14" s="48" t="str">
        <f t="shared" si="2"/>
        <v>Sabtu</v>
      </c>
      <c r="E14" s="51"/>
      <c r="F14" s="85"/>
      <c r="G14" s="64" t="s">
        <v>43</v>
      </c>
      <c r="H14" s="58" t="s">
        <v>43</v>
      </c>
      <c r="I14" s="58" t="s">
        <v>43</v>
      </c>
      <c r="J14" s="58" t="s">
        <v>43</v>
      </c>
      <c r="K14" s="62"/>
      <c r="L14" s="62"/>
      <c r="M14" s="62"/>
      <c r="N14" s="69"/>
      <c r="O14" s="69"/>
      <c r="P14" s="69"/>
      <c r="Q14" s="69"/>
      <c r="R14" s="74"/>
      <c r="S14" s="74"/>
    </row>
    <row r="15" ht="45.0" customHeight="1">
      <c r="A15" s="37" t="str">
        <f t="shared" si="1"/>
        <v>DEC-013</v>
      </c>
      <c r="B15" s="75"/>
      <c r="C15" s="44">
        <v>46369.0</v>
      </c>
      <c r="D15" s="48" t="str">
        <f t="shared" si="2"/>
        <v>Minggu</v>
      </c>
      <c r="E15" s="51"/>
      <c r="F15" s="52"/>
      <c r="G15" s="64" t="s">
        <v>43</v>
      </c>
      <c r="H15" s="58" t="s">
        <v>43</v>
      </c>
      <c r="I15" s="58" t="s">
        <v>43</v>
      </c>
      <c r="J15" s="58" t="s">
        <v>43</v>
      </c>
      <c r="K15" s="62"/>
      <c r="L15" s="62"/>
      <c r="M15" s="62"/>
      <c r="N15" s="69"/>
      <c r="O15" s="69"/>
      <c r="P15" s="69"/>
      <c r="Q15" s="69"/>
      <c r="R15" s="74"/>
      <c r="S15" s="74"/>
    </row>
    <row r="16" ht="45.0" customHeight="1">
      <c r="A16" s="37" t="str">
        <f t="shared" si="1"/>
        <v>DEC-014</v>
      </c>
      <c r="B16" s="89"/>
      <c r="C16" s="44">
        <v>46370.0</v>
      </c>
      <c r="D16" s="48" t="str">
        <f t="shared" si="2"/>
        <v>Senin</v>
      </c>
      <c r="E16" s="51"/>
      <c r="F16" s="85"/>
      <c r="G16" s="64" t="s">
        <v>43</v>
      </c>
      <c r="H16" s="58" t="s">
        <v>43</v>
      </c>
      <c r="I16" s="58" t="s">
        <v>43</v>
      </c>
      <c r="J16" s="58" t="s">
        <v>43</v>
      </c>
      <c r="K16" s="62"/>
      <c r="L16" s="62"/>
      <c r="M16" s="62"/>
      <c r="N16" s="69"/>
      <c r="O16" s="69"/>
      <c r="P16" s="69"/>
      <c r="Q16" s="69"/>
      <c r="R16" s="74"/>
      <c r="S16" s="74"/>
    </row>
    <row r="17" ht="45.0" customHeight="1">
      <c r="A17" s="37" t="str">
        <f t="shared" si="1"/>
        <v>DEC-015</v>
      </c>
      <c r="B17" s="41" t="s">
        <v>78</v>
      </c>
      <c r="C17" s="44">
        <v>46371.0</v>
      </c>
      <c r="D17" s="48" t="str">
        <f t="shared" si="2"/>
        <v>Selasa</v>
      </c>
      <c r="E17" s="51"/>
      <c r="F17" s="52"/>
      <c r="G17" s="64" t="s">
        <v>43</v>
      </c>
      <c r="H17" s="58" t="s">
        <v>43</v>
      </c>
      <c r="I17" s="58" t="s">
        <v>43</v>
      </c>
      <c r="J17" s="58" t="s">
        <v>43</v>
      </c>
      <c r="K17" s="62"/>
      <c r="L17" s="62"/>
      <c r="M17" s="62"/>
      <c r="N17" s="69"/>
      <c r="O17" s="69"/>
      <c r="P17" s="69"/>
      <c r="Q17" s="69"/>
      <c r="R17" s="74"/>
      <c r="S17" s="74"/>
    </row>
    <row r="18" ht="45.0" customHeight="1">
      <c r="A18" s="37" t="str">
        <f t="shared" si="1"/>
        <v>DEC-016</v>
      </c>
      <c r="B18" s="75"/>
      <c r="C18" s="44">
        <v>46372.0</v>
      </c>
      <c r="D18" s="48" t="str">
        <f t="shared" si="2"/>
        <v>Rabu</v>
      </c>
      <c r="E18" s="51"/>
      <c r="F18" s="85"/>
      <c r="G18" s="64" t="s">
        <v>43</v>
      </c>
      <c r="H18" s="58" t="s">
        <v>43</v>
      </c>
      <c r="I18" s="58" t="s">
        <v>43</v>
      </c>
      <c r="J18" s="58" t="s">
        <v>43</v>
      </c>
      <c r="K18" s="62"/>
      <c r="L18" s="62"/>
      <c r="M18" s="62"/>
      <c r="N18" s="69"/>
      <c r="O18" s="69"/>
      <c r="P18" s="69"/>
      <c r="Q18" s="69"/>
      <c r="R18" s="74"/>
      <c r="S18" s="74"/>
    </row>
    <row r="19" ht="45.0" customHeight="1">
      <c r="A19" s="37" t="str">
        <f t="shared" si="1"/>
        <v>DEC-017</v>
      </c>
      <c r="B19" s="75"/>
      <c r="C19" s="44">
        <v>46373.0</v>
      </c>
      <c r="D19" s="48" t="str">
        <f t="shared" si="2"/>
        <v>Kamis</v>
      </c>
      <c r="E19" s="51"/>
      <c r="F19" s="85"/>
      <c r="G19" s="64" t="s">
        <v>43</v>
      </c>
      <c r="H19" s="58" t="s">
        <v>43</v>
      </c>
      <c r="I19" s="58" t="s">
        <v>43</v>
      </c>
      <c r="J19" s="58" t="s">
        <v>43</v>
      </c>
      <c r="K19" s="62"/>
      <c r="L19" s="62"/>
      <c r="M19" s="62"/>
      <c r="N19" s="69"/>
      <c r="O19" s="69"/>
      <c r="P19" s="69"/>
      <c r="Q19" s="69"/>
      <c r="R19" s="74"/>
      <c r="S19" s="74"/>
    </row>
    <row r="20" ht="45.0" customHeight="1">
      <c r="A20" s="37" t="str">
        <f t="shared" si="1"/>
        <v>DEC-018</v>
      </c>
      <c r="B20" s="75"/>
      <c r="C20" s="44">
        <v>46374.0</v>
      </c>
      <c r="D20" s="48" t="str">
        <f t="shared" si="2"/>
        <v>Jumat</v>
      </c>
      <c r="E20" s="51"/>
      <c r="F20" s="85"/>
      <c r="G20" s="64" t="s">
        <v>43</v>
      </c>
      <c r="H20" s="58" t="s">
        <v>43</v>
      </c>
      <c r="I20" s="58" t="s">
        <v>43</v>
      </c>
      <c r="J20" s="58" t="s">
        <v>43</v>
      </c>
      <c r="K20" s="62"/>
      <c r="L20" s="62"/>
      <c r="M20" s="62"/>
      <c r="N20" s="69"/>
      <c r="O20" s="69"/>
      <c r="P20" s="69"/>
      <c r="Q20" s="69"/>
      <c r="R20" s="74"/>
      <c r="S20" s="74"/>
    </row>
    <row r="21" ht="45.0" customHeight="1">
      <c r="A21" s="37" t="str">
        <f t="shared" si="1"/>
        <v>DEC-019</v>
      </c>
      <c r="B21" s="75"/>
      <c r="C21" s="44">
        <v>46375.0</v>
      </c>
      <c r="D21" s="48" t="str">
        <f t="shared" si="2"/>
        <v>Sabtu</v>
      </c>
      <c r="E21" s="51"/>
      <c r="F21" s="52"/>
      <c r="G21" s="64" t="s">
        <v>43</v>
      </c>
      <c r="H21" s="58" t="s">
        <v>43</v>
      </c>
      <c r="I21" s="58" t="s">
        <v>43</v>
      </c>
      <c r="J21" s="58" t="s">
        <v>43</v>
      </c>
      <c r="K21" s="62"/>
      <c r="L21" s="62"/>
      <c r="M21" s="62"/>
      <c r="N21" s="69"/>
      <c r="O21" s="69"/>
      <c r="P21" s="69"/>
      <c r="Q21" s="69"/>
      <c r="R21" s="74"/>
      <c r="S21" s="74"/>
    </row>
    <row r="22" ht="45.0" customHeight="1">
      <c r="A22" s="37" t="str">
        <f t="shared" si="1"/>
        <v>DEC-020</v>
      </c>
      <c r="B22" s="75"/>
      <c r="C22" s="44">
        <v>46376.0</v>
      </c>
      <c r="D22" s="48" t="str">
        <f t="shared" si="2"/>
        <v>Minggu</v>
      </c>
      <c r="E22" s="51"/>
      <c r="F22" s="52"/>
      <c r="G22" s="64" t="s">
        <v>43</v>
      </c>
      <c r="H22" s="58" t="s">
        <v>43</v>
      </c>
      <c r="I22" s="58" t="s">
        <v>43</v>
      </c>
      <c r="J22" s="58" t="s">
        <v>43</v>
      </c>
      <c r="K22" s="62"/>
      <c r="L22" s="62"/>
      <c r="M22" s="62"/>
      <c r="N22" s="69"/>
      <c r="O22" s="69"/>
      <c r="P22" s="69"/>
      <c r="Q22" s="69"/>
      <c r="R22" s="74"/>
      <c r="S22" s="74"/>
    </row>
    <row r="23" ht="45.0" customHeight="1">
      <c r="A23" s="37" t="str">
        <f t="shared" si="1"/>
        <v>DEC-021</v>
      </c>
      <c r="B23" s="89"/>
      <c r="C23" s="44">
        <v>46377.0</v>
      </c>
      <c r="D23" s="48" t="str">
        <f t="shared" si="2"/>
        <v>Senin</v>
      </c>
      <c r="E23" s="51"/>
      <c r="F23" s="52"/>
      <c r="G23" s="64" t="s">
        <v>43</v>
      </c>
      <c r="H23" s="58" t="s">
        <v>43</v>
      </c>
      <c r="I23" s="58" t="s">
        <v>43</v>
      </c>
      <c r="J23" s="58" t="s">
        <v>43</v>
      </c>
      <c r="K23" s="62"/>
      <c r="L23" s="62"/>
      <c r="M23" s="62"/>
      <c r="N23" s="69"/>
      <c r="O23" s="69"/>
      <c r="P23" s="69"/>
      <c r="Q23" s="69"/>
      <c r="R23" s="74"/>
      <c r="S23" s="74"/>
    </row>
    <row r="24" ht="45.0" customHeight="1">
      <c r="A24" s="37" t="str">
        <f t="shared" si="1"/>
        <v>DEC-022</v>
      </c>
      <c r="B24" s="41" t="s">
        <v>90</v>
      </c>
      <c r="C24" s="44">
        <v>46378.0</v>
      </c>
      <c r="D24" s="48" t="str">
        <f t="shared" si="2"/>
        <v>Selasa</v>
      </c>
      <c r="E24" s="51"/>
      <c r="F24" s="52"/>
      <c r="G24" s="64" t="s">
        <v>43</v>
      </c>
      <c r="H24" s="58" t="s">
        <v>43</v>
      </c>
      <c r="I24" s="58" t="s">
        <v>43</v>
      </c>
      <c r="J24" s="58" t="s">
        <v>43</v>
      </c>
      <c r="K24" s="62"/>
      <c r="L24" s="62"/>
      <c r="M24" s="62"/>
      <c r="N24" s="69"/>
      <c r="O24" s="69"/>
      <c r="P24" s="69"/>
      <c r="Q24" s="69"/>
      <c r="R24" s="74"/>
      <c r="S24" s="74"/>
    </row>
    <row r="25" ht="45.0" customHeight="1">
      <c r="A25" s="37" t="str">
        <f t="shared" si="1"/>
        <v>DEC-023</v>
      </c>
      <c r="B25" s="75"/>
      <c r="C25" s="44">
        <v>46379.0</v>
      </c>
      <c r="D25" s="48" t="str">
        <f t="shared" si="2"/>
        <v>Rabu</v>
      </c>
      <c r="E25" s="51"/>
      <c r="F25" s="85"/>
      <c r="G25" s="64" t="s">
        <v>43</v>
      </c>
      <c r="H25" s="58" t="s">
        <v>43</v>
      </c>
      <c r="I25" s="58" t="s">
        <v>43</v>
      </c>
      <c r="J25" s="58" t="s">
        <v>43</v>
      </c>
      <c r="K25" s="62"/>
      <c r="L25" s="62"/>
      <c r="M25" s="62"/>
      <c r="N25" s="69"/>
      <c r="O25" s="69"/>
      <c r="P25" s="69"/>
      <c r="Q25" s="69"/>
      <c r="R25" s="74"/>
      <c r="S25" s="74"/>
    </row>
    <row r="26" ht="45.0" customHeight="1">
      <c r="A26" s="37" t="str">
        <f t="shared" si="1"/>
        <v>DEC-024</v>
      </c>
      <c r="B26" s="75"/>
      <c r="C26" s="44">
        <v>46380.0</v>
      </c>
      <c r="D26" s="48" t="str">
        <f t="shared" si="2"/>
        <v>Kamis</v>
      </c>
      <c r="E26" s="51"/>
      <c r="F26" s="52"/>
      <c r="G26" s="64" t="s">
        <v>43</v>
      </c>
      <c r="H26" s="58" t="s">
        <v>43</v>
      </c>
      <c r="I26" s="58" t="s">
        <v>43</v>
      </c>
      <c r="J26" s="58" t="s">
        <v>43</v>
      </c>
      <c r="K26" s="62"/>
      <c r="L26" s="62"/>
      <c r="M26" s="62"/>
      <c r="N26" s="69"/>
      <c r="O26" s="69"/>
      <c r="P26" s="69"/>
      <c r="Q26" s="69"/>
      <c r="R26" s="74"/>
      <c r="S26" s="74"/>
    </row>
    <row r="27" ht="45.0" customHeight="1">
      <c r="A27" s="37" t="str">
        <f t="shared" si="1"/>
        <v>DEC-025</v>
      </c>
      <c r="B27" s="75"/>
      <c r="C27" s="44">
        <v>46381.0</v>
      </c>
      <c r="D27" s="48" t="str">
        <f t="shared" si="2"/>
        <v>Jumat</v>
      </c>
      <c r="E27" s="158"/>
      <c r="F27" s="52"/>
      <c r="G27" s="64" t="s">
        <v>43</v>
      </c>
      <c r="H27" s="58" t="s">
        <v>43</v>
      </c>
      <c r="I27" s="58" t="s">
        <v>43</v>
      </c>
      <c r="J27" s="58" t="s">
        <v>43</v>
      </c>
      <c r="K27" s="62"/>
      <c r="L27" s="62"/>
      <c r="M27" s="62"/>
      <c r="N27" s="69"/>
      <c r="O27" s="69"/>
      <c r="P27" s="69"/>
      <c r="Q27" s="69"/>
      <c r="R27" s="74"/>
      <c r="S27" s="74"/>
    </row>
    <row r="28" ht="45.0" customHeight="1">
      <c r="A28" s="37" t="str">
        <f t="shared" si="1"/>
        <v>DEC-026</v>
      </c>
      <c r="B28" s="75"/>
      <c r="C28" s="44">
        <v>46382.0</v>
      </c>
      <c r="D28" s="48" t="str">
        <f t="shared" si="2"/>
        <v>Sabtu</v>
      </c>
      <c r="E28" s="51"/>
      <c r="F28" s="52"/>
      <c r="G28" s="64" t="s">
        <v>43</v>
      </c>
      <c r="H28" s="58" t="s">
        <v>43</v>
      </c>
      <c r="I28" s="58" t="s">
        <v>43</v>
      </c>
      <c r="J28" s="58" t="s">
        <v>43</v>
      </c>
      <c r="K28" s="62"/>
      <c r="L28" s="62"/>
      <c r="M28" s="62"/>
      <c r="N28" s="69"/>
      <c r="O28" s="69"/>
      <c r="P28" s="69"/>
      <c r="Q28" s="69"/>
      <c r="R28" s="74"/>
      <c r="S28" s="74"/>
    </row>
    <row r="29" ht="45.0" customHeight="1">
      <c r="A29" s="37" t="str">
        <f t="shared" si="1"/>
        <v>DEC-027</v>
      </c>
      <c r="B29" s="75"/>
      <c r="C29" s="44">
        <v>46383.0</v>
      </c>
      <c r="D29" s="48" t="str">
        <f t="shared" si="2"/>
        <v>Minggu</v>
      </c>
      <c r="E29" s="51"/>
      <c r="F29" s="85"/>
      <c r="G29" s="64" t="s">
        <v>43</v>
      </c>
      <c r="H29" s="58" t="s">
        <v>43</v>
      </c>
      <c r="I29" s="58" t="s">
        <v>43</v>
      </c>
      <c r="J29" s="58" t="s">
        <v>43</v>
      </c>
      <c r="K29" s="62"/>
      <c r="L29" s="62"/>
      <c r="M29" s="62"/>
      <c r="N29" s="69"/>
      <c r="O29" s="69"/>
      <c r="P29" s="69"/>
      <c r="Q29" s="69"/>
      <c r="R29" s="74"/>
      <c r="S29" s="74"/>
    </row>
    <row r="30" ht="45.0" customHeight="1">
      <c r="A30" s="37" t="str">
        <f t="shared" si="1"/>
        <v>DEC-028</v>
      </c>
      <c r="B30" s="89"/>
      <c r="C30" s="44">
        <v>46384.0</v>
      </c>
      <c r="D30" s="48" t="str">
        <f t="shared" si="2"/>
        <v>Senin</v>
      </c>
      <c r="E30" s="51"/>
      <c r="F30" s="85"/>
      <c r="G30" s="64" t="s">
        <v>43</v>
      </c>
      <c r="H30" s="58" t="s">
        <v>43</v>
      </c>
      <c r="I30" s="58" t="s">
        <v>43</v>
      </c>
      <c r="J30" s="58" t="s">
        <v>43</v>
      </c>
      <c r="K30" s="62"/>
      <c r="L30" s="62"/>
      <c r="M30" s="62"/>
      <c r="N30" s="69"/>
      <c r="O30" s="69"/>
      <c r="P30" s="69"/>
      <c r="Q30" s="69"/>
      <c r="R30" s="74"/>
      <c r="S30" s="74"/>
    </row>
    <row r="31" ht="45.0" customHeight="1">
      <c r="A31" s="37" t="str">
        <f t="shared" si="1"/>
        <v>DEC-029</v>
      </c>
      <c r="B31" s="41" t="s">
        <v>101</v>
      </c>
      <c r="C31" s="44">
        <v>46385.0</v>
      </c>
      <c r="D31" s="48" t="str">
        <f t="shared" si="2"/>
        <v>Selasa</v>
      </c>
      <c r="E31" s="51"/>
      <c r="F31" s="85"/>
      <c r="G31" s="64" t="s">
        <v>43</v>
      </c>
      <c r="H31" s="58" t="s">
        <v>43</v>
      </c>
      <c r="I31" s="58" t="s">
        <v>43</v>
      </c>
      <c r="J31" s="58" t="s">
        <v>43</v>
      </c>
      <c r="K31" s="62"/>
      <c r="L31" s="62"/>
      <c r="M31" s="62"/>
      <c r="N31" s="69"/>
      <c r="O31" s="69"/>
      <c r="P31" s="69"/>
      <c r="Q31" s="69"/>
      <c r="R31" s="74"/>
      <c r="S31" s="74"/>
    </row>
    <row r="32" ht="45.0" customHeight="1">
      <c r="A32" s="37" t="str">
        <f t="shared" si="1"/>
        <v>DEC-030</v>
      </c>
      <c r="B32" s="75"/>
      <c r="C32" s="44">
        <v>46386.0</v>
      </c>
      <c r="D32" s="48" t="str">
        <f t="shared" si="2"/>
        <v>Rabu</v>
      </c>
      <c r="E32" s="51"/>
      <c r="F32" s="52"/>
      <c r="G32" s="64" t="s">
        <v>43</v>
      </c>
      <c r="H32" s="58" t="s">
        <v>43</v>
      </c>
      <c r="I32" s="58" t="s">
        <v>43</v>
      </c>
      <c r="J32" s="58" t="s">
        <v>43</v>
      </c>
      <c r="K32" s="62"/>
      <c r="L32" s="62"/>
      <c r="M32" s="62"/>
      <c r="N32" s="69"/>
      <c r="O32" s="69"/>
      <c r="P32" s="69"/>
      <c r="Q32" s="69"/>
      <c r="R32" s="74"/>
      <c r="S32" s="74"/>
    </row>
    <row r="33" ht="45.0" customHeight="1">
      <c r="A33" s="37" t="str">
        <f t="shared" si="1"/>
        <v>DEC-031</v>
      </c>
      <c r="B33" s="89"/>
      <c r="C33" s="44">
        <v>46387.0</v>
      </c>
      <c r="D33" s="48" t="str">
        <f t="shared" si="2"/>
        <v>Kamis</v>
      </c>
      <c r="E33" s="51"/>
      <c r="F33" s="52"/>
      <c r="G33" s="64" t="s">
        <v>43</v>
      </c>
      <c r="H33" s="58" t="s">
        <v>43</v>
      </c>
      <c r="I33" s="58" t="s">
        <v>43</v>
      </c>
      <c r="J33" s="58" t="s">
        <v>43</v>
      </c>
      <c r="K33" s="62"/>
      <c r="L33" s="62"/>
      <c r="M33" s="62"/>
      <c r="N33" s="69"/>
      <c r="O33" s="69"/>
      <c r="P33" s="69"/>
      <c r="Q33" s="69"/>
      <c r="R33" s="74"/>
      <c r="S33" s="74"/>
    </row>
  </sheetData>
  <mergeCells count="6">
    <mergeCell ref="B3:B9"/>
    <mergeCell ref="B10:B16"/>
    <mergeCell ref="B17:B23"/>
    <mergeCell ref="B24:B30"/>
    <mergeCell ref="C1:L1"/>
    <mergeCell ref="B31:B33"/>
  </mergeCells>
  <conditionalFormatting sqref="G3:G33">
    <cfRule type="cellIs" dxfId="0" priority="1" stopIfTrue="1" operator="equal">
      <formula>"Not Started"</formula>
    </cfRule>
  </conditionalFormatting>
  <conditionalFormatting sqref="G3:G33">
    <cfRule type="cellIs" dxfId="1" priority="2" stopIfTrue="1" operator="equal">
      <formula>"In Progress"</formula>
    </cfRule>
  </conditionalFormatting>
  <conditionalFormatting sqref="G3:G33">
    <cfRule type="cellIs" dxfId="2" priority="3" stopIfTrue="1" operator="equal">
      <formula>"Review"</formula>
    </cfRule>
  </conditionalFormatting>
  <conditionalFormatting sqref="G3:G33">
    <cfRule type="cellIs" dxfId="3" priority="4" stopIfTrue="1" operator="equal">
      <formula>"Done"</formula>
    </cfRule>
  </conditionalFormatting>
  <conditionalFormatting sqref="G3:J33">
    <cfRule type="cellIs" dxfId="4" priority="5" stopIfTrue="1" operator="equal">
      <formula>"Not Started"</formula>
    </cfRule>
  </conditionalFormatting>
  <dataValidations>
    <dataValidation type="list" allowBlank="1" sqref="G3:G33">
      <formula1>"Not Started,In Progress,Review,Done"</formula1>
    </dataValidation>
    <dataValidation type="list" allowBlank="1" sqref="I3:I33">
      <formula1>"Video,Photo,Carousel"</formula1>
    </dataValidation>
    <dataValidation type="list" allowBlank="1" sqref="H3:H33">
      <formula1>"Instagram,TikTok,YouTube"</formula1>
    </dataValidation>
    <dataValidation type="list" allowBlank="1" sqref="M3:Q33">
      <formula1>Team!$A$2:$A$6</formula1>
    </dataValidation>
    <dataValidation type="list" allowBlank="1" sqref="J3:J33">
      <formula1>"Edukasi,Hiburan,Promosi,Inspirasi"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44.88"/>
  </cols>
  <sheetData>
    <row r="1">
      <c r="A1" s="157" t="s">
        <v>122</v>
      </c>
      <c r="B1" s="157" t="s">
        <v>123</v>
      </c>
    </row>
    <row r="2">
      <c r="A2" s="131" t="s">
        <v>124</v>
      </c>
      <c r="B2" s="131" t="s">
        <v>20</v>
      </c>
    </row>
    <row r="3">
      <c r="A3" s="131" t="s">
        <v>81</v>
      </c>
      <c r="B3" s="131" t="s">
        <v>25</v>
      </c>
    </row>
    <row r="4">
      <c r="A4" s="131" t="s">
        <v>125</v>
      </c>
      <c r="B4" s="131" t="s">
        <v>23</v>
      </c>
    </row>
    <row r="5">
      <c r="A5" s="131" t="s">
        <v>126</v>
      </c>
      <c r="B5" s="131" t="s">
        <v>21</v>
      </c>
    </row>
    <row r="6">
      <c r="A6" s="131" t="s">
        <v>114</v>
      </c>
      <c r="B6" s="131" t="s">
        <v>26</v>
      </c>
    </row>
  </sheetData>
  <drawing r:id="rId1"/>
</worksheet>
</file>