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ate's\сорока\"/>
    </mc:Choice>
  </mc:AlternateContent>
  <bookViews>
    <workbookView minimized="1" xWindow="0" yWindow="0" windowWidth="28800" windowHeight="12435"/>
  </bookViews>
  <sheets>
    <sheet name="Лист1" sheetId="1" r:id="rId1"/>
  </sheets>
  <definedNames>
    <definedName name="products_BelayaSoroka__2015_07_09_utf_8" localSheetId="0">Лист1!$A$1:$T$2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1" l="1"/>
  <c r="C51" i="1"/>
  <c r="C50" i="1"/>
  <c r="C49" i="1"/>
  <c r="C53" i="1"/>
  <c r="C54" i="1"/>
  <c r="C48" i="1"/>
  <c r="C47" i="1"/>
  <c r="C46" i="1"/>
  <c r="C44" i="1"/>
  <c r="C45" i="1"/>
  <c r="C43" i="1" l="1"/>
  <c r="C42" i="1"/>
  <c r="C41" i="1"/>
  <c r="C40" i="1"/>
  <c r="C39" i="1"/>
  <c r="C38" i="1" l="1"/>
  <c r="C37" i="1"/>
  <c r="C36" i="1"/>
  <c r="C35" i="1"/>
  <c r="C34" i="1"/>
  <c r="C33" i="1"/>
  <c r="C32" i="1"/>
  <c r="C31" i="1"/>
  <c r="C30" i="1"/>
  <c r="C29" i="1"/>
  <c r="C27" i="1"/>
  <c r="C26" i="1"/>
  <c r="C25" i="1"/>
  <c r="C28" i="1"/>
  <c r="C24" i="1"/>
  <c r="C23" i="1" l="1"/>
  <c r="C22" i="1"/>
  <c r="C21" i="1"/>
  <c r="C20" i="1"/>
  <c r="C19" i="1"/>
  <c r="C18" i="1" l="1"/>
  <c r="C17" i="1"/>
  <c r="C16" i="1"/>
  <c r="C15" i="1" l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connections.xml><?xml version="1.0" encoding="utf-8"?>
<connections xmlns="http://schemas.openxmlformats.org/spreadsheetml/2006/main">
  <connection id="1" name="products(BelayaSoroka)_2015-07-09_utf-8" type="6" refreshedVersion="5" background="1" saveData="1">
    <textPr codePage="65001" sourceFile="C:\Users\User\Downloads\products(BelayaSoroka)_2015-07-09_utf-8.csv" decimal="," thousands=" 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<sst xmlns="http://schemas.openxmlformats.org/spreadsheetml/2006/main" count="401" uniqueCount="275">
  <si>
    <t>Наименование</t>
  </si>
  <si>
    <t>Валюта</t>
  </si>
  <si>
    <t>Цена</t>
  </si>
  <si>
    <t>Краткое описание</t>
  </si>
  <si>
    <t>Тип товаров</t>
  </si>
  <si>
    <t>Вставка</t>
  </si>
  <si>
    <t>Металл и проба</t>
  </si>
  <si>
    <t>Производитель</t>
  </si>
  <si>
    <t>Ручная работа</t>
  </si>
  <si>
    <t>Для кого</t>
  </si>
  <si>
    <t>Размер</t>
  </si>
  <si>
    <t>Изображения</t>
  </si>
  <si>
    <t>Кольцо из черненого серебра "Дерево"</t>
  </si>
  <si>
    <t>USD</t>
  </si>
  <si>
    <t>https://www.etsy.com/listing/86593482/tree-ring-adjustable-ring-silver-ring?ga_order=most_relevant&amp;ga_search_type=all&amp;ga_view_type=gallery&amp;ga_search_query=silver%20ring&amp;ref=sr_gallery_3</t>
  </si>
  <si>
    <t>Кольца</t>
  </si>
  <si>
    <t>Смола</t>
  </si>
  <si>
    <t>Серебро 925</t>
  </si>
  <si>
    <t>Украина</t>
  </si>
  <si>
    <t>Да</t>
  </si>
  <si>
    <t>Для женщин</t>
  </si>
  <si>
    <t>http://b-soroka.ru/wa-data/public/shop/products/03/00/3/images/5/5.970.jpg</t>
  </si>
  <si>
    <t>http://b-soroka.ru/wa-data/public/shop/products/03/00/3/images/4/4.970.jpg</t>
  </si>
  <si>
    <t>http://b-soroka.ru/wa-data/public/shop/products/03/00/3/images/6/6.970.jpg</t>
  </si>
  <si>
    <t>http://item.taobao.com/item.htm?spm=2013.1.20141003.10.BWOhTz&amp;scm=1007.10011.6100.0&amp;id=40223247015&amp;pvid=6ac0cbbd-b573-42f0-aa67-3e4f8f10cea7</t>
  </si>
  <si>
    <t>http://gd3.alicdn.com/bao/uploaded/i3/TB1dwQTIXXXXXX6XXXXXXXXXXXX_!!0-item_pic.jpg</t>
  </si>
  <si>
    <t>http://gd4.alicdn.com/imgextra/i4/717103253/TB2nNlLbpXXXXXoXpXXXXXXXXXX_!!717103253.jpg</t>
  </si>
  <si>
    <t>http://gd1.alicdn.com/imgextra/i1/717103253/TB2oBKQdXXXXXcCXpXXXXXXXXXX_!!717103253.jpg</t>
  </si>
  <si>
    <t>Выберите характеристику</t>
  </si>
  <si>
    <t>Регулируемый</t>
  </si>
  <si>
    <t>http://item.taobao.com/item.htm?spm=a1z10.3-c.w4002-9097027694.55.U6KNHy&amp;id=43477751506</t>
  </si>
  <si>
    <t>http://gd4.alicdn.com/bao/uploaded/i4/TB1R6urHXXXXXbxXVXXXXXXXXXX_!!0-item_pic.jpg</t>
  </si>
  <si>
    <t>http://gd2.alicdn.com/imgextra/i2/717103253/TB2Nr5NbFXXXXbJXpXXXXXXXXXX_!!717103253.jpg</t>
  </si>
  <si>
    <t>http://gd3.alicdn.com/imgextra/i3/717103253/TB2q7yRbFXXXXclXXXXXXXXXXXX_!!717103253.jpg</t>
  </si>
  <si>
    <t>http://item.taobao.com/item.htm?spm=a1z10.3-c.w4002-9097027694.59.U6KNHy&amp;id=45704206746</t>
  </si>
  <si>
    <t>http://gd1.alicdn.com/bao/uploaded/i1/TB1418yIXXXXXXRXFXXXXXXXXXX_!!0-item_pic.jpg</t>
  </si>
  <si>
    <t>http://gd3.alicdn.com/imgextra/i3/717103253/TB2HSDGcVXXXXcfXXXXXXXXXXXX_!!717103253.jpg</t>
  </si>
  <si>
    <t>http://gd2.alicdn.com/imgextra/i2/717103253/TB2MW2lcVXXXXbwXpXXXXXXXXXX_!!717103253.jpg</t>
  </si>
  <si>
    <t>http://item.taobao.com/item.htm?spm=a1z10.3-c.w4002-9097027694.61.U6KNHy&amp;id=45671783807</t>
  </si>
  <si>
    <t>http://gd1.alicdn.com/bao/uploaded/i1/TB1Ap4LIXXXXXcBXXXXXXXXXXXX_!!0-item_pic.jpg</t>
  </si>
  <si>
    <t>http://gd3.alicdn.com/imgextra/i3/717103253/TB2VmzEcVXXXXc2XXXXXXXXXXXX_!!717103253.jpg</t>
  </si>
  <si>
    <t>http://gd2.alicdn.com/imgextra/i2/717103253/TB2l.bCcVXXXXX0XXXXXXXXXXXX_!!717103253.jpg</t>
  </si>
  <si>
    <t>http://item.taobao.com/item.htm?spm=a1z10.3-c.w4002-9097027694.67.U6KNHy&amp;id=520130168308</t>
  </si>
  <si>
    <t>http://gd3.alicdn.com/bao/uploaded/i3/TB1igFvIpXXXXbFXpXXXXXXXXXX_!!0-item_pic.jpg</t>
  </si>
  <si>
    <t>http://gd2.alicdn.com/imgextra/i2/717103253/TB2xWn2dXXXXXcoXpXXXXXXXXXX_!!717103253.jpg</t>
  </si>
  <si>
    <t>http://gd2.alicdn.com/imgextra/i2/717103253/TB2bBwmdXXXXXa3XXXXXXXXXXXX_!!717103253.jpg</t>
  </si>
  <si>
    <t>Корея</t>
  </si>
  <si>
    <t>http://item.taobao.com/item.htm?spm=a1z10.3-c.w4002-9097027694.83.U6KNHy&amp;id=40238606584</t>
  </si>
  <si>
    <t>http://gd1.alicdn.com/bao/uploaded/i1/TB1VAPXHFXXXXbeaXXXXXXXXXXX_!!0-item_pic.jpg</t>
  </si>
  <si>
    <t>http://gd4.alicdn.com/imgextra/i4/717103253/TB2D.FLbpXXXXXyXpXXXXXXXXXX_!!717103253.jpg</t>
  </si>
  <si>
    <t>http://gd4.alicdn.com/imgextra/i4/717103253/TB2biJfcFXXXXanXXXXXXXXXXXX_!!717103253.jpg</t>
  </si>
  <si>
    <t>http://item.taobao.com/item.htm?spm=a1z10.3-c.w4002-9097027694.42.5dthbr&amp;id=44449073612</t>
  </si>
  <si>
    <t>http://gd3.alicdn.com/bao/uploaded/i3/TB1ZqeNIXXXXXcVXFXXXXXXXXXX_!!0-item_pic.jpg</t>
  </si>
  <si>
    <t>http://gd2.alicdn.com/imgextra/i2/717103253/TB20GbEcXXXXXa3XpXXXXXXXXXX_!!717103253.jpg</t>
  </si>
  <si>
    <t>http://gd1.alicdn.com/imgextra/i1/717103253/TB2gmQ6cVXXXXa9XXXXXXXXXXXX_!!717103253.jpg</t>
  </si>
  <si>
    <t>http://item.taobao.com/item.htm?spm=a1z10.3-c.w4002-9097027694.83.KjokyU&amp;id=42176383264</t>
  </si>
  <si>
    <t>http://gd3.alicdn.com/bao/uploaded/i3/TB1aTOYHFXXXXXCXFXXXXXXXXXX_!!0-item_pic.jpg</t>
  </si>
  <si>
    <t>http://gd3.alicdn.com/imgextra/i3/717103253/TB24givbpXXXXa4XXXXXXXXXXXX_!!717103253.jpg</t>
  </si>
  <si>
    <t>http://gd4.alicdn.com/imgextra/i4/717103253/TB2m.wIcpXXXXblXpXXXXXXXXXX_!!717103253.jpg</t>
  </si>
  <si>
    <t>http://item.taobao.com/item.htm?spm=a1z10.3-c.w4002-9097027694.41.U6KNHy&amp;id=40270520776</t>
  </si>
  <si>
    <t>http://gd2.alicdn.com/bao/uploaded/i2/TB1LZ1NIXXXXXbDXFXXXXXXXXXX_!!0-item_pic.jpg</t>
  </si>
  <si>
    <t>http://gd2.alicdn.com/imgextra/i2/717103253/TB2AV6LbXXXXXX6XXXXXXXXXXXX_!!717103253.jpg</t>
  </si>
  <si>
    <t>http://gd1.alicdn.com/imgextra/i1/717103253/TB26nNbdXXXXXXxXXXXXXXXXXXX_!!717103253.jpg</t>
  </si>
  <si>
    <t>http://gd1.alicdn.com/bao/uploaded/i1/TB1k4n0GVXXXXcpXXXXXXXXXXXX_!!0-item_pic.jpg</t>
  </si>
  <si>
    <t>http://gd3.alicdn.com/imgextra/i3/717103253/TB2ebqtbpXXXXbOXXXXXXXXXXXX_!!717103253.jpghttp://gd4.alicdn.com/imgextra/i4/717103253/TB2hy5sbpXXXXbYXXXXXXXXXXXX_!!717103253.jpg</t>
  </si>
  <si>
    <t>http://gd4.alicdn.com/imgextra/i4/717103253/TB2hy5sbpXXXXbYXXXXXXXXXXXX_!!717103253.jpg</t>
  </si>
  <si>
    <t>http://item.taobao.com/item.htm?spm=a1z10.3-c.w4002-9097027694.39.U6KNHy&amp;id=41539731520</t>
  </si>
  <si>
    <t>http://item.taobao.com/item.htm?spm=a1z10.3-c.w4002-9097027694.37.U6KNHy&amp;id=40270156754</t>
  </si>
  <si>
    <t>http://gd2.alicdn.com/bao/uploaded/i2/TB1UP7BIXXXXXXqXFXXXXXXXXXX_!!0-item_pic.jpg</t>
  </si>
  <si>
    <t>http://gd1.alicdn.com/imgextra/i1/717103253/TB2fQ0FbpXXXXaMXpXXXXXXXXXX_!!717103253.jpg</t>
  </si>
  <si>
    <t>http://gd1.alicdn.com/imgextra/i1/717103253/TB2lMi.dXXXXXbcXXXXXXXXXXXX_!!717103253.jpg</t>
  </si>
  <si>
    <t>http://gd4.alicdn.com/bao/uploaded/i4/TB1aw_XIXXXXXXaXXXXXXXXXXXX_!!0-item_pic.jpg</t>
  </si>
  <si>
    <t>http://gd3.alicdn.com/imgextra/i3/717103253/TB2u54TbpXXXXXaXXXXXXXXXXXX_!!717103253.jpg</t>
  </si>
  <si>
    <t>http://gd3.alicdn.com/imgextra/i3/717103253/TB2xpsRcVXXXXXAXpXXXXXXXXXX_!!717103253.jpg</t>
  </si>
  <si>
    <t>http://item.taobao.com/item.htm?spm=a1z10.3-c.w4002-9097027694.43.U6KNHy&amp;id=40255697127</t>
  </si>
  <si>
    <t>Серебряное кольцо "Цветки"</t>
  </si>
  <si>
    <t>Серебряное кольцо "Братец Лось"</t>
  </si>
  <si>
    <t>Серебряное кольцо "Канат"</t>
  </si>
  <si>
    <t>Серебряное кольцо "Цветущая вишня"</t>
  </si>
  <si>
    <t>Серебряное кольцо "Веточка"</t>
  </si>
  <si>
    <t>Серебряное кольцо "Бантик"</t>
  </si>
  <si>
    <t>Серебряное кольцо "Сердцебиение"</t>
  </si>
  <si>
    <t>Серебряное кольцо "Облака"</t>
  </si>
  <si>
    <t>Серебряное кольцо "Гербера"</t>
  </si>
  <si>
    <t>Серебряное кольцо "Цветок"</t>
  </si>
  <si>
    <t>Серебряное кольцо "Сердечки"</t>
  </si>
  <si>
    <t>Искусственный кристалл</t>
  </si>
  <si>
    <t>Серебряное кольцо с двумя кристаллами</t>
  </si>
  <si>
    <t>http://item.taobao.com/item.htm?spm=a1z10.3-c.w4002-9097027694.51.U6KNHy&amp;id=40223207466</t>
  </si>
  <si>
    <t>http://gd3.alicdn.com/bao/uploaded/i3/TB1M.yLHFXXXXcVXVXXXXXXXXXX_!!0-item_pic.jpg</t>
  </si>
  <si>
    <t>http://gd4.alicdn.com/imgextra/i4/717103253/TB2LyhLbpXXXXXcXpXXXXXXXXXX_!!717103253.jpg</t>
  </si>
  <si>
    <t>http://gd4.alicdn.com/imgextra/i4/717103253/TB2WFwMcpXXXXcjXXXXXXXXXXXX_!!717103253.jpg</t>
  </si>
  <si>
    <t>http://world.taobao.com/item/13190206350.htm?fromSite=main&amp;spm=a312a.7700824.w4002-3190400117.48.KZxzx1</t>
  </si>
  <si>
    <t>Аметист</t>
  </si>
  <si>
    <t>https://img.alicdn.com/imgextra/i1/53899174/TB2FhUQcXXXXXboXpXXXXXXXXXX_!!53899174.jpg</t>
  </si>
  <si>
    <t>https://img.alicdn.com/imgextra/i1/53899174/TB2oG3VcXXXXXcuXXXXXXXXXXXX_!!53899174.jpg</t>
  </si>
  <si>
    <t>https://img.alicdn.com/imgextra/i2/53899174/TB2QWA1cXXXXXXDXXXXXXXXXXXX_!!53899174.jpg</t>
  </si>
  <si>
    <t>http://world.taobao.com/item/13575647937.htm?fromSite=main&amp;spm=a312a.7700824.w4002-3190400117.54.ut0fBv</t>
  </si>
  <si>
    <t>Топаз</t>
  </si>
  <si>
    <t>http://gd3.alicdn.com/bao/uploaded/i3/TB1gyVTGVXXXXcHXFXXXXXXXXXX_!!0-item_pic.jpg_600x600.jpg</t>
  </si>
  <si>
    <t>http://gd3.alicdn.com/bao/uploaded/i3/53899174/TB2Qf_xbXXXXXXDXXXXXXXXXXXX_!!53899174.jpg_600x600.jpg</t>
  </si>
  <si>
    <t>http://gd1.alicdn.com/bao/uploaded/i1/53899174/TB2hePtbXXXXXbfXpXXXXXXXXXX_!!53899174.jpg_600x600.jpg</t>
  </si>
  <si>
    <t>Индия</t>
  </si>
  <si>
    <t>Пакистан</t>
  </si>
  <si>
    <t>Серебряное резное кольцо с аметистом</t>
  </si>
  <si>
    <t>Серебряное резное кольцо с топазом "Чистота"</t>
  </si>
  <si>
    <t>http://world.taobao.com/item/15800720347.htm?fromSite=main&amp;spm=a312a.7700824.w4002-3190400117.60.ut0fBv</t>
  </si>
  <si>
    <t>https://img.alicdn.com/imgextra/i4/53899174/TB2x9cCdXXXXXa6XpXXXXXXXXXX_!!53899174.jpg</t>
  </si>
  <si>
    <t>https://img.alicdn.com/imgextra/i1/53899174/TB2d1wadXXXXXaFXXXXXXXXXXXX_!!53899174.jpg</t>
  </si>
  <si>
    <t>http://gd3.alicdn.com/bao/uploaded/i3/T1RA8VFrdbXXXXXXXX_!!0-item_pic.jpg_600x600.jpg</t>
  </si>
  <si>
    <t>http://world.taobao.com/item/45831397792.htm?fromSite=main&amp;spm=a312a.7700824.w4002-3190400117.66.ut0fBv</t>
  </si>
  <si>
    <t>Серебряное винтажное кольцо с аметистом</t>
  </si>
  <si>
    <t>Оливин</t>
  </si>
  <si>
    <t>Серебряное резное кольцо с аметистом / оливином</t>
  </si>
  <si>
    <t>https://img.alicdn.com/imgextra/i4/53899174/T2EWI8XFdaXXXXXXXX_!!53899174.jpg</t>
  </si>
  <si>
    <t>https://img.alicdn.com/imgextra/i1/53899174/T2P_U8XUFXXXXXXXXX_!!53899174.jpg</t>
  </si>
  <si>
    <t>https://img.alicdn.com/imgextra/i2/53899174/TB2qzV_dXXXXXabXXXXXXXXXXXX_!!53899174.jpg</t>
  </si>
  <si>
    <t>Китай</t>
  </si>
  <si>
    <t>http://world.taobao.com/item/42600496976.htm?fromSite=main&amp;spm=a312a.7700824.w4002-3190400117.69.ut0fBv</t>
  </si>
  <si>
    <t>Серебряное кольцо "Поддержка"</t>
  </si>
  <si>
    <t>https://img.alicdn.com/imgextra/i1/53899174/TB22JnvbXXXXXXnXpXXXXXXXXXX_!!53899174.jpg</t>
  </si>
  <si>
    <t>Непал</t>
  </si>
  <si>
    <t>Таиланд</t>
  </si>
  <si>
    <t>https://img.alicdn.com/imgextra/i3/53899174/TB2CKDvbXXXXXX2XpXXXXXXXXXX_!!53899174.jpg</t>
  </si>
  <si>
    <t>https://img.alicdn.com/imgextra/i3/53899174/TB2DxnybXXXXXcgXXXXXXXXXXXX_!!53899174.jpg</t>
  </si>
  <si>
    <t>http://world.taobao.com/item/44627307909.htm?fromSite=main&amp;spm=a312a.7700824.w4002-3190400117.78.ut0fBv</t>
  </si>
  <si>
    <t>Серебряное кольцо с жемчугом</t>
  </si>
  <si>
    <t>Жемчуг</t>
  </si>
  <si>
    <t>https://img.alicdn.com/imgextra/i1/53899174/TB2H6ducpXXXXXRXpXXXXXXXXXX_!!53899174.jpg</t>
  </si>
  <si>
    <t>https://img.alicdn.com/imgextra/i2/53899174/TB2veNAcpXXXXXtXXXXXXXXXXXX_!!53899174.jpg</t>
  </si>
  <si>
    <t>https://img.alicdn.com/imgextra/i2/53899174/TB22TNvcpXXXXcCXXXXXXXXXXXX_!!53899174.jpg</t>
  </si>
  <si>
    <t>http://world.taobao.com/item/38951486914.htm?fromSite=main&amp;spm=a312a.7700824.w4002-3190400117.81.ut0fBv</t>
  </si>
  <si>
    <t>Кварц</t>
  </si>
  <si>
    <t>Серебряное большое кольцо с розовым кварцем</t>
  </si>
  <si>
    <t>https://img.alicdn.com/imgextra/i2/53899174/T21qgcXKlaXXXXXXXX_!!53899174.jpg</t>
  </si>
  <si>
    <t>https://img.alicdn.com/imgextra/i1/53899174/T2VRIcXIxaXXXXXXXX_!!53899174.jpg</t>
  </si>
  <si>
    <t>http://world.taobao.com/item/17212224680.htm?fromSite=main&amp;spm=a312a.7700824.w4002-3190400117.87.ut0fBv</t>
  </si>
  <si>
    <t>Серебряное кольцо "Слоны"</t>
  </si>
  <si>
    <t>https://img.alicdn.com/imgextra/i2/53899174/TB2bQDwbXXXXXbSXXXXXXXXXXXX_!!53899174.jpg</t>
  </si>
  <si>
    <t>https://img.alicdn.com/imgextra/i4/53899174/TB2vKLxbXXXXXaJXXXXXXXXXXXX_!!53899174.jpg</t>
  </si>
  <si>
    <t>https://img.alicdn.com/imgextra/i1/53899174/TB2drHvbXXXXXXVXpXXXXXXXXXX_!!53899174.jpg</t>
  </si>
  <si>
    <t>Серебряное кольцо с лунным камнем</t>
  </si>
  <si>
    <t>http://world.taobao.com/item/524305916682.htm?fromSite=main&amp;spm=a312a.7700824.w4002-8196054626.64.PutmPF</t>
  </si>
  <si>
    <t>Лунный камень</t>
  </si>
  <si>
    <t>http://world.taobao.com/item/525112833943.htm?fromSite=main&amp;spm=a312a.7700824.w4002-8196054626.103.PutmPF</t>
  </si>
  <si>
    <t>Серебряное кольцо с лунным камнем "Сердце"</t>
  </si>
  <si>
    <t>http://world.taobao.com/item/45529471370.htm?fromSite=main&amp;spm=a312a.7700824.w4002-8196054626.113.LCQIPihttp://world.taobao.com/item/520976104298.htm?fromSite=main&amp;spm=a312a.7700824.w4002-8196054626.95.LCQIPi</t>
  </si>
  <si>
    <t>Серебряное кольцо с лунным камнем "Корона"</t>
  </si>
  <si>
    <t>https://img.alicdn.com/imgextra/i3/16474768/TB2C1MKcFXXXXaGXpXXXXXXXXXX_!!16474768.jpg</t>
  </si>
  <si>
    <t>https://img.alicdn.com/imgextra/i2/16474768/TB2y7JTcVXXXXacXpXXXXXXXXXX_!!16474768.jpg</t>
  </si>
  <si>
    <t>https://img.alicdn.com/imgextra/i4/16474768/TB2.EoNhXXXXXalXpXXXXXXXXXX_!!16474768.jpg</t>
  </si>
  <si>
    <t>https://img.alicdn.com/imgextra/i1/16474768/TB2_YQGhXXXXXb1XpXXXXXXXXXX_!!16474768.jpg</t>
  </si>
  <si>
    <t>https://img.alicdn.com/imgextra/i2/16474768/TB2d8s8hXXXXXaJXXXXXXXXXXXX_!!16474768.jpg</t>
  </si>
  <si>
    <t>http://gd4.alicdn.com/bao/uploaded/i4/TB1t48QLXXXXXcHXFXXXXXXXXXX_!!0-item_pic.jpg_600x600.jpg</t>
  </si>
  <si>
    <t>https://img.alicdn.com/imgextra/i2/16474768/TB2dSN_cpXXXXbEXXXXXXXXXXXX_!!16474768.jpg</t>
  </si>
  <si>
    <t>http://world.taobao.com/item/45814248086.htm?fromSite=main&amp;spm=a312a.7700824.w4002-8196054626.113.6qnOMa</t>
  </si>
  <si>
    <t>Серебряное кольцо "Корона"</t>
  </si>
  <si>
    <t>http://gd3.alicdn.com/imgextra/i3/16474768/TB2RNAycVXXXXXpXXXXXXXXXXXX_!!16474768.jpg</t>
  </si>
  <si>
    <t>http://gd2.alicdn.com/imgextra/i2/16474768/TB2GNIycVXXXXXqXXXXXXXXXXXX_!!16474768.jpg</t>
  </si>
  <si>
    <t>http://gd4.alicdn.com/imgextra/i4/16474768/TB2IpodcVXXXXXRXpXXXXXXXXXX_!!16474768.jpg</t>
  </si>
  <si>
    <t>http://world.taobao.com/item/44862775753.htm?fromSite=main&amp;spm=a312a.7700824.w4002-8196054626.95.bUlQyk</t>
  </si>
  <si>
    <t>Серебряное кольцо с аметистом "Зу"</t>
  </si>
  <si>
    <t>http://gd2.alicdn.com/imgextra/i2/16474768/TB2tl2VcpXXXXXNXXXXXXXXXXXX_!!16474768.jpg</t>
  </si>
  <si>
    <t>http://gd4.alicdn.com/imgextra/i4/16474768/TB2jMzOcpXXXXc9XXXXXXXXXXXX_!!16474768.jpg</t>
  </si>
  <si>
    <t>http://gd4.alicdn.com/imgextra/i4/16474768/TB23NzTcpXXXXXGXXXXXXXXXXXX_!!16474768.jpg</t>
  </si>
  <si>
    <t>Серебряное кольцо с опалом "Оплетающее сердце"</t>
  </si>
  <si>
    <t>http://world.taobao.com/item/43960642492.htm?fromSite=main&amp;spm=a312a.7700824.w4002-8196054626.122.yuOVtI</t>
  </si>
  <si>
    <t>http://gd3.alicdn.com/bao/uploaded/i3/TB1vUFPHpXXXXXLXVXXXXXXXXXX_!!0-item_pic.jpg_600x600.jpg</t>
  </si>
  <si>
    <t>http://world.taobao.com/item/42376306934.htm?fromSite=main&amp;spm=a312a.7700824.w4002-8196054626.65.Ej8rMO</t>
  </si>
  <si>
    <t>https://img.alicdn.com/imgextra/i2/16474768/TB26wGabXXXXXb9XXXXXXXXXXXX_!!16474768.jpg</t>
  </si>
  <si>
    <t>https://img.alicdn.com/imgextra/i3/16474768/TB2dcCbbXXXXXbHXXXXXXXXXXXX_!!16474768.jpg</t>
  </si>
  <si>
    <t>http://world.taobao.com/item/42213702994.htm?fromSite=main&amp;spm=a312a.7700824.w4002-8196054626.83.Ej8rMO</t>
  </si>
  <si>
    <t>Опал</t>
  </si>
  <si>
    <t>Серебряное кольцо с топазом</t>
  </si>
  <si>
    <t>https://img.alicdn.com/imgextra/i1/16474768/TB23Fb5aVXXXXXwXFXXXXXXXXXX_!!16474768.jpg</t>
  </si>
  <si>
    <t>https://img.alicdn.com/imgextra/i2/16474768/TB2AVD_aVXXXXcOXpXXXXXXXXXX_!!16474768.jpg</t>
  </si>
  <si>
    <t>https://img.alicdn.com/imgextra/i3/16474768/TB2hSZXaVXXXXctXpXXXXXXXXXX_!!16474768.jpg</t>
  </si>
  <si>
    <t>http://world.taobao.com/item/41662077358.htm?spm=a312a.7728556.2015080705.14.YVT8Yt&amp;id=41662077358&amp;scm=1007.12006.12548.i44336029561&amp;pvid=4b92847d-9604-47eb-b0bd-aeaf84de0a7b</t>
  </si>
  <si>
    <t>Эксплюзивное серебряное кольцо с позолотой и опалом</t>
  </si>
  <si>
    <t>https://img.alicdn.com/imgextra/i4/16474768/TB2hL7HepXXXXcGXXXXXXXXXXXX_!!16474768.jpg</t>
  </si>
  <si>
    <t>https://img.alicdn.com/imgextra/i3/16474768/TB2.ZP5aFXXXXbWXXXXXXXXXXXX_!!16474768.jpg</t>
  </si>
  <si>
    <t>https://img.alicdn.com/imgextra/i1/16474768/TB2yrv2aFXXXXaqXpXXXXXXXXXX_!!16474768.jpg</t>
  </si>
  <si>
    <t>http://world.taobao.com/item/44335521344.htm?spm=a312a.7728556.2015080705.15.YVT8Yt&amp;id=44335521344&amp;scm=1007.12006.12548.i44336029561&amp;pvid=4b92847d-9604-47eb-b0bd-aeaf84de0a7b</t>
  </si>
  <si>
    <t>http://gd3.alicdn.com/imgextra/i3/16474768/TB2yxyCcXXXXXaMXXXXXXXXXXXX_!!16474768.jpg</t>
  </si>
  <si>
    <t>http://gd4.alicdn.com/imgextra/i4/16474768/TB2HW9zcXXXXXXnXpXXXXXXXXXX_!!16474768.jpg</t>
  </si>
  <si>
    <t>http://gd1.alicdn.com/imgextra/i1/16474768/TB2DFKzcXXXXXcSXXXXXXXXXXXX_!!16474768.jpg</t>
  </si>
  <si>
    <t>http://world.taobao.com/item/42097245247.htm?fromSite=main&amp;spm=a312a.7700824.w4002-8196054626.101.Ej8rMO</t>
  </si>
  <si>
    <t>Серебряное резное кольцо</t>
  </si>
  <si>
    <t>http://gd4.alicdn.com/imgextra/i4/16474768/TB2qoLlaVXXXXXTXXXXXXXXXXXX_!!16474768.jpg</t>
  </si>
  <si>
    <t>http://gd3.alicdn.com/imgextra/i3/16474768/TB2NS_laVXXXXX9XXXXXXXXXXXX_!!16474768.jpg</t>
  </si>
  <si>
    <t>http://gd2.alicdn.com/imgextra/i2/16474768/TB2xbHjaVXXXXcBXXXXXXXXXXXX_!!16474768.jpg</t>
  </si>
  <si>
    <t>http://world.taobao.com/item/521988226685.htm?fromSite=main&amp;spm=a312a.7700824.w4002-1733719931.50.tNusxk</t>
  </si>
  <si>
    <t>https://img.alicdn.com/imgextra/i1/62555322/TB22fwOfXXXXXavXXXXXXXXXXXX_!!62555322.jpg</t>
  </si>
  <si>
    <t>https://img.alicdn.com/imgextra/i2/62555322/TB2GicTfXXXXXXnXXXXXXXXXXXX_!!62555322.jpg</t>
  </si>
  <si>
    <t>https://img.alicdn.com/imgextra/i2/62555322/TB23sgKfXXXXXbUXXXXXXXXXXXX_!!62555322.jpg</t>
  </si>
  <si>
    <t>Серебряное позолоченное кольцо в стиле минимализм</t>
  </si>
  <si>
    <t>Серебряное кольцо в стиле минимализм</t>
  </si>
  <si>
    <t>http://world.taobao.com/item/19596530964.htm?fromSite=main&amp;spm=a312a.7700824.w4002-1733719931.44.tNusxk</t>
  </si>
  <si>
    <t>http://gd4.alicdn.com/bao/uploaded/i4/15322026536229449/T1.ASaFndhXXXXXXXX_!!0-item_pic.jpg_600x600.jpg_.webp</t>
  </si>
  <si>
    <t>http://gd1.alicdn.com/bao/uploaded/i1/62555322/TB2NQQEaFXXXXXKXXXXXXXXXXXX_!!62555322.jpg_600x600.jpg_.webp</t>
  </si>
  <si>
    <t>http://gd2.alicdn.com/bao/uploaded/i2/TB1c810GFXXXXaRXFXXXXXXXXXX_!!0-item_pic.jpg_600x600.jpg_.webp</t>
  </si>
  <si>
    <t>http://gd3.alicdn.com/bao/uploaded/i3/62555322/TB2pmmwaVXXXXXoXpXXXXXXXXXX_!!62555322.jpg_600x600.jpg_.webp</t>
  </si>
  <si>
    <t>http://gd2.alicdn.com/bao/uploaded/i2/62555322/TB2iXOxaVXXXXXmXpXXXXXXXXXX_!!62555322.jpg_600x600.jpg_.webp</t>
  </si>
  <si>
    <t>http://world.taobao.com/item/41940254830.htm?fromSite=main&amp;spm=a312a.7700824.w4002-1733719931.59.tNusxk</t>
  </si>
  <si>
    <t>Бриллиант</t>
  </si>
  <si>
    <t>Серебряное кольцо с бриллиантом</t>
  </si>
  <si>
    <t>Серебряное кольцо "Ласковый зверь"</t>
  </si>
  <si>
    <t>http://world.taobao.com/item/45633821768.htm?fromSite=main&amp;spm=a312a.7700824.w4002-1733719931.80.tNusxk</t>
  </si>
  <si>
    <t>http://gd2.alicdn.com/bao/uploaded/i2/TB1HZv7GXXXXXbRapXXXXXXXXXX_!!0-item_pic.jpg_600x600.jpg_.webp</t>
  </si>
  <si>
    <t>http://gd3.alicdn.com/bao/uploaded/i3/62555322/TB2Myg.cFXXXXbpXpXXXXXXXXXX_!!62555322.jpg_600x600.jpg_.webp</t>
  </si>
  <si>
    <t>http://gd2.alicdn.com/bao/uploaded/i2/62555322/TB2B_8acVXXXXbwXpXXXXXXXXXX_!!62555322.jpg_600x600.jpg_.webp</t>
  </si>
  <si>
    <t>http://world.taobao.com/item/45751669633.htm?fromSite=main&amp;spm=a312a.7700824.w4002-1733719931.54.x7VBow</t>
  </si>
  <si>
    <t>http://gd4.alicdn.com/bao/uploaded/i4/62555322/TB286_pcVXXXXanXpXXXXXXXXXX_!!62555322.jpg_600x600.jpg_.webp</t>
  </si>
  <si>
    <t>http://gd3.alicdn.com/bao/uploaded/i3/62555322/TB2rzfFcVXXXXXpXXXXXXXXXXXX_!!62555322.jpg_600x600.jpg_.webp</t>
  </si>
  <si>
    <t>http://world.taobao.com/item/39870747179.htm?fromSite=main&amp;spm=a312a.7700824.w4002-1733719931.38.YpB9u4</t>
  </si>
  <si>
    <t xml:space="preserve">Серебряное скрученное кольцо </t>
  </si>
  <si>
    <t>http://gd1.alicdn.com/bao/uploaded/i1/TB1LPRrFVXXXXXQXpXXXXXXXXXX_!!0-item_pic.jpg_600x600.jpg_.webp</t>
  </si>
  <si>
    <t>http://gd3.alicdn.com/bao/uploaded/i3/TB1v0AlIVXXXXcpXVXXXXXXXXXX_!!0-item_pic.jpg_600x600.jpg_.webp</t>
  </si>
  <si>
    <t>http://gd1.alicdn.com/bao/uploaded/i1/62555322/TB2ekCTepXXXXcqXXXXXXXXXXXX_!!62555322.jpg_600x600.jpg_.webp</t>
  </si>
  <si>
    <t>http://gd1.alicdn.com/bao/uploaded/i1/62555322/TB2uCePepXXXXXvXpXXXXXXXXXX_!!62555322.jpg_600x600.jpg_.webp</t>
  </si>
  <si>
    <t>Серебряное кольцо "Звезды"</t>
  </si>
  <si>
    <t>Цирконий</t>
  </si>
  <si>
    <t>http://world.taobao.com/item/521200193912.htm?fromSite=main&amp;spm=a312a.7700824.w4002-1733719931.53.YpB9u4</t>
  </si>
  <si>
    <t>http://gd4.alicdn.com/bao/uploaded/i4/TB1YJNoJpXXXXcGXFXXXXXXXXXX_!!0-item_pic.jpg_600x600.jpg_.webp</t>
  </si>
  <si>
    <t>http://gd4.alicdn.com/bao/uploaded/i4/62555322/TB2SK5KeVXXXXbbXXXXXXXXXXXX_!!62555322.jpg_600x600.jpg_.webp</t>
  </si>
  <si>
    <t>http://gd1.alicdn.com/bao/uploaded/i1/62555322/TB21ueEeVXXXXcTXXXXXXXXXXXX_!!62555322.jpg_600x600.jpg_.webp</t>
  </si>
  <si>
    <t>Серебряное кольцо "Роскошь Минимализма"</t>
  </si>
  <si>
    <t>http://world.taobao.com/item/521651799297.htm?fromSite=main&amp;spm=a312a.7700824.w4002-1733719931.65.YpB9u4</t>
  </si>
  <si>
    <t>Позолоченное серебряное кольцо с цирконием</t>
  </si>
  <si>
    <t>http://gd3.alicdn.com/bao/uploaded/i3/TB1fXxULXXXXXbdXXXXXXXXXXXX_!!0-item_pic.jpg_600x600.jpg_.webp</t>
  </si>
  <si>
    <t>http://gd2.alicdn.com/bao/uploaded/i2/62555322/TB2S02viFXXXXaTXpXXXXXXXXXX_!!62555322.jpg_600x600.jpg_.webp</t>
  </si>
  <si>
    <t>http://gd2.alicdn.com/bao/uploaded/i2/62555322/TB2AifYiFXXXXaaXXXXXXXXXXXX_!!62555322.jpg_600x600.jpg_.webp</t>
  </si>
  <si>
    <t>http://world.taobao.com/item/525508440768.htm?fromSite=main&amp;spm=a312a.7700824.w4002-1733719931.81.0cqKuF</t>
  </si>
  <si>
    <t>Серебряное кольцо "Восхитительная Простота"</t>
  </si>
  <si>
    <t>http://world.taobao.com/item/525507960490.htm?fromSite=main&amp;spm=a312a.7700824.w4002-1733719931.87.0cqKuF</t>
  </si>
  <si>
    <t>http://gd2.alicdn.com/bao/uploaded/i2/TB1AZRPLXXXXXXoXpXXXXXXXXXX_!!0-item_pic.jpg_600x600.jpg_.webp</t>
  </si>
  <si>
    <t>http://gd1.alicdn.com/bao/uploaded/i1/62555322/TB2NwHTiFXXXXaxXXXXXXXXXXXX_!!62555322.jpg_600x600.jpg_.webp</t>
  </si>
  <si>
    <t>http://gd1.alicdn.com/bao/uploaded/i1/62555322/TB2vO6TiFXXXXaYXXXXXXXXXXXX_!!62555322.jpg_600x600.jpg_.webp</t>
  </si>
  <si>
    <t>http://gd3.alicdn.com/bao/uploaded/i3/TB1s9aaHpXXXXbkaXXXXXXXXXXX_!!0-item_pic.jpg_600x600.jpg_.webp</t>
  </si>
  <si>
    <t>http://gd3.alicdn.com/bao/uploaded/i3/62555322/TB2Al.ObVXXXXaMXpXXXXXXXXXX_!!62555322.jpg_600x600.jpg_.webp</t>
  </si>
  <si>
    <t>http://world.taobao.com/item/44107116794.htm?fromSite=main&amp;spm=a312a.7700824.w4002-1733719931.21.bsOOk0</t>
  </si>
  <si>
    <t>http://world.taobao.com/item/44952217934.htm?fromSite=main&amp;spm=a312a.7700824.w4002-1733719931.39.bsOOk0</t>
  </si>
  <si>
    <t>Позолоченное серебряное кольцо "Гармония"</t>
  </si>
  <si>
    <t>https://img.alicdn.com/imgextra/i2/62555322/TB2G8n6cpXXXXctXXXXXXXXXXXX_!!62555322.jpg</t>
  </si>
  <si>
    <t>https://img.alicdn.com/imgextra/i4/62555322/TB2HCQacpXXXXXgXXXXXXXXXXXX_!!62555322.jpg</t>
  </si>
  <si>
    <t>https://img.alicdn.com/imgextra/i4/62555322/TB2Vx2_cpXXXXbeXXXXXXXXXXXX_!!62555322.jpg</t>
  </si>
  <si>
    <t>Серебряное кольцо "Гармония"</t>
  </si>
  <si>
    <t>http://gd1.alicdn.com/bao/uploaded/i1/TB1yxIMJpXXXXc8XFXXXXXXXXXX_!!0-item_pic.jpg_600x600.jpg_.webp</t>
  </si>
  <si>
    <t>https://img.alicdn.com/imgextra/i4/62555322/TB23XkEfXXXXXc8XXXXXXXXXXXX_!!62555322.jpg</t>
  </si>
  <si>
    <t>https://img.alicdn.com/imgextra/i4/62555322/TB2CYcGfXXXXXc2XXXXXXXXXXXX_!!62555322.jpg</t>
  </si>
  <si>
    <t>http://world.taobao.com/item/521988498838.htm?fromSite=main&amp;spm=a312a.7700824.w4002-1733719931.42.bsOOk0</t>
  </si>
  <si>
    <t>Серебряное кольцо с цирконием</t>
  </si>
  <si>
    <t>http://world.taobao.com/item/39125121080.htm?fromSite=main&amp;spm=a312a.7700824.w4002-1733719931.45.bsOOk0</t>
  </si>
  <si>
    <t>Серебряное кольцо "Гвоздь"</t>
  </si>
  <si>
    <t>https://img.alicdn.com/imgextra/i4/62555322/T2Tf8IX4lXXXXXXXXX_!!62555322.jpg</t>
  </si>
  <si>
    <t>http://gd2.alicdn.com/bao/uploaded/i2/T1RnFpFOlkXXXXXXXX_!!0-item_pic.jpg_600x600.jpg_.webp</t>
  </si>
  <si>
    <t>http://world.taobao.com/item/520389730388.htm?fromSite=main&amp;spm=a312a.7700824.w4002-1733719931.45.sEvxhQ</t>
  </si>
  <si>
    <t>http://gd3.alicdn.com/bao/uploaded/i3/62555322/TB2uTg.bFXXXXcoXXXXXXXXXXXX_!!62555322.jpg_600x600.jpg_.webp</t>
  </si>
  <si>
    <t>http://gd2.alicdn.com/bao/uploaded/i2/62555322/TB2Rrw7bFXXXXXtXpXXXXXXXXXX_!!62555322.jpg_600x600.jpg_.webp</t>
  </si>
  <si>
    <t>http://gd4.alicdn.com/bao/uploaded/i4/62555322/TB2RqNabVXXXXbIXXXXXXXXXXXX_!!62555322.jpg_600x600.jpg_.webp</t>
  </si>
  <si>
    <t>Серебряное кольцо "Рыбы"</t>
  </si>
  <si>
    <t>http://gd4.alicdn.com/bao/uploaded/i4/TB1_uovIFXXXXcCXXXXXXXXXXXX_!!0-item_pic.jpg_600x600.jpg_.webp</t>
  </si>
  <si>
    <t>http://gd3.alicdn.com/bao/uploaded/i3/62555322/TB2K3DNdVXXXXbaXXXXXXXXXXXX_!!62555322.jpg_600x600.jpg_.webp</t>
  </si>
  <si>
    <t>http://gd1.alicdn.com/bao/uploaded/i1/62555322/TB2PdbPdVXXXXaVXXXXXXXXXXXX_!!62555322.jpg_600x600.jpg_.webp</t>
  </si>
  <si>
    <t>Серебряное кольцо "Движение"</t>
  </si>
  <si>
    <t>http://world.taobao.com/item/520797138521.htm?fromSite=main&amp;spm=a312a.7700824.w4002-1733719931.18.4ZGQae</t>
  </si>
  <si>
    <t>http://gd2.alicdn.com/bao/uploaded/i2/TB1ScHGJXXXXXckXFXXXXXXXXXX_!!0-item_pic.jpg_600x600.jpg_.webp</t>
  </si>
  <si>
    <t>http://gd1.alicdn.com/bao/uploaded/i1/62555322/TB25MHOeFXXXXXOXpXXXXXXXXXX_!!62555322.jpg_600x600.jpg_.webp</t>
  </si>
  <si>
    <t>http://gd4.alicdn.com/bao/uploaded/i4/62555322/TB2ylL.eFXXXXaPXpXXXXXXXXXX_!!62555322.jpg_600x600.jpg_.webp</t>
  </si>
  <si>
    <t>http://world.taobao.com/item/521475582568.htm?fromSite=main&amp;spm=a312a.7700824.w4002-1733719931.27.4ZGQae</t>
  </si>
  <si>
    <t>Серебряное кольцо "Сердце"</t>
  </si>
  <si>
    <t>http://world.taobao.com/item/43722327466.htm?fromSite=main&amp;spm=a312a.7700824.w4002-1733719931.27.SaPQFB</t>
  </si>
  <si>
    <t>http://gd1.alicdn.com/bao/uploaded/i1/TB1vC2UHXXXXXa_aXXXXXXXXXXX_!!0-item_pic.jpg_600x600.jpg_.webp</t>
  </si>
  <si>
    <t>http://gd1.alicdn.com/bao/uploaded/i1/62555322/TB2VJI9bFXXXXXYXpXXXXXXXXXX_!!62555322.jpg_600x600.jpg_.webp</t>
  </si>
  <si>
    <t>https://img.alicdn.com/imgextra/i4/62555322/TB2rnw1bFXXXXcoXpXXXXXXXXXX_!!62555322.jpg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</si>
</sst>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/>
    <xf numFmtId="0" fontId="3" fillId="0" borderId="0" xfId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s(BelayaSoroka)_2015-07-09_utf-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orld.taobao.com/item/39870747179.htm?fromSite=main&amp;spm=a312a.7700824.w4002-1733719931.38.YpB9u4" TargetMode="External"/><Relationship Id="rId3" Type="http://schemas.openxmlformats.org/officeDocument/2006/relationships/hyperlink" Target="https://img.alicdn.com/imgextra/i2/16474768/TB2y7JTcVXXXXacXpXXXXXXXXXX_!!16474768.jpg" TargetMode="External"/><Relationship Id="rId7" Type="http://schemas.openxmlformats.org/officeDocument/2006/relationships/hyperlink" Target="http://world.taobao.com/item/19596530964.htm?fromSite=main&amp;spm=a312a.7700824.w4002-1733719931.44.tNusxk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http://world.taobao.com/item/524305916682.htm?fromSite=main&amp;spm=a312a.7700824.w4002-8196054626.64.PutmPF" TargetMode="External"/><Relationship Id="rId1" Type="http://schemas.openxmlformats.org/officeDocument/2006/relationships/hyperlink" Target="http://world.taobao.com/item/45529471370.htm?fromSite=main&amp;spm=a312a.7700824.w4002-8196054626.113.LCQIPihttp://world.taobao.com/item/520976104298.htm?fromSite=main&amp;spm=a312a.7700824.w4002-8196054626.95.LCQIPi" TargetMode="External"/><Relationship Id="rId6" Type="http://schemas.openxmlformats.org/officeDocument/2006/relationships/hyperlink" Target="http://world.taobao.com/item/41940254830.htm?fromSite=main&amp;spm=a312a.7700824.w4002-1733719931.59.tNusx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orld.taobao.com/item/42097245247.htm?fromSite=main&amp;spm=a312a.7700824.w4002-8196054626.101.Ej8rMO" TargetMode="External"/><Relationship Id="rId10" Type="http://schemas.openxmlformats.org/officeDocument/2006/relationships/hyperlink" Target="http://world.taobao.com/item/44107116794.htm?fromSite=main&amp;spm=a312a.7700824.w4002-1733719931.21.bsOOk0" TargetMode="External"/><Relationship Id="rId4" Type="http://schemas.openxmlformats.org/officeDocument/2006/relationships/hyperlink" Target="http://world.taobao.com/item/525112833943.htm?fromSite=main&amp;spm=a312a.7700824.w4002-8196054626.103.PutmPF" TargetMode="External"/><Relationship Id="rId9" Type="http://schemas.openxmlformats.org/officeDocument/2006/relationships/hyperlink" Target="https://img.alicdn.com/imgextra/i4/62555322/TB2Vx2_cpXXXXbeXXXXXXXXXXXX_!!6255532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workbookViewId="0">
      <pane ySplit="1" topLeftCell="A51" activePane="bottomLeft" state="frozen"/>
      <selection pane="bottomLeft" activeCell="C53" sqref="C53"/>
    </sheetView>
  </sheetViews>
  <sheetFormatPr defaultRowHeight="30" customHeight="1" x14ac:dyDescent="0.3"/>
  <cols>
    <col min="1" max="1" width="45.7109375" style="1" customWidth="1"/>
    <col min="2" max="2" width="6.85546875" style="1" customWidth="1"/>
    <col min="3" max="3" width="7.28515625" style="1" customWidth="1"/>
    <col min="4" max="4" width="16.5703125" style="1" customWidth="1"/>
    <col min="5" max="6" width="16.28515625" style="1" customWidth="1"/>
    <col min="7" max="7" width="11.7109375" style="4" customWidth="1"/>
    <col min="8" max="8" width="10.140625" style="4" customWidth="1"/>
    <col min="9" max="10" width="10.42578125" style="4" customWidth="1"/>
    <col min="11" max="12" width="9.85546875" style="4" customWidth="1"/>
    <col min="13" max="13" width="10" style="4" customWidth="1"/>
    <col min="14" max="14" width="10.28515625" style="4" customWidth="1"/>
    <col min="15" max="17" width="9" style="4" customWidth="1"/>
    <col min="18" max="18" width="12" style="1" customWidth="1"/>
    <col min="19" max="19" width="10.28515625" style="1" customWidth="1"/>
    <col min="20" max="20" width="10" style="1" customWidth="1"/>
    <col min="21" max="21" width="12.85546875" style="1" customWidth="1"/>
    <col min="22" max="22" width="11.140625" style="1" customWidth="1"/>
    <col min="23" max="23" width="18.42578125" style="1" customWidth="1"/>
    <col min="24" max="24" width="10" style="1" customWidth="1"/>
    <col min="25" max="25" width="12.5703125" style="1" bestFit="1" customWidth="1"/>
    <col min="26" max="26" width="12.85546875" style="1" customWidth="1"/>
    <col min="27" max="27" width="14" style="1" customWidth="1"/>
    <col min="28" max="28" width="15.140625" style="1" customWidth="1"/>
    <col min="29" max="16384" width="9.140625" style="1"/>
  </cols>
  <sheetData>
    <row r="1" spans="1:28" s="2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5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10</v>
      </c>
      <c r="O1" s="3" t="s">
        <v>10</v>
      </c>
      <c r="P1" s="3" t="s">
        <v>10</v>
      </c>
      <c r="Q1" s="3" t="s">
        <v>10</v>
      </c>
      <c r="R1" s="2" t="s">
        <v>11</v>
      </c>
      <c r="S1" s="2" t="s">
        <v>11</v>
      </c>
      <c r="T1" s="2" t="s">
        <v>11</v>
      </c>
      <c r="U1" s="2" t="s">
        <v>7</v>
      </c>
      <c r="V1" s="2" t="s">
        <v>4</v>
      </c>
      <c r="W1" s="2" t="s">
        <v>6</v>
      </c>
      <c r="X1" s="2" t="s">
        <v>8</v>
      </c>
      <c r="Y1" s="2" t="s">
        <v>9</v>
      </c>
      <c r="Z1" s="2" t="s">
        <v>28</v>
      </c>
      <c r="AA1" s="2" t="s">
        <v>28</v>
      </c>
      <c r="AB1" s="2" t="s">
        <v>28</v>
      </c>
    </row>
    <row r="2" spans="1:28" ht="30" customHeight="1" x14ac:dyDescent="0.3">
      <c r="A2" s="1" t="s">
        <v>12</v>
      </c>
      <c r="B2" s="1" t="s">
        <v>13</v>
      </c>
      <c r="C2" s="1">
        <v>25</v>
      </c>
      <c r="D2" s="1" t="s">
        <v>14</v>
      </c>
      <c r="E2" s="1" t="s">
        <v>16</v>
      </c>
      <c r="R2" s="1" t="s">
        <v>21</v>
      </c>
      <c r="S2" s="1" t="s">
        <v>22</v>
      </c>
      <c r="T2" s="1" t="s">
        <v>23</v>
      </c>
      <c r="U2" s="1" t="s">
        <v>18</v>
      </c>
      <c r="V2" s="1" t="s">
        <v>15</v>
      </c>
      <c r="W2" s="1" t="s">
        <v>17</v>
      </c>
      <c r="X2" s="1" t="s">
        <v>19</v>
      </c>
      <c r="Y2" s="1" t="s">
        <v>20</v>
      </c>
    </row>
    <row r="3" spans="1:28" ht="30" customHeight="1" x14ac:dyDescent="0.3">
      <c r="A3" s="1" t="s">
        <v>75</v>
      </c>
      <c r="C3" s="1">
        <f t="shared" ref="C3:C9" si="0">(70*0.17+5)*1.35</f>
        <v>22.815000000000001</v>
      </c>
      <c r="D3" s="1" t="s">
        <v>24</v>
      </c>
      <c r="G3" s="4" t="s">
        <v>29</v>
      </c>
      <c r="R3" s="1" t="s">
        <v>25</v>
      </c>
      <c r="S3" s="1" t="s">
        <v>26</v>
      </c>
      <c r="T3" s="1" t="s">
        <v>27</v>
      </c>
      <c r="U3" s="1" t="s">
        <v>46</v>
      </c>
      <c r="V3" s="1" t="s">
        <v>15</v>
      </c>
      <c r="W3" s="1" t="s">
        <v>17</v>
      </c>
    </row>
    <row r="4" spans="1:28" ht="30" customHeight="1" x14ac:dyDescent="0.3">
      <c r="A4" s="1" t="s">
        <v>76</v>
      </c>
      <c r="C4" s="1">
        <f t="shared" si="0"/>
        <v>22.815000000000001</v>
      </c>
      <c r="D4" s="1" t="s">
        <v>30</v>
      </c>
      <c r="G4" s="4" t="s">
        <v>29</v>
      </c>
      <c r="R4" s="1" t="s">
        <v>31</v>
      </c>
      <c r="S4" s="1" t="s">
        <v>33</v>
      </c>
      <c r="T4" s="1" t="s">
        <v>32</v>
      </c>
      <c r="U4" s="1" t="s">
        <v>46</v>
      </c>
      <c r="V4" s="1" t="s">
        <v>15</v>
      </c>
      <c r="W4" s="1" t="s">
        <v>17</v>
      </c>
    </row>
    <row r="5" spans="1:28" ht="30" customHeight="1" x14ac:dyDescent="0.3">
      <c r="A5" s="1" t="s">
        <v>77</v>
      </c>
      <c r="C5" s="1">
        <f t="shared" si="0"/>
        <v>22.815000000000001</v>
      </c>
      <c r="D5" s="1" t="s">
        <v>34</v>
      </c>
      <c r="G5" s="4" t="s">
        <v>29</v>
      </c>
      <c r="R5" s="1" t="s">
        <v>35</v>
      </c>
      <c r="S5" s="1" t="s">
        <v>36</v>
      </c>
      <c r="T5" s="1" t="s">
        <v>37</v>
      </c>
      <c r="U5" s="1" t="s">
        <v>46</v>
      </c>
      <c r="V5" s="1" t="s">
        <v>15</v>
      </c>
      <c r="W5" s="1" t="s">
        <v>17</v>
      </c>
    </row>
    <row r="6" spans="1:28" ht="30" customHeight="1" x14ac:dyDescent="0.3">
      <c r="A6" s="1" t="s">
        <v>78</v>
      </c>
      <c r="C6" s="1">
        <f t="shared" si="0"/>
        <v>22.815000000000001</v>
      </c>
      <c r="D6" s="1" t="s">
        <v>38</v>
      </c>
      <c r="G6" s="4" t="s">
        <v>29</v>
      </c>
      <c r="R6" s="1" t="s">
        <v>39</v>
      </c>
      <c r="S6" s="1" t="s">
        <v>40</v>
      </c>
      <c r="T6" s="1" t="s">
        <v>41</v>
      </c>
      <c r="U6" s="1" t="s">
        <v>46</v>
      </c>
      <c r="V6" s="1" t="s">
        <v>15</v>
      </c>
      <c r="W6" s="1" t="s">
        <v>17</v>
      </c>
    </row>
    <row r="7" spans="1:28" ht="30" customHeight="1" x14ac:dyDescent="0.3">
      <c r="A7" s="1" t="s">
        <v>79</v>
      </c>
      <c r="C7" s="1">
        <f t="shared" si="0"/>
        <v>22.815000000000001</v>
      </c>
      <c r="D7" s="1" t="s">
        <v>42</v>
      </c>
      <c r="G7" s="4" t="s">
        <v>29</v>
      </c>
      <c r="R7" s="1" t="s">
        <v>43</v>
      </c>
      <c r="S7" s="1" t="s">
        <v>44</v>
      </c>
      <c r="T7" s="1" t="s">
        <v>45</v>
      </c>
      <c r="U7" s="1" t="s">
        <v>46</v>
      </c>
      <c r="V7" s="1" t="s">
        <v>15</v>
      </c>
      <c r="W7" s="1" t="s">
        <v>17</v>
      </c>
    </row>
    <row r="8" spans="1:28" ht="30" customHeight="1" x14ac:dyDescent="0.3">
      <c r="A8" s="1" t="s">
        <v>80</v>
      </c>
      <c r="C8" s="1">
        <f t="shared" si="0"/>
        <v>22.815000000000001</v>
      </c>
      <c r="D8" s="1" t="s">
        <v>47</v>
      </c>
      <c r="G8" s="4" t="s">
        <v>29</v>
      </c>
      <c r="R8" s="1" t="s">
        <v>48</v>
      </c>
      <c r="S8" s="1" t="s">
        <v>49</v>
      </c>
      <c r="T8" s="1" t="s">
        <v>50</v>
      </c>
      <c r="U8" s="1" t="s">
        <v>46</v>
      </c>
      <c r="V8" s="1" t="s">
        <v>15</v>
      </c>
      <c r="W8" s="1" t="s">
        <v>17</v>
      </c>
    </row>
    <row r="9" spans="1:28" ht="30" customHeight="1" x14ac:dyDescent="0.3">
      <c r="A9" s="1" t="s">
        <v>81</v>
      </c>
      <c r="C9" s="1">
        <f t="shared" si="0"/>
        <v>22.815000000000001</v>
      </c>
      <c r="D9" s="1" t="s">
        <v>51</v>
      </c>
      <c r="G9" s="4" t="s">
        <v>29</v>
      </c>
      <c r="R9" s="1" t="s">
        <v>52</v>
      </c>
      <c r="S9" s="1" t="s">
        <v>53</v>
      </c>
      <c r="T9" s="1" t="s">
        <v>54</v>
      </c>
      <c r="U9" s="1" t="s">
        <v>46</v>
      </c>
      <c r="V9" s="1" t="s">
        <v>15</v>
      </c>
      <c r="W9" s="1" t="s">
        <v>17</v>
      </c>
    </row>
    <row r="10" spans="1:28" ht="30" customHeight="1" x14ac:dyDescent="0.3">
      <c r="A10" s="1" t="s">
        <v>82</v>
      </c>
      <c r="C10" s="1">
        <f>(90*0.17+5)*1.35</f>
        <v>27.405000000000001</v>
      </c>
      <c r="D10" s="1" t="s">
        <v>55</v>
      </c>
      <c r="G10" s="4" t="s">
        <v>29</v>
      </c>
      <c r="R10" s="1" t="s">
        <v>56</v>
      </c>
      <c r="S10" s="1" t="s">
        <v>57</v>
      </c>
      <c r="T10" s="1" t="s">
        <v>58</v>
      </c>
      <c r="U10" s="1" t="s">
        <v>46</v>
      </c>
      <c r="V10" s="1" t="s">
        <v>15</v>
      </c>
      <c r="W10" s="1" t="s">
        <v>17</v>
      </c>
    </row>
    <row r="11" spans="1:28" ht="30" customHeight="1" x14ac:dyDescent="0.3">
      <c r="A11" s="1" t="s">
        <v>83</v>
      </c>
      <c r="C11" s="1">
        <f>(80*0.17+5)*1.35</f>
        <v>25.110000000000003</v>
      </c>
      <c r="D11" s="1" t="s">
        <v>59</v>
      </c>
      <c r="G11" s="4" t="s">
        <v>29</v>
      </c>
      <c r="R11" s="1" t="s">
        <v>60</v>
      </c>
      <c r="S11" s="1" t="s">
        <v>61</v>
      </c>
      <c r="T11" s="1" t="s">
        <v>62</v>
      </c>
      <c r="U11" s="1" t="s">
        <v>46</v>
      </c>
      <c r="V11" s="1" t="s">
        <v>15</v>
      </c>
      <c r="W11" s="1" t="s">
        <v>17</v>
      </c>
    </row>
    <row r="12" spans="1:28" ht="30" customHeight="1" x14ac:dyDescent="0.3">
      <c r="A12" s="1" t="s">
        <v>84</v>
      </c>
      <c r="C12" s="1">
        <f>(80*0.17+5)*1.35</f>
        <v>25.110000000000003</v>
      </c>
      <c r="D12" s="1" t="s">
        <v>66</v>
      </c>
      <c r="G12" s="4" t="s">
        <v>29</v>
      </c>
      <c r="R12" s="1" t="s">
        <v>63</v>
      </c>
      <c r="S12" s="1" t="s">
        <v>64</v>
      </c>
      <c r="T12" s="1" t="s">
        <v>65</v>
      </c>
      <c r="U12" s="1" t="s">
        <v>46</v>
      </c>
      <c r="V12" s="1" t="s">
        <v>15</v>
      </c>
      <c r="W12" s="1" t="s">
        <v>17</v>
      </c>
    </row>
    <row r="13" spans="1:28" ht="30" customHeight="1" x14ac:dyDescent="0.3">
      <c r="A13" s="1" t="s">
        <v>85</v>
      </c>
      <c r="C13" s="1">
        <f>(80*0.17+5)*1.35</f>
        <v>25.110000000000003</v>
      </c>
      <c r="D13" s="1" t="s">
        <v>67</v>
      </c>
      <c r="G13" s="4" t="s">
        <v>29</v>
      </c>
      <c r="R13" s="1" t="s">
        <v>68</v>
      </c>
      <c r="S13" s="1" t="s">
        <v>69</v>
      </c>
      <c r="T13" s="1" t="s">
        <v>70</v>
      </c>
      <c r="U13" s="1" t="s">
        <v>46</v>
      </c>
      <c r="V13" s="1" t="s">
        <v>15</v>
      </c>
      <c r="W13" s="1" t="s">
        <v>17</v>
      </c>
    </row>
    <row r="14" spans="1:28" ht="30" customHeight="1" x14ac:dyDescent="0.3">
      <c r="A14" s="1" t="s">
        <v>87</v>
      </c>
      <c r="C14" s="1">
        <f>(80*0.17+5)*1.35</f>
        <v>25.110000000000003</v>
      </c>
      <c r="D14" s="1" t="s">
        <v>74</v>
      </c>
      <c r="E14" s="1" t="s">
        <v>86</v>
      </c>
      <c r="G14" s="4" t="s">
        <v>29</v>
      </c>
      <c r="R14" s="1" t="s">
        <v>71</v>
      </c>
      <c r="S14" s="1" t="s">
        <v>72</v>
      </c>
      <c r="T14" s="1" t="s">
        <v>73</v>
      </c>
      <c r="U14" s="1" t="s">
        <v>46</v>
      </c>
      <c r="V14" s="1" t="s">
        <v>15</v>
      </c>
      <c r="W14" s="1" t="s">
        <v>17</v>
      </c>
    </row>
    <row r="15" spans="1:28" ht="30" customHeight="1" x14ac:dyDescent="0.3">
      <c r="A15" s="1" t="s">
        <v>77</v>
      </c>
      <c r="C15" s="1">
        <f>(70*0.17+5)*1.35</f>
        <v>22.815000000000001</v>
      </c>
      <c r="D15" s="1" t="s">
        <v>88</v>
      </c>
      <c r="G15" s="4" t="s">
        <v>29</v>
      </c>
      <c r="R15" s="1" t="s">
        <v>89</v>
      </c>
      <c r="S15" s="1" t="s">
        <v>90</v>
      </c>
      <c r="T15" s="1" t="s">
        <v>91</v>
      </c>
      <c r="U15" s="1" t="s">
        <v>46</v>
      </c>
      <c r="V15" s="1" t="s">
        <v>15</v>
      </c>
      <c r="W15" s="1" t="s">
        <v>17</v>
      </c>
    </row>
    <row r="16" spans="1:28" ht="30" customHeight="1" x14ac:dyDescent="0.3">
      <c r="A16" s="1" t="s">
        <v>104</v>
      </c>
      <c r="C16" s="1">
        <f>(130*0.17+5)*1.35</f>
        <v>36.585000000000001</v>
      </c>
      <c r="D16" s="1" t="s">
        <v>92</v>
      </c>
      <c r="E16" s="1" t="s">
        <v>93</v>
      </c>
      <c r="G16" s="4">
        <v>15</v>
      </c>
      <c r="H16" s="4">
        <v>15.2</v>
      </c>
      <c r="I16" s="4">
        <v>16</v>
      </c>
      <c r="J16" s="4">
        <v>17</v>
      </c>
      <c r="R16" s="1" t="s">
        <v>94</v>
      </c>
      <c r="S16" s="1" t="s">
        <v>95</v>
      </c>
      <c r="T16" s="1" t="s">
        <v>96</v>
      </c>
      <c r="U16" s="1" t="s">
        <v>117</v>
      </c>
      <c r="V16" s="1" t="s">
        <v>15</v>
      </c>
      <c r="W16" s="1" t="s">
        <v>17</v>
      </c>
    </row>
    <row r="17" spans="1:21" ht="30" customHeight="1" x14ac:dyDescent="0.3">
      <c r="A17" s="1" t="s">
        <v>105</v>
      </c>
      <c r="C17" s="1">
        <f>(198*0.17+5)*1.35</f>
        <v>52.19100000000001</v>
      </c>
      <c r="D17" s="1" t="s">
        <v>97</v>
      </c>
      <c r="E17" s="1" t="s">
        <v>98</v>
      </c>
      <c r="G17" s="4">
        <v>15</v>
      </c>
      <c r="H17" s="4">
        <v>15.2</v>
      </c>
      <c r="I17" s="4">
        <v>15.5</v>
      </c>
      <c r="J17" s="4">
        <v>16</v>
      </c>
      <c r="K17" s="4">
        <v>16.5</v>
      </c>
      <c r="L17" s="4">
        <v>17</v>
      </c>
      <c r="M17" s="4">
        <v>17.2</v>
      </c>
      <c r="N17" s="4">
        <v>17.5</v>
      </c>
      <c r="O17" s="4">
        <v>18.3</v>
      </c>
      <c r="R17" s="1" t="s">
        <v>99</v>
      </c>
      <c r="S17" s="1" t="s">
        <v>100</v>
      </c>
      <c r="T17" s="1" t="s">
        <v>101</v>
      </c>
      <c r="U17" s="1" t="s">
        <v>102</v>
      </c>
    </row>
    <row r="18" spans="1:21" ht="30" customHeight="1" x14ac:dyDescent="0.3">
      <c r="A18" s="1" t="s">
        <v>111</v>
      </c>
      <c r="C18" s="1">
        <f>(168*0.17+5)*1.35</f>
        <v>45.306000000000004</v>
      </c>
      <c r="D18" s="1" t="s">
        <v>106</v>
      </c>
      <c r="E18" s="1" t="s">
        <v>93</v>
      </c>
      <c r="G18" s="4">
        <v>15.2</v>
      </c>
      <c r="H18" s="4">
        <v>15.5</v>
      </c>
      <c r="I18" s="4">
        <v>16</v>
      </c>
      <c r="J18" s="4">
        <v>16.5</v>
      </c>
      <c r="K18" s="4">
        <v>17</v>
      </c>
      <c r="L18" s="4">
        <v>17.2</v>
      </c>
      <c r="M18" s="4">
        <v>17.5</v>
      </c>
      <c r="N18" s="4">
        <v>18</v>
      </c>
      <c r="R18" s="1" t="s">
        <v>109</v>
      </c>
      <c r="S18" s="1" t="s">
        <v>107</v>
      </c>
      <c r="T18" s="1" t="s">
        <v>108</v>
      </c>
      <c r="U18" s="1" t="s">
        <v>103</v>
      </c>
    </row>
    <row r="19" spans="1:21" ht="30" customHeight="1" x14ac:dyDescent="0.3">
      <c r="A19" s="1" t="s">
        <v>113</v>
      </c>
      <c r="C19" s="1">
        <f>(128*0.17+5)*1.35</f>
        <v>36.126000000000005</v>
      </c>
      <c r="D19" s="1" t="s">
        <v>110</v>
      </c>
      <c r="E19" s="1" t="s">
        <v>93</v>
      </c>
      <c r="F19" s="1" t="s">
        <v>112</v>
      </c>
      <c r="G19" s="4">
        <v>14.5</v>
      </c>
      <c r="H19" s="4">
        <v>15</v>
      </c>
      <c r="I19" s="4">
        <v>15.2</v>
      </c>
      <c r="J19" s="4">
        <v>15.5</v>
      </c>
      <c r="K19" s="4">
        <v>16</v>
      </c>
      <c r="L19" s="4">
        <v>16.5</v>
      </c>
      <c r="M19" s="4">
        <v>17.2</v>
      </c>
      <c r="N19" s="4">
        <v>17.5</v>
      </c>
      <c r="R19" s="1" t="s">
        <v>114</v>
      </c>
      <c r="S19" s="1" t="s">
        <v>116</v>
      </c>
      <c r="T19" s="1" t="s">
        <v>115</v>
      </c>
      <c r="U19" s="1" t="s">
        <v>121</v>
      </c>
    </row>
    <row r="20" spans="1:21" ht="30" customHeight="1" x14ac:dyDescent="0.3">
      <c r="A20" s="1" t="s">
        <v>119</v>
      </c>
      <c r="C20" s="1">
        <f>(88*0.17+5)*1.35</f>
        <v>26.946000000000002</v>
      </c>
      <c r="D20" s="1" t="s">
        <v>118</v>
      </c>
      <c r="G20" s="4">
        <v>14.5</v>
      </c>
      <c r="H20" s="4">
        <v>15</v>
      </c>
      <c r="I20" s="4">
        <v>15.2</v>
      </c>
      <c r="J20" s="4">
        <v>15.5</v>
      </c>
      <c r="K20" s="4">
        <v>16</v>
      </c>
      <c r="L20" s="4">
        <v>16.5</v>
      </c>
      <c r="M20" s="4">
        <v>17</v>
      </c>
      <c r="N20" s="4">
        <v>17.2</v>
      </c>
      <c r="O20" s="4">
        <v>17.5</v>
      </c>
      <c r="P20" s="4">
        <v>18</v>
      </c>
      <c r="Q20" s="4">
        <v>18.3</v>
      </c>
      <c r="R20" s="1" t="s">
        <v>120</v>
      </c>
      <c r="S20" s="1" t="s">
        <v>123</v>
      </c>
      <c r="T20" s="1" t="s">
        <v>124</v>
      </c>
      <c r="U20" s="1" t="s">
        <v>122</v>
      </c>
    </row>
    <row r="21" spans="1:21" ht="30" customHeight="1" x14ac:dyDescent="0.3">
      <c r="A21" s="1" t="s">
        <v>126</v>
      </c>
      <c r="C21" s="1">
        <f>(138*0.17+5)*1.35</f>
        <v>38.421000000000006</v>
      </c>
      <c r="D21" s="1" t="s">
        <v>125</v>
      </c>
      <c r="E21" s="1" t="s">
        <v>127</v>
      </c>
      <c r="G21" s="4">
        <v>15.5</v>
      </c>
      <c r="H21" s="4">
        <v>16</v>
      </c>
      <c r="I21" s="4">
        <v>16.5</v>
      </c>
      <c r="J21" s="4">
        <v>17</v>
      </c>
      <c r="K21" s="4">
        <v>17.2</v>
      </c>
      <c r="L21" s="4">
        <v>17.5</v>
      </c>
      <c r="M21" s="4">
        <v>18</v>
      </c>
      <c r="N21" s="4">
        <v>18.3</v>
      </c>
      <c r="O21" s="4">
        <v>18.5</v>
      </c>
      <c r="R21" s="1" t="s">
        <v>128</v>
      </c>
      <c r="S21" s="1" t="s">
        <v>129</v>
      </c>
      <c r="T21" s="1" t="s">
        <v>130</v>
      </c>
      <c r="U21" s="1" t="s">
        <v>102</v>
      </c>
    </row>
    <row r="22" spans="1:21" ht="30" customHeight="1" x14ac:dyDescent="0.3">
      <c r="A22" s="1" t="s">
        <v>133</v>
      </c>
      <c r="C22" s="1">
        <f>(268*0.17+5)*1.35</f>
        <v>68.256000000000014</v>
      </c>
      <c r="D22" s="1" t="s">
        <v>131</v>
      </c>
      <c r="E22" s="1" t="s">
        <v>132</v>
      </c>
      <c r="G22" s="4">
        <v>15.5</v>
      </c>
      <c r="H22" s="4">
        <v>17</v>
      </c>
      <c r="R22" s="1" t="s">
        <v>134</v>
      </c>
      <c r="S22" s="1" t="s">
        <v>135</v>
      </c>
      <c r="U22" s="1" t="s">
        <v>102</v>
      </c>
    </row>
    <row r="23" spans="1:21" ht="30" customHeight="1" x14ac:dyDescent="0.3">
      <c r="A23" s="1" t="s">
        <v>137</v>
      </c>
      <c r="C23" s="1">
        <f>(58*0.17+5)*1.35</f>
        <v>20.061000000000003</v>
      </c>
      <c r="D23" s="1" t="s">
        <v>136</v>
      </c>
      <c r="G23" s="4">
        <v>14.5</v>
      </c>
      <c r="H23" s="4">
        <v>15.2</v>
      </c>
      <c r="I23" s="4">
        <v>16</v>
      </c>
      <c r="R23" s="1" t="s">
        <v>138</v>
      </c>
      <c r="S23" s="1" t="s">
        <v>139</v>
      </c>
      <c r="T23" s="1" t="s">
        <v>140</v>
      </c>
      <c r="U23" s="1" t="s">
        <v>122</v>
      </c>
    </row>
    <row r="24" spans="1:21" ht="30" customHeight="1" x14ac:dyDescent="0.3">
      <c r="A24" s="1" t="s">
        <v>141</v>
      </c>
      <c r="C24" s="1">
        <f>(145*0.17+5)*1.2</f>
        <v>35.58</v>
      </c>
      <c r="D24" s="5" t="s">
        <v>142</v>
      </c>
      <c r="E24" s="1" t="s">
        <v>143</v>
      </c>
      <c r="G24" s="4">
        <v>16.2</v>
      </c>
      <c r="H24" s="4">
        <v>16.5</v>
      </c>
      <c r="R24" s="1" t="s">
        <v>150</v>
      </c>
      <c r="S24" s="1" t="s">
        <v>151</v>
      </c>
      <c r="T24" s="1" t="s">
        <v>152</v>
      </c>
      <c r="U24" s="1" t="s">
        <v>117</v>
      </c>
    </row>
    <row r="25" spans="1:21" ht="30" customHeight="1" x14ac:dyDescent="0.3">
      <c r="A25" s="1" t="s">
        <v>145</v>
      </c>
      <c r="C25" s="1">
        <f>(90*0.17+5)*1.2</f>
        <v>24.36</v>
      </c>
      <c r="D25" s="5" t="s">
        <v>144</v>
      </c>
      <c r="E25" s="1" t="s">
        <v>143</v>
      </c>
      <c r="G25" s="4">
        <v>16.2</v>
      </c>
      <c r="H25" s="4">
        <v>16.5</v>
      </c>
      <c r="I25" s="4">
        <v>16.899999999999999</v>
      </c>
      <c r="J25" s="4">
        <v>17.2</v>
      </c>
      <c r="K25" s="4">
        <v>17.5</v>
      </c>
      <c r="R25" s="1" t="s">
        <v>153</v>
      </c>
      <c r="S25" s="1" t="s">
        <v>154</v>
      </c>
    </row>
    <row r="26" spans="1:21" ht="30" customHeight="1" x14ac:dyDescent="0.3">
      <c r="A26" s="1" t="s">
        <v>147</v>
      </c>
      <c r="C26" s="1">
        <f>(120*0.17+5)*1.2</f>
        <v>30.48</v>
      </c>
      <c r="D26" s="5" t="s">
        <v>146</v>
      </c>
      <c r="E26" s="1" t="s">
        <v>143</v>
      </c>
      <c r="G26" s="4">
        <v>15.6</v>
      </c>
      <c r="H26" s="4">
        <v>15.9</v>
      </c>
      <c r="I26" s="4">
        <v>16.2</v>
      </c>
      <c r="J26" s="4">
        <v>16.5</v>
      </c>
      <c r="K26" s="4">
        <v>16.899999999999999</v>
      </c>
      <c r="R26" s="1" t="s">
        <v>148</v>
      </c>
      <c r="S26" s="5" t="s">
        <v>149</v>
      </c>
    </row>
    <row r="27" spans="1:21" ht="30" customHeight="1" x14ac:dyDescent="0.3">
      <c r="A27" s="1" t="s">
        <v>156</v>
      </c>
      <c r="C27" s="1">
        <f>(35*0.17+5)*1.35</f>
        <v>14.782500000000001</v>
      </c>
      <c r="D27" s="1" t="s">
        <v>155</v>
      </c>
      <c r="G27" s="4" t="s">
        <v>29</v>
      </c>
      <c r="R27" s="1" t="s">
        <v>158</v>
      </c>
      <c r="S27" s="1" t="s">
        <v>157</v>
      </c>
      <c r="T27" s="1" t="s">
        <v>159</v>
      </c>
    </row>
    <row r="28" spans="1:21" ht="30" customHeight="1" x14ac:dyDescent="0.3">
      <c r="A28" s="1" t="s">
        <v>161</v>
      </c>
      <c r="C28" s="1">
        <f t="shared" ref="C28" si="1">(145*0.17+5)*1.2</f>
        <v>35.58</v>
      </c>
      <c r="D28" s="1" t="s">
        <v>160</v>
      </c>
      <c r="E28" s="1" t="s">
        <v>93</v>
      </c>
      <c r="G28" s="4">
        <v>17.5</v>
      </c>
      <c r="R28" s="1" t="s">
        <v>163</v>
      </c>
      <c r="S28" s="1" t="s">
        <v>162</v>
      </c>
      <c r="T28" s="1" t="s">
        <v>164</v>
      </c>
    </row>
    <row r="29" spans="1:21" ht="30" customHeight="1" x14ac:dyDescent="0.3">
      <c r="A29" s="1" t="s">
        <v>165</v>
      </c>
      <c r="C29" s="1">
        <f>(215*0.17+5)*1.2</f>
        <v>49.860000000000007</v>
      </c>
      <c r="D29" s="1" t="s">
        <v>166</v>
      </c>
      <c r="E29" s="1" t="s">
        <v>172</v>
      </c>
      <c r="G29" s="4">
        <v>16.2</v>
      </c>
      <c r="H29" s="4">
        <v>16.899999999999999</v>
      </c>
      <c r="R29" s="1" t="s">
        <v>167</v>
      </c>
      <c r="U29" s="1" t="s">
        <v>122</v>
      </c>
    </row>
    <row r="30" spans="1:21" ht="30" customHeight="1" x14ac:dyDescent="0.3">
      <c r="A30" s="1" t="s">
        <v>84</v>
      </c>
      <c r="C30" s="1">
        <f>(32*0.17+5)*1.2</f>
        <v>12.528</v>
      </c>
      <c r="D30" s="1" t="s">
        <v>168</v>
      </c>
      <c r="G30" s="4">
        <v>16.5</v>
      </c>
      <c r="H30" s="4">
        <v>17.5</v>
      </c>
      <c r="I30" s="4">
        <v>17.8</v>
      </c>
      <c r="R30" s="1" t="s">
        <v>169</v>
      </c>
      <c r="S30" s="1" t="s">
        <v>170</v>
      </c>
      <c r="U30" s="1" t="s">
        <v>122</v>
      </c>
    </row>
    <row r="31" spans="1:21" ht="30" customHeight="1" x14ac:dyDescent="0.3">
      <c r="A31" s="1" t="s">
        <v>173</v>
      </c>
      <c r="C31" s="1">
        <f>(165*0.17+5)*1.2</f>
        <v>39.659999999999997</v>
      </c>
      <c r="D31" s="1" t="s">
        <v>171</v>
      </c>
      <c r="E31" s="1" t="s">
        <v>98</v>
      </c>
      <c r="G31" s="4">
        <v>16.5</v>
      </c>
      <c r="H31" s="4">
        <v>17.2</v>
      </c>
      <c r="R31" s="1" t="s">
        <v>174</v>
      </c>
      <c r="S31" s="1" t="s">
        <v>175</v>
      </c>
      <c r="T31" s="1" t="s">
        <v>176</v>
      </c>
      <c r="U31" s="1" t="s">
        <v>122</v>
      </c>
    </row>
    <row r="32" spans="1:21" ht="30" customHeight="1" x14ac:dyDescent="0.3">
      <c r="A32" s="1" t="s">
        <v>178</v>
      </c>
      <c r="C32" s="1">
        <f>(745*0.17+5)*1.12</f>
        <v>147.44800000000001</v>
      </c>
      <c r="D32" s="1" t="s">
        <v>177</v>
      </c>
      <c r="E32" s="1" t="s">
        <v>172</v>
      </c>
      <c r="F32" s="1" t="s">
        <v>86</v>
      </c>
      <c r="G32" s="4">
        <v>17.8</v>
      </c>
      <c r="R32" s="1" t="s">
        <v>179</v>
      </c>
      <c r="S32" s="1" t="s">
        <v>180</v>
      </c>
      <c r="T32" s="1" t="s">
        <v>181</v>
      </c>
      <c r="U32" s="1" t="s">
        <v>122</v>
      </c>
    </row>
    <row r="33" spans="1:21" ht="30" customHeight="1" x14ac:dyDescent="0.3">
      <c r="A33" s="1" t="s">
        <v>178</v>
      </c>
      <c r="C33" s="1">
        <f>(715*0.17+5)*1.12</f>
        <v>141.73600000000002</v>
      </c>
      <c r="D33" s="1" t="s">
        <v>182</v>
      </c>
      <c r="E33" s="1" t="s">
        <v>172</v>
      </c>
      <c r="F33" s="1" t="s">
        <v>86</v>
      </c>
      <c r="G33" s="4">
        <v>17.8</v>
      </c>
      <c r="R33" s="1" t="s">
        <v>183</v>
      </c>
      <c r="S33" s="1" t="s">
        <v>184</v>
      </c>
      <c r="T33" s="1" t="s">
        <v>185</v>
      </c>
      <c r="U33" s="1" t="s">
        <v>122</v>
      </c>
    </row>
    <row r="34" spans="1:21" ht="30" customHeight="1" x14ac:dyDescent="0.3">
      <c r="A34" s="1" t="s">
        <v>187</v>
      </c>
      <c r="C34" s="1">
        <f>(105*0.17+5)*1.2</f>
        <v>27.42</v>
      </c>
      <c r="D34" s="5" t="s">
        <v>186</v>
      </c>
      <c r="G34" s="4">
        <v>16.2</v>
      </c>
      <c r="R34" s="1" t="s">
        <v>188</v>
      </c>
      <c r="S34" s="1" t="s">
        <v>189</v>
      </c>
      <c r="T34" s="1" t="s">
        <v>190</v>
      </c>
      <c r="U34" s="1" t="s">
        <v>122</v>
      </c>
    </row>
    <row r="35" spans="1:21" ht="30" customHeight="1" x14ac:dyDescent="0.3">
      <c r="A35" s="1" t="s">
        <v>195</v>
      </c>
      <c r="C35" s="1">
        <f>(45*0.17+5)*1.25</f>
        <v>15.8125</v>
      </c>
      <c r="D35" s="1" t="s">
        <v>191</v>
      </c>
      <c r="G35" s="4" t="s">
        <v>29</v>
      </c>
      <c r="R35" s="1" t="s">
        <v>192</v>
      </c>
      <c r="S35" s="1" t="s">
        <v>193</v>
      </c>
      <c r="T35" s="1" t="s">
        <v>194</v>
      </c>
      <c r="U35" s="1" t="s">
        <v>117</v>
      </c>
    </row>
    <row r="36" spans="1:21" ht="30" customHeight="1" x14ac:dyDescent="0.3">
      <c r="A36" s="1" t="s">
        <v>196</v>
      </c>
      <c r="C36" s="1">
        <f t="shared" ref="C36" si="2">(45*0.17+5)*1.25</f>
        <v>15.8125</v>
      </c>
      <c r="D36" s="5" t="s">
        <v>197</v>
      </c>
      <c r="G36" s="4">
        <v>16.45</v>
      </c>
      <c r="H36" s="4">
        <v>16.8</v>
      </c>
      <c r="I36" s="4">
        <v>17.2</v>
      </c>
      <c r="J36" s="4">
        <v>17.5</v>
      </c>
      <c r="K36" s="4">
        <v>17.75</v>
      </c>
      <c r="R36" s="1" t="s">
        <v>198</v>
      </c>
      <c r="S36" s="1" t="s">
        <v>199</v>
      </c>
      <c r="U36" s="1" t="s">
        <v>117</v>
      </c>
    </row>
    <row r="37" spans="1:21" ht="30" customHeight="1" x14ac:dyDescent="0.3">
      <c r="A37" s="1" t="s">
        <v>205</v>
      </c>
      <c r="C37" s="1">
        <f>(39*0.17+5)*2</f>
        <v>23.26</v>
      </c>
      <c r="D37" s="5" t="s">
        <v>203</v>
      </c>
      <c r="E37" s="1" t="s">
        <v>204</v>
      </c>
      <c r="G37" s="4">
        <v>15.9</v>
      </c>
      <c r="H37" s="4">
        <v>16.45</v>
      </c>
      <c r="I37" s="4">
        <v>16.8</v>
      </c>
      <c r="J37" s="4">
        <v>17.2</v>
      </c>
      <c r="K37" s="4">
        <v>17.5</v>
      </c>
      <c r="L37" s="4">
        <v>17.75</v>
      </c>
      <c r="R37" s="1" t="s">
        <v>200</v>
      </c>
      <c r="S37" s="1" t="s">
        <v>201</v>
      </c>
      <c r="T37" s="1" t="s">
        <v>202</v>
      </c>
      <c r="U37" s="1" t="s">
        <v>117</v>
      </c>
    </row>
    <row r="38" spans="1:21" ht="30" customHeight="1" x14ac:dyDescent="0.3">
      <c r="A38" s="1" t="s">
        <v>206</v>
      </c>
      <c r="C38" s="1">
        <f>(38*0.17+5)*1.25</f>
        <v>14.325000000000001</v>
      </c>
      <c r="D38" s="1" t="s">
        <v>207</v>
      </c>
      <c r="G38" s="4" t="s">
        <v>29</v>
      </c>
      <c r="R38" s="1" t="s">
        <v>208</v>
      </c>
      <c r="S38" s="1" t="s">
        <v>209</v>
      </c>
      <c r="T38" s="1" t="s">
        <v>210</v>
      </c>
      <c r="U38" s="1" t="s">
        <v>117</v>
      </c>
    </row>
    <row r="39" spans="1:21" ht="30" customHeight="1" x14ac:dyDescent="0.3">
      <c r="A39" s="1" t="s">
        <v>187</v>
      </c>
      <c r="C39" s="1">
        <f>(35*0.17+5)*1.4</f>
        <v>15.329999999999998</v>
      </c>
      <c r="D39" s="1" t="s">
        <v>211</v>
      </c>
      <c r="G39" s="4" t="s">
        <v>29</v>
      </c>
      <c r="R39" s="1" t="s">
        <v>212</v>
      </c>
      <c r="S39" s="1" t="s">
        <v>213</v>
      </c>
      <c r="U39" s="1" t="s">
        <v>117</v>
      </c>
    </row>
    <row r="40" spans="1:21" ht="30" customHeight="1" x14ac:dyDescent="0.3">
      <c r="A40" s="1" t="s">
        <v>215</v>
      </c>
      <c r="C40" s="1">
        <f>(30*0.17+5)*1.4</f>
        <v>14.14</v>
      </c>
      <c r="D40" s="5" t="s">
        <v>214</v>
      </c>
      <c r="G40" s="4">
        <v>14.9</v>
      </c>
      <c r="H40" s="4">
        <v>15.25</v>
      </c>
      <c r="I40" s="4">
        <v>15.55</v>
      </c>
      <c r="J40" s="4">
        <v>15.85</v>
      </c>
      <c r="K40" s="4">
        <v>16.5</v>
      </c>
      <c r="L40" s="4">
        <v>17.2</v>
      </c>
      <c r="M40" s="4">
        <v>17.5</v>
      </c>
      <c r="N40" s="4">
        <v>17.75</v>
      </c>
      <c r="R40" s="1" t="s">
        <v>216</v>
      </c>
      <c r="S40" s="6"/>
      <c r="U40" s="1" t="s">
        <v>117</v>
      </c>
    </row>
    <row r="41" spans="1:21" ht="30" customHeight="1" x14ac:dyDescent="0.3">
      <c r="A41" s="1" t="s">
        <v>220</v>
      </c>
      <c r="C41" s="1">
        <f>(35*0.17+5)*1.4</f>
        <v>15.329999999999998</v>
      </c>
      <c r="D41" s="1" t="s">
        <v>222</v>
      </c>
      <c r="E41" s="1" t="s">
        <v>221</v>
      </c>
      <c r="G41" s="4" t="s">
        <v>29</v>
      </c>
      <c r="R41" s="1" t="s">
        <v>217</v>
      </c>
      <c r="S41" s="1" t="s">
        <v>218</v>
      </c>
      <c r="T41" s="1" t="s">
        <v>219</v>
      </c>
      <c r="U41" s="1" t="s">
        <v>117</v>
      </c>
    </row>
    <row r="42" spans="1:21" ht="30" customHeight="1" x14ac:dyDescent="0.3">
      <c r="A42" s="1" t="s">
        <v>226</v>
      </c>
      <c r="C42" s="1">
        <f>(60*0.17+5)*1.3</f>
        <v>19.760000000000002</v>
      </c>
      <c r="D42" s="1" t="s">
        <v>227</v>
      </c>
      <c r="G42" s="4">
        <v>16.45</v>
      </c>
      <c r="H42" s="4">
        <v>16.8</v>
      </c>
      <c r="I42" s="4">
        <v>17.2</v>
      </c>
      <c r="J42" s="4">
        <v>17.5</v>
      </c>
      <c r="K42" s="4">
        <v>17.75</v>
      </c>
      <c r="R42" s="1" t="s">
        <v>223</v>
      </c>
      <c r="S42" s="1" t="s">
        <v>224</v>
      </c>
      <c r="T42" s="1" t="s">
        <v>225</v>
      </c>
      <c r="U42" s="1" t="s">
        <v>117</v>
      </c>
    </row>
    <row r="43" spans="1:21" ht="30" customHeight="1" x14ac:dyDescent="0.3">
      <c r="A43" s="1" t="s">
        <v>228</v>
      </c>
      <c r="C43" s="1">
        <f>(50*0.17+5)*1.2</f>
        <v>16.2</v>
      </c>
      <c r="D43" s="1" t="s">
        <v>232</v>
      </c>
      <c r="E43" s="1" t="s">
        <v>221</v>
      </c>
      <c r="G43" s="4" t="s">
        <v>29</v>
      </c>
      <c r="R43" s="1" t="s">
        <v>229</v>
      </c>
      <c r="S43" s="1" t="s">
        <v>230</v>
      </c>
      <c r="T43" s="1" t="s">
        <v>231</v>
      </c>
      <c r="U43" s="1" t="s">
        <v>117</v>
      </c>
    </row>
    <row r="44" spans="1:21" ht="30" customHeight="1" x14ac:dyDescent="0.3">
      <c r="A44" s="1" t="s">
        <v>233</v>
      </c>
      <c r="C44" s="1">
        <f>(28*0.17+5)*1.5</f>
        <v>14.640000000000002</v>
      </c>
      <c r="D44" s="1" t="s">
        <v>234</v>
      </c>
      <c r="G44" s="4" t="s">
        <v>29</v>
      </c>
      <c r="R44" s="1" t="s">
        <v>235</v>
      </c>
      <c r="S44" s="1" t="s">
        <v>236</v>
      </c>
      <c r="T44" s="1" t="s">
        <v>237</v>
      </c>
      <c r="U44" s="1" t="s">
        <v>117</v>
      </c>
    </row>
    <row r="45" spans="1:21" ht="30" customHeight="1" x14ac:dyDescent="0.3">
      <c r="A45" s="1" t="s">
        <v>246</v>
      </c>
      <c r="C45" s="1">
        <f>(33*0.17+5)*1.4</f>
        <v>14.853999999999997</v>
      </c>
      <c r="D45" s="5" t="s">
        <v>240</v>
      </c>
      <c r="G45" s="4" t="s">
        <v>29</v>
      </c>
      <c r="R45" s="1" t="s">
        <v>238</v>
      </c>
      <c r="S45" s="1" t="s">
        <v>239</v>
      </c>
      <c r="U45" s="1" t="s">
        <v>117</v>
      </c>
    </row>
    <row r="46" spans="1:21" ht="30" customHeight="1" x14ac:dyDescent="0.3">
      <c r="A46" s="1" t="s">
        <v>242</v>
      </c>
      <c r="C46" s="1">
        <f>(45*0.17+5)*1.3</f>
        <v>16.445</v>
      </c>
      <c r="D46" s="1" t="s">
        <v>241</v>
      </c>
      <c r="G46" s="4" t="s">
        <v>29</v>
      </c>
      <c r="R46" s="1" t="s">
        <v>243</v>
      </c>
      <c r="S46" s="1" t="s">
        <v>244</v>
      </c>
      <c r="T46" s="5" t="s">
        <v>245</v>
      </c>
      <c r="U46" s="1" t="s">
        <v>117</v>
      </c>
    </row>
    <row r="47" spans="1:21" ht="30" customHeight="1" x14ac:dyDescent="0.3">
      <c r="A47" s="1" t="s">
        <v>251</v>
      </c>
      <c r="C47" s="1">
        <f>(45*0.17+5)*1.5</f>
        <v>18.975000000000001</v>
      </c>
      <c r="D47" s="1" t="s">
        <v>250</v>
      </c>
      <c r="F47" s="1" t="s">
        <v>221</v>
      </c>
      <c r="G47" s="4">
        <v>16.5</v>
      </c>
      <c r="H47" s="4">
        <v>17.5</v>
      </c>
      <c r="I47" s="4">
        <v>18.399999999999999</v>
      </c>
      <c r="R47" s="1" t="s">
        <v>247</v>
      </c>
      <c r="S47" s="1" t="s">
        <v>249</v>
      </c>
      <c r="T47" s="1" t="s">
        <v>248</v>
      </c>
      <c r="U47" s="1" t="s">
        <v>117</v>
      </c>
    </row>
    <row r="48" spans="1:21" ht="30" customHeight="1" x14ac:dyDescent="0.3">
      <c r="A48" s="1" t="s">
        <v>253</v>
      </c>
      <c r="C48" s="1">
        <f>(45*0.17+5)*1.3</f>
        <v>16.445</v>
      </c>
      <c r="D48" s="1" t="s">
        <v>252</v>
      </c>
      <c r="G48" s="4" t="s">
        <v>29</v>
      </c>
      <c r="R48" s="1" t="s">
        <v>255</v>
      </c>
      <c r="S48" s="1" t="s">
        <v>254</v>
      </c>
      <c r="U48" s="1" t="s">
        <v>117</v>
      </c>
    </row>
    <row r="49" spans="1:21" ht="30" customHeight="1" x14ac:dyDescent="0.3">
      <c r="A49" s="1" t="s">
        <v>260</v>
      </c>
      <c r="C49" s="1">
        <f>(35*0.17+5)*1.3</f>
        <v>14.234999999999999</v>
      </c>
      <c r="D49" s="1" t="s">
        <v>256</v>
      </c>
      <c r="G49" s="4" t="s">
        <v>29</v>
      </c>
      <c r="R49" s="1" t="s">
        <v>257</v>
      </c>
      <c r="S49" s="1" t="s">
        <v>258</v>
      </c>
      <c r="T49" s="1" t="s">
        <v>259</v>
      </c>
      <c r="U49" s="1" t="s">
        <v>117</v>
      </c>
    </row>
    <row r="50" spans="1:21" ht="30" customHeight="1" x14ac:dyDescent="0.3">
      <c r="A50" s="1" t="s">
        <v>264</v>
      </c>
      <c r="C50" s="1">
        <f>(48*0.17+5)*1.3</f>
        <v>17.108000000000001</v>
      </c>
      <c r="D50" s="1" t="s">
        <v>265</v>
      </c>
      <c r="G50" s="4">
        <v>16.5</v>
      </c>
      <c r="H50" s="4">
        <v>18.399999999999999</v>
      </c>
      <c r="R50" s="1" t="s">
        <v>261</v>
      </c>
      <c r="S50" s="1" t="s">
        <v>262</v>
      </c>
      <c r="T50" s="1" t="s">
        <v>263</v>
      </c>
      <c r="U50" s="1" t="s">
        <v>117</v>
      </c>
    </row>
    <row r="51" spans="1:21" ht="30" customHeight="1" x14ac:dyDescent="0.3">
      <c r="A51" s="1" t="s">
        <v>228</v>
      </c>
      <c r="C51" s="1">
        <f>(45*0.17+5)*1.4</f>
        <v>17.71</v>
      </c>
      <c r="D51" s="1" t="s">
        <v>269</v>
      </c>
      <c r="F51" s="1" t="s">
        <v>221</v>
      </c>
      <c r="G51" s="4" t="s">
        <v>29</v>
      </c>
      <c r="R51" s="1" t="s">
        <v>266</v>
      </c>
      <c r="S51" s="1" t="s">
        <v>267</v>
      </c>
      <c r="T51" s="1" t="s">
        <v>268</v>
      </c>
      <c r="U51" s="1" t="s">
        <v>117</v>
      </c>
    </row>
    <row r="52" spans="1:21" ht="30" customHeight="1" x14ac:dyDescent="0.3">
      <c r="A52" s="1" t="s">
        <v>270</v>
      </c>
      <c r="C52" s="1">
        <f>(28*0.17+5)*1.5</f>
        <v>14.640000000000002</v>
      </c>
      <c r="D52" s="1" t="s">
        <v>271</v>
      </c>
      <c r="G52" s="4" t="s">
        <v>29</v>
      </c>
      <c r="R52" s="1" t="s">
        <v>272</v>
      </c>
      <c r="S52" s="1" t="s">
        <v>273</v>
      </c>
      <c r="T52" s="1" t="s">
        <v>274</v>
      </c>
      <c r="U52" s="1" t="s">
        <v>117</v>
      </c>
    </row>
    <row r="53" spans="1:21" ht="30" customHeight="1" x14ac:dyDescent="0.3">
      <c r="C53" s="1">
        <f t="shared" ref="C49:C54" si="3">(45*0.17+5)*1.3</f>
        <v>16.445</v>
      </c>
    </row>
    <row r="54" spans="1:21" ht="30" customHeight="1" x14ac:dyDescent="0.3">
      <c r="C54" s="1">
        <f t="shared" si="3"/>
        <v>16.445</v>
      </c>
    </row>
  </sheetData>
  <hyperlinks>
    <hyperlink ref="D26" r:id="rId1"/>
    <hyperlink ref="D24" r:id="rId2"/>
    <hyperlink ref="S26" r:id="rId3"/>
    <hyperlink ref="D25" r:id="rId4"/>
    <hyperlink ref="D34" r:id="rId5"/>
    <hyperlink ref="D37" r:id="rId6"/>
    <hyperlink ref="D36" r:id="rId7"/>
    <hyperlink ref="D40" r:id="rId8"/>
    <hyperlink ref="T46" r:id="rId9"/>
    <hyperlink ref="D45" r:id="rId10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Лист1!products_BelayaSoroka__2015_07_09_utf_8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2015-07-09T16:07:00Z</dcterms:created>
  <dcterms:modified xsi:type="dcterms:W3CDTF">2016-02-27T21:11:17Z</dcterms:modified>
</cp:coreProperties>
</file>