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hwang\Documents\risk-matrix-updates\"/>
    </mc:Choice>
  </mc:AlternateContent>
  <xr:revisionPtr revIDLastSave="0" documentId="13_ncr:1_{B8817927-1023-4F59-A97C-5CB2DFD14F34}" xr6:coauthVersionLast="47" xr6:coauthVersionMax="47" xr10:uidLastSave="{00000000-0000-0000-0000-000000000000}"/>
  <bookViews>
    <workbookView xWindow="1365" yWindow="-15585" windowWidth="26100" windowHeight="15015" xr2:uid="{00000000-000D-0000-FFFF-FFFF00000000}"/>
  </bookViews>
  <sheets>
    <sheet name="Revised Risk Matrix" sheetId="1" r:id="rId1"/>
    <sheet name="Revised Risk Matrix_Labeled Ans" sheetId="2" r:id="rId2"/>
    <sheet name="Original Risk Matrix"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J8" i="3" l="1"/>
  <c r="BE8" i="3"/>
  <c r="BC8" i="3"/>
  <c r="BF8" i="3" s="1"/>
  <c r="BA8" i="3"/>
  <c r="AU8" i="3"/>
  <c r="AP8" i="3"/>
  <c r="AK8" i="3"/>
  <c r="AH8" i="3"/>
  <c r="AB8" i="3"/>
  <c r="T8" i="3"/>
  <c r="N8" i="3"/>
  <c r="BG8" i="3" s="1"/>
  <c r="BJ7" i="3"/>
  <c r="BE7" i="3"/>
  <c r="BC7" i="3"/>
  <c r="BF7" i="3" s="1"/>
  <c r="BG7" i="3" s="1"/>
  <c r="BA7" i="3"/>
  <c r="AU7" i="3"/>
  <c r="AP7" i="3"/>
  <c r="AK7" i="3"/>
  <c r="AH7" i="3"/>
  <c r="AB7" i="3"/>
  <c r="T7" i="3"/>
  <c r="N7" i="3"/>
  <c r="BJ6" i="3"/>
  <c r="BF6" i="3"/>
  <c r="BE6" i="3"/>
  <c r="BC6" i="3"/>
  <c r="BA6" i="3"/>
  <c r="AU6" i="3"/>
  <c r="AP6" i="3"/>
  <c r="AK6" i="3"/>
  <c r="AH6" i="3"/>
  <c r="AB6" i="3"/>
  <c r="BG6" i="3" s="1"/>
  <c r="T6" i="3"/>
  <c r="N6" i="3"/>
  <c r="BJ5" i="3"/>
  <c r="BE5" i="3"/>
  <c r="BF5" i="3" s="1"/>
  <c r="BC5" i="3"/>
  <c r="BA5" i="3"/>
  <c r="AU5" i="3"/>
  <c r="AP5" i="3"/>
  <c r="AK5" i="3"/>
  <c r="AH5" i="3"/>
  <c r="AB5" i="3"/>
  <c r="T5" i="3"/>
  <c r="N5" i="3"/>
  <c r="BJ4" i="3"/>
  <c r="BE4" i="3"/>
  <c r="BC4" i="3"/>
  <c r="BF4" i="3" s="1"/>
  <c r="BA4" i="3"/>
  <c r="AU4" i="3"/>
  <c r="AP4" i="3"/>
  <c r="AK4" i="3"/>
  <c r="AH4" i="3"/>
  <c r="AB4" i="3"/>
  <c r="T4" i="3"/>
  <c r="N4" i="3"/>
  <c r="BJ3" i="3"/>
  <c r="BE3" i="3"/>
  <c r="BC3" i="3"/>
  <c r="BF3" i="3" s="1"/>
  <c r="BA3" i="3"/>
  <c r="AU3" i="3"/>
  <c r="AP3" i="3"/>
  <c r="AK3" i="3"/>
  <c r="AH3" i="3"/>
  <c r="AB3" i="3"/>
  <c r="T3" i="3"/>
  <c r="N3" i="3"/>
  <c r="BJ2" i="3"/>
  <c r="BE2" i="3"/>
  <c r="BC2" i="3"/>
  <c r="BF2" i="3" s="1"/>
  <c r="BG2" i="3" s="1"/>
  <c r="BA2" i="3"/>
  <c r="AU2" i="3"/>
  <c r="AP2" i="3"/>
  <c r="AK2" i="3"/>
  <c r="AH2" i="3"/>
  <c r="AB2" i="3"/>
  <c r="T2" i="3"/>
  <c r="N2" i="3"/>
  <c r="AZ9" i="1"/>
  <c r="AU9" i="1"/>
  <c r="AV9" i="1" s="1"/>
  <c r="AS9" i="1"/>
  <c r="AQ9" i="1"/>
  <c r="AL9" i="1"/>
  <c r="AI9" i="1"/>
  <c r="AE9" i="1"/>
  <c r="AB9" i="1"/>
  <c r="X9" i="1"/>
  <c r="Q9" i="1"/>
  <c r="M9" i="1"/>
  <c r="AZ8" i="1"/>
  <c r="AU8" i="1"/>
  <c r="AS8" i="1"/>
  <c r="AV8" i="1" s="1"/>
  <c r="AQ8" i="1"/>
  <c r="AL8" i="1"/>
  <c r="AI8" i="1"/>
  <c r="AE8" i="1"/>
  <c r="AB8" i="1"/>
  <c r="X8" i="1"/>
  <c r="Q8" i="1"/>
  <c r="M8" i="1"/>
  <c r="AZ7" i="1"/>
  <c r="AU7" i="1"/>
  <c r="AS7" i="1"/>
  <c r="AV7" i="1" s="1"/>
  <c r="AW7" i="1" s="1"/>
  <c r="AQ7" i="1"/>
  <c r="AL7" i="1"/>
  <c r="AI7" i="1"/>
  <c r="AE7" i="1"/>
  <c r="AB7" i="1"/>
  <c r="X7" i="1"/>
  <c r="Q7" i="1"/>
  <c r="M7" i="1"/>
  <c r="AZ6" i="1"/>
  <c r="AU6" i="1"/>
  <c r="AS6" i="1"/>
  <c r="AV6" i="1" s="1"/>
  <c r="AQ6" i="1"/>
  <c r="AL6" i="1"/>
  <c r="AI6" i="1"/>
  <c r="AE6" i="1"/>
  <c r="AB6" i="1"/>
  <c r="X6" i="1"/>
  <c r="Q6" i="1"/>
  <c r="M6" i="1"/>
  <c r="AZ5" i="1"/>
  <c r="AU5" i="1"/>
  <c r="AV5" i="1" s="1"/>
  <c r="AW5" i="1" s="1"/>
  <c r="AS5" i="1"/>
  <c r="AQ5" i="1"/>
  <c r="AL5" i="1"/>
  <c r="AI5" i="1"/>
  <c r="AE5" i="1"/>
  <c r="AB5" i="1"/>
  <c r="X5" i="1"/>
  <c r="Q5" i="1"/>
  <c r="M5" i="1"/>
  <c r="AZ4" i="1"/>
  <c r="AV4" i="1"/>
  <c r="AU4" i="1"/>
  <c r="AS4" i="1"/>
  <c r="AQ4" i="1"/>
  <c r="AL4" i="1"/>
  <c r="AI4" i="1"/>
  <c r="AE4" i="1"/>
  <c r="AB4" i="1"/>
  <c r="X4" i="1"/>
  <c r="AW4" i="1" s="1"/>
  <c r="Q4" i="1"/>
  <c r="M4" i="1"/>
  <c r="AZ3" i="1"/>
  <c r="AU3" i="1"/>
  <c r="AV3" i="1" s="1"/>
  <c r="AS3" i="1"/>
  <c r="AQ3" i="1"/>
  <c r="AL3" i="1"/>
  <c r="AI3" i="1"/>
  <c r="AE3" i="1"/>
  <c r="AB3" i="1"/>
  <c r="X3" i="1"/>
  <c r="Q3" i="1"/>
  <c r="M3" i="1"/>
  <c r="BL8" i="3" l="1"/>
  <c r="BH8" i="3"/>
  <c r="D8" i="3" s="1"/>
  <c r="C8" i="3"/>
  <c r="BL2" i="3"/>
  <c r="BH2" i="3"/>
  <c r="D2" i="3" s="1"/>
  <c r="C2" i="3"/>
  <c r="AW9" i="1"/>
  <c r="BH6" i="3"/>
  <c r="D6" i="3" s="1"/>
  <c r="C6" i="3"/>
  <c r="BL6" i="3"/>
  <c r="AW3" i="1"/>
  <c r="AX4" i="1"/>
  <c r="D4" i="1" s="1"/>
  <c r="C4" i="1"/>
  <c r="BB4" i="1"/>
  <c r="BG4" i="3"/>
  <c r="AW6" i="1"/>
  <c r="AW8" i="1"/>
  <c r="BG5" i="3"/>
  <c r="AX7" i="1"/>
  <c r="D7" i="1" s="1"/>
  <c r="C7" i="1"/>
  <c r="BB7" i="1"/>
  <c r="AX5" i="1"/>
  <c r="D5" i="1" s="1"/>
  <c r="BB5" i="1"/>
  <c r="C5" i="1"/>
  <c r="BG3" i="3"/>
  <c r="BH7" i="3"/>
  <c r="D7" i="3" s="1"/>
  <c r="BL7" i="3"/>
  <c r="C7" i="3"/>
  <c r="BH3" i="3" l="1"/>
  <c r="D3" i="3" s="1"/>
  <c r="C3" i="3"/>
  <c r="BL3" i="3"/>
  <c r="C9" i="1"/>
  <c r="BB9" i="1"/>
  <c r="AX9" i="1"/>
  <c r="D9" i="1" s="1"/>
  <c r="BL5" i="3"/>
  <c r="BH5" i="3"/>
  <c r="D5" i="3" s="1"/>
  <c r="C5" i="3"/>
  <c r="C3" i="1"/>
  <c r="BB3" i="1"/>
  <c r="AX3" i="1"/>
  <c r="D3" i="1" s="1"/>
  <c r="BB8" i="1"/>
  <c r="C8" i="1"/>
  <c r="AX8" i="1"/>
  <c r="D8" i="1" s="1"/>
  <c r="BB6" i="1"/>
  <c r="AX6" i="1"/>
  <c r="D6" i="1" s="1"/>
  <c r="C6" i="1"/>
  <c r="BL4" i="3"/>
  <c r="BH4" i="3"/>
</calcChain>
</file>

<file path=xl/sharedStrings.xml><?xml version="1.0" encoding="utf-8"?>
<sst xmlns="http://schemas.openxmlformats.org/spreadsheetml/2006/main" count="467" uniqueCount="132">
  <si>
    <t>NARA Transfer Guidance: Preferred</t>
  </si>
  <si>
    <t>NARA Transfer Guidance: Acceptable</t>
  </si>
  <si>
    <t>Numeric Risk Rating</t>
  </si>
  <si>
    <t>Risk Level</t>
  </si>
  <si>
    <t>NARA Format ID</t>
  </si>
  <si>
    <t>Format Name</t>
  </si>
  <si>
    <t>File Extension(s)</t>
  </si>
  <si>
    <t>Category/Plan(s)</t>
  </si>
  <si>
    <t>Is the format proprietary?</t>
  </si>
  <si>
    <t>Does the format have a published open specification?</t>
  </si>
  <si>
    <t>If there is a published specification, has it been approved and published by an internationally recognized standards body?</t>
  </si>
  <si>
    <t>If there is a published specification, has it been successfully used by a third party to open and/or create valid files?</t>
  </si>
  <si>
    <t>Total Disclosure Score</t>
  </si>
  <si>
    <t>Has the file format commonly been used to create or maintain permanent records within the federal government at any point in time?</t>
  </si>
  <si>
    <t>Is the format, or format family, actively maintained and updated by an organization or community?</t>
  </si>
  <si>
    <t>Have the archives or library communities identified the format as one they prefer for creation and transfer of permanent materials?</t>
  </si>
  <si>
    <t>Total Adoption Score</t>
  </si>
  <si>
    <t>Is the format human readable and can it be opened with a text editor?</t>
  </si>
  <si>
    <t>Are there available tools that can accurately and sufficiently identify the format of a file encoded in this format?</t>
  </si>
  <si>
    <t>Is there software supported by current computing environments that can create the format?</t>
  </si>
  <si>
    <t>Does the format require the use of compression?</t>
  </si>
  <si>
    <t>If the format requires the use of compression, can it be lossy?</t>
  </si>
  <si>
    <t>Does the format support the embedding of additional content in other unrelated formats?</t>
  </si>
  <si>
    <t>Total Transparency Score</t>
  </si>
  <si>
    <t>Does the format natively include sufficient metadata to document the technical environment used to create (and/or modify) the file?</t>
  </si>
  <si>
    <t>Does the format support adding embedded descriptive and administrative metadata through manual or automated processes?</t>
  </si>
  <si>
    <t>Does the format support metadata that is robust enough for an accurate file analysis?</t>
  </si>
  <si>
    <t>Total Self-Documentation Score</t>
  </si>
  <si>
    <t>Does the format require a specific hardware environment, such as a specific graphics card, chipset, or memory requirements, to process or interact with it?</t>
  </si>
  <si>
    <t>Does the format require specific playback hardware (e.g., Blu-Ray, Audio CD, etc) to transfer the format to the NARA environment?</t>
  </si>
  <si>
    <t>Total External Hardware Dependencies Score</t>
  </si>
  <si>
    <t>Are renderers available?</t>
  </si>
  <si>
    <t>Does the format rely on proprietary software, plug-ins, and/or scripts, etc. to render or execute files?</t>
  </si>
  <si>
    <t>Can the format be rendered or executed in more than one computing operating system?</t>
  </si>
  <si>
    <t>Total External Software Dependencies Score</t>
  </si>
  <si>
    <t>Is the format subject to patent claims that may impede the development of open source tools for opening and managing the files?</t>
  </si>
  <si>
    <t>Does the format have open source license terms?</t>
  </si>
  <si>
    <t>Total Impact of Patents Score</t>
  </si>
  <si>
    <t>Does the format require the use of encryption?</t>
  </si>
  <si>
    <t>If the format requires the use of encryption, is it robust?</t>
  </si>
  <si>
    <t>Does the format natively allow the use of technical protection measures (e.g. digital rights management)?</t>
  </si>
  <si>
    <t>Does the format natively allow for embedded information such as watermarking?</t>
  </si>
  <si>
    <t>Total Technical Protection Mechanisms Score</t>
  </si>
  <si>
    <t>When was the format specification for this version first created?</t>
  </si>
  <si>
    <t>Risk Factor (Created)</t>
  </si>
  <si>
    <t>Risk Factor (Updated)</t>
  </si>
  <si>
    <t>Total Format Age Score</t>
  </si>
  <si>
    <t>Total Format Risk/Sustainability Factor Numeric Score</t>
  </si>
  <si>
    <t>Risk/Sustainability Factor Status</t>
  </si>
  <si>
    <t>Percentage of 2 billion files in NARA ERA holdings</t>
  </si>
  <si>
    <t>Prevalence: Format Adoption Level as measured by Proportion of File Format in the Overall NARA Holdings</t>
  </si>
  <si>
    <t>Feasibility: Ability to Convert (tools exist for conversion that does not alter content in unacceptable ways; NARA can perform acceptable transformations)</t>
  </si>
  <si>
    <t>NARA TOTAL</t>
  </si>
  <si>
    <t>NF00790</t>
  </si>
  <si>
    <t>CompeGPS Land Track file</t>
  </si>
  <si>
    <t>trk</t>
  </si>
  <si>
    <t>Geospatial</t>
  </si>
  <si>
    <t>NF00574</t>
  </si>
  <si>
    <t>Hypertext Markup Language 5.1</t>
  </si>
  <si>
    <t>htm|html</t>
  </si>
  <si>
    <t>Web Records|Software and Code</t>
  </si>
  <si>
    <t>X</t>
  </si>
  <si>
    <t>NF00492</t>
  </si>
  <si>
    <t>JPEG File Interchange Format 1.02</t>
  </si>
  <si>
    <t>jpg|jpeg</t>
  </si>
  <si>
    <t>Digital Still Image</t>
  </si>
  <si>
    <t>NF00247</t>
  </si>
  <si>
    <t>MBOX Email Format</t>
  </si>
  <si>
    <t>mbox</t>
  </si>
  <si>
    <t>Email</t>
  </si>
  <si>
    <t>NF00593</t>
  </si>
  <si>
    <t>MOBI ebook</t>
  </si>
  <si>
    <t>mobi|prc</t>
  </si>
  <si>
    <t>Presentation and Publishing</t>
  </si>
  <si>
    <t>NF00530</t>
  </si>
  <si>
    <t>Truevision TGA 2.0</t>
  </si>
  <si>
    <t>tga|icb|vda|vst</t>
  </si>
  <si>
    <t>NF00440</t>
  </si>
  <si>
    <t>Windows Autorun Configuration File</t>
  </si>
  <si>
    <t>autorun.inf</t>
  </si>
  <si>
    <t>Software and Code</t>
  </si>
  <si>
    <t>High Risk</t>
  </si>
  <si>
    <t>Yes</t>
  </si>
  <si>
    <t>No</t>
  </si>
  <si>
    <t>N/A</t>
  </si>
  <si>
    <t>Unknown</t>
  </si>
  <si>
    <t>Transformation already performed at NARA</t>
  </si>
  <si>
    <t>Low Risk</t>
  </si>
  <si>
    <t>No transformation is needed</t>
  </si>
  <si>
    <t>Preferred/Acceptable Format as per Transfer Guidance</t>
  </si>
  <si>
    <t>Moderate Risk</t>
  </si>
  <si>
    <t>Are there available tools that can validate the technical integrity of a file encoded in this format against the published specification?</t>
  </si>
  <si>
    <t>Has the specification been approved and published by an internationally recognized standards body?</t>
  </si>
  <si>
    <t>Is the available specification complete and accurate?</t>
  </si>
  <si>
    <t>Total Disclosure Score. Highest possible score = 10; Lowest possible score = -6</t>
  </si>
  <si>
    <t>Is the file format commonly used to create or maintain permanent records within the federal government?</t>
  </si>
  <si>
    <t>Is the file format commonly used outside the federal government?</t>
  </si>
  <si>
    <t>Is the format actively maintained and updated by an organization, individual, or community?</t>
  </si>
  <si>
    <t>Are multiple renderers available?</t>
  </si>
  <si>
    <t>Total Adoption Score: Highest possible score = 10; Lowest possible score = -6</t>
  </si>
  <si>
    <t>Does the available specification provide enough detail to allow basic analysis of the file format with hex editors or other inspection tools?</t>
  </si>
  <si>
    <t>Does the format rely on standard character or other encoding methods such as IEEE notations?</t>
  </si>
  <si>
    <t>Is the source code of the software used to create the format available for little or no cost?</t>
  </si>
  <si>
    <t>Is the software used to create the format supported by current computing environments?</t>
  </si>
  <si>
    <t>Does the format support user-definable compression levels or other quality settings that affect significant properties?</t>
  </si>
  <si>
    <t>Total Transparency Score. Highest possible score = 7; Lowest possible score = -7</t>
  </si>
  <si>
    <t>Does the format support self-contained (embedded) descriptive metadata?</t>
  </si>
  <si>
    <t>Does the format support self-contained technical metadata?</t>
  </si>
  <si>
    <t>Does the format support self-contained administrative metadata?</t>
  </si>
  <si>
    <t>Does the format metadata adhere to an international standard?</t>
  </si>
  <si>
    <t>Is the format metadata robust enough for an accurate file analysis?</t>
  </si>
  <si>
    <t>Total Self-Documentation Score. Highest possible score = 7; Lowest possible score = -5</t>
  </si>
  <si>
    <t>Total External Hardware Dependencies Score. Highest possible score = 4; Lowest possible score = -8</t>
  </si>
  <si>
    <t>Does the format rely on proprietary software to render or view files?</t>
  </si>
  <si>
    <t>Does the format rely on plug-ins, scripts, etc. to render or view files?</t>
  </si>
  <si>
    <t>Does the format rely on specific computing operating system(s) to render or view files?</t>
  </si>
  <si>
    <t>Does the format rely on special tools to render or view files?</t>
  </si>
  <si>
    <t>Total External Software Dependencies Score. Highest possible score = 4; Lowest possible score = -8</t>
  </si>
  <si>
    <t>Have the patent claims expired?</t>
  </si>
  <si>
    <t>Are there fees associated with the format as a result of patent claims?</t>
  </si>
  <si>
    <t>Total Impact of Patents Score. Highest possible score = 4; Lowest possible score = -4</t>
  </si>
  <si>
    <t>Does the format have capability to encrypt all or part of the resulting file?</t>
  </si>
  <si>
    <t>Does the format support robust encryption?</t>
  </si>
  <si>
    <t>Can technical protection measures (e.g. digital rights management) be applied?</t>
  </si>
  <si>
    <t>Does the format allow for embedded information such as watermarking?</t>
  </si>
  <si>
    <t>Total Technical Protection Mechanisms Score. Highest possible score = 10; Lowest possible score = -6</t>
  </si>
  <si>
    <t>When was the Format Specification First Created?</t>
  </si>
  <si>
    <t>Risk Factor: Highest Possible score = 0; Lowest possible score = -4</t>
  </si>
  <si>
    <t>When was the Format Specification last updated?</t>
  </si>
  <si>
    <t>Total Format Age Score. Highest possible score = 0; Lowest possible score = -8</t>
  </si>
  <si>
    <t>Feasibility: Ability to Convert (tools exist for conversion that does not alter content in unacceptable ways; NARA can perform acceptable transformations) Highest possible score=5, Lowest possible score =-5</t>
  </si>
  <si>
    <t>This spreadsheet illustrates how scores would be impacted by the proposed updates to the NARA Risk Matrix. See "NARA_Risk_Matrix_Proposed_Updates_2024.pdf" for more information about this project.
The human readable responses to these questions can be found in the "Revised Risk Matrix_Labeled Answers" tab (N.B. this is not currently a version of the Risk Matrix that NARA publishes – please let us know if this is helpful to see and we can explore publishing it in the future). The original scores and risk levels for these formats (in the current version of the Risk Matrix) can be found in the "Original Risk Matrix"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</si>
</sst>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quot;//&quot;yyyy"/>
  </numFmts>
  <fonts count="7" x14ac:knownFonts="1">
    <font>
      <sz val="10"/>
      <color rgb="FF000000"/>
      <name val="Arial"/>
      <scheme val="minor"/>
    </font>
    <font>
      <b/>
      <sz val="11"/>
      <color theme="1"/>
      <name val="Arial"/>
    </font>
    <font>
      <sz val="11"/>
      <color theme="1"/>
      <name val="Arial"/>
    </font>
    <font>
      <b/>
      <sz val="10"/>
      <color theme="1"/>
      <name val="Arial"/>
      <scheme val="minor"/>
    </font>
    <font>
      <sz val="10"/>
      <color theme="1"/>
      <name val="Arial"/>
      <scheme val="minor"/>
    </font>
    <font>
      <sz val="11"/>
      <color theme="1"/>
      <name val="Calibri"/>
    </font>
    <font>
      <b/>
      <sz val="11"/>
      <color theme="1"/>
      <name val="Arial"/>
      <family val="2"/>
    </font>
  </fonts>
  <fills count="7">
    <fill>
      <patternFill patternType="none"/>
    </fill>
    <fill>
      <patternFill patternType="gray125"/>
    </fill>
    <fill>
      <patternFill patternType="solid">
        <fgColor rgb="FFB4A7D6"/>
        <bgColor rgb="FFB4A7D6"/>
      </patternFill>
    </fill>
    <fill>
      <patternFill patternType="solid">
        <fgColor rgb="FFFFE599"/>
        <bgColor rgb="FFFFE599"/>
      </patternFill>
    </fill>
    <fill>
      <patternFill patternType="solid">
        <fgColor rgb="FFB8CCE4"/>
        <bgColor rgb="FFB8CCE4"/>
      </patternFill>
    </fill>
    <fill>
      <patternFill patternType="solid">
        <fgColor rgb="FFCCC0D9"/>
        <bgColor rgb="FFCCC0D9"/>
      </patternFill>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51">
    <xf numFmtId="0" fontId="0" fillId="0" borderId="0" xfId="0"/>
    <xf numFmtId="0" fontId="1" fillId="0" borderId="0" xfId="0" applyFont="1" applyAlignment="1">
      <alignment horizontal="center"/>
    </xf>
    <xf numFmtId="2" fontId="1" fillId="0" borderId="0" xfId="0" applyNumberFormat="1" applyFont="1" applyAlignment="1">
      <alignment wrapText="1"/>
    </xf>
    <xf numFmtId="2" fontId="1" fillId="0" borderId="0" xfId="0" applyNumberFormat="1" applyFont="1" applyAlignment="1">
      <alignment horizontal="center" wrapText="1"/>
    </xf>
    <xf numFmtId="2" fontId="1" fillId="0" borderId="0" xfId="0" applyNumberFormat="1" applyFont="1" applyAlignment="1">
      <alignment horizontal="left" wrapText="1"/>
    </xf>
    <xf numFmtId="49" fontId="1" fillId="2" borderId="1" xfId="0" applyNumberFormat="1" applyFont="1" applyFill="1" applyBorder="1" applyAlignment="1">
      <alignment wrapText="1"/>
    </xf>
    <xf numFmtId="49" fontId="1" fillId="3" borderId="2" xfId="0" applyNumberFormat="1" applyFont="1" applyFill="1" applyBorder="1" applyAlignment="1">
      <alignment wrapText="1"/>
    </xf>
    <xf numFmtId="0" fontId="1" fillId="4" borderId="2" xfId="0" applyFont="1" applyFill="1" applyBorder="1" applyAlignment="1">
      <alignment wrapText="1"/>
    </xf>
    <xf numFmtId="0" fontId="1" fillId="4" borderId="2" xfId="0" applyFont="1" applyFill="1" applyBorder="1" applyAlignment="1">
      <alignment horizontal="center"/>
    </xf>
    <xf numFmtId="2" fontId="1" fillId="5" borderId="2" xfId="0" applyNumberFormat="1" applyFont="1" applyFill="1" applyBorder="1" applyAlignment="1">
      <alignment wrapText="1"/>
    </xf>
    <xf numFmtId="2" fontId="1" fillId="5" borderId="2" xfId="0" applyNumberFormat="1" applyFont="1" applyFill="1" applyBorder="1" applyAlignment="1">
      <alignment horizontal="center" wrapText="1"/>
    </xf>
    <xf numFmtId="2" fontId="1" fillId="5" borderId="2" xfId="0" applyNumberFormat="1" applyFont="1" applyFill="1" applyBorder="1" applyAlignment="1">
      <alignment horizontal="left" wrapText="1"/>
    </xf>
    <xf numFmtId="0" fontId="1" fillId="0" borderId="2" xfId="0" applyFont="1" applyBorder="1"/>
    <xf numFmtId="2" fontId="1" fillId="0" borderId="2" xfId="0" applyNumberFormat="1" applyFont="1" applyBorder="1"/>
    <xf numFmtId="1" fontId="1" fillId="0" borderId="2" xfId="0" applyNumberFormat="1" applyFont="1" applyBorder="1"/>
    <xf numFmtId="1" fontId="2" fillId="0" borderId="2" xfId="0" applyNumberFormat="1" applyFont="1" applyBorder="1" applyAlignment="1">
      <alignment horizontal="right" wrapText="1"/>
    </xf>
    <xf numFmtId="1" fontId="1" fillId="0" borderId="2" xfId="0" applyNumberFormat="1" applyFont="1" applyBorder="1" applyAlignment="1">
      <alignment horizontal="right" wrapText="1"/>
    </xf>
    <xf numFmtId="2" fontId="1" fillId="0" borderId="2" xfId="0" applyNumberFormat="1" applyFont="1" applyBorder="1" applyAlignment="1">
      <alignment horizontal="right" wrapText="1"/>
    </xf>
    <xf numFmtId="1" fontId="1" fillId="0" borderId="2" xfId="0" applyNumberFormat="1" applyFont="1" applyBorder="1" applyAlignment="1">
      <alignment horizontal="center" wrapText="1"/>
    </xf>
    <xf numFmtId="164" fontId="1" fillId="0" borderId="2" xfId="0" applyNumberFormat="1" applyFont="1" applyBorder="1" applyAlignment="1">
      <alignment horizontal="right" wrapText="1"/>
    </xf>
    <xf numFmtId="0" fontId="3" fillId="0" borderId="0" xfId="0" applyFont="1"/>
    <xf numFmtId="0" fontId="4" fillId="0" borderId="0" xfId="0" applyFont="1" applyAlignment="1">
      <alignment horizontal="center"/>
    </xf>
    <xf numFmtId="1" fontId="2" fillId="0" borderId="2" xfId="0" applyNumberFormat="1" applyFont="1" applyBorder="1" applyAlignment="1">
      <alignment horizontal="left" wrapText="1"/>
    </xf>
    <xf numFmtId="164" fontId="2" fillId="0" borderId="2" xfId="0" applyNumberFormat="1" applyFont="1" applyBorder="1" applyAlignment="1">
      <alignment horizontal="left" wrapText="1"/>
    </xf>
    <xf numFmtId="1" fontId="1" fillId="0" borderId="2" xfId="0" applyNumberFormat="1" applyFont="1" applyBorder="1" applyAlignment="1">
      <alignment horizontal="left" wrapText="1"/>
    </xf>
    <xf numFmtId="2" fontId="1" fillId="0" borderId="2" xfId="0" applyNumberFormat="1" applyFont="1" applyBorder="1" applyAlignment="1">
      <alignment horizontal="left" wrapText="1"/>
    </xf>
    <xf numFmtId="49" fontId="1" fillId="2" borderId="2" xfId="0" applyNumberFormat="1" applyFont="1" applyFill="1" applyBorder="1" applyAlignment="1">
      <alignment wrapText="1"/>
    </xf>
    <xf numFmtId="49" fontId="1" fillId="3" borderId="2" xfId="0" applyNumberFormat="1" applyFont="1" applyFill="1" applyBorder="1"/>
    <xf numFmtId="0" fontId="1" fillId="4" borderId="2" xfId="0" applyFont="1" applyFill="1" applyBorder="1"/>
    <xf numFmtId="0" fontId="1" fillId="5" borderId="2" xfId="0" applyFont="1" applyFill="1" applyBorder="1" applyAlignment="1">
      <alignment wrapText="1"/>
    </xf>
    <xf numFmtId="0" fontId="1" fillId="5" borderId="2" xfId="0" applyFont="1" applyFill="1" applyBorder="1" applyAlignment="1">
      <alignment horizontal="center" wrapText="1"/>
    </xf>
    <xf numFmtId="165" fontId="1" fillId="5" borderId="2" xfId="0" applyNumberFormat="1" applyFont="1" applyFill="1" applyBorder="1" applyAlignment="1">
      <alignment horizontal="right" wrapText="1"/>
    </xf>
    <xf numFmtId="1" fontId="1" fillId="5" borderId="2" xfId="0" applyNumberFormat="1" applyFont="1" applyFill="1" applyBorder="1" applyAlignment="1">
      <alignment horizontal="center" wrapText="1"/>
    </xf>
    <xf numFmtId="0" fontId="5" fillId="0" borderId="1" xfId="0" applyFont="1" applyBorder="1"/>
    <xf numFmtId="0" fontId="5" fillId="0" borderId="2" xfId="0" applyFont="1" applyBorder="1"/>
    <xf numFmtId="1" fontId="1" fillId="0" borderId="2" xfId="0" applyNumberFormat="1" applyFont="1" applyBorder="1" applyAlignment="1">
      <alignment wrapText="1"/>
    </xf>
    <xf numFmtId="0" fontId="2" fillId="0" borderId="2" xfId="0" applyFont="1" applyBorder="1"/>
    <xf numFmtId="0" fontId="2" fillId="0" borderId="2" xfId="0" applyFont="1" applyBorder="1" applyAlignment="1">
      <alignment horizontal="right"/>
    </xf>
    <xf numFmtId="0" fontId="2" fillId="0" borderId="2" xfId="0" applyFont="1" applyBorder="1" applyAlignment="1">
      <alignment horizontal="right" wrapText="1"/>
    </xf>
    <xf numFmtId="0" fontId="1" fillId="0" borderId="2" xfId="0" applyFont="1" applyBorder="1" applyAlignment="1">
      <alignment horizontal="right" wrapText="1"/>
    </xf>
    <xf numFmtId="0" fontId="5" fillId="6" borderId="2" xfId="0" applyFont="1" applyFill="1" applyBorder="1"/>
    <xf numFmtId="2" fontId="1" fillId="0" borderId="2" xfId="0" applyNumberFormat="1" applyFont="1" applyBorder="1" applyAlignment="1">
      <alignment horizontal="center" wrapText="1"/>
    </xf>
    <xf numFmtId="164" fontId="1" fillId="0" borderId="2" xfId="0" applyNumberFormat="1" applyFont="1" applyBorder="1" applyAlignment="1">
      <alignment horizontal="center"/>
    </xf>
    <xf numFmtId="0" fontId="1" fillId="0" borderId="2" xfId="0" applyFont="1" applyBorder="1" applyAlignment="1">
      <alignment horizontal="center"/>
    </xf>
    <xf numFmtId="1" fontId="1" fillId="0" borderId="2" xfId="0" applyNumberFormat="1" applyFont="1" applyBorder="1" applyAlignment="1">
      <alignment horizontal="center"/>
    </xf>
    <xf numFmtId="0" fontId="2" fillId="0" borderId="2" xfId="0" applyFont="1" applyBorder="1" applyAlignment="1">
      <alignment wrapText="1"/>
    </xf>
    <xf numFmtId="0" fontId="1" fillId="0" borderId="1" xfId="0" applyFont="1" applyBorder="1" applyAlignment="1">
      <alignment wrapText="1"/>
    </xf>
    <xf numFmtId="1" fontId="2" fillId="0" borderId="2" xfId="0" applyNumberFormat="1" applyFont="1" applyBorder="1"/>
    <xf numFmtId="1" fontId="2" fillId="0" borderId="2" xfId="0" applyNumberFormat="1" applyFont="1" applyBorder="1" applyAlignment="1">
      <alignment horizontal="right"/>
    </xf>
    <xf numFmtId="0" fontId="0" fillId="0" borderId="0" xfId="0"/>
    <xf numFmtId="49" fontId="6" fillId="0" borderId="0" xfId="0" applyNumberFormat="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B279"/>
  <sheetViews>
    <sheetView tabSelected="1" workbookViewId="0">
      <pane xSplit="7" ySplit="2" topLeftCell="H3" activePane="bottomRight" state="frozen"/>
      <selection pane="topRight" activeCell="H1" sqref="H1"/>
      <selection pane="bottomLeft" activeCell="A3" sqref="A3"/>
      <selection pane="bottomRight" sqref="A1:G1"/>
    </sheetView>
  </sheetViews>
  <sheetFormatPr defaultColWidth="12.6640625" defaultRowHeight="15.75" customHeight="1" x14ac:dyDescent="0.25"/>
  <cols>
    <col min="6" max="6" width="34.88671875" customWidth="1"/>
    <col min="7" max="7" width="21" customWidth="1"/>
    <col min="8" max="8" width="19.33203125" customWidth="1"/>
    <col min="9" max="51" width="15.33203125" customWidth="1"/>
    <col min="52" max="52" width="18.77734375" customWidth="1"/>
    <col min="53" max="53" width="19.109375" customWidth="1"/>
    <col min="54" max="54" width="15.33203125" customWidth="1"/>
  </cols>
  <sheetData>
    <row r="1" spans="1:54" ht="96.6" customHeight="1" x14ac:dyDescent="0.25">
      <c r="A1" s="50" t="s">
        <v>131</v>
      </c>
      <c r="B1" s="49"/>
      <c r="C1" s="49"/>
      <c r="D1" s="49"/>
      <c r="E1" s="49"/>
      <c r="F1" s="49"/>
      <c r="G1" s="49"/>
      <c r="H1" s="1"/>
      <c r="I1" s="2"/>
      <c r="J1" s="2"/>
      <c r="K1" s="2"/>
      <c r="L1" s="2"/>
      <c r="M1" s="3"/>
      <c r="N1" s="2"/>
      <c r="O1" s="2"/>
      <c r="P1" s="2"/>
      <c r="Q1" s="3"/>
      <c r="R1" s="2"/>
      <c r="S1" s="2"/>
      <c r="T1" s="2"/>
      <c r="U1" s="2"/>
      <c r="V1" s="2"/>
      <c r="W1" s="2"/>
      <c r="X1" s="3"/>
      <c r="Y1" s="2"/>
      <c r="Z1" s="2"/>
      <c r="AA1" s="2"/>
      <c r="AB1" s="3"/>
      <c r="AC1" s="2"/>
      <c r="AD1" s="2"/>
      <c r="AE1" s="3"/>
      <c r="AF1" s="2"/>
      <c r="AG1" s="2"/>
      <c r="AH1" s="2"/>
      <c r="AI1" s="3"/>
      <c r="AJ1" s="2"/>
      <c r="AK1" s="2"/>
      <c r="AL1" s="3"/>
      <c r="AM1" s="2"/>
      <c r="AN1" s="2"/>
      <c r="AO1" s="2"/>
      <c r="AP1" s="2"/>
      <c r="AQ1" s="3"/>
      <c r="AR1" s="2"/>
      <c r="AS1" s="3"/>
      <c r="AT1" s="4"/>
      <c r="AU1" s="3"/>
      <c r="AV1" s="3"/>
      <c r="AW1" s="3"/>
      <c r="AX1" s="3"/>
      <c r="AY1" s="3"/>
      <c r="AZ1" s="3"/>
      <c r="BA1" s="3"/>
      <c r="BB1" s="3"/>
    </row>
    <row r="2" spans="1:54" ht="193.2" x14ac:dyDescent="0.25">
      <c r="A2" s="5" t="s">
        <v>0</v>
      </c>
      <c r="B2" s="5" t="s">
        <v>1</v>
      </c>
      <c r="C2" s="6" t="s">
        <v>2</v>
      </c>
      <c r="D2" s="6" t="s">
        <v>3</v>
      </c>
      <c r="E2" s="7" t="s">
        <v>4</v>
      </c>
      <c r="F2" s="7" t="s">
        <v>5</v>
      </c>
      <c r="G2" s="8" t="s">
        <v>6</v>
      </c>
      <c r="H2" s="8" t="s">
        <v>7</v>
      </c>
      <c r="I2" s="9" t="s">
        <v>8</v>
      </c>
      <c r="J2" s="9" t="s">
        <v>9</v>
      </c>
      <c r="K2" s="9" t="s">
        <v>10</v>
      </c>
      <c r="L2" s="9" t="s">
        <v>11</v>
      </c>
      <c r="M2" s="10" t="s">
        <v>12</v>
      </c>
      <c r="N2" s="9" t="s">
        <v>13</v>
      </c>
      <c r="O2" s="9" t="s">
        <v>14</v>
      </c>
      <c r="P2" s="9" t="s">
        <v>15</v>
      </c>
      <c r="Q2" s="10" t="s">
        <v>16</v>
      </c>
      <c r="R2" s="9" t="s">
        <v>17</v>
      </c>
      <c r="S2" s="9" t="s">
        <v>18</v>
      </c>
      <c r="T2" s="9" t="s">
        <v>19</v>
      </c>
      <c r="U2" s="9" t="s">
        <v>20</v>
      </c>
      <c r="V2" s="9" t="s">
        <v>21</v>
      </c>
      <c r="W2" s="9" t="s">
        <v>22</v>
      </c>
      <c r="X2" s="10" t="s">
        <v>23</v>
      </c>
      <c r="Y2" s="9" t="s">
        <v>24</v>
      </c>
      <c r="Z2" s="9" t="s">
        <v>25</v>
      </c>
      <c r="AA2" s="9" t="s">
        <v>26</v>
      </c>
      <c r="AB2" s="10" t="s">
        <v>27</v>
      </c>
      <c r="AC2" s="9" t="s">
        <v>28</v>
      </c>
      <c r="AD2" s="9" t="s">
        <v>29</v>
      </c>
      <c r="AE2" s="10" t="s">
        <v>30</v>
      </c>
      <c r="AF2" s="9" t="s">
        <v>31</v>
      </c>
      <c r="AG2" s="9" t="s">
        <v>32</v>
      </c>
      <c r="AH2" s="9" t="s">
        <v>33</v>
      </c>
      <c r="AI2" s="10" t="s">
        <v>34</v>
      </c>
      <c r="AJ2" s="9" t="s">
        <v>35</v>
      </c>
      <c r="AK2" s="9" t="s">
        <v>36</v>
      </c>
      <c r="AL2" s="10" t="s">
        <v>37</v>
      </c>
      <c r="AM2" s="9" t="s">
        <v>38</v>
      </c>
      <c r="AN2" s="9" t="s">
        <v>39</v>
      </c>
      <c r="AO2" s="9" t="s">
        <v>40</v>
      </c>
      <c r="AP2" s="9" t="s">
        <v>41</v>
      </c>
      <c r="AQ2" s="10" t="s">
        <v>42</v>
      </c>
      <c r="AR2" s="9" t="s">
        <v>43</v>
      </c>
      <c r="AS2" s="10" t="s">
        <v>44</v>
      </c>
      <c r="AT2" s="11" t="s">
        <v>43</v>
      </c>
      <c r="AU2" s="10" t="s">
        <v>45</v>
      </c>
      <c r="AV2" s="10" t="s">
        <v>46</v>
      </c>
      <c r="AW2" s="10" t="s">
        <v>47</v>
      </c>
      <c r="AX2" s="10" t="s">
        <v>48</v>
      </c>
      <c r="AY2" s="10" t="s">
        <v>49</v>
      </c>
      <c r="AZ2" s="10" t="s">
        <v>50</v>
      </c>
      <c r="BA2" s="10" t="s">
        <v>51</v>
      </c>
      <c r="BB2" s="10" t="s">
        <v>52</v>
      </c>
    </row>
    <row r="3" spans="1:54" ht="13.8" x14ac:dyDescent="0.25">
      <c r="A3" s="12"/>
      <c r="B3" s="12"/>
      <c r="C3" s="13">
        <f t="shared" ref="C3:D3" si="0">AW3</f>
        <v>-28</v>
      </c>
      <c r="D3" s="14" t="str">
        <f t="shared" si="0"/>
        <v>High Risk</v>
      </c>
      <c r="E3" s="12" t="s">
        <v>53</v>
      </c>
      <c r="F3" s="12" t="s">
        <v>54</v>
      </c>
      <c r="G3" s="12" t="s">
        <v>55</v>
      </c>
      <c r="H3" s="12" t="s">
        <v>56</v>
      </c>
      <c r="I3" s="15">
        <v>-1</v>
      </c>
      <c r="J3" s="15">
        <v>-2</v>
      </c>
      <c r="K3" s="15">
        <v>0</v>
      </c>
      <c r="L3" s="15">
        <v>0</v>
      </c>
      <c r="M3" s="16">
        <f t="shared" ref="M3:M9" si="1">SUM(I3:L3)</f>
        <v>-3</v>
      </c>
      <c r="N3" s="15">
        <v>0</v>
      </c>
      <c r="O3" s="15">
        <v>2</v>
      </c>
      <c r="P3" s="15">
        <v>-1</v>
      </c>
      <c r="Q3" s="16">
        <f t="shared" ref="Q3:Q9" si="2">SUM(N3:P3)</f>
        <v>1</v>
      </c>
      <c r="R3" s="15">
        <v>-1</v>
      </c>
      <c r="S3" s="15">
        <v>-2</v>
      </c>
      <c r="T3" s="15">
        <v>1</v>
      </c>
      <c r="U3" s="15">
        <v>-1</v>
      </c>
      <c r="V3" s="15">
        <v>-1</v>
      </c>
      <c r="W3" s="15">
        <v>-1</v>
      </c>
      <c r="X3" s="16">
        <f t="shared" ref="X3:X9" si="3">SUM(R3:W3)</f>
        <v>-5</v>
      </c>
      <c r="Y3" s="15">
        <v>-1</v>
      </c>
      <c r="Z3" s="15">
        <v>-1</v>
      </c>
      <c r="AA3" s="15">
        <v>-1</v>
      </c>
      <c r="AB3" s="16">
        <f t="shared" ref="AB3:AB9" si="4">SUM(Y3:AA3)</f>
        <v>-3</v>
      </c>
      <c r="AC3" s="15">
        <v>2</v>
      </c>
      <c r="AD3" s="15">
        <v>2</v>
      </c>
      <c r="AE3" s="16">
        <f t="shared" ref="AE3:AE9" si="5">SUM(AC3:AD3)</f>
        <v>4</v>
      </c>
      <c r="AF3" s="15">
        <v>2</v>
      </c>
      <c r="AG3" s="15">
        <v>-2</v>
      </c>
      <c r="AH3" s="15">
        <v>-2</v>
      </c>
      <c r="AI3" s="16">
        <f t="shared" ref="AI3:AI9" si="6">SUM(AF3:AH3)</f>
        <v>-2</v>
      </c>
      <c r="AJ3" s="15">
        <v>-2</v>
      </c>
      <c r="AK3" s="15">
        <v>-2</v>
      </c>
      <c r="AL3" s="16">
        <f t="shared" ref="AL3:AL9" si="7">SUM(AJ3:AK3)</f>
        <v>-4</v>
      </c>
      <c r="AM3" s="15">
        <v>-4</v>
      </c>
      <c r="AN3" s="15">
        <v>-1</v>
      </c>
      <c r="AO3" s="15">
        <v>-2</v>
      </c>
      <c r="AP3" s="15">
        <v>-1</v>
      </c>
      <c r="AQ3" s="16">
        <f t="shared" ref="AQ3:AQ9" si="8">SUM(AM3:AP3)</f>
        <v>-8</v>
      </c>
      <c r="AR3" s="15">
        <v>2001</v>
      </c>
      <c r="AS3" s="16" t="str">
        <f t="shared" ref="AS3:AS9" si="9">IF(AND(2024-AR3&lt;6),"0",IF(AND(2024-AR3&gt;15),"-4","-2"))</f>
        <v>-4</v>
      </c>
      <c r="AT3" s="15"/>
      <c r="AU3" s="16" t="str">
        <f t="shared" ref="AU3:AU9" si="10">IF(AND(2024-AT3&lt;6),"0",IF(AND(2024-AT3&gt;15),"-4","-2"))</f>
        <v>-4</v>
      </c>
      <c r="AV3" s="16">
        <f t="shared" ref="AV3:AV9" si="11">AS3+AU3</f>
        <v>-8</v>
      </c>
      <c r="AW3" s="17">
        <f t="shared" ref="AW3:AW9" si="12">M3+Q3+X3+AB3+AE3+AI3+AL3+AQ3+AV3</f>
        <v>-28</v>
      </c>
      <c r="AX3" s="18" t="str">
        <f t="shared" ref="AX3:AX9" si="13">IF(AW3&gt;=11,"Low Risk",IF(AND(AW3&gt;=-21,AW3&lt;=10),"Moderate Risk",IF(AW3&lt;=-22,"High Risk")))</f>
        <v>High Risk</v>
      </c>
      <c r="AY3" s="19">
        <v>3.7724999999999998E-4</v>
      </c>
      <c r="AZ3" s="16" t="str">
        <f t="shared" ref="AZ3:AZ9" si="14">IF(AND(AY3&gt;=0,AY3&lt;3),"-5",IF(AND(AY3&gt;=3,AY3&lt;5),"-6",IF(AND(AY3&gt;=5,AY3&lt;7),"-7",IF(AND(AY3&gt;=7,AY3&lt;9),"-8",IF(AND(AY3&gt;=9,AY3&lt;11),"-9",IF(AND(AY3&gt;=11,AY3&lt;13),"-10",IF(AND(AY3&gt;=13,AY3&lt;15),"-11",IF(AND(AY3&gt;=15,AY3&lt;17),"-12",IF(AND(AY3&gt;=17,AY3&lt;18),"-13",IF(AND(AY3&gt;=18,AY3&lt;20),"-14",IF(AY3&gt;=20,"-15", "Undefined")))))))))))</f>
        <v>-5</v>
      </c>
      <c r="BA3" s="16">
        <v>3</v>
      </c>
      <c r="BB3" s="16">
        <f t="shared" ref="BB3:BB9" si="15">AW3+AZ3+BA3</f>
        <v>-30</v>
      </c>
    </row>
    <row r="4" spans="1:54" ht="13.8" x14ac:dyDescent="0.25">
      <c r="A4" s="12"/>
      <c r="B4" s="12"/>
      <c r="C4" s="13">
        <f t="shared" ref="C4:D4" si="16">AW4</f>
        <v>38</v>
      </c>
      <c r="D4" s="14" t="str">
        <f t="shared" si="16"/>
        <v>Low Risk</v>
      </c>
      <c r="E4" s="12" t="s">
        <v>57</v>
      </c>
      <c r="F4" s="12" t="s">
        <v>58</v>
      </c>
      <c r="G4" s="12" t="s">
        <v>59</v>
      </c>
      <c r="H4" s="12" t="s">
        <v>60</v>
      </c>
      <c r="I4" s="15">
        <v>2</v>
      </c>
      <c r="J4" s="15">
        <v>2</v>
      </c>
      <c r="K4" s="15">
        <v>2</v>
      </c>
      <c r="L4" s="15">
        <v>2</v>
      </c>
      <c r="M4" s="16">
        <f t="shared" si="1"/>
        <v>8</v>
      </c>
      <c r="N4" s="15">
        <v>0</v>
      </c>
      <c r="O4" s="15">
        <v>2</v>
      </c>
      <c r="P4" s="15">
        <v>2</v>
      </c>
      <c r="Q4" s="16">
        <f t="shared" si="2"/>
        <v>4</v>
      </c>
      <c r="R4" s="15">
        <v>1</v>
      </c>
      <c r="S4" s="15">
        <v>2</v>
      </c>
      <c r="T4" s="15">
        <v>1</v>
      </c>
      <c r="U4" s="15">
        <v>1</v>
      </c>
      <c r="V4" s="15">
        <v>0</v>
      </c>
      <c r="W4" s="15">
        <v>1</v>
      </c>
      <c r="X4" s="16">
        <f t="shared" si="3"/>
        <v>6</v>
      </c>
      <c r="Y4" s="15">
        <v>1</v>
      </c>
      <c r="Z4" s="15">
        <v>1</v>
      </c>
      <c r="AA4" s="15">
        <v>2</v>
      </c>
      <c r="AB4" s="16">
        <f t="shared" si="4"/>
        <v>4</v>
      </c>
      <c r="AC4" s="15">
        <v>2</v>
      </c>
      <c r="AD4" s="15">
        <v>2</v>
      </c>
      <c r="AE4" s="16">
        <f t="shared" si="5"/>
        <v>4</v>
      </c>
      <c r="AF4" s="15">
        <v>2</v>
      </c>
      <c r="AG4" s="15">
        <v>1</v>
      </c>
      <c r="AH4" s="15">
        <v>2</v>
      </c>
      <c r="AI4" s="16">
        <f t="shared" si="6"/>
        <v>5</v>
      </c>
      <c r="AJ4" s="15">
        <v>2</v>
      </c>
      <c r="AK4" s="15">
        <v>2</v>
      </c>
      <c r="AL4" s="16">
        <f t="shared" si="7"/>
        <v>4</v>
      </c>
      <c r="AM4" s="15">
        <v>2</v>
      </c>
      <c r="AN4" s="15">
        <v>0</v>
      </c>
      <c r="AO4" s="15">
        <v>2</v>
      </c>
      <c r="AP4" s="15">
        <v>1</v>
      </c>
      <c r="AQ4" s="16">
        <f t="shared" si="8"/>
        <v>5</v>
      </c>
      <c r="AR4" s="15">
        <v>2016</v>
      </c>
      <c r="AS4" s="16" t="str">
        <f t="shared" si="9"/>
        <v>-2</v>
      </c>
      <c r="AT4" s="15">
        <v>2020</v>
      </c>
      <c r="AU4" s="16" t="str">
        <f t="shared" si="10"/>
        <v>0</v>
      </c>
      <c r="AV4" s="16">
        <f t="shared" si="11"/>
        <v>-2</v>
      </c>
      <c r="AW4" s="17">
        <f t="shared" si="12"/>
        <v>38</v>
      </c>
      <c r="AX4" s="18" t="str">
        <f t="shared" si="13"/>
        <v>Low Risk</v>
      </c>
      <c r="AY4" s="19">
        <v>0</v>
      </c>
      <c r="AZ4" s="16" t="str">
        <f t="shared" si="14"/>
        <v>-5</v>
      </c>
      <c r="BA4" s="16">
        <v>0</v>
      </c>
      <c r="BB4" s="16">
        <f t="shared" si="15"/>
        <v>33</v>
      </c>
    </row>
    <row r="5" spans="1:54" ht="13.8" x14ac:dyDescent="0.25">
      <c r="A5" s="12"/>
      <c r="B5" s="12" t="s">
        <v>61</v>
      </c>
      <c r="C5" s="13">
        <f t="shared" ref="C5:D5" si="17">AW5</f>
        <v>25</v>
      </c>
      <c r="D5" s="14" t="str">
        <f t="shared" si="17"/>
        <v>Low Risk</v>
      </c>
      <c r="E5" s="14" t="s">
        <v>62</v>
      </c>
      <c r="F5" s="12" t="s">
        <v>63</v>
      </c>
      <c r="G5" s="12" t="s">
        <v>64</v>
      </c>
      <c r="H5" s="14" t="s">
        <v>65</v>
      </c>
      <c r="I5" s="15">
        <v>2</v>
      </c>
      <c r="J5" s="15">
        <v>2</v>
      </c>
      <c r="K5" s="15">
        <v>2</v>
      </c>
      <c r="L5" s="15">
        <v>2</v>
      </c>
      <c r="M5" s="16">
        <f t="shared" si="1"/>
        <v>8</v>
      </c>
      <c r="N5" s="15">
        <v>2</v>
      </c>
      <c r="O5" s="15">
        <v>2</v>
      </c>
      <c r="P5" s="15">
        <v>2</v>
      </c>
      <c r="Q5" s="16">
        <f t="shared" si="2"/>
        <v>6</v>
      </c>
      <c r="R5" s="15">
        <v>-1</v>
      </c>
      <c r="S5" s="15">
        <v>2</v>
      </c>
      <c r="T5" s="15">
        <v>1</v>
      </c>
      <c r="U5" s="15">
        <v>-1</v>
      </c>
      <c r="V5" s="15">
        <v>-1</v>
      </c>
      <c r="W5" s="15">
        <v>1</v>
      </c>
      <c r="X5" s="16">
        <f t="shared" si="3"/>
        <v>1</v>
      </c>
      <c r="Y5" s="15">
        <v>1</v>
      </c>
      <c r="Z5" s="15">
        <v>1</v>
      </c>
      <c r="AA5" s="15">
        <v>2</v>
      </c>
      <c r="AB5" s="16">
        <f t="shared" si="4"/>
        <v>4</v>
      </c>
      <c r="AC5" s="15">
        <v>2</v>
      </c>
      <c r="AD5" s="15">
        <v>2</v>
      </c>
      <c r="AE5" s="16">
        <f t="shared" si="5"/>
        <v>4</v>
      </c>
      <c r="AF5" s="15">
        <v>2</v>
      </c>
      <c r="AG5" s="15">
        <v>1</v>
      </c>
      <c r="AH5" s="15">
        <v>2</v>
      </c>
      <c r="AI5" s="16">
        <f t="shared" si="6"/>
        <v>5</v>
      </c>
      <c r="AJ5" s="15">
        <v>2</v>
      </c>
      <c r="AK5" s="15">
        <v>-2</v>
      </c>
      <c r="AL5" s="16">
        <f t="shared" si="7"/>
        <v>0</v>
      </c>
      <c r="AM5" s="15">
        <v>2</v>
      </c>
      <c r="AN5" s="15">
        <v>0</v>
      </c>
      <c r="AO5" s="15">
        <v>2</v>
      </c>
      <c r="AP5" s="15">
        <v>-1</v>
      </c>
      <c r="AQ5" s="16">
        <f t="shared" si="8"/>
        <v>3</v>
      </c>
      <c r="AR5" s="15">
        <v>1992</v>
      </c>
      <c r="AS5" s="16" t="str">
        <f t="shared" si="9"/>
        <v>-4</v>
      </c>
      <c r="AT5" s="15">
        <v>2013</v>
      </c>
      <c r="AU5" s="16" t="str">
        <f t="shared" si="10"/>
        <v>-2</v>
      </c>
      <c r="AV5" s="16">
        <f t="shared" si="11"/>
        <v>-6</v>
      </c>
      <c r="AW5" s="17">
        <f t="shared" si="12"/>
        <v>25</v>
      </c>
      <c r="AX5" s="18" t="str">
        <f t="shared" si="13"/>
        <v>Low Risk</v>
      </c>
      <c r="AY5" s="19">
        <v>3.7356199999999999E-2</v>
      </c>
      <c r="AZ5" s="16" t="str">
        <f t="shared" si="14"/>
        <v>-5</v>
      </c>
      <c r="BA5" s="16">
        <v>5</v>
      </c>
      <c r="BB5" s="16">
        <f t="shared" si="15"/>
        <v>25</v>
      </c>
    </row>
    <row r="6" spans="1:54" ht="13.8" x14ac:dyDescent="0.25">
      <c r="A6" s="12" t="s">
        <v>61</v>
      </c>
      <c r="B6" s="12"/>
      <c r="C6" s="13">
        <f t="shared" ref="C6:D6" si="18">AW6</f>
        <v>29</v>
      </c>
      <c r="D6" s="14" t="str">
        <f t="shared" si="18"/>
        <v>Low Risk</v>
      </c>
      <c r="E6" s="12" t="s">
        <v>66</v>
      </c>
      <c r="F6" s="12" t="s">
        <v>67</v>
      </c>
      <c r="G6" s="12" t="s">
        <v>68</v>
      </c>
      <c r="H6" s="12" t="s">
        <v>69</v>
      </c>
      <c r="I6" s="15">
        <v>2</v>
      </c>
      <c r="J6" s="15">
        <v>2</v>
      </c>
      <c r="K6" s="15">
        <v>-1</v>
      </c>
      <c r="L6" s="15">
        <v>2</v>
      </c>
      <c r="M6" s="16">
        <f t="shared" si="1"/>
        <v>5</v>
      </c>
      <c r="N6" s="15">
        <v>0</v>
      </c>
      <c r="O6" s="15">
        <v>2</v>
      </c>
      <c r="P6" s="15">
        <v>2</v>
      </c>
      <c r="Q6" s="16">
        <f t="shared" si="2"/>
        <v>4</v>
      </c>
      <c r="R6" s="15">
        <v>1</v>
      </c>
      <c r="S6" s="15">
        <v>2</v>
      </c>
      <c r="T6" s="15">
        <v>1</v>
      </c>
      <c r="U6" s="15">
        <v>1</v>
      </c>
      <c r="V6" s="15">
        <v>0</v>
      </c>
      <c r="W6" s="15">
        <v>-1</v>
      </c>
      <c r="X6" s="16">
        <f t="shared" si="3"/>
        <v>4</v>
      </c>
      <c r="Y6" s="15">
        <v>1</v>
      </c>
      <c r="Z6" s="15">
        <v>1</v>
      </c>
      <c r="AA6" s="15">
        <v>2</v>
      </c>
      <c r="AB6" s="16">
        <f t="shared" si="4"/>
        <v>4</v>
      </c>
      <c r="AC6" s="15">
        <v>2</v>
      </c>
      <c r="AD6" s="15">
        <v>2</v>
      </c>
      <c r="AE6" s="16">
        <f t="shared" si="5"/>
        <v>4</v>
      </c>
      <c r="AF6" s="15">
        <v>2</v>
      </c>
      <c r="AG6" s="15">
        <v>1</v>
      </c>
      <c r="AH6" s="15">
        <v>2</v>
      </c>
      <c r="AI6" s="16">
        <f t="shared" si="6"/>
        <v>5</v>
      </c>
      <c r="AJ6" s="15">
        <v>2</v>
      </c>
      <c r="AK6" s="15">
        <v>2</v>
      </c>
      <c r="AL6" s="16">
        <f t="shared" si="7"/>
        <v>4</v>
      </c>
      <c r="AM6" s="15">
        <v>2</v>
      </c>
      <c r="AN6" s="15">
        <v>0</v>
      </c>
      <c r="AO6" s="15">
        <v>2</v>
      </c>
      <c r="AP6" s="15">
        <v>1</v>
      </c>
      <c r="AQ6" s="16">
        <f t="shared" si="8"/>
        <v>5</v>
      </c>
      <c r="AR6" s="15">
        <v>2001</v>
      </c>
      <c r="AS6" s="16" t="str">
        <f t="shared" si="9"/>
        <v>-4</v>
      </c>
      <c r="AT6" s="15">
        <v>2013</v>
      </c>
      <c r="AU6" s="16" t="str">
        <f t="shared" si="10"/>
        <v>-2</v>
      </c>
      <c r="AV6" s="16">
        <f t="shared" si="11"/>
        <v>-6</v>
      </c>
      <c r="AW6" s="17">
        <f t="shared" si="12"/>
        <v>29</v>
      </c>
      <c r="AX6" s="18" t="str">
        <f t="shared" si="13"/>
        <v>Low Risk</v>
      </c>
      <c r="AY6" s="19">
        <v>4.6E-6</v>
      </c>
      <c r="AZ6" s="16" t="str">
        <f t="shared" si="14"/>
        <v>-5</v>
      </c>
      <c r="BA6" s="16">
        <v>5</v>
      </c>
      <c r="BB6" s="16">
        <f t="shared" si="15"/>
        <v>29</v>
      </c>
    </row>
    <row r="7" spans="1:54" ht="13.8" x14ac:dyDescent="0.25">
      <c r="A7" s="12"/>
      <c r="B7" s="12"/>
      <c r="C7" s="13">
        <f t="shared" ref="C7:D7" si="19">AW7</f>
        <v>13</v>
      </c>
      <c r="D7" s="14" t="str">
        <f t="shared" si="19"/>
        <v>Low Risk</v>
      </c>
      <c r="E7" s="12" t="s">
        <v>70</v>
      </c>
      <c r="F7" s="12" t="s">
        <v>71</v>
      </c>
      <c r="G7" s="12" t="s">
        <v>72</v>
      </c>
      <c r="H7" s="12" t="s">
        <v>73</v>
      </c>
      <c r="I7" s="15">
        <v>2</v>
      </c>
      <c r="J7" s="15">
        <v>2</v>
      </c>
      <c r="K7" s="15">
        <v>-1</v>
      </c>
      <c r="L7" s="15">
        <v>2</v>
      </c>
      <c r="M7" s="16">
        <f t="shared" si="1"/>
        <v>5</v>
      </c>
      <c r="N7" s="15">
        <v>0</v>
      </c>
      <c r="O7" s="15">
        <v>-1</v>
      </c>
      <c r="P7" s="15">
        <v>-1</v>
      </c>
      <c r="Q7" s="16">
        <f t="shared" si="2"/>
        <v>-2</v>
      </c>
      <c r="R7" s="15">
        <v>1</v>
      </c>
      <c r="S7" s="15">
        <v>2</v>
      </c>
      <c r="T7" s="15">
        <v>1</v>
      </c>
      <c r="U7" s="15">
        <v>-1</v>
      </c>
      <c r="V7" s="15">
        <v>-1</v>
      </c>
      <c r="W7" s="15">
        <v>-1</v>
      </c>
      <c r="X7" s="16">
        <f t="shared" si="3"/>
        <v>1</v>
      </c>
      <c r="Y7" s="15">
        <v>1</v>
      </c>
      <c r="Z7" s="15">
        <v>1</v>
      </c>
      <c r="AA7" s="15">
        <v>2</v>
      </c>
      <c r="AB7" s="16">
        <f t="shared" si="4"/>
        <v>4</v>
      </c>
      <c r="AC7" s="15">
        <v>2</v>
      </c>
      <c r="AD7" s="15">
        <v>2</v>
      </c>
      <c r="AE7" s="16">
        <f t="shared" si="5"/>
        <v>4</v>
      </c>
      <c r="AF7" s="15">
        <v>2</v>
      </c>
      <c r="AG7" s="15">
        <v>1</v>
      </c>
      <c r="AH7" s="15">
        <v>2</v>
      </c>
      <c r="AI7" s="16">
        <f t="shared" si="6"/>
        <v>5</v>
      </c>
      <c r="AJ7" s="15">
        <v>2</v>
      </c>
      <c r="AK7" s="15">
        <v>2</v>
      </c>
      <c r="AL7" s="16">
        <f t="shared" si="7"/>
        <v>4</v>
      </c>
      <c r="AM7" s="15">
        <v>-4</v>
      </c>
      <c r="AN7" s="15">
        <v>-1</v>
      </c>
      <c r="AO7" s="15">
        <v>2</v>
      </c>
      <c r="AP7" s="15">
        <v>-1</v>
      </c>
      <c r="AQ7" s="16">
        <f t="shared" si="8"/>
        <v>-4</v>
      </c>
      <c r="AR7" s="15">
        <v>2000</v>
      </c>
      <c r="AS7" s="16" t="str">
        <f t="shared" si="9"/>
        <v>-4</v>
      </c>
      <c r="AT7" s="15">
        <v>2020</v>
      </c>
      <c r="AU7" s="16" t="str">
        <f t="shared" si="10"/>
        <v>0</v>
      </c>
      <c r="AV7" s="16">
        <f t="shared" si="11"/>
        <v>-4</v>
      </c>
      <c r="AW7" s="17">
        <f t="shared" si="12"/>
        <v>13</v>
      </c>
      <c r="AX7" s="18" t="str">
        <f t="shared" si="13"/>
        <v>Low Risk</v>
      </c>
      <c r="AY7" s="19">
        <v>2.4580000000000001E-4</v>
      </c>
      <c r="AZ7" s="16" t="str">
        <f t="shared" si="14"/>
        <v>-5</v>
      </c>
      <c r="BA7" s="16">
        <v>0</v>
      </c>
      <c r="BB7" s="16">
        <f t="shared" si="15"/>
        <v>8</v>
      </c>
    </row>
    <row r="8" spans="1:54" ht="13.8" x14ac:dyDescent="0.25">
      <c r="A8" s="12"/>
      <c r="B8" s="12"/>
      <c r="C8" s="13">
        <f t="shared" ref="C8:D8" si="20">AW8</f>
        <v>-17</v>
      </c>
      <c r="D8" s="14" t="str">
        <f t="shared" si="20"/>
        <v>Moderate Risk</v>
      </c>
      <c r="E8" s="12" t="s">
        <v>74</v>
      </c>
      <c r="F8" s="12" t="s">
        <v>75</v>
      </c>
      <c r="G8" s="12" t="s">
        <v>76</v>
      </c>
      <c r="H8" s="12" t="s">
        <v>65</v>
      </c>
      <c r="I8" s="15">
        <v>-1</v>
      </c>
      <c r="J8" s="15">
        <v>2</v>
      </c>
      <c r="K8" s="15">
        <v>-1</v>
      </c>
      <c r="L8" s="15">
        <v>2</v>
      </c>
      <c r="M8" s="16">
        <f t="shared" si="1"/>
        <v>2</v>
      </c>
      <c r="N8" s="15">
        <v>0</v>
      </c>
      <c r="O8" s="15">
        <v>-1</v>
      </c>
      <c r="P8" s="15">
        <v>-1</v>
      </c>
      <c r="Q8" s="16">
        <f t="shared" si="2"/>
        <v>-2</v>
      </c>
      <c r="R8" s="15">
        <v>-1</v>
      </c>
      <c r="S8" s="15">
        <v>2</v>
      </c>
      <c r="T8" s="15">
        <v>-1</v>
      </c>
      <c r="U8" s="15">
        <v>1</v>
      </c>
      <c r="V8" s="15">
        <v>0</v>
      </c>
      <c r="W8" s="15">
        <v>1</v>
      </c>
      <c r="X8" s="16">
        <f t="shared" si="3"/>
        <v>2</v>
      </c>
      <c r="Y8" s="15">
        <v>1</v>
      </c>
      <c r="Z8" s="15">
        <v>-1</v>
      </c>
      <c r="AA8" s="15">
        <v>-1</v>
      </c>
      <c r="AB8" s="16">
        <f t="shared" si="4"/>
        <v>-1</v>
      </c>
      <c r="AC8" s="15">
        <v>2</v>
      </c>
      <c r="AD8" s="15">
        <v>2</v>
      </c>
      <c r="AE8" s="16">
        <f t="shared" si="5"/>
        <v>4</v>
      </c>
      <c r="AF8" s="15">
        <v>2</v>
      </c>
      <c r="AG8" s="15">
        <v>-2</v>
      </c>
      <c r="AH8" s="15">
        <v>-2</v>
      </c>
      <c r="AI8" s="16">
        <f t="shared" si="6"/>
        <v>-2</v>
      </c>
      <c r="AJ8" s="15">
        <v>-2</v>
      </c>
      <c r="AK8" s="15">
        <v>-2</v>
      </c>
      <c r="AL8" s="16">
        <f t="shared" si="7"/>
        <v>-4</v>
      </c>
      <c r="AM8" s="15">
        <v>-4</v>
      </c>
      <c r="AN8" s="15">
        <v>-1</v>
      </c>
      <c r="AO8" s="15">
        <v>-2</v>
      </c>
      <c r="AP8" s="15">
        <v>-1</v>
      </c>
      <c r="AQ8" s="16">
        <f t="shared" si="8"/>
        <v>-8</v>
      </c>
      <c r="AR8" s="15">
        <v>1989</v>
      </c>
      <c r="AS8" s="16" t="str">
        <f t="shared" si="9"/>
        <v>-4</v>
      </c>
      <c r="AT8" s="15">
        <v>1991</v>
      </c>
      <c r="AU8" s="16" t="str">
        <f t="shared" si="10"/>
        <v>-4</v>
      </c>
      <c r="AV8" s="16">
        <f t="shared" si="11"/>
        <v>-8</v>
      </c>
      <c r="AW8" s="17">
        <f t="shared" si="12"/>
        <v>-17</v>
      </c>
      <c r="AX8" s="18" t="str">
        <f t="shared" si="13"/>
        <v>Moderate Risk</v>
      </c>
      <c r="AY8" s="19">
        <v>9.9999999999999995E-8</v>
      </c>
      <c r="AZ8" s="16" t="str">
        <f t="shared" si="14"/>
        <v>-5</v>
      </c>
      <c r="BA8" s="16">
        <v>3</v>
      </c>
      <c r="BB8" s="16">
        <f t="shared" si="15"/>
        <v>-19</v>
      </c>
    </row>
    <row r="9" spans="1:54" ht="13.8" x14ac:dyDescent="0.25">
      <c r="A9" s="12"/>
      <c r="B9" s="12"/>
      <c r="C9" s="13">
        <f t="shared" ref="C9:D9" si="21">AW9</f>
        <v>2</v>
      </c>
      <c r="D9" s="14" t="str">
        <f t="shared" si="21"/>
        <v>Moderate Risk</v>
      </c>
      <c r="E9" s="12" t="s">
        <v>77</v>
      </c>
      <c r="F9" s="12" t="s">
        <v>78</v>
      </c>
      <c r="G9" s="12" t="s">
        <v>79</v>
      </c>
      <c r="H9" s="12" t="s">
        <v>80</v>
      </c>
      <c r="I9" s="15">
        <v>-1</v>
      </c>
      <c r="J9" s="15">
        <v>2</v>
      </c>
      <c r="K9" s="15">
        <v>-1</v>
      </c>
      <c r="L9" s="15">
        <v>0</v>
      </c>
      <c r="M9" s="16">
        <f t="shared" si="1"/>
        <v>0</v>
      </c>
      <c r="N9" s="15">
        <v>0</v>
      </c>
      <c r="O9" s="15">
        <v>2</v>
      </c>
      <c r="P9" s="15">
        <v>-1</v>
      </c>
      <c r="Q9" s="16">
        <f t="shared" si="2"/>
        <v>1</v>
      </c>
      <c r="R9" s="15">
        <v>1</v>
      </c>
      <c r="S9" s="15">
        <v>2</v>
      </c>
      <c r="T9" s="15">
        <v>1</v>
      </c>
      <c r="U9" s="15">
        <v>1</v>
      </c>
      <c r="V9" s="15">
        <v>0</v>
      </c>
      <c r="W9" s="15">
        <v>1</v>
      </c>
      <c r="X9" s="16">
        <f t="shared" si="3"/>
        <v>6</v>
      </c>
      <c r="Y9" s="15">
        <v>-1</v>
      </c>
      <c r="Z9" s="15">
        <v>-1</v>
      </c>
      <c r="AA9" s="15">
        <v>-1</v>
      </c>
      <c r="AB9" s="16">
        <f t="shared" si="4"/>
        <v>-3</v>
      </c>
      <c r="AC9" s="15">
        <v>2</v>
      </c>
      <c r="AD9" s="15">
        <v>2</v>
      </c>
      <c r="AE9" s="16">
        <f t="shared" si="5"/>
        <v>4</v>
      </c>
      <c r="AF9" s="15">
        <v>0</v>
      </c>
      <c r="AG9" s="15">
        <v>1</v>
      </c>
      <c r="AH9" s="15">
        <v>2</v>
      </c>
      <c r="AI9" s="16">
        <f t="shared" si="6"/>
        <v>3</v>
      </c>
      <c r="AJ9" s="15">
        <v>-2</v>
      </c>
      <c r="AK9" s="15">
        <v>-2</v>
      </c>
      <c r="AL9" s="16">
        <f t="shared" si="7"/>
        <v>-4</v>
      </c>
      <c r="AM9" s="15">
        <v>2</v>
      </c>
      <c r="AN9" s="15">
        <v>0</v>
      </c>
      <c r="AO9" s="15">
        <v>-2</v>
      </c>
      <c r="AP9" s="15">
        <v>1</v>
      </c>
      <c r="AQ9" s="16">
        <f t="shared" si="8"/>
        <v>1</v>
      </c>
      <c r="AR9" s="15">
        <v>1985</v>
      </c>
      <c r="AS9" s="16" t="str">
        <f t="shared" si="9"/>
        <v>-4</v>
      </c>
      <c r="AT9" s="15">
        <v>2017</v>
      </c>
      <c r="AU9" s="16" t="str">
        <f t="shared" si="10"/>
        <v>-2</v>
      </c>
      <c r="AV9" s="16">
        <f t="shared" si="11"/>
        <v>-6</v>
      </c>
      <c r="AW9" s="17">
        <f t="shared" si="12"/>
        <v>2</v>
      </c>
      <c r="AX9" s="18" t="str">
        <f t="shared" si="13"/>
        <v>Moderate Risk</v>
      </c>
      <c r="AY9" s="19">
        <v>4.9999999999999998E-8</v>
      </c>
      <c r="AZ9" s="16" t="str">
        <f t="shared" si="14"/>
        <v>-5</v>
      </c>
      <c r="BA9" s="16">
        <v>0</v>
      </c>
      <c r="BB9" s="16">
        <f t="shared" si="15"/>
        <v>-3</v>
      </c>
    </row>
    <row r="10" spans="1:54" x14ac:dyDescent="0.25">
      <c r="M10" s="20"/>
      <c r="Q10" s="20"/>
      <c r="X10" s="20"/>
      <c r="AB10" s="20"/>
      <c r="AE10" s="20"/>
      <c r="AI10" s="20"/>
      <c r="AX10" s="21"/>
    </row>
    <row r="11" spans="1:54" x14ac:dyDescent="0.25">
      <c r="M11" s="20"/>
      <c r="Q11" s="20"/>
      <c r="X11" s="20"/>
      <c r="AB11" s="20"/>
      <c r="AE11" s="20"/>
      <c r="AI11" s="20"/>
      <c r="AX11" s="21"/>
    </row>
    <row r="12" spans="1:54" x14ac:dyDescent="0.25">
      <c r="M12" s="20"/>
      <c r="Q12" s="20"/>
      <c r="X12" s="20"/>
      <c r="AB12" s="20"/>
      <c r="AE12" s="20"/>
      <c r="AI12" s="20"/>
      <c r="AX12" s="21"/>
    </row>
    <row r="13" spans="1:54" x14ac:dyDescent="0.25">
      <c r="M13" s="20"/>
      <c r="Q13" s="20"/>
      <c r="X13" s="20"/>
      <c r="AB13" s="20"/>
      <c r="AE13" s="20"/>
      <c r="AI13" s="20"/>
      <c r="AX13" s="21"/>
    </row>
    <row r="14" spans="1:54" x14ac:dyDescent="0.25">
      <c r="M14" s="20"/>
      <c r="Q14" s="20"/>
      <c r="X14" s="20"/>
      <c r="AB14" s="20"/>
      <c r="AE14" s="20"/>
      <c r="AI14" s="20"/>
      <c r="AX14" s="21"/>
    </row>
    <row r="15" spans="1:54" x14ac:dyDescent="0.25">
      <c r="M15" s="20"/>
      <c r="Q15" s="20"/>
      <c r="X15" s="20"/>
      <c r="AB15" s="20"/>
      <c r="AE15" s="20"/>
      <c r="AI15" s="20"/>
      <c r="AX15" s="21"/>
    </row>
    <row r="16" spans="1:54" x14ac:dyDescent="0.25">
      <c r="M16" s="20"/>
      <c r="Q16" s="20"/>
      <c r="X16" s="20"/>
      <c r="AB16" s="20"/>
      <c r="AE16" s="20"/>
      <c r="AI16" s="20"/>
      <c r="AX16" s="21"/>
    </row>
    <row r="17" spans="13:50" x14ac:dyDescent="0.25">
      <c r="M17" s="20"/>
      <c r="Q17" s="20"/>
      <c r="X17" s="20"/>
      <c r="AB17" s="20"/>
      <c r="AE17" s="20"/>
      <c r="AI17" s="20"/>
      <c r="AX17" s="21"/>
    </row>
    <row r="18" spans="13:50" x14ac:dyDescent="0.25">
      <c r="M18" s="20"/>
      <c r="Q18" s="20"/>
      <c r="X18" s="20"/>
      <c r="AB18" s="20"/>
      <c r="AE18" s="20"/>
      <c r="AI18" s="20"/>
      <c r="AX18" s="21"/>
    </row>
    <row r="19" spans="13:50" x14ac:dyDescent="0.25">
      <c r="M19" s="20"/>
      <c r="Q19" s="20"/>
      <c r="X19" s="20"/>
      <c r="AB19" s="20"/>
      <c r="AE19" s="20"/>
      <c r="AI19" s="20"/>
      <c r="AX19" s="21"/>
    </row>
    <row r="20" spans="13:50" x14ac:dyDescent="0.25">
      <c r="M20" s="20"/>
      <c r="Q20" s="20"/>
      <c r="X20" s="20"/>
      <c r="AB20" s="20"/>
      <c r="AE20" s="20"/>
      <c r="AI20" s="20"/>
      <c r="AX20" s="21"/>
    </row>
    <row r="21" spans="13:50" x14ac:dyDescent="0.25">
      <c r="M21" s="20"/>
      <c r="Q21" s="20"/>
      <c r="X21" s="20"/>
      <c r="AB21" s="20"/>
      <c r="AE21" s="20"/>
      <c r="AI21" s="20"/>
      <c r="AX21" s="21"/>
    </row>
    <row r="22" spans="13:50" x14ac:dyDescent="0.25">
      <c r="M22" s="20"/>
      <c r="Q22" s="20"/>
      <c r="X22" s="20"/>
      <c r="AB22" s="20"/>
      <c r="AE22" s="20"/>
      <c r="AI22" s="20"/>
      <c r="AX22" s="21"/>
    </row>
    <row r="23" spans="13:50" x14ac:dyDescent="0.25">
      <c r="M23" s="20"/>
      <c r="Q23" s="20"/>
      <c r="X23" s="20"/>
      <c r="AB23" s="20"/>
      <c r="AE23" s="20"/>
      <c r="AI23" s="20"/>
      <c r="AX23" s="21"/>
    </row>
    <row r="24" spans="13:50" x14ac:dyDescent="0.25">
      <c r="M24" s="20"/>
      <c r="Q24" s="20"/>
      <c r="X24" s="20"/>
      <c r="AB24" s="20"/>
      <c r="AE24" s="20"/>
      <c r="AI24" s="20"/>
      <c r="AX24" s="21"/>
    </row>
    <row r="25" spans="13:50" x14ac:dyDescent="0.25">
      <c r="M25" s="20"/>
      <c r="Q25" s="20"/>
      <c r="X25" s="20"/>
      <c r="AB25" s="20"/>
      <c r="AE25" s="20"/>
      <c r="AI25" s="20"/>
      <c r="AX25" s="21"/>
    </row>
    <row r="26" spans="13:50" x14ac:dyDescent="0.25">
      <c r="M26" s="20"/>
      <c r="Q26" s="20"/>
      <c r="X26" s="20"/>
      <c r="AB26" s="20"/>
      <c r="AE26" s="20"/>
      <c r="AI26" s="20"/>
      <c r="AX26" s="21"/>
    </row>
    <row r="27" spans="13:50" x14ac:dyDescent="0.25">
      <c r="M27" s="20"/>
      <c r="Q27" s="20"/>
      <c r="X27" s="20"/>
      <c r="AB27" s="20"/>
      <c r="AE27" s="20"/>
      <c r="AI27" s="20"/>
      <c r="AX27" s="21"/>
    </row>
    <row r="28" spans="13:50" x14ac:dyDescent="0.25">
      <c r="M28" s="20"/>
      <c r="Q28" s="20"/>
      <c r="X28" s="20"/>
      <c r="AB28" s="20"/>
      <c r="AE28" s="20"/>
      <c r="AI28" s="20"/>
      <c r="AX28" s="21"/>
    </row>
    <row r="29" spans="13:50" x14ac:dyDescent="0.25">
      <c r="M29" s="20"/>
      <c r="Q29" s="20"/>
      <c r="X29" s="20"/>
      <c r="AB29" s="20"/>
      <c r="AE29" s="20"/>
      <c r="AI29" s="20"/>
      <c r="AX29" s="21"/>
    </row>
    <row r="30" spans="13:50" x14ac:dyDescent="0.25">
      <c r="M30" s="20"/>
      <c r="Q30" s="20"/>
      <c r="X30" s="20"/>
      <c r="AB30" s="20"/>
      <c r="AE30" s="20"/>
      <c r="AI30" s="20"/>
      <c r="AX30" s="21"/>
    </row>
    <row r="31" spans="13:50" x14ac:dyDescent="0.25">
      <c r="M31" s="20"/>
      <c r="Q31" s="20"/>
      <c r="X31" s="20"/>
      <c r="AB31" s="20"/>
      <c r="AE31" s="20"/>
      <c r="AI31" s="20"/>
      <c r="AX31" s="21"/>
    </row>
    <row r="32" spans="13:50" x14ac:dyDescent="0.25">
      <c r="M32" s="20"/>
      <c r="Q32" s="20"/>
      <c r="X32" s="20"/>
      <c r="AB32" s="20"/>
      <c r="AE32" s="20"/>
      <c r="AI32" s="20"/>
      <c r="AX32" s="21"/>
    </row>
    <row r="33" spans="13:50" x14ac:dyDescent="0.25">
      <c r="M33" s="20"/>
      <c r="Q33" s="20"/>
      <c r="X33" s="20"/>
      <c r="AB33" s="20"/>
      <c r="AE33" s="20"/>
      <c r="AI33" s="20"/>
      <c r="AX33" s="21"/>
    </row>
    <row r="34" spans="13:50" x14ac:dyDescent="0.25">
      <c r="M34" s="20"/>
      <c r="Q34" s="20"/>
      <c r="X34" s="20"/>
      <c r="AB34" s="20"/>
      <c r="AE34" s="20"/>
      <c r="AI34" s="20"/>
      <c r="AX34" s="21"/>
    </row>
    <row r="35" spans="13:50" x14ac:dyDescent="0.25">
      <c r="M35" s="20"/>
      <c r="Q35" s="20"/>
      <c r="X35" s="20"/>
      <c r="AB35" s="20"/>
      <c r="AE35" s="20"/>
      <c r="AI35" s="20"/>
      <c r="AX35" s="21"/>
    </row>
    <row r="36" spans="13:50" x14ac:dyDescent="0.25">
      <c r="M36" s="20"/>
      <c r="Q36" s="20"/>
      <c r="X36" s="20"/>
      <c r="AB36" s="20"/>
      <c r="AE36" s="20"/>
      <c r="AI36" s="20"/>
      <c r="AX36" s="21"/>
    </row>
    <row r="37" spans="13:50" x14ac:dyDescent="0.25">
      <c r="M37" s="20"/>
      <c r="Q37" s="20"/>
      <c r="X37" s="20"/>
      <c r="AB37" s="20"/>
      <c r="AE37" s="20"/>
      <c r="AI37" s="20"/>
      <c r="AX37" s="21"/>
    </row>
    <row r="38" spans="13:50" x14ac:dyDescent="0.25">
      <c r="M38" s="20"/>
      <c r="Q38" s="20"/>
      <c r="X38" s="20"/>
      <c r="AB38" s="20"/>
      <c r="AE38" s="20"/>
      <c r="AI38" s="20"/>
      <c r="AX38" s="21"/>
    </row>
    <row r="39" spans="13:50" x14ac:dyDescent="0.25">
      <c r="M39" s="20"/>
      <c r="Q39" s="20"/>
      <c r="X39" s="20"/>
      <c r="AB39" s="20"/>
      <c r="AE39" s="20"/>
      <c r="AI39" s="20"/>
      <c r="AX39" s="21"/>
    </row>
    <row r="40" spans="13:50" x14ac:dyDescent="0.25">
      <c r="M40" s="20"/>
      <c r="Q40" s="20"/>
      <c r="X40" s="20"/>
      <c r="AB40" s="20"/>
      <c r="AE40" s="20"/>
      <c r="AI40" s="20"/>
      <c r="AX40" s="21"/>
    </row>
    <row r="41" spans="13:50" x14ac:dyDescent="0.25">
      <c r="M41" s="20"/>
      <c r="Q41" s="20"/>
      <c r="X41" s="20"/>
      <c r="AB41" s="20"/>
      <c r="AE41" s="20"/>
      <c r="AI41" s="20"/>
      <c r="AX41" s="21"/>
    </row>
    <row r="42" spans="13:50" x14ac:dyDescent="0.25">
      <c r="M42" s="20"/>
      <c r="Q42" s="20"/>
      <c r="X42" s="20"/>
      <c r="AB42" s="20"/>
      <c r="AE42" s="20"/>
      <c r="AI42" s="20"/>
      <c r="AX42" s="21"/>
    </row>
    <row r="43" spans="13:50" x14ac:dyDescent="0.25">
      <c r="M43" s="20"/>
      <c r="Q43" s="20"/>
      <c r="X43" s="20"/>
      <c r="AB43" s="20"/>
      <c r="AE43" s="20"/>
      <c r="AI43" s="20"/>
      <c r="AX43" s="21"/>
    </row>
    <row r="44" spans="13:50" x14ac:dyDescent="0.25">
      <c r="M44" s="20"/>
      <c r="Q44" s="20"/>
      <c r="X44" s="20"/>
      <c r="AB44" s="20"/>
      <c r="AE44" s="20"/>
      <c r="AI44" s="20"/>
      <c r="AX44" s="21"/>
    </row>
    <row r="45" spans="13:50" x14ac:dyDescent="0.25">
      <c r="M45" s="20"/>
      <c r="Q45" s="20"/>
      <c r="X45" s="20"/>
      <c r="AB45" s="20"/>
      <c r="AE45" s="20"/>
      <c r="AI45" s="20"/>
      <c r="AX45" s="21"/>
    </row>
    <row r="46" spans="13:50" x14ac:dyDescent="0.25">
      <c r="M46" s="20"/>
      <c r="Q46" s="20"/>
      <c r="X46" s="20"/>
      <c r="AB46" s="20"/>
      <c r="AE46" s="20"/>
      <c r="AI46" s="20"/>
      <c r="AX46" s="21"/>
    </row>
    <row r="47" spans="13:50" x14ac:dyDescent="0.25">
      <c r="M47" s="20"/>
      <c r="Q47" s="20"/>
      <c r="X47" s="20"/>
      <c r="AB47" s="20"/>
      <c r="AE47" s="20"/>
      <c r="AI47" s="20"/>
      <c r="AX47" s="21"/>
    </row>
    <row r="48" spans="13:50" x14ac:dyDescent="0.25">
      <c r="M48" s="20"/>
      <c r="Q48" s="20"/>
      <c r="X48" s="20"/>
      <c r="AB48" s="20"/>
      <c r="AE48" s="20"/>
      <c r="AI48" s="20"/>
      <c r="AX48" s="21"/>
    </row>
    <row r="49" spans="13:50" x14ac:dyDescent="0.25">
      <c r="M49" s="20"/>
      <c r="Q49" s="20"/>
      <c r="X49" s="20"/>
      <c r="AB49" s="20"/>
      <c r="AE49" s="20"/>
      <c r="AI49" s="20"/>
      <c r="AX49" s="21"/>
    </row>
    <row r="50" spans="13:50" x14ac:dyDescent="0.25">
      <c r="M50" s="20"/>
      <c r="Q50" s="20"/>
      <c r="X50" s="20"/>
      <c r="AB50" s="20"/>
      <c r="AE50" s="20"/>
      <c r="AI50" s="20"/>
      <c r="AX50" s="21"/>
    </row>
    <row r="51" spans="13:50" x14ac:dyDescent="0.25">
      <c r="M51" s="20"/>
      <c r="Q51" s="20"/>
      <c r="X51" s="20"/>
      <c r="AB51" s="20"/>
      <c r="AE51" s="20"/>
      <c r="AI51" s="20"/>
      <c r="AX51" s="21"/>
    </row>
    <row r="52" spans="13:50" x14ac:dyDescent="0.25">
      <c r="M52" s="20"/>
      <c r="Q52" s="20"/>
      <c r="X52" s="20"/>
      <c r="AB52" s="20"/>
      <c r="AE52" s="20"/>
      <c r="AI52" s="20"/>
      <c r="AX52" s="21"/>
    </row>
    <row r="53" spans="13:50" x14ac:dyDescent="0.25">
      <c r="M53" s="20"/>
      <c r="Q53" s="20"/>
      <c r="X53" s="20"/>
      <c r="AB53" s="20"/>
      <c r="AE53" s="20"/>
      <c r="AI53" s="20"/>
      <c r="AX53" s="21"/>
    </row>
    <row r="54" spans="13:50" x14ac:dyDescent="0.25">
      <c r="M54" s="20"/>
      <c r="Q54" s="20"/>
      <c r="X54" s="20"/>
      <c r="AB54" s="20"/>
      <c r="AE54" s="20"/>
      <c r="AI54" s="20"/>
      <c r="AX54" s="21"/>
    </row>
    <row r="55" spans="13:50" x14ac:dyDescent="0.25">
      <c r="M55" s="20"/>
      <c r="Q55" s="20"/>
      <c r="X55" s="20"/>
      <c r="AB55" s="20"/>
      <c r="AE55" s="20"/>
      <c r="AI55" s="20"/>
      <c r="AX55" s="21"/>
    </row>
    <row r="56" spans="13:50" x14ac:dyDescent="0.25">
      <c r="M56" s="20"/>
      <c r="Q56" s="20"/>
      <c r="X56" s="20"/>
      <c r="AB56" s="20"/>
      <c r="AE56" s="20"/>
      <c r="AI56" s="20"/>
      <c r="AX56" s="21"/>
    </row>
    <row r="57" spans="13:50" x14ac:dyDescent="0.25">
      <c r="M57" s="20"/>
      <c r="Q57" s="20"/>
      <c r="X57" s="20"/>
      <c r="AB57" s="20"/>
      <c r="AE57" s="20"/>
      <c r="AI57" s="20"/>
      <c r="AX57" s="21"/>
    </row>
    <row r="58" spans="13:50" x14ac:dyDescent="0.25">
      <c r="M58" s="20"/>
      <c r="Q58" s="20"/>
      <c r="X58" s="20"/>
      <c r="AB58" s="20"/>
      <c r="AE58" s="20"/>
      <c r="AI58" s="20"/>
      <c r="AX58" s="21"/>
    </row>
    <row r="59" spans="13:50" x14ac:dyDescent="0.25">
      <c r="M59" s="20"/>
      <c r="Q59" s="20"/>
      <c r="X59" s="20"/>
      <c r="AB59" s="20"/>
      <c r="AE59" s="20"/>
      <c r="AI59" s="20"/>
      <c r="AX59" s="21"/>
    </row>
    <row r="60" spans="13:50" x14ac:dyDescent="0.25">
      <c r="M60" s="20"/>
      <c r="Q60" s="20"/>
      <c r="X60" s="20"/>
      <c r="AB60" s="20"/>
      <c r="AE60" s="20"/>
      <c r="AI60" s="20"/>
      <c r="AX60" s="21"/>
    </row>
    <row r="61" spans="13:50" x14ac:dyDescent="0.25">
      <c r="M61" s="20"/>
      <c r="Q61" s="20"/>
      <c r="X61" s="20"/>
      <c r="AB61" s="20"/>
      <c r="AE61" s="20"/>
      <c r="AI61" s="20"/>
      <c r="AX61" s="21"/>
    </row>
    <row r="62" spans="13:50" x14ac:dyDescent="0.25">
      <c r="M62" s="20"/>
      <c r="Q62" s="20"/>
      <c r="X62" s="20"/>
      <c r="AB62" s="20"/>
      <c r="AE62" s="20"/>
      <c r="AI62" s="20"/>
      <c r="AX62" s="21"/>
    </row>
    <row r="63" spans="13:50" x14ac:dyDescent="0.25">
      <c r="M63" s="20"/>
      <c r="Q63" s="20"/>
      <c r="X63" s="20"/>
      <c r="AB63" s="20"/>
      <c r="AE63" s="20"/>
      <c r="AI63" s="20"/>
      <c r="AX63" s="21"/>
    </row>
    <row r="64" spans="13:50" x14ac:dyDescent="0.25">
      <c r="M64" s="20"/>
      <c r="Q64" s="20"/>
      <c r="X64" s="20"/>
      <c r="AB64" s="20"/>
      <c r="AE64" s="20"/>
      <c r="AI64" s="20"/>
      <c r="AX64" s="21"/>
    </row>
    <row r="65" spans="13:50" x14ac:dyDescent="0.25">
      <c r="M65" s="20"/>
      <c r="Q65" s="20"/>
      <c r="X65" s="20"/>
      <c r="AB65" s="20"/>
      <c r="AE65" s="20"/>
      <c r="AI65" s="20"/>
      <c r="AX65" s="21"/>
    </row>
    <row r="66" spans="13:50" x14ac:dyDescent="0.25">
      <c r="M66" s="20"/>
      <c r="Q66" s="20"/>
      <c r="X66" s="20"/>
      <c r="AB66" s="20"/>
      <c r="AE66" s="20"/>
      <c r="AI66" s="20"/>
      <c r="AX66" s="21"/>
    </row>
    <row r="67" spans="13:50" x14ac:dyDescent="0.25">
      <c r="M67" s="20"/>
      <c r="Q67" s="20"/>
      <c r="X67" s="20"/>
      <c r="AB67" s="20"/>
      <c r="AE67" s="20"/>
      <c r="AI67" s="20"/>
      <c r="AX67" s="21"/>
    </row>
    <row r="68" spans="13:50" x14ac:dyDescent="0.25">
      <c r="M68" s="20"/>
      <c r="Q68" s="20"/>
      <c r="X68" s="20"/>
      <c r="AB68" s="20"/>
      <c r="AE68" s="20"/>
      <c r="AI68" s="20"/>
      <c r="AX68" s="21"/>
    </row>
    <row r="69" spans="13:50" x14ac:dyDescent="0.25">
      <c r="M69" s="20"/>
      <c r="Q69" s="20"/>
      <c r="X69" s="20"/>
      <c r="AB69" s="20"/>
      <c r="AE69" s="20"/>
      <c r="AI69" s="20"/>
      <c r="AX69" s="21"/>
    </row>
    <row r="70" spans="13:50" x14ac:dyDescent="0.25">
      <c r="M70" s="20"/>
      <c r="Q70" s="20"/>
      <c r="X70" s="20"/>
      <c r="AB70" s="20"/>
      <c r="AE70" s="20"/>
      <c r="AI70" s="20"/>
      <c r="AX70" s="21"/>
    </row>
    <row r="71" spans="13:50" x14ac:dyDescent="0.25">
      <c r="M71" s="20"/>
      <c r="Q71" s="20"/>
      <c r="X71" s="20"/>
      <c r="AB71" s="20"/>
      <c r="AE71" s="20"/>
      <c r="AI71" s="20"/>
      <c r="AX71" s="21"/>
    </row>
    <row r="72" spans="13:50" x14ac:dyDescent="0.25">
      <c r="M72" s="20"/>
      <c r="Q72" s="20"/>
      <c r="X72" s="20"/>
      <c r="AB72" s="20"/>
      <c r="AE72" s="20"/>
      <c r="AI72" s="20"/>
      <c r="AX72" s="21"/>
    </row>
    <row r="73" spans="13:50" x14ac:dyDescent="0.25">
      <c r="M73" s="20"/>
      <c r="Q73" s="20"/>
      <c r="X73" s="20"/>
      <c r="AB73" s="20"/>
      <c r="AE73" s="20"/>
      <c r="AI73" s="20"/>
      <c r="AX73" s="21"/>
    </row>
    <row r="74" spans="13:50" x14ac:dyDescent="0.25">
      <c r="M74" s="20"/>
      <c r="Q74" s="20"/>
      <c r="X74" s="20"/>
      <c r="AB74" s="20"/>
      <c r="AE74" s="20"/>
      <c r="AI74" s="20"/>
      <c r="AX74" s="21"/>
    </row>
    <row r="75" spans="13:50" x14ac:dyDescent="0.25">
      <c r="M75" s="20"/>
      <c r="Q75" s="20"/>
      <c r="X75" s="20"/>
      <c r="AB75" s="20"/>
      <c r="AE75" s="20"/>
      <c r="AI75" s="20"/>
      <c r="AX75" s="21"/>
    </row>
    <row r="76" spans="13:50" x14ac:dyDescent="0.25">
      <c r="M76" s="20"/>
      <c r="Q76" s="20"/>
      <c r="X76" s="20"/>
      <c r="AB76" s="20"/>
      <c r="AE76" s="20"/>
      <c r="AI76" s="20"/>
      <c r="AX76" s="21"/>
    </row>
    <row r="77" spans="13:50" x14ac:dyDescent="0.25">
      <c r="M77" s="20"/>
      <c r="Q77" s="20"/>
      <c r="X77" s="20"/>
      <c r="AB77" s="20"/>
      <c r="AE77" s="20"/>
      <c r="AI77" s="20"/>
      <c r="AX77" s="21"/>
    </row>
    <row r="78" spans="13:50" x14ac:dyDescent="0.25">
      <c r="M78" s="20"/>
      <c r="Q78" s="20"/>
      <c r="X78" s="20"/>
      <c r="AB78" s="20"/>
      <c r="AE78" s="20"/>
      <c r="AI78" s="20"/>
      <c r="AX78" s="21"/>
    </row>
    <row r="79" spans="13:50" x14ac:dyDescent="0.25">
      <c r="M79" s="20"/>
      <c r="Q79" s="20"/>
      <c r="X79" s="20"/>
      <c r="AB79" s="20"/>
      <c r="AE79" s="20"/>
      <c r="AI79" s="20"/>
      <c r="AX79" s="21"/>
    </row>
    <row r="80" spans="13:50" x14ac:dyDescent="0.25">
      <c r="M80" s="20"/>
      <c r="Q80" s="20"/>
      <c r="X80" s="20"/>
      <c r="AB80" s="20"/>
      <c r="AE80" s="20"/>
      <c r="AI80" s="20"/>
      <c r="AX80" s="21"/>
    </row>
    <row r="81" spans="13:50" x14ac:dyDescent="0.25">
      <c r="M81" s="20"/>
      <c r="Q81" s="20"/>
      <c r="X81" s="20"/>
      <c r="AB81" s="20"/>
      <c r="AE81" s="20"/>
      <c r="AI81" s="20"/>
      <c r="AX81" s="21"/>
    </row>
    <row r="82" spans="13:50" x14ac:dyDescent="0.25">
      <c r="M82" s="20"/>
      <c r="Q82" s="20"/>
      <c r="X82" s="20"/>
      <c r="AB82" s="20"/>
      <c r="AE82" s="20"/>
      <c r="AI82" s="20"/>
      <c r="AX82" s="21"/>
    </row>
    <row r="83" spans="13:50" x14ac:dyDescent="0.25">
      <c r="M83" s="20"/>
      <c r="Q83" s="20"/>
      <c r="X83" s="20"/>
      <c r="AB83" s="20"/>
      <c r="AE83" s="20"/>
      <c r="AI83" s="20"/>
      <c r="AX83" s="21"/>
    </row>
    <row r="84" spans="13:50" x14ac:dyDescent="0.25">
      <c r="M84" s="20"/>
      <c r="Q84" s="20"/>
      <c r="X84" s="20"/>
      <c r="AB84" s="20"/>
      <c r="AE84" s="20"/>
      <c r="AI84" s="20"/>
      <c r="AX84" s="21"/>
    </row>
    <row r="85" spans="13:50" x14ac:dyDescent="0.25">
      <c r="M85" s="20"/>
      <c r="Q85" s="20"/>
      <c r="X85" s="20"/>
      <c r="AB85" s="20"/>
      <c r="AE85" s="20"/>
      <c r="AI85" s="20"/>
      <c r="AX85" s="21"/>
    </row>
    <row r="86" spans="13:50" x14ac:dyDescent="0.25">
      <c r="M86" s="20"/>
      <c r="Q86" s="20"/>
      <c r="X86" s="20"/>
      <c r="AB86" s="20"/>
      <c r="AE86" s="20"/>
      <c r="AI86" s="20"/>
      <c r="AX86" s="21"/>
    </row>
    <row r="87" spans="13:50" x14ac:dyDescent="0.25">
      <c r="M87" s="20"/>
      <c r="Q87" s="20"/>
      <c r="X87" s="20"/>
      <c r="AB87" s="20"/>
      <c r="AE87" s="20"/>
      <c r="AI87" s="20"/>
      <c r="AX87" s="21"/>
    </row>
    <row r="88" spans="13:50" x14ac:dyDescent="0.25">
      <c r="M88" s="20"/>
      <c r="Q88" s="20"/>
      <c r="X88" s="20"/>
      <c r="AB88" s="20"/>
      <c r="AE88" s="20"/>
      <c r="AI88" s="20"/>
      <c r="AX88" s="21"/>
    </row>
    <row r="89" spans="13:50" x14ac:dyDescent="0.25">
      <c r="M89" s="20"/>
      <c r="Q89" s="20"/>
      <c r="X89" s="20"/>
      <c r="AB89" s="20"/>
      <c r="AE89" s="20"/>
      <c r="AI89" s="20"/>
      <c r="AX89" s="21"/>
    </row>
    <row r="90" spans="13:50" x14ac:dyDescent="0.25">
      <c r="M90" s="20"/>
      <c r="Q90" s="20"/>
      <c r="X90" s="20"/>
      <c r="AB90" s="20"/>
      <c r="AE90" s="20"/>
      <c r="AI90" s="20"/>
      <c r="AX90" s="21"/>
    </row>
    <row r="91" spans="13:50" x14ac:dyDescent="0.25">
      <c r="M91" s="20"/>
      <c r="Q91" s="20"/>
      <c r="X91" s="20"/>
      <c r="AB91" s="20"/>
      <c r="AE91" s="20"/>
      <c r="AI91" s="20"/>
      <c r="AX91" s="21"/>
    </row>
    <row r="92" spans="13:50" x14ac:dyDescent="0.25">
      <c r="M92" s="20"/>
      <c r="Q92" s="20"/>
      <c r="X92" s="20"/>
      <c r="AB92" s="20"/>
      <c r="AE92" s="20"/>
      <c r="AI92" s="20"/>
      <c r="AX92" s="21"/>
    </row>
    <row r="93" spans="13:50" x14ac:dyDescent="0.25">
      <c r="M93" s="20"/>
      <c r="Q93" s="20"/>
      <c r="X93" s="20"/>
      <c r="AB93" s="20"/>
      <c r="AE93" s="20"/>
      <c r="AI93" s="20"/>
      <c r="AX93" s="21"/>
    </row>
    <row r="94" spans="13:50" x14ac:dyDescent="0.25">
      <c r="M94" s="20"/>
      <c r="Q94" s="20"/>
      <c r="X94" s="20"/>
      <c r="AB94" s="20"/>
      <c r="AE94" s="20"/>
      <c r="AI94" s="20"/>
      <c r="AX94" s="21"/>
    </row>
    <row r="95" spans="13:50" x14ac:dyDescent="0.25">
      <c r="M95" s="20"/>
      <c r="Q95" s="20"/>
      <c r="X95" s="20"/>
      <c r="AB95" s="20"/>
      <c r="AE95" s="20"/>
      <c r="AI95" s="20"/>
      <c r="AX95" s="21"/>
    </row>
    <row r="96" spans="13:50" x14ac:dyDescent="0.25">
      <c r="M96" s="20"/>
      <c r="Q96" s="20"/>
      <c r="X96" s="20"/>
      <c r="AB96" s="20"/>
      <c r="AE96" s="20"/>
      <c r="AI96" s="20"/>
      <c r="AX96" s="21"/>
    </row>
    <row r="97" spans="13:50" x14ac:dyDescent="0.25">
      <c r="M97" s="20"/>
      <c r="Q97" s="20"/>
      <c r="X97" s="20"/>
      <c r="AB97" s="20"/>
      <c r="AE97" s="20"/>
      <c r="AI97" s="20"/>
      <c r="AX97" s="21"/>
    </row>
    <row r="98" spans="13:50" x14ac:dyDescent="0.25">
      <c r="M98" s="20"/>
      <c r="Q98" s="20"/>
      <c r="X98" s="20"/>
      <c r="AB98" s="20"/>
      <c r="AE98" s="20"/>
      <c r="AI98" s="20"/>
      <c r="AX98" s="21"/>
    </row>
    <row r="99" spans="13:50" x14ac:dyDescent="0.25">
      <c r="M99" s="20"/>
      <c r="Q99" s="20"/>
      <c r="X99" s="20"/>
      <c r="AB99" s="20"/>
      <c r="AE99" s="20"/>
      <c r="AI99" s="20"/>
      <c r="AX99" s="21"/>
    </row>
    <row r="100" spans="13:50" x14ac:dyDescent="0.25">
      <c r="M100" s="20"/>
      <c r="Q100" s="20"/>
      <c r="X100" s="20"/>
      <c r="AB100" s="20"/>
      <c r="AE100" s="20"/>
      <c r="AI100" s="20"/>
      <c r="AX100" s="21"/>
    </row>
    <row r="101" spans="13:50" x14ac:dyDescent="0.25">
      <c r="M101" s="20"/>
      <c r="Q101" s="20"/>
      <c r="X101" s="20"/>
      <c r="AB101" s="20"/>
      <c r="AE101" s="20"/>
      <c r="AI101" s="20"/>
      <c r="AX101" s="21"/>
    </row>
    <row r="102" spans="13:50" x14ac:dyDescent="0.25">
      <c r="M102" s="20"/>
      <c r="Q102" s="20"/>
      <c r="X102" s="20"/>
      <c r="AB102" s="20"/>
      <c r="AE102" s="20"/>
      <c r="AI102" s="20"/>
      <c r="AX102" s="21"/>
    </row>
    <row r="103" spans="13:50" x14ac:dyDescent="0.25">
      <c r="M103" s="20"/>
      <c r="Q103" s="20"/>
      <c r="X103" s="20"/>
      <c r="AB103" s="20"/>
      <c r="AE103" s="20"/>
      <c r="AI103" s="20"/>
      <c r="AX103" s="21"/>
    </row>
    <row r="104" spans="13:50" x14ac:dyDescent="0.25">
      <c r="M104" s="20"/>
      <c r="Q104" s="20"/>
      <c r="X104" s="20"/>
      <c r="AB104" s="20"/>
      <c r="AE104" s="20"/>
      <c r="AI104" s="20"/>
      <c r="AX104" s="21"/>
    </row>
    <row r="105" spans="13:50" x14ac:dyDescent="0.25">
      <c r="M105" s="20"/>
      <c r="Q105" s="20"/>
      <c r="X105" s="20"/>
      <c r="AB105" s="20"/>
      <c r="AE105" s="20"/>
      <c r="AI105" s="20"/>
      <c r="AX105" s="21"/>
    </row>
    <row r="106" spans="13:50" x14ac:dyDescent="0.25">
      <c r="M106" s="20"/>
      <c r="Q106" s="20"/>
      <c r="X106" s="20"/>
      <c r="AB106" s="20"/>
      <c r="AE106" s="20"/>
      <c r="AI106" s="20"/>
      <c r="AX106" s="21"/>
    </row>
    <row r="107" spans="13:50" x14ac:dyDescent="0.25">
      <c r="M107" s="20"/>
      <c r="Q107" s="20"/>
      <c r="X107" s="20"/>
      <c r="AB107" s="20"/>
      <c r="AE107" s="20"/>
      <c r="AI107" s="20"/>
      <c r="AX107" s="21"/>
    </row>
    <row r="108" spans="13:50" x14ac:dyDescent="0.25">
      <c r="M108" s="20"/>
      <c r="Q108" s="20"/>
      <c r="X108" s="20"/>
      <c r="AB108" s="20"/>
      <c r="AE108" s="20"/>
      <c r="AI108" s="20"/>
      <c r="AX108" s="21"/>
    </row>
    <row r="109" spans="13:50" x14ac:dyDescent="0.25">
      <c r="M109" s="20"/>
      <c r="Q109" s="20"/>
      <c r="X109" s="20"/>
      <c r="AB109" s="20"/>
      <c r="AE109" s="20"/>
      <c r="AI109" s="20"/>
      <c r="AX109" s="21"/>
    </row>
    <row r="110" spans="13:50" x14ac:dyDescent="0.25">
      <c r="M110" s="20"/>
      <c r="Q110" s="20"/>
      <c r="X110" s="20"/>
      <c r="AB110" s="20"/>
      <c r="AE110" s="20"/>
      <c r="AI110" s="20"/>
      <c r="AX110" s="21"/>
    </row>
    <row r="111" spans="13:50" x14ac:dyDescent="0.25">
      <c r="M111" s="20"/>
      <c r="Q111" s="20"/>
      <c r="X111" s="20"/>
      <c r="AB111" s="20"/>
      <c r="AE111" s="20"/>
      <c r="AI111" s="20"/>
      <c r="AX111" s="21"/>
    </row>
    <row r="112" spans="13:50" x14ac:dyDescent="0.25">
      <c r="M112" s="20"/>
      <c r="Q112" s="20"/>
      <c r="X112" s="20"/>
      <c r="AB112" s="20"/>
      <c r="AE112" s="20"/>
      <c r="AI112" s="20"/>
      <c r="AX112" s="21"/>
    </row>
    <row r="113" spans="13:50" x14ac:dyDescent="0.25">
      <c r="M113" s="20"/>
      <c r="Q113" s="20"/>
      <c r="X113" s="20"/>
      <c r="AB113" s="20"/>
      <c r="AE113" s="20"/>
      <c r="AI113" s="20"/>
      <c r="AX113" s="21"/>
    </row>
    <row r="114" spans="13:50" x14ac:dyDescent="0.25">
      <c r="M114" s="20"/>
      <c r="Q114" s="20"/>
      <c r="X114" s="20"/>
      <c r="AB114" s="20"/>
      <c r="AE114" s="20"/>
      <c r="AI114" s="20"/>
      <c r="AX114" s="21"/>
    </row>
    <row r="115" spans="13:50" x14ac:dyDescent="0.25">
      <c r="M115" s="20"/>
      <c r="Q115" s="20"/>
      <c r="X115" s="20"/>
      <c r="AB115" s="20"/>
      <c r="AE115" s="20"/>
      <c r="AI115" s="20"/>
      <c r="AX115" s="21"/>
    </row>
    <row r="116" spans="13:50" x14ac:dyDescent="0.25">
      <c r="M116" s="20"/>
      <c r="Q116" s="20"/>
      <c r="X116" s="20"/>
      <c r="AB116" s="20"/>
      <c r="AE116" s="20"/>
      <c r="AI116" s="20"/>
      <c r="AX116" s="21"/>
    </row>
    <row r="117" spans="13:50" x14ac:dyDescent="0.25">
      <c r="M117" s="20"/>
      <c r="Q117" s="20"/>
      <c r="X117" s="20"/>
      <c r="AB117" s="20"/>
      <c r="AE117" s="20"/>
      <c r="AI117" s="20"/>
      <c r="AX117" s="21"/>
    </row>
    <row r="118" spans="13:50" x14ac:dyDescent="0.25">
      <c r="M118" s="20"/>
      <c r="Q118" s="20"/>
      <c r="X118" s="20"/>
      <c r="AB118" s="20"/>
      <c r="AE118" s="20"/>
      <c r="AI118" s="20"/>
      <c r="AX118" s="21"/>
    </row>
    <row r="119" spans="13:50" x14ac:dyDescent="0.25">
      <c r="M119" s="20"/>
      <c r="Q119" s="20"/>
      <c r="X119" s="20"/>
      <c r="AB119" s="20"/>
      <c r="AE119" s="20"/>
      <c r="AI119" s="20"/>
      <c r="AX119" s="21"/>
    </row>
    <row r="120" spans="13:50" x14ac:dyDescent="0.25">
      <c r="M120" s="20"/>
      <c r="Q120" s="20"/>
      <c r="X120" s="20"/>
      <c r="AB120" s="20"/>
      <c r="AE120" s="20"/>
      <c r="AI120" s="20"/>
      <c r="AX120" s="21"/>
    </row>
    <row r="121" spans="13:50" x14ac:dyDescent="0.25">
      <c r="M121" s="20"/>
      <c r="Q121" s="20"/>
      <c r="X121" s="20"/>
      <c r="AB121" s="20"/>
      <c r="AE121" s="20"/>
      <c r="AI121" s="20"/>
      <c r="AX121" s="21"/>
    </row>
    <row r="122" spans="13:50" x14ac:dyDescent="0.25">
      <c r="M122" s="20"/>
      <c r="Q122" s="20"/>
      <c r="X122" s="20"/>
      <c r="AB122" s="20"/>
      <c r="AE122" s="20"/>
      <c r="AI122" s="20"/>
      <c r="AX122" s="21"/>
    </row>
    <row r="123" spans="13:50" x14ac:dyDescent="0.25">
      <c r="M123" s="20"/>
      <c r="Q123" s="20"/>
      <c r="X123" s="20"/>
      <c r="AB123" s="20"/>
      <c r="AE123" s="20"/>
      <c r="AI123" s="20"/>
      <c r="AX123" s="21"/>
    </row>
    <row r="124" spans="13:50" x14ac:dyDescent="0.25">
      <c r="M124" s="20"/>
      <c r="Q124" s="20"/>
      <c r="X124" s="20"/>
      <c r="AB124" s="20"/>
      <c r="AE124" s="20"/>
      <c r="AI124" s="20"/>
      <c r="AX124" s="21"/>
    </row>
    <row r="125" spans="13:50" x14ac:dyDescent="0.25">
      <c r="M125" s="20"/>
      <c r="Q125" s="20"/>
      <c r="X125" s="20"/>
      <c r="AB125" s="20"/>
      <c r="AE125" s="20"/>
      <c r="AI125" s="20"/>
      <c r="AX125" s="21"/>
    </row>
    <row r="126" spans="13:50" x14ac:dyDescent="0.25">
      <c r="M126" s="20"/>
      <c r="Q126" s="20"/>
      <c r="X126" s="20"/>
      <c r="AB126" s="20"/>
      <c r="AE126" s="20"/>
      <c r="AI126" s="20"/>
      <c r="AX126" s="21"/>
    </row>
    <row r="127" spans="13:50" x14ac:dyDescent="0.25">
      <c r="M127" s="20"/>
      <c r="Q127" s="20"/>
      <c r="X127" s="20"/>
      <c r="AB127" s="20"/>
      <c r="AE127" s="20"/>
      <c r="AI127" s="20"/>
      <c r="AX127" s="21"/>
    </row>
    <row r="128" spans="13:50" x14ac:dyDescent="0.25">
      <c r="M128" s="20"/>
      <c r="Q128" s="20"/>
      <c r="X128" s="20"/>
      <c r="AB128" s="20"/>
      <c r="AE128" s="20"/>
      <c r="AI128" s="20"/>
      <c r="AX128" s="21"/>
    </row>
    <row r="129" spans="13:50" x14ac:dyDescent="0.25">
      <c r="M129" s="20"/>
      <c r="Q129" s="20"/>
      <c r="X129" s="20"/>
      <c r="AB129" s="20"/>
      <c r="AE129" s="20"/>
      <c r="AI129" s="20"/>
      <c r="AX129" s="21"/>
    </row>
    <row r="130" spans="13:50" x14ac:dyDescent="0.25">
      <c r="M130" s="20"/>
      <c r="Q130" s="20"/>
      <c r="X130" s="20"/>
      <c r="AB130" s="20"/>
      <c r="AE130" s="20"/>
      <c r="AI130" s="20"/>
      <c r="AX130" s="21"/>
    </row>
    <row r="131" spans="13:50" x14ac:dyDescent="0.25">
      <c r="M131" s="20"/>
      <c r="Q131" s="20"/>
      <c r="X131" s="20"/>
      <c r="AB131" s="20"/>
      <c r="AE131" s="20"/>
      <c r="AI131" s="20"/>
      <c r="AX131" s="21"/>
    </row>
    <row r="132" spans="13:50" x14ac:dyDescent="0.25">
      <c r="M132" s="20"/>
      <c r="Q132" s="20"/>
      <c r="X132" s="20"/>
      <c r="AB132" s="20"/>
      <c r="AE132" s="20"/>
      <c r="AI132" s="20"/>
      <c r="AX132" s="21"/>
    </row>
    <row r="133" spans="13:50" x14ac:dyDescent="0.25">
      <c r="M133" s="20"/>
      <c r="Q133" s="20"/>
      <c r="X133" s="20"/>
      <c r="AB133" s="20"/>
      <c r="AE133" s="20"/>
      <c r="AI133" s="20"/>
      <c r="AX133" s="21"/>
    </row>
    <row r="134" spans="13:50" x14ac:dyDescent="0.25">
      <c r="M134" s="20"/>
      <c r="Q134" s="20"/>
      <c r="X134" s="20"/>
      <c r="AB134" s="20"/>
      <c r="AE134" s="20"/>
      <c r="AI134" s="20"/>
      <c r="AX134" s="21"/>
    </row>
    <row r="135" spans="13:50" x14ac:dyDescent="0.25">
      <c r="M135" s="20"/>
      <c r="Q135" s="20"/>
      <c r="X135" s="20"/>
      <c r="AB135" s="20"/>
      <c r="AE135" s="20"/>
      <c r="AI135" s="20"/>
      <c r="AX135" s="21"/>
    </row>
    <row r="136" spans="13:50" x14ac:dyDescent="0.25">
      <c r="M136" s="20"/>
      <c r="Q136" s="20"/>
      <c r="X136" s="20"/>
      <c r="AB136" s="20"/>
      <c r="AE136" s="20"/>
      <c r="AI136" s="20"/>
      <c r="AX136" s="21"/>
    </row>
    <row r="137" spans="13:50" x14ac:dyDescent="0.25">
      <c r="M137" s="20"/>
      <c r="Q137" s="20"/>
      <c r="X137" s="20"/>
      <c r="AB137" s="20"/>
      <c r="AE137" s="20"/>
      <c r="AI137" s="20"/>
      <c r="AX137" s="21"/>
    </row>
    <row r="138" spans="13:50" x14ac:dyDescent="0.25">
      <c r="M138" s="20"/>
      <c r="Q138" s="20"/>
      <c r="X138" s="20"/>
      <c r="AB138" s="20"/>
      <c r="AE138" s="20"/>
      <c r="AI138" s="20"/>
      <c r="AX138" s="21"/>
    </row>
    <row r="139" spans="13:50" x14ac:dyDescent="0.25">
      <c r="M139" s="20"/>
      <c r="Q139" s="20"/>
      <c r="X139" s="20"/>
      <c r="AB139" s="20"/>
      <c r="AE139" s="20"/>
      <c r="AI139" s="20"/>
      <c r="AX139" s="21"/>
    </row>
    <row r="140" spans="13:50" x14ac:dyDescent="0.25">
      <c r="M140" s="20"/>
      <c r="Q140" s="20"/>
      <c r="X140" s="20"/>
      <c r="AB140" s="20"/>
      <c r="AE140" s="20"/>
      <c r="AI140" s="20"/>
      <c r="AX140" s="21"/>
    </row>
    <row r="141" spans="13:50" x14ac:dyDescent="0.25">
      <c r="M141" s="20"/>
      <c r="Q141" s="20"/>
      <c r="X141" s="20"/>
      <c r="AB141" s="20"/>
      <c r="AE141" s="20"/>
      <c r="AI141" s="20"/>
      <c r="AX141" s="21"/>
    </row>
    <row r="142" spans="13:50" x14ac:dyDescent="0.25">
      <c r="M142" s="20"/>
      <c r="Q142" s="20"/>
      <c r="X142" s="20"/>
      <c r="AB142" s="20"/>
      <c r="AE142" s="20"/>
      <c r="AI142" s="20"/>
      <c r="AX142" s="21"/>
    </row>
    <row r="143" spans="13:50" x14ac:dyDescent="0.25">
      <c r="M143" s="20"/>
      <c r="Q143" s="20"/>
      <c r="X143" s="20"/>
      <c r="AB143" s="20"/>
      <c r="AE143" s="20"/>
      <c r="AI143" s="20"/>
      <c r="AX143" s="21"/>
    </row>
    <row r="144" spans="13:50" x14ac:dyDescent="0.25">
      <c r="M144" s="20"/>
      <c r="Q144" s="20"/>
      <c r="X144" s="20"/>
      <c r="AB144" s="20"/>
      <c r="AE144" s="20"/>
      <c r="AI144" s="20"/>
      <c r="AX144" s="21"/>
    </row>
    <row r="145" spans="13:50" x14ac:dyDescent="0.25">
      <c r="M145" s="20"/>
      <c r="Q145" s="20"/>
      <c r="X145" s="20"/>
      <c r="AB145" s="20"/>
      <c r="AE145" s="20"/>
      <c r="AI145" s="20"/>
      <c r="AX145" s="21"/>
    </row>
    <row r="146" spans="13:50" x14ac:dyDescent="0.25">
      <c r="M146" s="20"/>
      <c r="Q146" s="20"/>
      <c r="X146" s="20"/>
      <c r="AB146" s="20"/>
      <c r="AE146" s="20"/>
      <c r="AI146" s="20"/>
      <c r="AX146" s="21"/>
    </row>
    <row r="147" spans="13:50" x14ac:dyDescent="0.25">
      <c r="M147" s="20"/>
      <c r="Q147" s="20"/>
      <c r="X147" s="20"/>
      <c r="AB147" s="20"/>
      <c r="AE147" s="20"/>
      <c r="AI147" s="20"/>
      <c r="AX147" s="21"/>
    </row>
    <row r="148" spans="13:50" x14ac:dyDescent="0.25">
      <c r="M148" s="20"/>
      <c r="Q148" s="20"/>
      <c r="X148" s="20"/>
      <c r="AB148" s="20"/>
      <c r="AE148" s="20"/>
      <c r="AI148" s="20"/>
      <c r="AX148" s="21"/>
    </row>
    <row r="149" spans="13:50" x14ac:dyDescent="0.25">
      <c r="M149" s="20"/>
      <c r="Q149" s="20"/>
      <c r="X149" s="20"/>
      <c r="AB149" s="20"/>
      <c r="AE149" s="20"/>
      <c r="AI149" s="20"/>
      <c r="AX149" s="21"/>
    </row>
    <row r="150" spans="13:50" x14ac:dyDescent="0.25">
      <c r="M150" s="20"/>
      <c r="Q150" s="20"/>
      <c r="X150" s="20"/>
      <c r="AB150" s="20"/>
      <c r="AE150" s="20"/>
      <c r="AI150" s="20"/>
      <c r="AX150" s="21"/>
    </row>
    <row r="151" spans="13:50" x14ac:dyDescent="0.25">
      <c r="M151" s="20"/>
      <c r="Q151" s="20"/>
      <c r="X151" s="20"/>
      <c r="AB151" s="20"/>
      <c r="AE151" s="20"/>
      <c r="AI151" s="20"/>
      <c r="AX151" s="21"/>
    </row>
    <row r="152" spans="13:50" x14ac:dyDescent="0.25">
      <c r="M152" s="20"/>
      <c r="Q152" s="20"/>
      <c r="X152" s="20"/>
      <c r="AB152" s="20"/>
      <c r="AE152" s="20"/>
      <c r="AI152" s="20"/>
      <c r="AX152" s="21"/>
    </row>
    <row r="153" spans="13:50" x14ac:dyDescent="0.25">
      <c r="M153" s="20"/>
      <c r="Q153" s="20"/>
      <c r="X153" s="20"/>
      <c r="AB153" s="20"/>
      <c r="AE153" s="20"/>
      <c r="AI153" s="20"/>
      <c r="AX153" s="21"/>
    </row>
    <row r="154" spans="13:50" x14ac:dyDescent="0.25">
      <c r="M154" s="20"/>
      <c r="Q154" s="20"/>
      <c r="X154" s="20"/>
      <c r="AB154" s="20"/>
      <c r="AE154" s="20"/>
      <c r="AI154" s="20"/>
      <c r="AX154" s="21"/>
    </row>
    <row r="155" spans="13:50" x14ac:dyDescent="0.25">
      <c r="M155" s="20"/>
      <c r="Q155" s="20"/>
      <c r="X155" s="20"/>
      <c r="AB155" s="20"/>
      <c r="AE155" s="20"/>
      <c r="AI155" s="20"/>
      <c r="AX155" s="21"/>
    </row>
    <row r="156" spans="13:50" x14ac:dyDescent="0.25">
      <c r="M156" s="20"/>
      <c r="Q156" s="20"/>
      <c r="X156" s="20"/>
      <c r="AB156" s="20"/>
      <c r="AE156" s="20"/>
      <c r="AI156" s="20"/>
      <c r="AX156" s="21"/>
    </row>
    <row r="157" spans="13:50" x14ac:dyDescent="0.25">
      <c r="M157" s="20"/>
      <c r="Q157" s="20"/>
      <c r="X157" s="20"/>
      <c r="AB157" s="20"/>
      <c r="AE157" s="20"/>
      <c r="AI157" s="20"/>
      <c r="AX157" s="21"/>
    </row>
    <row r="158" spans="13:50" x14ac:dyDescent="0.25">
      <c r="M158" s="20"/>
      <c r="Q158" s="20"/>
      <c r="X158" s="20"/>
      <c r="AB158" s="20"/>
      <c r="AE158" s="20"/>
      <c r="AI158" s="20"/>
      <c r="AX158" s="21"/>
    </row>
    <row r="159" spans="13:50" x14ac:dyDescent="0.25">
      <c r="M159" s="20"/>
      <c r="Q159" s="20"/>
      <c r="X159" s="20"/>
      <c r="AB159" s="20"/>
      <c r="AE159" s="20"/>
      <c r="AI159" s="20"/>
      <c r="AX159" s="21"/>
    </row>
    <row r="160" spans="13:50" x14ac:dyDescent="0.25">
      <c r="M160" s="20"/>
      <c r="Q160" s="20"/>
      <c r="X160" s="20"/>
      <c r="AB160" s="20"/>
      <c r="AE160" s="20"/>
      <c r="AI160" s="20"/>
      <c r="AX160" s="21"/>
    </row>
    <row r="161" spans="13:50" x14ac:dyDescent="0.25">
      <c r="M161" s="20"/>
      <c r="Q161" s="20"/>
      <c r="X161" s="20"/>
      <c r="AB161" s="20"/>
      <c r="AE161" s="20"/>
      <c r="AI161" s="20"/>
      <c r="AX161" s="21"/>
    </row>
    <row r="162" spans="13:50" x14ac:dyDescent="0.25">
      <c r="M162" s="20"/>
      <c r="Q162" s="20"/>
      <c r="X162" s="20"/>
      <c r="AB162" s="20"/>
      <c r="AE162" s="20"/>
      <c r="AI162" s="20"/>
      <c r="AX162" s="21"/>
    </row>
    <row r="163" spans="13:50" x14ac:dyDescent="0.25">
      <c r="M163" s="20"/>
      <c r="Q163" s="20"/>
      <c r="X163" s="20"/>
      <c r="AB163" s="20"/>
      <c r="AE163" s="20"/>
      <c r="AI163" s="20"/>
      <c r="AX163" s="21"/>
    </row>
    <row r="164" spans="13:50" x14ac:dyDescent="0.25">
      <c r="M164" s="20"/>
      <c r="Q164" s="20"/>
      <c r="X164" s="20"/>
      <c r="AB164" s="20"/>
      <c r="AE164" s="20"/>
      <c r="AI164" s="20"/>
      <c r="AX164" s="21"/>
    </row>
    <row r="165" spans="13:50" x14ac:dyDescent="0.25">
      <c r="M165" s="20"/>
      <c r="Q165" s="20"/>
      <c r="X165" s="20"/>
      <c r="AB165" s="20"/>
      <c r="AE165" s="20"/>
      <c r="AI165" s="20"/>
      <c r="AX165" s="21"/>
    </row>
    <row r="166" spans="13:50" x14ac:dyDescent="0.25">
      <c r="M166" s="20"/>
      <c r="Q166" s="20"/>
      <c r="X166" s="20"/>
      <c r="AB166" s="20"/>
      <c r="AE166" s="20"/>
      <c r="AI166" s="20"/>
      <c r="AX166" s="21"/>
    </row>
    <row r="167" spans="13:50" x14ac:dyDescent="0.25">
      <c r="M167" s="20"/>
      <c r="Q167" s="20"/>
      <c r="X167" s="20"/>
      <c r="AB167" s="20"/>
      <c r="AE167" s="20"/>
      <c r="AI167" s="20"/>
      <c r="AX167" s="21"/>
    </row>
    <row r="168" spans="13:50" x14ac:dyDescent="0.25">
      <c r="M168" s="20"/>
      <c r="Q168" s="20"/>
      <c r="X168" s="20"/>
      <c r="AB168" s="20"/>
      <c r="AE168" s="20"/>
      <c r="AI168" s="20"/>
      <c r="AX168" s="21"/>
    </row>
    <row r="169" spans="13:50" x14ac:dyDescent="0.25">
      <c r="M169" s="20"/>
      <c r="Q169" s="20"/>
      <c r="X169" s="20"/>
      <c r="AB169" s="20"/>
      <c r="AE169" s="20"/>
      <c r="AI169" s="20"/>
      <c r="AX169" s="21"/>
    </row>
    <row r="170" spans="13:50" x14ac:dyDescent="0.25">
      <c r="M170" s="20"/>
      <c r="Q170" s="20"/>
      <c r="X170" s="20"/>
      <c r="AB170" s="20"/>
      <c r="AE170" s="20"/>
      <c r="AI170" s="20"/>
      <c r="AX170" s="21"/>
    </row>
    <row r="171" spans="13:50" x14ac:dyDescent="0.25">
      <c r="M171" s="20"/>
      <c r="Q171" s="20"/>
      <c r="X171" s="20"/>
      <c r="AB171" s="20"/>
      <c r="AE171" s="20"/>
      <c r="AI171" s="20"/>
      <c r="AX171" s="21"/>
    </row>
    <row r="172" spans="13:50" x14ac:dyDescent="0.25">
      <c r="M172" s="20"/>
      <c r="Q172" s="20"/>
      <c r="X172" s="20"/>
      <c r="AB172" s="20"/>
      <c r="AE172" s="20"/>
      <c r="AI172" s="20"/>
      <c r="AX172" s="21"/>
    </row>
    <row r="173" spans="13:50" x14ac:dyDescent="0.25">
      <c r="M173" s="20"/>
      <c r="Q173" s="20"/>
      <c r="X173" s="20"/>
      <c r="AB173" s="20"/>
      <c r="AE173" s="20"/>
      <c r="AI173" s="20"/>
      <c r="AX173" s="21"/>
    </row>
    <row r="174" spans="13:50" x14ac:dyDescent="0.25">
      <c r="M174" s="20"/>
      <c r="Q174" s="20"/>
      <c r="X174" s="20"/>
      <c r="AB174" s="20"/>
      <c r="AE174" s="20"/>
      <c r="AI174" s="20"/>
      <c r="AX174" s="21"/>
    </row>
    <row r="175" spans="13:50" x14ac:dyDescent="0.25">
      <c r="M175" s="20"/>
      <c r="Q175" s="20"/>
      <c r="X175" s="20"/>
      <c r="AB175" s="20"/>
      <c r="AE175" s="20"/>
      <c r="AI175" s="20"/>
      <c r="AX175" s="21"/>
    </row>
    <row r="176" spans="13:50" x14ac:dyDescent="0.25">
      <c r="M176" s="20"/>
      <c r="Q176" s="20"/>
      <c r="X176" s="20"/>
      <c r="AB176" s="20"/>
      <c r="AE176" s="20"/>
      <c r="AI176" s="20"/>
      <c r="AX176" s="21"/>
    </row>
    <row r="177" spans="13:50" x14ac:dyDescent="0.25">
      <c r="M177" s="20"/>
      <c r="Q177" s="20"/>
      <c r="X177" s="20"/>
      <c r="AB177" s="20"/>
      <c r="AE177" s="20"/>
      <c r="AI177" s="20"/>
      <c r="AX177" s="21"/>
    </row>
    <row r="178" spans="13:50" x14ac:dyDescent="0.25">
      <c r="M178" s="20"/>
      <c r="Q178" s="20"/>
      <c r="X178" s="20"/>
      <c r="AB178" s="20"/>
      <c r="AE178" s="20"/>
      <c r="AI178" s="20"/>
      <c r="AX178" s="21"/>
    </row>
    <row r="179" spans="13:50" x14ac:dyDescent="0.25">
      <c r="M179" s="20"/>
      <c r="Q179" s="20"/>
      <c r="X179" s="20"/>
      <c r="AB179" s="20"/>
      <c r="AE179" s="20"/>
      <c r="AI179" s="20"/>
      <c r="AX179" s="21"/>
    </row>
    <row r="180" spans="13:50" x14ac:dyDescent="0.25">
      <c r="M180" s="20"/>
      <c r="Q180" s="20"/>
      <c r="X180" s="20"/>
      <c r="AB180" s="20"/>
      <c r="AE180" s="20"/>
      <c r="AI180" s="20"/>
      <c r="AX180" s="21"/>
    </row>
    <row r="181" spans="13:50" x14ac:dyDescent="0.25">
      <c r="M181" s="20"/>
      <c r="Q181" s="20"/>
      <c r="X181" s="20"/>
      <c r="AB181" s="20"/>
      <c r="AE181" s="20"/>
      <c r="AI181" s="20"/>
      <c r="AX181" s="21"/>
    </row>
    <row r="182" spans="13:50" x14ac:dyDescent="0.25">
      <c r="M182" s="20"/>
      <c r="Q182" s="20"/>
      <c r="X182" s="20"/>
      <c r="AB182" s="20"/>
      <c r="AE182" s="20"/>
      <c r="AI182" s="20"/>
      <c r="AX182" s="21"/>
    </row>
    <row r="183" spans="13:50" x14ac:dyDescent="0.25">
      <c r="M183" s="20"/>
      <c r="Q183" s="20"/>
      <c r="X183" s="20"/>
      <c r="AB183" s="20"/>
      <c r="AE183" s="20"/>
      <c r="AI183" s="20"/>
      <c r="AX183" s="21"/>
    </row>
    <row r="184" spans="13:50" x14ac:dyDescent="0.25">
      <c r="M184" s="20"/>
      <c r="Q184" s="20"/>
      <c r="X184" s="20"/>
      <c r="AB184" s="20"/>
      <c r="AE184" s="20"/>
      <c r="AI184" s="20"/>
      <c r="AX184" s="21"/>
    </row>
    <row r="185" spans="13:50" x14ac:dyDescent="0.25">
      <c r="M185" s="20"/>
      <c r="Q185" s="20"/>
      <c r="X185" s="20"/>
      <c r="AB185" s="20"/>
      <c r="AE185" s="20"/>
      <c r="AI185" s="20"/>
      <c r="AX185" s="21"/>
    </row>
    <row r="186" spans="13:50" x14ac:dyDescent="0.25">
      <c r="M186" s="20"/>
      <c r="Q186" s="20"/>
      <c r="X186" s="20"/>
      <c r="AB186" s="20"/>
      <c r="AE186" s="20"/>
      <c r="AI186" s="20"/>
      <c r="AX186" s="21"/>
    </row>
    <row r="187" spans="13:50" x14ac:dyDescent="0.25">
      <c r="M187" s="20"/>
      <c r="Q187" s="20"/>
      <c r="X187" s="20"/>
      <c r="AB187" s="20"/>
      <c r="AE187" s="20"/>
      <c r="AI187" s="20"/>
      <c r="AX187" s="21"/>
    </row>
    <row r="188" spans="13:50" x14ac:dyDescent="0.25">
      <c r="M188" s="20"/>
      <c r="Q188" s="20"/>
      <c r="X188" s="20"/>
      <c r="AB188" s="20"/>
      <c r="AE188" s="20"/>
      <c r="AI188" s="20"/>
      <c r="AX188" s="21"/>
    </row>
    <row r="189" spans="13:50" x14ac:dyDescent="0.25">
      <c r="M189" s="20"/>
      <c r="Q189" s="20"/>
      <c r="X189" s="20"/>
      <c r="AB189" s="20"/>
      <c r="AE189" s="20"/>
      <c r="AI189" s="20"/>
      <c r="AX189" s="21"/>
    </row>
    <row r="190" spans="13:50" x14ac:dyDescent="0.25">
      <c r="M190" s="20"/>
      <c r="Q190" s="20"/>
      <c r="X190" s="20"/>
      <c r="AB190" s="20"/>
      <c r="AE190" s="20"/>
      <c r="AI190" s="20"/>
      <c r="AX190" s="21"/>
    </row>
    <row r="191" spans="13:50" x14ac:dyDescent="0.25">
      <c r="M191" s="20"/>
      <c r="Q191" s="20"/>
      <c r="X191" s="20"/>
      <c r="AB191" s="20"/>
      <c r="AE191" s="20"/>
      <c r="AI191" s="20"/>
      <c r="AX191" s="21"/>
    </row>
    <row r="192" spans="13:50" x14ac:dyDescent="0.25">
      <c r="M192" s="20"/>
      <c r="Q192" s="20"/>
      <c r="X192" s="20"/>
      <c r="AB192" s="20"/>
      <c r="AE192" s="20"/>
      <c r="AI192" s="20"/>
      <c r="AX192" s="21"/>
    </row>
    <row r="193" spans="13:50" x14ac:dyDescent="0.25">
      <c r="M193" s="20"/>
      <c r="Q193" s="20"/>
      <c r="X193" s="20"/>
      <c r="AB193" s="20"/>
      <c r="AE193" s="20"/>
      <c r="AI193" s="20"/>
      <c r="AX193" s="21"/>
    </row>
    <row r="194" spans="13:50" x14ac:dyDescent="0.25">
      <c r="M194" s="20"/>
      <c r="Q194" s="20"/>
      <c r="X194" s="20"/>
      <c r="AB194" s="20"/>
      <c r="AE194" s="20"/>
      <c r="AI194" s="20"/>
      <c r="AX194" s="21"/>
    </row>
    <row r="195" spans="13:50" x14ac:dyDescent="0.25">
      <c r="M195" s="20"/>
      <c r="Q195" s="20"/>
      <c r="X195" s="20"/>
      <c r="AB195" s="20"/>
      <c r="AE195" s="20"/>
      <c r="AI195" s="20"/>
      <c r="AX195" s="21"/>
    </row>
    <row r="196" spans="13:50" x14ac:dyDescent="0.25">
      <c r="M196" s="20"/>
      <c r="Q196" s="20"/>
      <c r="X196" s="20"/>
      <c r="AB196" s="20"/>
      <c r="AE196" s="20"/>
      <c r="AI196" s="20"/>
      <c r="AX196" s="21"/>
    </row>
    <row r="197" spans="13:50" x14ac:dyDescent="0.25">
      <c r="M197" s="20"/>
      <c r="Q197" s="20"/>
      <c r="X197" s="20"/>
      <c r="AB197" s="20"/>
      <c r="AE197" s="20"/>
      <c r="AI197" s="20"/>
      <c r="AX197" s="21"/>
    </row>
    <row r="198" spans="13:50" x14ac:dyDescent="0.25">
      <c r="M198" s="20"/>
      <c r="Q198" s="20"/>
      <c r="X198" s="20"/>
      <c r="AB198" s="20"/>
      <c r="AE198" s="20"/>
      <c r="AI198" s="20"/>
      <c r="AX198" s="21"/>
    </row>
    <row r="199" spans="13:50" x14ac:dyDescent="0.25">
      <c r="M199" s="20"/>
      <c r="Q199" s="20"/>
      <c r="X199" s="20"/>
      <c r="AB199" s="20"/>
      <c r="AE199" s="20"/>
      <c r="AI199" s="20"/>
      <c r="AX199" s="21"/>
    </row>
    <row r="200" spans="13:50" x14ac:dyDescent="0.25">
      <c r="M200" s="20"/>
      <c r="Q200" s="20"/>
      <c r="X200" s="20"/>
      <c r="AB200" s="20"/>
      <c r="AE200" s="20"/>
      <c r="AI200" s="20"/>
      <c r="AX200" s="21"/>
    </row>
    <row r="201" spans="13:50" x14ac:dyDescent="0.25">
      <c r="M201" s="20"/>
      <c r="Q201" s="20"/>
      <c r="X201" s="20"/>
      <c r="AB201" s="20"/>
      <c r="AE201" s="20"/>
      <c r="AI201" s="20"/>
      <c r="AX201" s="21"/>
    </row>
    <row r="202" spans="13:50" x14ac:dyDescent="0.25">
      <c r="M202" s="20"/>
      <c r="Q202" s="20"/>
      <c r="X202" s="20"/>
      <c r="AB202" s="20"/>
      <c r="AE202" s="20"/>
      <c r="AI202" s="20"/>
      <c r="AX202" s="21"/>
    </row>
    <row r="203" spans="13:50" x14ac:dyDescent="0.25">
      <c r="M203" s="20"/>
      <c r="Q203" s="20"/>
      <c r="X203" s="20"/>
      <c r="AB203" s="20"/>
      <c r="AE203" s="20"/>
      <c r="AI203" s="20"/>
      <c r="AX203" s="21"/>
    </row>
    <row r="204" spans="13:50" x14ac:dyDescent="0.25">
      <c r="M204" s="20"/>
      <c r="Q204" s="20"/>
      <c r="X204" s="20"/>
      <c r="AB204" s="20"/>
      <c r="AE204" s="20"/>
      <c r="AI204" s="20"/>
      <c r="AX204" s="21"/>
    </row>
    <row r="205" spans="13:50" x14ac:dyDescent="0.25">
      <c r="M205" s="20"/>
      <c r="Q205" s="20"/>
      <c r="X205" s="20"/>
      <c r="AB205" s="20"/>
      <c r="AE205" s="20"/>
      <c r="AI205" s="20"/>
      <c r="AX205" s="21"/>
    </row>
    <row r="206" spans="13:50" x14ac:dyDescent="0.25">
      <c r="M206" s="20"/>
      <c r="Q206" s="20"/>
      <c r="X206" s="20"/>
      <c r="AB206" s="20"/>
      <c r="AE206" s="20"/>
      <c r="AI206" s="20"/>
      <c r="AX206" s="21"/>
    </row>
    <row r="207" spans="13:50" x14ac:dyDescent="0.25">
      <c r="M207" s="20"/>
      <c r="Q207" s="20"/>
      <c r="X207" s="20"/>
      <c r="AB207" s="20"/>
      <c r="AE207" s="20"/>
      <c r="AI207" s="20"/>
      <c r="AX207" s="21"/>
    </row>
    <row r="208" spans="13:50" x14ac:dyDescent="0.25">
      <c r="M208" s="20"/>
      <c r="Q208" s="20"/>
      <c r="X208" s="20"/>
      <c r="AB208" s="20"/>
      <c r="AE208" s="20"/>
      <c r="AI208" s="20"/>
      <c r="AX208" s="21"/>
    </row>
    <row r="209" spans="13:50" x14ac:dyDescent="0.25">
      <c r="M209" s="20"/>
      <c r="Q209" s="20"/>
      <c r="X209" s="20"/>
      <c r="AB209" s="20"/>
      <c r="AE209" s="20"/>
      <c r="AI209" s="20"/>
      <c r="AX209" s="21"/>
    </row>
    <row r="210" spans="13:50" x14ac:dyDescent="0.25">
      <c r="M210" s="20"/>
      <c r="Q210" s="20"/>
      <c r="X210" s="20"/>
      <c r="AB210" s="20"/>
      <c r="AE210" s="20"/>
      <c r="AI210" s="20"/>
      <c r="AX210" s="21"/>
    </row>
    <row r="211" spans="13:50" x14ac:dyDescent="0.25">
      <c r="M211" s="20"/>
      <c r="Q211" s="20"/>
      <c r="X211" s="20"/>
      <c r="AB211" s="20"/>
      <c r="AE211" s="20"/>
      <c r="AI211" s="20"/>
      <c r="AX211" s="21"/>
    </row>
    <row r="212" spans="13:50" x14ac:dyDescent="0.25">
      <c r="M212" s="20"/>
      <c r="Q212" s="20"/>
      <c r="X212" s="20"/>
      <c r="AB212" s="20"/>
      <c r="AE212" s="20"/>
      <c r="AI212" s="20"/>
      <c r="AX212" s="21"/>
    </row>
    <row r="213" spans="13:50" x14ac:dyDescent="0.25">
      <c r="M213" s="20"/>
      <c r="Q213" s="20"/>
      <c r="X213" s="20"/>
      <c r="AB213" s="20"/>
      <c r="AE213" s="20"/>
      <c r="AI213" s="20"/>
      <c r="AX213" s="21"/>
    </row>
    <row r="214" spans="13:50" x14ac:dyDescent="0.25">
      <c r="M214" s="20"/>
      <c r="Q214" s="20"/>
      <c r="X214" s="20"/>
      <c r="AB214" s="20"/>
      <c r="AE214" s="20"/>
      <c r="AI214" s="20"/>
      <c r="AX214" s="21"/>
    </row>
    <row r="215" spans="13:50" x14ac:dyDescent="0.25">
      <c r="M215" s="20"/>
      <c r="Q215" s="20"/>
      <c r="X215" s="20"/>
      <c r="AB215" s="20"/>
      <c r="AE215" s="20"/>
      <c r="AI215" s="20"/>
      <c r="AX215" s="21"/>
    </row>
    <row r="216" spans="13:50" x14ac:dyDescent="0.25">
      <c r="M216" s="20"/>
      <c r="Q216" s="20"/>
      <c r="X216" s="20"/>
      <c r="AB216" s="20"/>
      <c r="AE216" s="20"/>
      <c r="AI216" s="20"/>
      <c r="AX216" s="21"/>
    </row>
    <row r="217" spans="13:50" x14ac:dyDescent="0.25">
      <c r="M217" s="20"/>
      <c r="Q217" s="20"/>
      <c r="X217" s="20"/>
      <c r="AB217" s="20"/>
      <c r="AE217" s="20"/>
      <c r="AI217" s="20"/>
      <c r="AX217" s="21"/>
    </row>
    <row r="218" spans="13:50" x14ac:dyDescent="0.25">
      <c r="M218" s="20"/>
      <c r="Q218" s="20"/>
      <c r="X218" s="20"/>
      <c r="AB218" s="20"/>
      <c r="AE218" s="20"/>
      <c r="AI218" s="20"/>
      <c r="AX218" s="21"/>
    </row>
    <row r="219" spans="13:50" x14ac:dyDescent="0.25">
      <c r="M219" s="20"/>
      <c r="Q219" s="20"/>
      <c r="X219" s="20"/>
      <c r="AB219" s="20"/>
      <c r="AE219" s="20"/>
      <c r="AI219" s="20"/>
      <c r="AX219" s="21"/>
    </row>
    <row r="220" spans="13:50" x14ac:dyDescent="0.25">
      <c r="M220" s="20"/>
      <c r="Q220" s="20"/>
      <c r="X220" s="20"/>
      <c r="AB220" s="20"/>
      <c r="AE220" s="20"/>
      <c r="AI220" s="20"/>
      <c r="AX220" s="21"/>
    </row>
    <row r="221" spans="13:50" x14ac:dyDescent="0.25">
      <c r="M221" s="20"/>
      <c r="Q221" s="20"/>
      <c r="X221" s="20"/>
      <c r="AB221" s="20"/>
      <c r="AE221" s="20"/>
      <c r="AI221" s="20"/>
      <c r="AX221" s="21"/>
    </row>
    <row r="222" spans="13:50" x14ac:dyDescent="0.25">
      <c r="M222" s="20"/>
      <c r="Q222" s="20"/>
      <c r="X222" s="20"/>
      <c r="AB222" s="20"/>
      <c r="AE222" s="20"/>
      <c r="AI222" s="20"/>
      <c r="AX222" s="21"/>
    </row>
    <row r="223" spans="13:50" x14ac:dyDescent="0.25">
      <c r="M223" s="20"/>
      <c r="Q223" s="20"/>
      <c r="X223" s="20"/>
      <c r="AB223" s="20"/>
      <c r="AE223" s="20"/>
      <c r="AI223" s="20"/>
      <c r="AX223" s="21"/>
    </row>
    <row r="224" spans="13:50" x14ac:dyDescent="0.25">
      <c r="M224" s="20"/>
      <c r="Q224" s="20"/>
      <c r="X224" s="20"/>
      <c r="AB224" s="20"/>
      <c r="AE224" s="20"/>
      <c r="AI224" s="20"/>
      <c r="AX224" s="21"/>
    </row>
    <row r="225" spans="13:50" x14ac:dyDescent="0.25">
      <c r="M225" s="20"/>
      <c r="Q225" s="20"/>
      <c r="X225" s="20"/>
      <c r="AB225" s="20"/>
      <c r="AE225" s="20"/>
      <c r="AI225" s="20"/>
      <c r="AX225" s="21"/>
    </row>
    <row r="226" spans="13:50" x14ac:dyDescent="0.25">
      <c r="M226" s="20"/>
      <c r="Q226" s="20"/>
      <c r="X226" s="20"/>
      <c r="AB226" s="20"/>
      <c r="AE226" s="20"/>
      <c r="AI226" s="20"/>
      <c r="AX226" s="21"/>
    </row>
    <row r="227" spans="13:50" x14ac:dyDescent="0.25">
      <c r="M227" s="20"/>
      <c r="Q227" s="20"/>
      <c r="X227" s="20"/>
      <c r="AB227" s="20"/>
      <c r="AE227" s="20"/>
      <c r="AI227" s="20"/>
      <c r="AX227" s="21"/>
    </row>
    <row r="228" spans="13:50" x14ac:dyDescent="0.25">
      <c r="M228" s="20"/>
      <c r="Q228" s="20"/>
      <c r="X228" s="20"/>
      <c r="AB228" s="20"/>
      <c r="AE228" s="20"/>
      <c r="AI228" s="20"/>
      <c r="AX228" s="21"/>
    </row>
    <row r="229" spans="13:50" x14ac:dyDescent="0.25">
      <c r="M229" s="20"/>
      <c r="Q229" s="20"/>
      <c r="X229" s="20"/>
      <c r="AB229" s="20"/>
      <c r="AE229" s="20"/>
      <c r="AI229" s="20"/>
      <c r="AX229" s="21"/>
    </row>
    <row r="230" spans="13:50" x14ac:dyDescent="0.25">
      <c r="M230" s="20"/>
      <c r="Q230" s="20"/>
      <c r="X230" s="20"/>
      <c r="AB230" s="20"/>
      <c r="AE230" s="20"/>
      <c r="AI230" s="20"/>
      <c r="AX230" s="21"/>
    </row>
    <row r="231" spans="13:50" x14ac:dyDescent="0.25">
      <c r="M231" s="20"/>
      <c r="Q231" s="20"/>
      <c r="X231" s="20"/>
      <c r="AB231" s="20"/>
      <c r="AE231" s="20"/>
      <c r="AI231" s="20"/>
      <c r="AX231" s="21"/>
    </row>
    <row r="232" spans="13:50" x14ac:dyDescent="0.25">
      <c r="M232" s="20"/>
      <c r="Q232" s="20"/>
      <c r="X232" s="20"/>
      <c r="AB232" s="20"/>
      <c r="AE232" s="20"/>
      <c r="AI232" s="20"/>
      <c r="AX232" s="21"/>
    </row>
    <row r="233" spans="13:50" x14ac:dyDescent="0.25">
      <c r="M233" s="20"/>
      <c r="Q233" s="20"/>
      <c r="X233" s="20"/>
      <c r="AB233" s="20"/>
      <c r="AE233" s="20"/>
      <c r="AI233" s="20"/>
      <c r="AX233" s="21"/>
    </row>
    <row r="234" spans="13:50" x14ac:dyDescent="0.25">
      <c r="M234" s="20"/>
      <c r="Q234" s="20"/>
      <c r="X234" s="20"/>
      <c r="AB234" s="20"/>
      <c r="AE234" s="20"/>
      <c r="AI234" s="20"/>
      <c r="AX234" s="21"/>
    </row>
    <row r="235" spans="13:50" x14ac:dyDescent="0.25">
      <c r="M235" s="20"/>
      <c r="Q235" s="20"/>
      <c r="X235" s="20"/>
      <c r="AB235" s="20"/>
      <c r="AE235" s="20"/>
      <c r="AI235" s="20"/>
      <c r="AX235" s="21"/>
    </row>
    <row r="236" spans="13:50" x14ac:dyDescent="0.25">
      <c r="M236" s="20"/>
      <c r="Q236" s="20"/>
      <c r="X236" s="20"/>
      <c r="AB236" s="20"/>
      <c r="AE236" s="20"/>
      <c r="AI236" s="20"/>
      <c r="AX236" s="21"/>
    </row>
    <row r="237" spans="13:50" x14ac:dyDescent="0.25">
      <c r="M237" s="20"/>
      <c r="Q237" s="20"/>
      <c r="X237" s="20"/>
      <c r="AB237" s="20"/>
      <c r="AE237" s="20"/>
      <c r="AI237" s="20"/>
      <c r="AX237" s="21"/>
    </row>
    <row r="238" spans="13:50" x14ac:dyDescent="0.25">
      <c r="M238" s="20"/>
      <c r="Q238" s="20"/>
      <c r="X238" s="20"/>
      <c r="AB238" s="20"/>
      <c r="AE238" s="20"/>
      <c r="AI238" s="20"/>
      <c r="AX238" s="21"/>
    </row>
    <row r="239" spans="13:50" x14ac:dyDescent="0.25">
      <c r="M239" s="20"/>
      <c r="Q239" s="20"/>
      <c r="X239" s="20"/>
      <c r="AB239" s="20"/>
      <c r="AE239" s="20"/>
      <c r="AI239" s="20"/>
      <c r="AX239" s="21"/>
    </row>
    <row r="240" spans="13:50" x14ac:dyDescent="0.25">
      <c r="M240" s="20"/>
      <c r="Q240" s="20"/>
      <c r="X240" s="20"/>
      <c r="AB240" s="20"/>
      <c r="AE240" s="20"/>
      <c r="AI240" s="20"/>
      <c r="AX240" s="21"/>
    </row>
    <row r="241" spans="13:50" x14ac:dyDescent="0.25">
      <c r="M241" s="20"/>
      <c r="Q241" s="20"/>
      <c r="X241" s="20"/>
      <c r="AB241" s="20"/>
      <c r="AE241" s="20"/>
      <c r="AI241" s="20"/>
      <c r="AX241" s="21"/>
    </row>
    <row r="242" spans="13:50" x14ac:dyDescent="0.25">
      <c r="M242" s="20"/>
      <c r="Q242" s="20"/>
      <c r="X242" s="20"/>
      <c r="AB242" s="20"/>
      <c r="AE242" s="20"/>
      <c r="AI242" s="20"/>
      <c r="AX242" s="21"/>
    </row>
    <row r="243" spans="13:50" x14ac:dyDescent="0.25">
      <c r="M243" s="20"/>
      <c r="Q243" s="20"/>
      <c r="X243" s="20"/>
      <c r="AB243" s="20"/>
      <c r="AE243" s="20"/>
      <c r="AI243" s="20"/>
      <c r="AX243" s="21"/>
    </row>
    <row r="244" spans="13:50" x14ac:dyDescent="0.25">
      <c r="M244" s="20"/>
      <c r="Q244" s="20"/>
      <c r="X244" s="20"/>
      <c r="AB244" s="20"/>
      <c r="AE244" s="20"/>
      <c r="AI244" s="20"/>
      <c r="AX244" s="21"/>
    </row>
    <row r="245" spans="13:50" x14ac:dyDescent="0.25">
      <c r="M245" s="20"/>
      <c r="Q245" s="20"/>
      <c r="X245" s="20"/>
      <c r="AB245" s="20"/>
      <c r="AE245" s="20"/>
      <c r="AI245" s="20"/>
      <c r="AX245" s="21"/>
    </row>
    <row r="246" spans="13:50" x14ac:dyDescent="0.25">
      <c r="M246" s="20"/>
      <c r="Q246" s="20"/>
      <c r="X246" s="20"/>
      <c r="AB246" s="20"/>
      <c r="AE246" s="20"/>
      <c r="AI246" s="20"/>
      <c r="AX246" s="21"/>
    </row>
    <row r="247" spans="13:50" x14ac:dyDescent="0.25">
      <c r="M247" s="20"/>
      <c r="Q247" s="20"/>
      <c r="X247" s="20"/>
      <c r="AB247" s="20"/>
      <c r="AE247" s="20"/>
      <c r="AI247" s="20"/>
      <c r="AX247" s="21"/>
    </row>
    <row r="248" spans="13:50" x14ac:dyDescent="0.25">
      <c r="M248" s="20"/>
      <c r="Q248" s="20"/>
      <c r="X248" s="20"/>
      <c r="AB248" s="20"/>
      <c r="AE248" s="20"/>
      <c r="AI248" s="20"/>
      <c r="AX248" s="21"/>
    </row>
    <row r="249" spans="13:50" x14ac:dyDescent="0.25">
      <c r="M249" s="20"/>
      <c r="Q249" s="20"/>
      <c r="X249" s="20"/>
      <c r="AB249" s="20"/>
      <c r="AE249" s="20"/>
      <c r="AI249" s="20"/>
      <c r="AX249" s="21"/>
    </row>
    <row r="250" spans="13:50" x14ac:dyDescent="0.25">
      <c r="M250" s="20"/>
      <c r="Q250" s="20"/>
      <c r="X250" s="20"/>
      <c r="AB250" s="20"/>
      <c r="AE250" s="20"/>
      <c r="AI250" s="20"/>
      <c r="AX250" s="21"/>
    </row>
    <row r="251" spans="13:50" x14ac:dyDescent="0.25">
      <c r="M251" s="20"/>
      <c r="Q251" s="20"/>
      <c r="X251" s="20"/>
      <c r="AB251" s="20"/>
      <c r="AE251" s="20"/>
      <c r="AI251" s="20"/>
      <c r="AX251" s="21"/>
    </row>
    <row r="252" spans="13:50" x14ac:dyDescent="0.25">
      <c r="M252" s="20"/>
      <c r="Q252" s="20"/>
      <c r="X252" s="20"/>
      <c r="AB252" s="20"/>
      <c r="AE252" s="20"/>
      <c r="AI252" s="20"/>
      <c r="AX252" s="21"/>
    </row>
    <row r="253" spans="13:50" x14ac:dyDescent="0.25">
      <c r="M253" s="20"/>
      <c r="Q253" s="20"/>
      <c r="X253" s="20"/>
      <c r="AB253" s="20"/>
      <c r="AE253" s="20"/>
      <c r="AI253" s="20"/>
      <c r="AX253" s="21"/>
    </row>
    <row r="254" spans="13:50" x14ac:dyDescent="0.25">
      <c r="M254" s="20"/>
      <c r="Q254" s="20"/>
      <c r="X254" s="20"/>
      <c r="AB254" s="20"/>
      <c r="AE254" s="20"/>
      <c r="AI254" s="20"/>
      <c r="AX254" s="21"/>
    </row>
    <row r="255" spans="13:50" x14ac:dyDescent="0.25">
      <c r="M255" s="20"/>
      <c r="Q255" s="20"/>
      <c r="X255" s="20"/>
      <c r="AB255" s="20"/>
      <c r="AE255" s="20"/>
      <c r="AI255" s="20"/>
      <c r="AX255" s="21"/>
    </row>
    <row r="256" spans="13:50" x14ac:dyDescent="0.25">
      <c r="M256" s="20"/>
      <c r="Q256" s="20"/>
      <c r="X256" s="20"/>
      <c r="AB256" s="20"/>
      <c r="AE256" s="20"/>
      <c r="AI256" s="20"/>
      <c r="AX256" s="21"/>
    </row>
    <row r="257" spans="13:50" x14ac:dyDescent="0.25">
      <c r="M257" s="20"/>
      <c r="Q257" s="20"/>
      <c r="X257" s="20"/>
      <c r="AB257" s="20"/>
      <c r="AE257" s="20"/>
      <c r="AI257" s="20"/>
      <c r="AX257" s="21"/>
    </row>
    <row r="258" spans="13:50" x14ac:dyDescent="0.25">
      <c r="M258" s="20"/>
      <c r="Q258" s="20"/>
      <c r="X258" s="20"/>
      <c r="AB258" s="20"/>
      <c r="AE258" s="20"/>
      <c r="AI258" s="20"/>
      <c r="AX258" s="21"/>
    </row>
    <row r="259" spans="13:50" x14ac:dyDescent="0.25">
      <c r="M259" s="20"/>
      <c r="Q259" s="20"/>
      <c r="X259" s="20"/>
      <c r="AB259" s="20"/>
      <c r="AE259" s="20"/>
      <c r="AI259" s="20"/>
      <c r="AX259" s="21"/>
    </row>
    <row r="260" spans="13:50" x14ac:dyDescent="0.25">
      <c r="M260" s="20"/>
      <c r="Q260" s="20"/>
      <c r="X260" s="20"/>
      <c r="AB260" s="20"/>
      <c r="AE260" s="20"/>
      <c r="AI260" s="20"/>
      <c r="AX260" s="21"/>
    </row>
    <row r="261" spans="13:50" x14ac:dyDescent="0.25">
      <c r="M261" s="20"/>
      <c r="Q261" s="20"/>
      <c r="X261" s="20"/>
      <c r="AB261" s="20"/>
      <c r="AE261" s="20"/>
      <c r="AI261" s="20"/>
      <c r="AX261" s="21"/>
    </row>
    <row r="262" spans="13:50" x14ac:dyDescent="0.25">
      <c r="M262" s="20"/>
      <c r="Q262" s="20"/>
      <c r="X262" s="20"/>
      <c r="AB262" s="20"/>
      <c r="AE262" s="20"/>
      <c r="AI262" s="20"/>
      <c r="AX262" s="21"/>
    </row>
    <row r="263" spans="13:50" x14ac:dyDescent="0.25">
      <c r="M263" s="20"/>
      <c r="Q263" s="20"/>
      <c r="X263" s="20"/>
      <c r="AB263" s="20"/>
      <c r="AE263" s="20"/>
      <c r="AI263" s="20"/>
      <c r="AX263" s="21"/>
    </row>
    <row r="264" spans="13:50" x14ac:dyDescent="0.25">
      <c r="M264" s="20"/>
      <c r="Q264" s="20"/>
      <c r="X264" s="20"/>
      <c r="AB264" s="20"/>
      <c r="AE264" s="20"/>
      <c r="AI264" s="20"/>
      <c r="AX264" s="21"/>
    </row>
    <row r="265" spans="13:50" x14ac:dyDescent="0.25">
      <c r="M265" s="20"/>
      <c r="Q265" s="20"/>
      <c r="X265" s="20"/>
      <c r="AB265" s="20"/>
      <c r="AE265" s="20"/>
      <c r="AI265" s="20"/>
      <c r="AX265" s="21"/>
    </row>
    <row r="266" spans="13:50" x14ac:dyDescent="0.25">
      <c r="M266" s="20"/>
      <c r="Q266" s="20"/>
      <c r="X266" s="20"/>
      <c r="AB266" s="20"/>
      <c r="AE266" s="20"/>
      <c r="AI266" s="20"/>
      <c r="AX266" s="21"/>
    </row>
    <row r="267" spans="13:50" x14ac:dyDescent="0.25">
      <c r="M267" s="20"/>
      <c r="Q267" s="20"/>
      <c r="X267" s="20"/>
      <c r="AB267" s="20"/>
      <c r="AE267" s="20"/>
      <c r="AI267" s="20"/>
      <c r="AX267" s="21"/>
    </row>
    <row r="268" spans="13:50" x14ac:dyDescent="0.25">
      <c r="M268" s="20"/>
      <c r="Q268" s="20"/>
      <c r="X268" s="20"/>
      <c r="AB268" s="20"/>
      <c r="AE268" s="20"/>
      <c r="AI268" s="20"/>
      <c r="AX268" s="21"/>
    </row>
    <row r="269" spans="13:50" x14ac:dyDescent="0.25">
      <c r="M269" s="20"/>
      <c r="Q269" s="20"/>
      <c r="X269" s="20"/>
      <c r="AB269" s="20"/>
      <c r="AE269" s="20"/>
      <c r="AI269" s="20"/>
      <c r="AX269" s="21"/>
    </row>
    <row r="270" spans="13:50" x14ac:dyDescent="0.25">
      <c r="M270" s="20"/>
      <c r="Q270" s="20"/>
      <c r="X270" s="20"/>
      <c r="AB270" s="20"/>
      <c r="AE270" s="20"/>
      <c r="AI270" s="20"/>
      <c r="AX270" s="21"/>
    </row>
    <row r="271" spans="13:50" x14ac:dyDescent="0.25">
      <c r="M271" s="20"/>
      <c r="Q271" s="20"/>
      <c r="X271" s="20"/>
      <c r="AB271" s="20"/>
      <c r="AE271" s="20"/>
      <c r="AI271" s="20"/>
      <c r="AX271" s="21"/>
    </row>
    <row r="272" spans="13:50" x14ac:dyDescent="0.25">
      <c r="M272" s="20"/>
      <c r="Q272" s="20"/>
      <c r="X272" s="20"/>
      <c r="AB272" s="20"/>
      <c r="AE272" s="20"/>
      <c r="AI272" s="20"/>
      <c r="AX272" s="21"/>
    </row>
    <row r="273" spans="13:50" x14ac:dyDescent="0.25">
      <c r="M273" s="20"/>
      <c r="Q273" s="20"/>
      <c r="X273" s="20"/>
      <c r="AB273" s="20"/>
      <c r="AE273" s="20"/>
      <c r="AI273" s="20"/>
      <c r="AX273" s="21"/>
    </row>
    <row r="274" spans="13:50" x14ac:dyDescent="0.25">
      <c r="M274" s="20"/>
      <c r="Q274" s="20"/>
      <c r="X274" s="20"/>
      <c r="AB274" s="20"/>
      <c r="AE274" s="20"/>
      <c r="AI274" s="20"/>
      <c r="AX274" s="21"/>
    </row>
    <row r="275" spans="13:50" x14ac:dyDescent="0.25">
      <c r="M275" s="20"/>
      <c r="Q275" s="20"/>
      <c r="X275" s="20"/>
      <c r="AB275" s="20"/>
      <c r="AE275" s="20"/>
      <c r="AI275" s="20"/>
      <c r="AX275" s="21"/>
    </row>
    <row r="276" spans="13:50" x14ac:dyDescent="0.25">
      <c r="M276" s="20"/>
      <c r="Q276" s="20"/>
      <c r="X276" s="20"/>
      <c r="AB276" s="20"/>
      <c r="AE276" s="20"/>
      <c r="AI276" s="20"/>
      <c r="AX276" s="21"/>
    </row>
    <row r="277" spans="13:50" x14ac:dyDescent="0.25">
      <c r="M277" s="20"/>
      <c r="Q277" s="20"/>
      <c r="X277" s="20"/>
      <c r="AB277" s="20"/>
      <c r="AE277" s="20"/>
      <c r="AI277" s="20"/>
      <c r="AX277" s="21"/>
    </row>
    <row r="278" spans="13:50" x14ac:dyDescent="0.25">
      <c r="M278" s="20"/>
      <c r="Q278" s="20"/>
      <c r="X278" s="20"/>
      <c r="AB278" s="20"/>
      <c r="AE278" s="20"/>
      <c r="AI278" s="20"/>
      <c r="AX278" s="21"/>
    </row>
    <row r="279" spans="13:50" x14ac:dyDescent="0.25">
      <c r="M279" s="20"/>
      <c r="Q279" s="20"/>
      <c r="X279" s="20"/>
      <c r="AB279" s="20"/>
      <c r="AE279" s="20"/>
      <c r="AI279" s="20"/>
      <c r="AX279" s="21"/>
    </row>
  </sheetData>
  <mergeCells count="1">
    <mergeCell ref="A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B8"/>
  <sheetViews>
    <sheetView workbookViewId="0">
      <pane xSplit="7" ySplit="1" topLeftCell="H2" activePane="bottomRight" state="frozen"/>
      <selection pane="topRight" activeCell="H1" sqref="H1"/>
      <selection pane="bottomLeft" activeCell="A2" sqref="A2"/>
      <selection pane="bottomRight" activeCell="F7" sqref="F7"/>
    </sheetView>
  </sheetViews>
  <sheetFormatPr defaultColWidth="12.6640625" defaultRowHeight="15.75" customHeight="1" x14ac:dyDescent="0.25"/>
  <cols>
    <col min="6" max="6" width="35.109375" customWidth="1"/>
    <col min="7" max="7" width="17.44140625" customWidth="1"/>
    <col min="8" max="8" width="21" customWidth="1"/>
    <col min="9" max="52" width="16.109375" customWidth="1"/>
    <col min="53" max="53" width="23.21875" customWidth="1"/>
  </cols>
  <sheetData>
    <row r="1" spans="1:54" ht="193.2" x14ac:dyDescent="0.25">
      <c r="A1" s="5" t="s">
        <v>0</v>
      </c>
      <c r="B1" s="5" t="s">
        <v>1</v>
      </c>
      <c r="C1" s="6" t="s">
        <v>2</v>
      </c>
      <c r="D1" s="6" t="s">
        <v>3</v>
      </c>
      <c r="E1" s="7" t="s">
        <v>4</v>
      </c>
      <c r="F1" s="7" t="s">
        <v>5</v>
      </c>
      <c r="G1" s="8" t="s">
        <v>6</v>
      </c>
      <c r="H1" s="8" t="s">
        <v>7</v>
      </c>
      <c r="I1" s="9" t="s">
        <v>8</v>
      </c>
      <c r="J1" s="9" t="s">
        <v>9</v>
      </c>
      <c r="K1" s="9" t="s">
        <v>10</v>
      </c>
      <c r="L1" s="9" t="s">
        <v>11</v>
      </c>
      <c r="M1" s="10" t="s">
        <v>12</v>
      </c>
      <c r="N1" s="9" t="s">
        <v>13</v>
      </c>
      <c r="O1" s="9" t="s">
        <v>14</v>
      </c>
      <c r="P1" s="9" t="s">
        <v>15</v>
      </c>
      <c r="Q1" s="10" t="s">
        <v>16</v>
      </c>
      <c r="R1" s="9" t="s">
        <v>17</v>
      </c>
      <c r="S1" s="9" t="s">
        <v>18</v>
      </c>
      <c r="T1" s="9" t="s">
        <v>19</v>
      </c>
      <c r="U1" s="9" t="s">
        <v>20</v>
      </c>
      <c r="V1" s="9" t="s">
        <v>21</v>
      </c>
      <c r="W1" s="9" t="s">
        <v>22</v>
      </c>
      <c r="X1" s="10" t="s">
        <v>23</v>
      </c>
      <c r="Y1" s="9" t="s">
        <v>24</v>
      </c>
      <c r="Z1" s="9" t="s">
        <v>25</v>
      </c>
      <c r="AA1" s="9" t="s">
        <v>26</v>
      </c>
      <c r="AB1" s="10" t="s">
        <v>27</v>
      </c>
      <c r="AC1" s="9" t="s">
        <v>28</v>
      </c>
      <c r="AD1" s="9" t="s">
        <v>29</v>
      </c>
      <c r="AE1" s="10" t="s">
        <v>30</v>
      </c>
      <c r="AF1" s="9" t="s">
        <v>31</v>
      </c>
      <c r="AG1" s="9" t="s">
        <v>32</v>
      </c>
      <c r="AH1" s="9" t="s">
        <v>33</v>
      </c>
      <c r="AI1" s="10" t="s">
        <v>34</v>
      </c>
      <c r="AJ1" s="9" t="s">
        <v>35</v>
      </c>
      <c r="AK1" s="9" t="s">
        <v>36</v>
      </c>
      <c r="AL1" s="10" t="s">
        <v>37</v>
      </c>
      <c r="AM1" s="9" t="s">
        <v>38</v>
      </c>
      <c r="AN1" s="9" t="s">
        <v>39</v>
      </c>
      <c r="AO1" s="9" t="s">
        <v>40</v>
      </c>
      <c r="AP1" s="9" t="s">
        <v>41</v>
      </c>
      <c r="AQ1" s="10" t="s">
        <v>42</v>
      </c>
      <c r="AR1" s="9" t="s">
        <v>43</v>
      </c>
      <c r="AS1" s="10" t="s">
        <v>44</v>
      </c>
      <c r="AT1" s="11" t="s">
        <v>43</v>
      </c>
      <c r="AU1" s="10" t="s">
        <v>45</v>
      </c>
      <c r="AV1" s="10" t="s">
        <v>46</v>
      </c>
      <c r="AW1" s="10" t="s">
        <v>47</v>
      </c>
      <c r="AX1" s="10" t="s">
        <v>48</v>
      </c>
      <c r="AY1" s="10" t="s">
        <v>49</v>
      </c>
      <c r="AZ1" s="10" t="s">
        <v>50</v>
      </c>
      <c r="BA1" s="10" t="s">
        <v>51</v>
      </c>
      <c r="BB1" s="10" t="s">
        <v>52</v>
      </c>
    </row>
    <row r="2" spans="1:54" ht="27.6" x14ac:dyDescent="0.25">
      <c r="A2" s="12"/>
      <c r="B2" s="12"/>
      <c r="C2" s="13">
        <v>-28</v>
      </c>
      <c r="D2" s="12" t="s">
        <v>81</v>
      </c>
      <c r="E2" s="12" t="s">
        <v>53</v>
      </c>
      <c r="F2" s="12" t="s">
        <v>54</v>
      </c>
      <c r="G2" s="12" t="s">
        <v>55</v>
      </c>
      <c r="H2" s="12" t="s">
        <v>56</v>
      </c>
      <c r="I2" s="22" t="s">
        <v>82</v>
      </c>
      <c r="J2" s="22" t="s">
        <v>83</v>
      </c>
      <c r="K2" s="22" t="s">
        <v>84</v>
      </c>
      <c r="L2" s="22" t="s">
        <v>84</v>
      </c>
      <c r="M2" s="22"/>
      <c r="N2" s="22" t="s">
        <v>85</v>
      </c>
      <c r="O2" s="22" t="s">
        <v>82</v>
      </c>
      <c r="P2" s="22" t="s">
        <v>83</v>
      </c>
      <c r="Q2" s="22"/>
      <c r="R2" s="22" t="s">
        <v>85</v>
      </c>
      <c r="S2" s="22" t="s">
        <v>83</v>
      </c>
      <c r="T2" s="22" t="s">
        <v>82</v>
      </c>
      <c r="U2" s="22" t="s">
        <v>85</v>
      </c>
      <c r="V2" s="22" t="s">
        <v>85</v>
      </c>
      <c r="W2" s="22" t="s">
        <v>85</v>
      </c>
      <c r="X2" s="22"/>
      <c r="Y2" s="22" t="s">
        <v>85</v>
      </c>
      <c r="Z2" s="22" t="s">
        <v>85</v>
      </c>
      <c r="AA2" s="22" t="s">
        <v>85</v>
      </c>
      <c r="AB2" s="22"/>
      <c r="AC2" s="22" t="s">
        <v>83</v>
      </c>
      <c r="AD2" s="22" t="s">
        <v>83</v>
      </c>
      <c r="AE2" s="22"/>
      <c r="AF2" s="22" t="s">
        <v>82</v>
      </c>
      <c r="AG2" s="22" t="s">
        <v>82</v>
      </c>
      <c r="AH2" s="22" t="s">
        <v>85</v>
      </c>
      <c r="AI2" s="22"/>
      <c r="AJ2" s="22" t="s">
        <v>85</v>
      </c>
      <c r="AK2" s="22" t="s">
        <v>83</v>
      </c>
      <c r="AL2" s="22"/>
      <c r="AM2" s="22" t="s">
        <v>85</v>
      </c>
      <c r="AN2" s="22" t="s">
        <v>85</v>
      </c>
      <c r="AO2" s="22" t="s">
        <v>85</v>
      </c>
      <c r="AP2" s="22" t="s">
        <v>85</v>
      </c>
      <c r="AQ2" s="22"/>
      <c r="AR2" s="22">
        <v>2001</v>
      </c>
      <c r="AS2" s="22"/>
      <c r="AT2" s="22"/>
      <c r="AU2" s="22"/>
      <c r="AV2" s="22"/>
      <c r="AW2" s="22"/>
      <c r="AX2" s="22"/>
      <c r="AY2" s="23">
        <v>3.7724999999999998E-4</v>
      </c>
      <c r="AZ2" s="22"/>
      <c r="BA2" s="22" t="s">
        <v>86</v>
      </c>
      <c r="BB2" s="22"/>
    </row>
    <row r="3" spans="1:54" ht="27.6" x14ac:dyDescent="0.25">
      <c r="A3" s="12"/>
      <c r="B3" s="12"/>
      <c r="C3" s="13">
        <v>38</v>
      </c>
      <c r="D3" s="12" t="s">
        <v>87</v>
      </c>
      <c r="E3" s="12" t="s">
        <v>57</v>
      </c>
      <c r="F3" s="12" t="s">
        <v>58</v>
      </c>
      <c r="G3" s="12" t="s">
        <v>59</v>
      </c>
      <c r="H3" s="12" t="s">
        <v>60</v>
      </c>
      <c r="I3" s="22" t="s">
        <v>83</v>
      </c>
      <c r="J3" s="22" t="s">
        <v>82</v>
      </c>
      <c r="K3" s="22" t="s">
        <v>82</v>
      </c>
      <c r="L3" s="22" t="s">
        <v>82</v>
      </c>
      <c r="M3" s="22"/>
      <c r="N3" s="22" t="s">
        <v>85</v>
      </c>
      <c r="O3" s="22" t="s">
        <v>82</v>
      </c>
      <c r="P3" s="22" t="s">
        <v>82</v>
      </c>
      <c r="Q3" s="22"/>
      <c r="R3" s="22" t="s">
        <v>82</v>
      </c>
      <c r="S3" s="22" t="s">
        <v>82</v>
      </c>
      <c r="T3" s="22" t="s">
        <v>82</v>
      </c>
      <c r="U3" s="22" t="s">
        <v>83</v>
      </c>
      <c r="V3" s="22" t="s">
        <v>84</v>
      </c>
      <c r="W3" s="22" t="s">
        <v>83</v>
      </c>
      <c r="X3" s="22"/>
      <c r="Y3" s="22" t="s">
        <v>82</v>
      </c>
      <c r="Z3" s="22" t="s">
        <v>82</v>
      </c>
      <c r="AA3" s="22" t="s">
        <v>82</v>
      </c>
      <c r="AB3" s="22"/>
      <c r="AC3" s="22" t="s">
        <v>83</v>
      </c>
      <c r="AD3" s="22" t="s">
        <v>83</v>
      </c>
      <c r="AE3" s="22"/>
      <c r="AF3" s="22" t="s">
        <v>82</v>
      </c>
      <c r="AG3" s="22" t="s">
        <v>83</v>
      </c>
      <c r="AH3" s="22" t="s">
        <v>82</v>
      </c>
      <c r="AI3" s="22"/>
      <c r="AJ3" s="22" t="s">
        <v>83</v>
      </c>
      <c r="AK3" s="22" t="s">
        <v>82</v>
      </c>
      <c r="AL3" s="22"/>
      <c r="AM3" s="22" t="s">
        <v>83</v>
      </c>
      <c r="AN3" s="22" t="s">
        <v>84</v>
      </c>
      <c r="AO3" s="22" t="s">
        <v>83</v>
      </c>
      <c r="AP3" s="22" t="s">
        <v>83</v>
      </c>
      <c r="AQ3" s="22"/>
      <c r="AR3" s="22">
        <v>2016</v>
      </c>
      <c r="AS3" s="22"/>
      <c r="AT3" s="22">
        <v>2020</v>
      </c>
      <c r="AU3" s="22"/>
      <c r="AV3" s="22"/>
      <c r="AW3" s="22"/>
      <c r="AX3" s="22"/>
      <c r="AY3" s="23">
        <v>0</v>
      </c>
      <c r="AZ3" s="22"/>
      <c r="BA3" s="22" t="s">
        <v>88</v>
      </c>
      <c r="BB3" s="22"/>
    </row>
    <row r="4" spans="1:54" ht="41.4" x14ac:dyDescent="0.25">
      <c r="A4" s="12"/>
      <c r="B4" s="12" t="s">
        <v>61</v>
      </c>
      <c r="C4" s="13">
        <v>25</v>
      </c>
      <c r="D4" s="14" t="s">
        <v>87</v>
      </c>
      <c r="E4" s="14" t="s">
        <v>62</v>
      </c>
      <c r="F4" s="12" t="s">
        <v>63</v>
      </c>
      <c r="G4" s="12" t="s">
        <v>64</v>
      </c>
      <c r="H4" s="14" t="s">
        <v>65</v>
      </c>
      <c r="I4" s="22" t="s">
        <v>83</v>
      </c>
      <c r="J4" s="22" t="s">
        <v>82</v>
      </c>
      <c r="K4" s="22" t="s">
        <v>82</v>
      </c>
      <c r="L4" s="22" t="s">
        <v>82</v>
      </c>
      <c r="M4" s="24"/>
      <c r="N4" s="22" t="s">
        <v>82</v>
      </c>
      <c r="O4" s="22" t="s">
        <v>82</v>
      </c>
      <c r="P4" s="22" t="s">
        <v>82</v>
      </c>
      <c r="Q4" s="24"/>
      <c r="R4" s="22" t="s">
        <v>83</v>
      </c>
      <c r="S4" s="22" t="s">
        <v>82</v>
      </c>
      <c r="T4" s="22" t="s">
        <v>82</v>
      </c>
      <c r="U4" s="22" t="s">
        <v>82</v>
      </c>
      <c r="V4" s="22" t="s">
        <v>82</v>
      </c>
      <c r="W4" s="22" t="s">
        <v>83</v>
      </c>
      <c r="X4" s="24"/>
      <c r="Y4" s="22" t="s">
        <v>82</v>
      </c>
      <c r="Z4" s="22" t="s">
        <v>82</v>
      </c>
      <c r="AA4" s="22" t="s">
        <v>82</v>
      </c>
      <c r="AB4" s="24"/>
      <c r="AC4" s="22" t="s">
        <v>83</v>
      </c>
      <c r="AD4" s="22" t="s">
        <v>83</v>
      </c>
      <c r="AE4" s="24"/>
      <c r="AF4" s="22" t="s">
        <v>82</v>
      </c>
      <c r="AG4" s="22" t="s">
        <v>83</v>
      </c>
      <c r="AH4" s="22" t="s">
        <v>82</v>
      </c>
      <c r="AI4" s="24"/>
      <c r="AJ4" s="22" t="s">
        <v>83</v>
      </c>
      <c r="AK4" s="22" t="s">
        <v>83</v>
      </c>
      <c r="AL4" s="24"/>
      <c r="AM4" s="22" t="s">
        <v>83</v>
      </c>
      <c r="AN4" s="22" t="s">
        <v>84</v>
      </c>
      <c r="AO4" s="22" t="s">
        <v>83</v>
      </c>
      <c r="AP4" s="22" t="s">
        <v>82</v>
      </c>
      <c r="AQ4" s="24"/>
      <c r="AR4" s="22">
        <v>1992</v>
      </c>
      <c r="AS4" s="24"/>
      <c r="AT4" s="22">
        <v>2013</v>
      </c>
      <c r="AU4" s="24"/>
      <c r="AV4" s="24"/>
      <c r="AW4" s="25"/>
      <c r="AX4" s="24"/>
      <c r="AY4" s="23">
        <v>3.7356199999999999E-2</v>
      </c>
      <c r="AZ4" s="24"/>
      <c r="BA4" s="22" t="s">
        <v>89</v>
      </c>
      <c r="BB4" s="16"/>
    </row>
    <row r="5" spans="1:54" ht="41.4" x14ac:dyDescent="0.25">
      <c r="A5" s="12" t="s">
        <v>61</v>
      </c>
      <c r="B5" s="12"/>
      <c r="C5" s="13">
        <v>29</v>
      </c>
      <c r="D5" s="12" t="s">
        <v>87</v>
      </c>
      <c r="E5" s="12" t="s">
        <v>66</v>
      </c>
      <c r="F5" s="12" t="s">
        <v>67</v>
      </c>
      <c r="G5" s="12" t="s">
        <v>68</v>
      </c>
      <c r="H5" s="12" t="s">
        <v>69</v>
      </c>
      <c r="I5" s="22" t="s">
        <v>83</v>
      </c>
      <c r="J5" s="22" t="s">
        <v>82</v>
      </c>
      <c r="K5" s="22" t="s">
        <v>83</v>
      </c>
      <c r="L5" s="22" t="s">
        <v>82</v>
      </c>
      <c r="M5" s="22"/>
      <c r="N5" s="22" t="s">
        <v>85</v>
      </c>
      <c r="O5" s="22" t="s">
        <v>82</v>
      </c>
      <c r="P5" s="22" t="s">
        <v>82</v>
      </c>
      <c r="Q5" s="22"/>
      <c r="R5" s="22" t="s">
        <v>82</v>
      </c>
      <c r="S5" s="22" t="s">
        <v>82</v>
      </c>
      <c r="T5" s="22" t="s">
        <v>82</v>
      </c>
      <c r="U5" s="22" t="s">
        <v>83</v>
      </c>
      <c r="V5" s="22" t="s">
        <v>84</v>
      </c>
      <c r="W5" s="22" t="s">
        <v>82</v>
      </c>
      <c r="X5" s="22"/>
      <c r="Y5" s="22" t="s">
        <v>82</v>
      </c>
      <c r="Z5" s="22" t="s">
        <v>82</v>
      </c>
      <c r="AA5" s="22" t="s">
        <v>82</v>
      </c>
      <c r="AB5" s="22"/>
      <c r="AC5" s="22" t="s">
        <v>83</v>
      </c>
      <c r="AD5" s="22" t="s">
        <v>83</v>
      </c>
      <c r="AE5" s="22"/>
      <c r="AF5" s="22" t="s">
        <v>82</v>
      </c>
      <c r="AG5" s="22" t="s">
        <v>83</v>
      </c>
      <c r="AH5" s="22" t="s">
        <v>82</v>
      </c>
      <c r="AI5" s="22"/>
      <c r="AJ5" s="22" t="s">
        <v>83</v>
      </c>
      <c r="AK5" s="22" t="s">
        <v>82</v>
      </c>
      <c r="AL5" s="22"/>
      <c r="AM5" s="22" t="s">
        <v>83</v>
      </c>
      <c r="AN5" s="22" t="s">
        <v>84</v>
      </c>
      <c r="AO5" s="22" t="s">
        <v>83</v>
      </c>
      <c r="AP5" s="22" t="s">
        <v>83</v>
      </c>
      <c r="AQ5" s="22"/>
      <c r="AR5" s="22">
        <v>2001</v>
      </c>
      <c r="AS5" s="22"/>
      <c r="AT5" s="22">
        <v>2013</v>
      </c>
      <c r="AU5" s="22"/>
      <c r="AV5" s="22"/>
      <c r="AW5" s="22"/>
      <c r="AX5" s="22"/>
      <c r="AY5" s="23">
        <v>4.6E-6</v>
      </c>
      <c r="AZ5" s="22"/>
      <c r="BA5" s="22" t="s">
        <v>89</v>
      </c>
      <c r="BB5" s="22"/>
    </row>
    <row r="6" spans="1:54" ht="27.6" x14ac:dyDescent="0.25">
      <c r="A6" s="12"/>
      <c r="B6" s="12"/>
      <c r="C6" s="13">
        <v>13</v>
      </c>
      <c r="D6" s="12" t="s">
        <v>87</v>
      </c>
      <c r="E6" s="12" t="s">
        <v>70</v>
      </c>
      <c r="F6" s="12" t="s">
        <v>71</v>
      </c>
      <c r="G6" s="12" t="s">
        <v>72</v>
      </c>
      <c r="H6" s="12" t="s">
        <v>73</v>
      </c>
      <c r="I6" s="22" t="s">
        <v>83</v>
      </c>
      <c r="J6" s="22" t="s">
        <v>82</v>
      </c>
      <c r="K6" s="22" t="s">
        <v>83</v>
      </c>
      <c r="L6" s="22" t="s">
        <v>82</v>
      </c>
      <c r="M6" s="22"/>
      <c r="N6" s="22" t="s">
        <v>85</v>
      </c>
      <c r="O6" s="22" t="s">
        <v>83</v>
      </c>
      <c r="P6" s="22" t="s">
        <v>83</v>
      </c>
      <c r="Q6" s="22"/>
      <c r="R6" s="22" t="s">
        <v>82</v>
      </c>
      <c r="S6" s="22" t="s">
        <v>82</v>
      </c>
      <c r="T6" s="22" t="s">
        <v>82</v>
      </c>
      <c r="U6" s="22" t="s">
        <v>85</v>
      </c>
      <c r="V6" s="22" t="s">
        <v>85</v>
      </c>
      <c r="W6" s="22" t="s">
        <v>82</v>
      </c>
      <c r="X6" s="22"/>
      <c r="Y6" s="22" t="s">
        <v>82</v>
      </c>
      <c r="Z6" s="22" t="s">
        <v>82</v>
      </c>
      <c r="AA6" s="22" t="s">
        <v>82</v>
      </c>
      <c r="AB6" s="22"/>
      <c r="AC6" s="22" t="s">
        <v>83</v>
      </c>
      <c r="AD6" s="22" t="s">
        <v>83</v>
      </c>
      <c r="AE6" s="22"/>
      <c r="AF6" s="22" t="s">
        <v>82</v>
      </c>
      <c r="AG6" s="22" t="s">
        <v>83</v>
      </c>
      <c r="AH6" s="22" t="s">
        <v>82</v>
      </c>
      <c r="AI6" s="22"/>
      <c r="AJ6" s="22" t="s">
        <v>83</v>
      </c>
      <c r="AK6" s="22" t="s">
        <v>82</v>
      </c>
      <c r="AL6" s="22"/>
      <c r="AM6" s="22" t="s">
        <v>85</v>
      </c>
      <c r="AN6" s="22" t="s">
        <v>85</v>
      </c>
      <c r="AO6" s="22" t="s">
        <v>83</v>
      </c>
      <c r="AP6" s="22" t="s">
        <v>82</v>
      </c>
      <c r="AQ6" s="22"/>
      <c r="AR6" s="22">
        <v>2000</v>
      </c>
      <c r="AS6" s="22"/>
      <c r="AT6" s="22">
        <v>2020</v>
      </c>
      <c r="AU6" s="22"/>
      <c r="AV6" s="22"/>
      <c r="AW6" s="22"/>
      <c r="AX6" s="22"/>
      <c r="AY6" s="23">
        <v>2.4580000000000001E-4</v>
      </c>
      <c r="AZ6" s="22"/>
      <c r="BA6" s="22" t="s">
        <v>88</v>
      </c>
      <c r="BB6" s="22"/>
    </row>
    <row r="7" spans="1:54" ht="27.6" x14ac:dyDescent="0.25">
      <c r="A7" s="12"/>
      <c r="B7" s="12"/>
      <c r="C7" s="13">
        <v>-17</v>
      </c>
      <c r="D7" s="14" t="s">
        <v>90</v>
      </c>
      <c r="E7" s="12" t="s">
        <v>74</v>
      </c>
      <c r="F7" s="12" t="s">
        <v>75</v>
      </c>
      <c r="G7" s="12" t="s">
        <v>76</v>
      </c>
      <c r="H7" s="12" t="s">
        <v>65</v>
      </c>
      <c r="I7" s="22" t="s">
        <v>82</v>
      </c>
      <c r="J7" s="22" t="s">
        <v>82</v>
      </c>
      <c r="K7" s="22" t="s">
        <v>83</v>
      </c>
      <c r="L7" s="22" t="s">
        <v>82</v>
      </c>
      <c r="M7" s="22"/>
      <c r="N7" s="22" t="s">
        <v>85</v>
      </c>
      <c r="O7" s="22" t="s">
        <v>83</v>
      </c>
      <c r="P7" s="22" t="s">
        <v>83</v>
      </c>
      <c r="Q7" s="22"/>
      <c r="R7" s="22" t="s">
        <v>83</v>
      </c>
      <c r="S7" s="22" t="s">
        <v>82</v>
      </c>
      <c r="T7" s="22" t="s">
        <v>83</v>
      </c>
      <c r="U7" s="22" t="s">
        <v>83</v>
      </c>
      <c r="V7" s="22" t="s">
        <v>84</v>
      </c>
      <c r="W7" s="22" t="s">
        <v>83</v>
      </c>
      <c r="X7" s="22"/>
      <c r="Y7" s="22" t="s">
        <v>82</v>
      </c>
      <c r="Z7" s="22" t="s">
        <v>85</v>
      </c>
      <c r="AA7" s="22" t="s">
        <v>85</v>
      </c>
      <c r="AB7" s="22"/>
      <c r="AC7" s="22" t="s">
        <v>83</v>
      </c>
      <c r="AD7" s="22" t="s">
        <v>83</v>
      </c>
      <c r="AE7" s="22"/>
      <c r="AF7" s="22" t="s">
        <v>82</v>
      </c>
      <c r="AG7" s="22" t="s">
        <v>85</v>
      </c>
      <c r="AH7" s="22" t="s">
        <v>85</v>
      </c>
      <c r="AI7" s="22"/>
      <c r="AJ7" s="22" t="s">
        <v>85</v>
      </c>
      <c r="AK7" s="22" t="s">
        <v>85</v>
      </c>
      <c r="AL7" s="22"/>
      <c r="AM7" s="22" t="s">
        <v>85</v>
      </c>
      <c r="AN7" s="22" t="s">
        <v>85</v>
      </c>
      <c r="AO7" s="22" t="s">
        <v>85</v>
      </c>
      <c r="AP7" s="22" t="s">
        <v>85</v>
      </c>
      <c r="AQ7" s="22"/>
      <c r="AR7" s="22">
        <v>1989</v>
      </c>
      <c r="AS7" s="22"/>
      <c r="AT7" s="22">
        <v>1991</v>
      </c>
      <c r="AU7" s="22"/>
      <c r="AV7" s="22"/>
      <c r="AW7" s="22"/>
      <c r="AX7" s="22"/>
      <c r="AY7" s="23">
        <v>9.9999999999999995E-8</v>
      </c>
      <c r="AZ7" s="22"/>
      <c r="BA7" s="22" t="s">
        <v>86</v>
      </c>
      <c r="BB7" s="22"/>
    </row>
    <row r="8" spans="1:54" ht="27.6" x14ac:dyDescent="0.25">
      <c r="A8" s="12"/>
      <c r="B8" s="12"/>
      <c r="C8" s="13">
        <v>2</v>
      </c>
      <c r="D8" s="12" t="s">
        <v>90</v>
      </c>
      <c r="E8" s="12" t="s">
        <v>77</v>
      </c>
      <c r="F8" s="12" t="s">
        <v>78</v>
      </c>
      <c r="G8" s="12" t="s">
        <v>79</v>
      </c>
      <c r="H8" s="12" t="s">
        <v>80</v>
      </c>
      <c r="I8" s="22" t="s">
        <v>82</v>
      </c>
      <c r="J8" s="22" t="s">
        <v>82</v>
      </c>
      <c r="K8" s="22" t="s">
        <v>83</v>
      </c>
      <c r="L8" s="22" t="s">
        <v>84</v>
      </c>
      <c r="M8" s="22"/>
      <c r="N8" s="22" t="s">
        <v>85</v>
      </c>
      <c r="O8" s="22" t="s">
        <v>82</v>
      </c>
      <c r="P8" s="22" t="s">
        <v>83</v>
      </c>
      <c r="Q8" s="22"/>
      <c r="R8" s="22" t="s">
        <v>82</v>
      </c>
      <c r="S8" s="22" t="s">
        <v>82</v>
      </c>
      <c r="T8" s="22" t="s">
        <v>82</v>
      </c>
      <c r="U8" s="22" t="s">
        <v>83</v>
      </c>
      <c r="V8" s="22" t="s">
        <v>84</v>
      </c>
      <c r="W8" s="22" t="s">
        <v>83</v>
      </c>
      <c r="X8" s="22"/>
      <c r="Y8" s="22" t="s">
        <v>83</v>
      </c>
      <c r="Z8" s="22" t="s">
        <v>83</v>
      </c>
      <c r="AA8" s="22" t="s">
        <v>85</v>
      </c>
      <c r="AB8" s="22"/>
      <c r="AC8" s="22" t="s">
        <v>83</v>
      </c>
      <c r="AD8" s="22" t="s">
        <v>83</v>
      </c>
      <c r="AE8" s="22"/>
      <c r="AF8" s="22" t="s">
        <v>84</v>
      </c>
      <c r="AG8" s="22" t="s">
        <v>83</v>
      </c>
      <c r="AH8" s="22" t="s">
        <v>82</v>
      </c>
      <c r="AI8" s="22"/>
      <c r="AJ8" s="22" t="s">
        <v>85</v>
      </c>
      <c r="AK8" s="22" t="s">
        <v>83</v>
      </c>
      <c r="AL8" s="22"/>
      <c r="AM8" s="22" t="s">
        <v>83</v>
      </c>
      <c r="AN8" s="22" t="s">
        <v>84</v>
      </c>
      <c r="AO8" s="22" t="s">
        <v>85</v>
      </c>
      <c r="AP8" s="22" t="s">
        <v>83</v>
      </c>
      <c r="AQ8" s="22"/>
      <c r="AR8" s="22">
        <v>1985</v>
      </c>
      <c r="AS8" s="22"/>
      <c r="AT8" s="22">
        <v>2017</v>
      </c>
      <c r="AU8" s="22"/>
      <c r="AV8" s="22"/>
      <c r="AW8" s="22"/>
      <c r="AX8" s="22"/>
      <c r="AY8" s="23">
        <v>4.9999999999999998E-8</v>
      </c>
      <c r="AZ8" s="22"/>
      <c r="BA8" s="22" t="s">
        <v>88</v>
      </c>
      <c r="BB8" s="2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L8"/>
  <sheetViews>
    <sheetView workbookViewId="0">
      <pane xSplit="7" ySplit="1" topLeftCell="H2" activePane="bottomRight" state="frozen"/>
      <selection pane="topRight" activeCell="H1" sqref="H1"/>
      <selection pane="bottomLeft" activeCell="A2" sqref="A2"/>
      <selection pane="bottomRight" activeCell="G6" sqref="G6"/>
    </sheetView>
  </sheetViews>
  <sheetFormatPr defaultColWidth="12.6640625" defaultRowHeight="15.75" customHeight="1" x14ac:dyDescent="0.25"/>
  <cols>
    <col min="6" max="6" width="34.44140625" customWidth="1"/>
    <col min="7" max="7" width="18.6640625" customWidth="1"/>
    <col min="8" max="8" width="30.44140625" customWidth="1"/>
    <col min="9" max="62" width="14.33203125" customWidth="1"/>
    <col min="63" max="63" width="18.6640625" customWidth="1"/>
    <col min="64" max="64" width="14.33203125" customWidth="1"/>
  </cols>
  <sheetData>
    <row r="1" spans="1:64" ht="207" x14ac:dyDescent="0.25">
      <c r="A1" s="5" t="s">
        <v>0</v>
      </c>
      <c r="B1" s="26" t="s">
        <v>1</v>
      </c>
      <c r="C1" s="6" t="s">
        <v>2</v>
      </c>
      <c r="D1" s="27" t="s">
        <v>3</v>
      </c>
      <c r="E1" s="7" t="s">
        <v>4</v>
      </c>
      <c r="F1" s="28" t="s">
        <v>5</v>
      </c>
      <c r="G1" s="8" t="s">
        <v>6</v>
      </c>
      <c r="H1" s="8" t="s">
        <v>7</v>
      </c>
      <c r="I1" s="9" t="s">
        <v>8</v>
      </c>
      <c r="J1" s="29" t="s">
        <v>9</v>
      </c>
      <c r="K1" s="29" t="s">
        <v>91</v>
      </c>
      <c r="L1" s="29" t="s">
        <v>92</v>
      </c>
      <c r="M1" s="29" t="s">
        <v>93</v>
      </c>
      <c r="N1" s="30" t="s">
        <v>94</v>
      </c>
      <c r="O1" s="29" t="s">
        <v>95</v>
      </c>
      <c r="P1" s="29" t="s">
        <v>96</v>
      </c>
      <c r="Q1" s="29" t="s">
        <v>97</v>
      </c>
      <c r="R1" s="29" t="s">
        <v>98</v>
      </c>
      <c r="S1" s="29" t="s">
        <v>15</v>
      </c>
      <c r="T1" s="30" t="s">
        <v>99</v>
      </c>
      <c r="U1" s="29" t="s">
        <v>17</v>
      </c>
      <c r="V1" s="29" t="s">
        <v>100</v>
      </c>
      <c r="W1" s="29" t="s">
        <v>101</v>
      </c>
      <c r="X1" s="29" t="s">
        <v>102</v>
      </c>
      <c r="Y1" s="29" t="s">
        <v>103</v>
      </c>
      <c r="Z1" s="29" t="s">
        <v>20</v>
      </c>
      <c r="AA1" s="29" t="s">
        <v>104</v>
      </c>
      <c r="AB1" s="30" t="s">
        <v>105</v>
      </c>
      <c r="AC1" s="29" t="s">
        <v>106</v>
      </c>
      <c r="AD1" s="29" t="s">
        <v>107</v>
      </c>
      <c r="AE1" s="29" t="s">
        <v>108</v>
      </c>
      <c r="AF1" s="29" t="s">
        <v>109</v>
      </c>
      <c r="AG1" s="29" t="s">
        <v>110</v>
      </c>
      <c r="AH1" s="30" t="s">
        <v>111</v>
      </c>
      <c r="AI1" s="29" t="s">
        <v>28</v>
      </c>
      <c r="AJ1" s="29" t="s">
        <v>29</v>
      </c>
      <c r="AK1" s="30" t="s">
        <v>112</v>
      </c>
      <c r="AL1" s="29" t="s">
        <v>113</v>
      </c>
      <c r="AM1" s="29" t="s">
        <v>114</v>
      </c>
      <c r="AN1" s="29" t="s">
        <v>115</v>
      </c>
      <c r="AO1" s="29" t="s">
        <v>116</v>
      </c>
      <c r="AP1" s="30" t="s">
        <v>117</v>
      </c>
      <c r="AQ1" s="29" t="s">
        <v>35</v>
      </c>
      <c r="AR1" s="29" t="s">
        <v>118</v>
      </c>
      <c r="AS1" s="29" t="s">
        <v>119</v>
      </c>
      <c r="AT1" s="29" t="s">
        <v>36</v>
      </c>
      <c r="AU1" s="30" t="s">
        <v>120</v>
      </c>
      <c r="AV1" s="29" t="s">
        <v>121</v>
      </c>
      <c r="AW1" s="29" t="s">
        <v>38</v>
      </c>
      <c r="AX1" s="29" t="s">
        <v>122</v>
      </c>
      <c r="AY1" s="29" t="s">
        <v>123</v>
      </c>
      <c r="AZ1" s="29" t="s">
        <v>124</v>
      </c>
      <c r="BA1" s="30" t="s">
        <v>125</v>
      </c>
      <c r="BB1" s="31" t="s">
        <v>126</v>
      </c>
      <c r="BC1" s="10" t="s">
        <v>127</v>
      </c>
      <c r="BD1" s="31" t="s">
        <v>128</v>
      </c>
      <c r="BE1" s="10" t="s">
        <v>127</v>
      </c>
      <c r="BF1" s="30" t="s">
        <v>129</v>
      </c>
      <c r="BG1" s="10" t="s">
        <v>47</v>
      </c>
      <c r="BH1" s="30" t="s">
        <v>48</v>
      </c>
      <c r="BI1" s="32" t="s">
        <v>49</v>
      </c>
      <c r="BJ1" s="32" t="s">
        <v>50</v>
      </c>
      <c r="BK1" s="30" t="s">
        <v>130</v>
      </c>
      <c r="BL1" s="32" t="s">
        <v>52</v>
      </c>
    </row>
    <row r="2" spans="1:64" ht="28.2" x14ac:dyDescent="0.3">
      <c r="A2" s="33"/>
      <c r="B2" s="34"/>
      <c r="C2" s="17">
        <f t="shared" ref="C2:D2" si="0">BG2</f>
        <v>-7</v>
      </c>
      <c r="D2" s="13" t="str">
        <f t="shared" si="0"/>
        <v>Moderate Risk</v>
      </c>
      <c r="E2" s="35" t="s">
        <v>53</v>
      </c>
      <c r="F2" s="12" t="s">
        <v>54</v>
      </c>
      <c r="G2" s="36" t="s">
        <v>55</v>
      </c>
      <c r="H2" s="36" t="s">
        <v>56</v>
      </c>
      <c r="I2" s="37">
        <v>-1</v>
      </c>
      <c r="J2" s="37">
        <v>-1</v>
      </c>
      <c r="K2" s="37">
        <v>-1</v>
      </c>
      <c r="L2" s="37">
        <v>-2</v>
      </c>
      <c r="M2" s="37">
        <v>-1</v>
      </c>
      <c r="N2" s="16">
        <f t="shared" ref="N2:N8" si="1">SUM(I2:M2)</f>
        <v>-6</v>
      </c>
      <c r="O2" s="37">
        <v>0</v>
      </c>
      <c r="P2" s="37">
        <v>0</v>
      </c>
      <c r="Q2" s="37">
        <v>2</v>
      </c>
      <c r="R2" s="37">
        <v>2</v>
      </c>
      <c r="S2" s="37">
        <v>-1</v>
      </c>
      <c r="T2" s="16">
        <f t="shared" ref="T2:T8" si="2">SUM(O2:S2)</f>
        <v>3</v>
      </c>
      <c r="U2" s="37">
        <v>0</v>
      </c>
      <c r="V2" s="37">
        <v>-1</v>
      </c>
      <c r="W2" s="37">
        <v>0</v>
      </c>
      <c r="X2" s="37">
        <v>1</v>
      </c>
      <c r="Y2" s="37">
        <v>1</v>
      </c>
      <c r="Z2" s="37">
        <v>0</v>
      </c>
      <c r="AA2" s="37">
        <v>0</v>
      </c>
      <c r="AB2" s="16">
        <f t="shared" ref="AB2:AB8" si="3">SUM(U2:AA2)</f>
        <v>1</v>
      </c>
      <c r="AC2" s="37">
        <v>1</v>
      </c>
      <c r="AD2" s="37">
        <v>1</v>
      </c>
      <c r="AE2" s="37">
        <v>1</v>
      </c>
      <c r="AF2" s="37">
        <v>0</v>
      </c>
      <c r="AG2" s="37">
        <v>0</v>
      </c>
      <c r="AH2" s="16">
        <f t="shared" ref="AH2:AH8" si="4">SUM(AC2:AG2)</f>
        <v>3</v>
      </c>
      <c r="AI2" s="38">
        <v>2</v>
      </c>
      <c r="AJ2" s="37">
        <v>2</v>
      </c>
      <c r="AK2" s="16">
        <f t="shared" ref="AK2:AK8" si="5">SUM(AI2, AJ2)</f>
        <v>4</v>
      </c>
      <c r="AL2" s="37">
        <v>-2</v>
      </c>
      <c r="AM2" s="37">
        <v>1</v>
      </c>
      <c r="AN2" s="37">
        <v>0</v>
      </c>
      <c r="AO2" s="37">
        <v>-2</v>
      </c>
      <c r="AP2" s="16">
        <f t="shared" ref="AP2:AP8" si="6">SUM(AL2:AO2)</f>
        <v>-3</v>
      </c>
      <c r="AQ2" s="37">
        <v>0</v>
      </c>
      <c r="AR2" s="37">
        <v>0</v>
      </c>
      <c r="AS2" s="37">
        <v>0</v>
      </c>
      <c r="AT2" s="37">
        <v>-1</v>
      </c>
      <c r="AU2" s="16">
        <f t="shared" ref="AU2:AU8" si="7">SUM(AQ2:AT2)</f>
        <v>-1</v>
      </c>
      <c r="AV2" s="37">
        <v>0</v>
      </c>
      <c r="AW2" s="37">
        <v>0</v>
      </c>
      <c r="AX2" s="37">
        <v>0</v>
      </c>
      <c r="AY2" s="37">
        <v>0</v>
      </c>
      <c r="AZ2" s="37">
        <v>0</v>
      </c>
      <c r="BA2" s="16">
        <f t="shared" ref="BA2:BA8" si="8">SUM(AV2:AZ2)</f>
        <v>0</v>
      </c>
      <c r="BB2" s="37">
        <v>2001</v>
      </c>
      <c r="BC2" s="39" t="str">
        <f t="shared" ref="BC2:BC8" si="9">IF(AND(2024-BB2&lt;6),"0",IF(AND(2024-BB2&gt;15),"-4","-2"))</f>
        <v>-4</v>
      </c>
      <c r="BD2" s="40"/>
      <c r="BE2" s="39" t="str">
        <f t="shared" ref="BE2:BE8" si="10">IF(AND(2024-BD2&lt;6),"0",IF(AND(2024-BD2&gt;15),"-4","-2"))</f>
        <v>-4</v>
      </c>
      <c r="BF2" s="39">
        <f t="shared" ref="BF2:BF8" si="11">BC2+BE2</f>
        <v>-8</v>
      </c>
      <c r="BG2" s="41">
        <f t="shared" ref="BG2:BG8" si="12">SUM(N2,T2, AB2, AH2, AK2, AP2, AU2, BA2, BF2)</f>
        <v>-7</v>
      </c>
      <c r="BH2" s="41" t="str">
        <f t="shared" ref="BH2:BH8" si="13">IF(BG2&gt;22,"Low Risk",IF(AND(BG2&gt;=-12,BG2&lt;23),"Moderate Risk",IF(BG2&lt;=-13,"High Risk")))</f>
        <v>Moderate Risk</v>
      </c>
      <c r="BI2" s="42">
        <v>3.9219999999999999E-4</v>
      </c>
      <c r="BJ2" s="18" t="str">
        <f t="shared" ref="BJ2:BJ8" si="14">IF(AND(BI2&gt;=0,BI2&lt;3),"-5",IF(AND(BI2&gt;=3,BI2&lt;5),"-6",IF(AND(BI2&gt;=5,BI2&lt;7),"-7",IF(AND(BI2&gt;=7,BI2&lt;9),"-8",IF(AND(BI2&gt;=9,BI2&lt;11),"-9",IF(AND(BI2&gt;=11,BI2&lt;13),"-10",IF(AND(BI2&gt;=13,BI2&lt;15),"-11",IF(AND(BI2&gt;=15,BI2&lt;17),"-12",IF(AND(BI2&gt;=17,BI2&lt;18),"-13",IF(AND(BI2&gt;=18,BI2&lt;20),"-14",IF(BI2&gt;=20,"-15", "Undefined")))))))))))</f>
        <v>-5</v>
      </c>
      <c r="BK2" s="43">
        <v>3</v>
      </c>
      <c r="BL2" s="44">
        <f t="shared" ref="BL2:BL8" si="15">BG2+BJ2+BK2</f>
        <v>-9</v>
      </c>
    </row>
    <row r="3" spans="1:64" ht="14.4" x14ac:dyDescent="0.3">
      <c r="A3" s="33"/>
      <c r="B3" s="34"/>
      <c r="C3" s="17">
        <f t="shared" ref="C3:D3" si="16">BG3</f>
        <v>46</v>
      </c>
      <c r="D3" s="13" t="str">
        <f t="shared" si="16"/>
        <v>Low Risk</v>
      </c>
      <c r="E3" s="14" t="s">
        <v>57</v>
      </c>
      <c r="F3" s="12" t="s">
        <v>58</v>
      </c>
      <c r="G3" s="45" t="s">
        <v>59</v>
      </c>
      <c r="H3" s="36" t="s">
        <v>60</v>
      </c>
      <c r="I3" s="15">
        <v>2</v>
      </c>
      <c r="J3" s="15">
        <v>2</v>
      </c>
      <c r="K3" s="15">
        <v>2</v>
      </c>
      <c r="L3" s="15">
        <v>2</v>
      </c>
      <c r="M3" s="15">
        <v>2</v>
      </c>
      <c r="N3" s="16">
        <f t="shared" si="1"/>
        <v>10</v>
      </c>
      <c r="O3" s="37">
        <v>0</v>
      </c>
      <c r="P3" s="15">
        <v>2</v>
      </c>
      <c r="Q3" s="15">
        <v>2</v>
      </c>
      <c r="R3" s="15">
        <v>2</v>
      </c>
      <c r="S3" s="15">
        <v>2</v>
      </c>
      <c r="T3" s="16">
        <f t="shared" si="2"/>
        <v>8</v>
      </c>
      <c r="U3" s="15">
        <v>1</v>
      </c>
      <c r="V3" s="15">
        <v>1</v>
      </c>
      <c r="W3" s="15">
        <v>1</v>
      </c>
      <c r="X3" s="15">
        <v>1</v>
      </c>
      <c r="Y3" s="15">
        <v>1</v>
      </c>
      <c r="Z3" s="15">
        <v>1</v>
      </c>
      <c r="AA3" s="15">
        <v>1</v>
      </c>
      <c r="AB3" s="16">
        <f t="shared" si="3"/>
        <v>7</v>
      </c>
      <c r="AC3" s="15">
        <v>1</v>
      </c>
      <c r="AD3" s="15">
        <v>1</v>
      </c>
      <c r="AE3" s="15">
        <v>1</v>
      </c>
      <c r="AF3" s="15">
        <v>2</v>
      </c>
      <c r="AG3" s="15">
        <v>2</v>
      </c>
      <c r="AH3" s="16">
        <f t="shared" si="4"/>
        <v>7</v>
      </c>
      <c r="AI3" s="15">
        <v>2</v>
      </c>
      <c r="AJ3" s="15">
        <v>2</v>
      </c>
      <c r="AK3" s="16">
        <f t="shared" si="5"/>
        <v>4</v>
      </c>
      <c r="AL3" s="15">
        <v>1</v>
      </c>
      <c r="AM3" s="15">
        <v>1</v>
      </c>
      <c r="AN3" s="15">
        <v>1</v>
      </c>
      <c r="AO3" s="15">
        <v>1</v>
      </c>
      <c r="AP3" s="16">
        <f t="shared" si="6"/>
        <v>4</v>
      </c>
      <c r="AQ3" s="15">
        <v>1</v>
      </c>
      <c r="AR3" s="15">
        <v>1</v>
      </c>
      <c r="AS3" s="15">
        <v>0</v>
      </c>
      <c r="AT3" s="15">
        <v>0</v>
      </c>
      <c r="AU3" s="16">
        <f t="shared" si="7"/>
        <v>2</v>
      </c>
      <c r="AV3" s="15">
        <v>2</v>
      </c>
      <c r="AW3" s="15">
        <v>2</v>
      </c>
      <c r="AX3" s="15">
        <v>0</v>
      </c>
      <c r="AY3" s="15">
        <v>0</v>
      </c>
      <c r="AZ3" s="15">
        <v>2</v>
      </c>
      <c r="BA3" s="16">
        <f t="shared" si="8"/>
        <v>6</v>
      </c>
      <c r="BB3" s="37">
        <v>2016</v>
      </c>
      <c r="BC3" s="39" t="str">
        <f t="shared" si="9"/>
        <v>-2</v>
      </c>
      <c r="BD3" s="37">
        <v>2020</v>
      </c>
      <c r="BE3" s="39" t="str">
        <f t="shared" si="10"/>
        <v>0</v>
      </c>
      <c r="BF3" s="39">
        <f t="shared" si="11"/>
        <v>-2</v>
      </c>
      <c r="BG3" s="41">
        <f t="shared" si="12"/>
        <v>46</v>
      </c>
      <c r="BH3" s="41" t="str">
        <f t="shared" si="13"/>
        <v>Low Risk</v>
      </c>
      <c r="BI3" s="42">
        <v>0</v>
      </c>
      <c r="BJ3" s="18" t="str">
        <f t="shared" si="14"/>
        <v>-5</v>
      </c>
      <c r="BK3" s="18">
        <v>5</v>
      </c>
      <c r="BL3" s="44">
        <f t="shared" si="15"/>
        <v>46</v>
      </c>
    </row>
    <row r="4" spans="1:64" ht="14.4" x14ac:dyDescent="0.3">
      <c r="A4" s="33"/>
      <c r="B4" s="46" t="s">
        <v>61</v>
      </c>
      <c r="C4" s="17">
        <v>37</v>
      </c>
      <c r="D4" s="13" t="s">
        <v>87</v>
      </c>
      <c r="E4" s="14" t="s">
        <v>62</v>
      </c>
      <c r="F4" s="12" t="s">
        <v>63</v>
      </c>
      <c r="G4" s="45" t="s">
        <v>64</v>
      </c>
      <c r="H4" s="47" t="s">
        <v>65</v>
      </c>
      <c r="I4" s="48">
        <v>2</v>
      </c>
      <c r="J4" s="48">
        <v>2</v>
      </c>
      <c r="K4" s="48">
        <v>2</v>
      </c>
      <c r="L4" s="48">
        <v>2</v>
      </c>
      <c r="M4" s="48">
        <v>2</v>
      </c>
      <c r="N4" s="16">
        <f t="shared" si="1"/>
        <v>10</v>
      </c>
      <c r="O4" s="48">
        <v>2</v>
      </c>
      <c r="P4" s="48">
        <v>2</v>
      </c>
      <c r="Q4" s="48">
        <v>2</v>
      </c>
      <c r="R4" s="48">
        <v>2</v>
      </c>
      <c r="S4" s="48">
        <v>2</v>
      </c>
      <c r="T4" s="16">
        <f t="shared" si="2"/>
        <v>10</v>
      </c>
      <c r="U4" s="48">
        <v>-1</v>
      </c>
      <c r="V4" s="48">
        <v>1</v>
      </c>
      <c r="W4" s="48">
        <v>-1</v>
      </c>
      <c r="X4" s="48">
        <v>1</v>
      </c>
      <c r="Y4" s="48">
        <v>1</v>
      </c>
      <c r="Z4" s="37">
        <v>-1</v>
      </c>
      <c r="AA4" s="37">
        <v>-1</v>
      </c>
      <c r="AB4" s="16">
        <f t="shared" si="3"/>
        <v>-1</v>
      </c>
      <c r="AC4" s="48">
        <v>1</v>
      </c>
      <c r="AD4" s="48">
        <v>1</v>
      </c>
      <c r="AE4" s="48">
        <v>1</v>
      </c>
      <c r="AF4" s="48">
        <v>2</v>
      </c>
      <c r="AG4" s="48">
        <v>2</v>
      </c>
      <c r="AH4" s="16">
        <f t="shared" si="4"/>
        <v>7</v>
      </c>
      <c r="AI4" s="48">
        <v>2</v>
      </c>
      <c r="AJ4" s="48">
        <v>2</v>
      </c>
      <c r="AK4" s="16">
        <f t="shared" si="5"/>
        <v>4</v>
      </c>
      <c r="AL4" s="48">
        <v>1</v>
      </c>
      <c r="AM4" s="48">
        <v>1</v>
      </c>
      <c r="AN4" s="48">
        <v>1</v>
      </c>
      <c r="AO4" s="48">
        <v>1</v>
      </c>
      <c r="AP4" s="16">
        <f t="shared" si="6"/>
        <v>4</v>
      </c>
      <c r="AQ4" s="48">
        <v>1</v>
      </c>
      <c r="AR4" s="48">
        <v>1</v>
      </c>
      <c r="AS4" s="48">
        <v>1</v>
      </c>
      <c r="AT4" s="48">
        <v>-1</v>
      </c>
      <c r="AU4" s="16">
        <f t="shared" si="7"/>
        <v>2</v>
      </c>
      <c r="AV4" s="48">
        <v>2</v>
      </c>
      <c r="AW4" s="48">
        <v>2</v>
      </c>
      <c r="AX4" s="48">
        <v>2</v>
      </c>
      <c r="AY4" s="48">
        <v>2</v>
      </c>
      <c r="AZ4" s="48">
        <v>-1</v>
      </c>
      <c r="BA4" s="16">
        <f t="shared" si="8"/>
        <v>7</v>
      </c>
      <c r="BB4" s="37">
        <v>1992</v>
      </c>
      <c r="BC4" s="39" t="str">
        <f t="shared" si="9"/>
        <v>-4</v>
      </c>
      <c r="BD4" s="37">
        <v>2013</v>
      </c>
      <c r="BE4" s="39" t="str">
        <f t="shared" si="10"/>
        <v>-2</v>
      </c>
      <c r="BF4" s="39">
        <f t="shared" si="11"/>
        <v>-6</v>
      </c>
      <c r="BG4" s="41">
        <f t="shared" si="12"/>
        <v>37</v>
      </c>
      <c r="BH4" s="41" t="str">
        <f t="shared" si="13"/>
        <v>Low Risk</v>
      </c>
      <c r="BI4" s="42">
        <v>3.6999999999999998E-2</v>
      </c>
      <c r="BJ4" s="18" t="str">
        <f t="shared" si="14"/>
        <v>-5</v>
      </c>
      <c r="BK4" s="44">
        <v>5</v>
      </c>
      <c r="BL4" s="44">
        <f t="shared" si="15"/>
        <v>37</v>
      </c>
    </row>
    <row r="5" spans="1:64" ht="14.4" x14ac:dyDescent="0.3">
      <c r="A5" s="46" t="s">
        <v>61</v>
      </c>
      <c r="B5" s="34"/>
      <c r="C5" s="17">
        <f t="shared" ref="C5:D5" si="17">BG5</f>
        <v>32</v>
      </c>
      <c r="D5" s="13" t="str">
        <f t="shared" si="17"/>
        <v>Low Risk</v>
      </c>
      <c r="E5" s="35" t="s">
        <v>66</v>
      </c>
      <c r="F5" s="12" t="s">
        <v>67</v>
      </c>
      <c r="G5" s="45" t="s">
        <v>68</v>
      </c>
      <c r="H5" s="36" t="s">
        <v>69</v>
      </c>
      <c r="I5" s="15">
        <v>2</v>
      </c>
      <c r="J5" s="15">
        <v>2</v>
      </c>
      <c r="K5" s="15">
        <v>2</v>
      </c>
      <c r="L5" s="48">
        <v>-2</v>
      </c>
      <c r="M5" s="15">
        <v>-1</v>
      </c>
      <c r="N5" s="16">
        <f t="shared" si="1"/>
        <v>3</v>
      </c>
      <c r="O5" s="37">
        <v>0</v>
      </c>
      <c r="P5" s="15">
        <v>2</v>
      </c>
      <c r="Q5" s="15">
        <v>2</v>
      </c>
      <c r="R5" s="15">
        <v>2</v>
      </c>
      <c r="S5" s="15">
        <v>2</v>
      </c>
      <c r="T5" s="16">
        <f t="shared" si="2"/>
        <v>8</v>
      </c>
      <c r="U5" s="15">
        <v>1</v>
      </c>
      <c r="V5" s="15">
        <v>1</v>
      </c>
      <c r="W5" s="15">
        <v>1</v>
      </c>
      <c r="X5" s="15">
        <v>1</v>
      </c>
      <c r="Y5" s="15">
        <v>1</v>
      </c>
      <c r="Z5" s="15">
        <v>1</v>
      </c>
      <c r="AA5" s="15">
        <v>0</v>
      </c>
      <c r="AB5" s="16">
        <f t="shared" si="3"/>
        <v>6</v>
      </c>
      <c r="AC5" s="15">
        <v>1</v>
      </c>
      <c r="AD5" s="15">
        <v>1</v>
      </c>
      <c r="AE5" s="15">
        <v>1</v>
      </c>
      <c r="AF5" s="15">
        <v>2</v>
      </c>
      <c r="AG5" s="15">
        <v>2</v>
      </c>
      <c r="AH5" s="16">
        <f t="shared" si="4"/>
        <v>7</v>
      </c>
      <c r="AI5" s="15">
        <v>2</v>
      </c>
      <c r="AJ5" s="15">
        <v>2</v>
      </c>
      <c r="AK5" s="16">
        <f t="shared" si="5"/>
        <v>4</v>
      </c>
      <c r="AL5" s="15">
        <v>1</v>
      </c>
      <c r="AM5" s="15">
        <v>1</v>
      </c>
      <c r="AN5" s="15">
        <v>1</v>
      </c>
      <c r="AO5" s="15">
        <v>1</v>
      </c>
      <c r="AP5" s="16">
        <f t="shared" si="6"/>
        <v>4</v>
      </c>
      <c r="AQ5" s="15">
        <v>1</v>
      </c>
      <c r="AR5" s="15">
        <v>0</v>
      </c>
      <c r="AS5" s="15">
        <v>0</v>
      </c>
      <c r="AT5" s="15">
        <v>1</v>
      </c>
      <c r="AU5" s="16">
        <f t="shared" si="7"/>
        <v>2</v>
      </c>
      <c r="AV5" s="15">
        <v>-1</v>
      </c>
      <c r="AW5" s="15">
        <v>2</v>
      </c>
      <c r="AX5" s="15">
        <v>-1</v>
      </c>
      <c r="AY5" s="15">
        <v>2</v>
      </c>
      <c r="AZ5" s="15">
        <v>2</v>
      </c>
      <c r="BA5" s="16">
        <f t="shared" si="8"/>
        <v>4</v>
      </c>
      <c r="BB5" s="38">
        <v>2001</v>
      </c>
      <c r="BC5" s="39" t="str">
        <f t="shared" si="9"/>
        <v>-4</v>
      </c>
      <c r="BD5" s="38">
        <v>2013</v>
      </c>
      <c r="BE5" s="39" t="str">
        <f t="shared" si="10"/>
        <v>-2</v>
      </c>
      <c r="BF5" s="39">
        <f t="shared" si="11"/>
        <v>-6</v>
      </c>
      <c r="BG5" s="41">
        <f t="shared" si="12"/>
        <v>32</v>
      </c>
      <c r="BH5" s="41" t="str">
        <f t="shared" si="13"/>
        <v>Low Risk</v>
      </c>
      <c r="BI5" s="42">
        <v>4.6E-6</v>
      </c>
      <c r="BJ5" s="18" t="str">
        <f t="shared" si="14"/>
        <v>-5</v>
      </c>
      <c r="BK5" s="18">
        <v>3</v>
      </c>
      <c r="BL5" s="44">
        <f t="shared" si="15"/>
        <v>30</v>
      </c>
    </row>
    <row r="6" spans="1:64" ht="28.2" x14ac:dyDescent="0.3">
      <c r="A6" s="33"/>
      <c r="B6" s="34"/>
      <c r="C6" s="17">
        <f t="shared" ref="C6:D6" si="18">BG6</f>
        <v>20</v>
      </c>
      <c r="D6" s="13" t="str">
        <f t="shared" si="18"/>
        <v>Moderate Risk</v>
      </c>
      <c r="E6" s="14" t="s">
        <v>70</v>
      </c>
      <c r="F6" s="12" t="s">
        <v>71</v>
      </c>
      <c r="G6" s="45" t="s">
        <v>72</v>
      </c>
      <c r="H6" s="36" t="s">
        <v>73</v>
      </c>
      <c r="I6" s="37">
        <v>2</v>
      </c>
      <c r="J6" s="37">
        <v>2</v>
      </c>
      <c r="K6" s="37">
        <v>2</v>
      </c>
      <c r="L6" s="37">
        <v>-2</v>
      </c>
      <c r="M6" s="37">
        <v>2</v>
      </c>
      <c r="N6" s="16">
        <f t="shared" si="1"/>
        <v>6</v>
      </c>
      <c r="O6" s="37">
        <v>0</v>
      </c>
      <c r="P6" s="37">
        <v>2</v>
      </c>
      <c r="Q6" s="37">
        <v>-1</v>
      </c>
      <c r="R6" s="37">
        <v>2</v>
      </c>
      <c r="S6" s="37">
        <v>-1</v>
      </c>
      <c r="T6" s="16">
        <f t="shared" si="2"/>
        <v>2</v>
      </c>
      <c r="U6" s="37">
        <v>1</v>
      </c>
      <c r="V6" s="37">
        <v>1</v>
      </c>
      <c r="W6" s="37">
        <v>1</v>
      </c>
      <c r="X6" s="37">
        <v>1</v>
      </c>
      <c r="Y6" s="37">
        <v>1</v>
      </c>
      <c r="Z6" s="37">
        <v>0</v>
      </c>
      <c r="AA6" s="37">
        <v>0</v>
      </c>
      <c r="AB6" s="16">
        <f t="shared" si="3"/>
        <v>5</v>
      </c>
      <c r="AC6" s="37">
        <v>1</v>
      </c>
      <c r="AD6" s="37">
        <v>1</v>
      </c>
      <c r="AE6" s="37">
        <v>1</v>
      </c>
      <c r="AF6" s="37">
        <v>2</v>
      </c>
      <c r="AG6" s="37">
        <v>2</v>
      </c>
      <c r="AH6" s="16">
        <f t="shared" si="4"/>
        <v>7</v>
      </c>
      <c r="AI6" s="38">
        <v>2</v>
      </c>
      <c r="AJ6" s="37">
        <v>2</v>
      </c>
      <c r="AK6" s="16">
        <f t="shared" si="5"/>
        <v>4</v>
      </c>
      <c r="AL6" s="37">
        <v>1</v>
      </c>
      <c r="AM6" s="37">
        <v>1</v>
      </c>
      <c r="AN6" s="37">
        <v>1</v>
      </c>
      <c r="AO6" s="37">
        <v>-2</v>
      </c>
      <c r="AP6" s="16">
        <f t="shared" si="6"/>
        <v>1</v>
      </c>
      <c r="AQ6" s="37">
        <v>1</v>
      </c>
      <c r="AR6" s="37">
        <v>0</v>
      </c>
      <c r="AS6" s="37">
        <v>0</v>
      </c>
      <c r="AT6" s="37">
        <v>1</v>
      </c>
      <c r="AU6" s="16">
        <f t="shared" si="7"/>
        <v>2</v>
      </c>
      <c r="AV6" s="37">
        <v>0</v>
      </c>
      <c r="AW6" s="37">
        <v>0</v>
      </c>
      <c r="AX6" s="37">
        <v>-1</v>
      </c>
      <c r="AY6" s="37">
        <v>-1</v>
      </c>
      <c r="AZ6" s="37">
        <v>-1</v>
      </c>
      <c r="BA6" s="16">
        <f t="shared" si="8"/>
        <v>-3</v>
      </c>
      <c r="BB6" s="37">
        <v>2000</v>
      </c>
      <c r="BC6" s="39" t="str">
        <f t="shared" si="9"/>
        <v>-4</v>
      </c>
      <c r="BD6" s="37">
        <v>2020</v>
      </c>
      <c r="BE6" s="39" t="str">
        <f t="shared" si="10"/>
        <v>0</v>
      </c>
      <c r="BF6" s="39">
        <f t="shared" si="11"/>
        <v>-4</v>
      </c>
      <c r="BG6" s="41">
        <f t="shared" si="12"/>
        <v>20</v>
      </c>
      <c r="BH6" s="41" t="str">
        <f t="shared" si="13"/>
        <v>Moderate Risk</v>
      </c>
      <c r="BI6" s="42">
        <v>1.7600000000000001E-5</v>
      </c>
      <c r="BJ6" s="18" t="str">
        <f t="shared" si="14"/>
        <v>-5</v>
      </c>
      <c r="BK6" s="43">
        <v>5</v>
      </c>
      <c r="BL6" s="44">
        <f t="shared" si="15"/>
        <v>20</v>
      </c>
    </row>
    <row r="7" spans="1:64" ht="28.2" x14ac:dyDescent="0.3">
      <c r="A7" s="33"/>
      <c r="B7" s="34"/>
      <c r="C7" s="17">
        <f t="shared" ref="C7:D7" si="19">BG7</f>
        <v>-4</v>
      </c>
      <c r="D7" s="13" t="str">
        <f t="shared" si="19"/>
        <v>Moderate Risk</v>
      </c>
      <c r="E7" s="14" t="s">
        <v>74</v>
      </c>
      <c r="F7" s="12" t="s">
        <v>75</v>
      </c>
      <c r="G7" s="45" t="s">
        <v>76</v>
      </c>
      <c r="H7" s="36" t="s">
        <v>65</v>
      </c>
      <c r="I7" s="48">
        <v>-1</v>
      </c>
      <c r="J7" s="48">
        <v>2</v>
      </c>
      <c r="K7" s="48">
        <v>0</v>
      </c>
      <c r="L7" s="48">
        <v>-2</v>
      </c>
      <c r="M7" s="48">
        <v>2</v>
      </c>
      <c r="N7" s="16">
        <f t="shared" si="1"/>
        <v>1</v>
      </c>
      <c r="O7" s="37">
        <v>0</v>
      </c>
      <c r="P7" s="48">
        <v>0</v>
      </c>
      <c r="Q7" s="48">
        <v>-1</v>
      </c>
      <c r="R7" s="48">
        <v>0</v>
      </c>
      <c r="S7" s="48">
        <v>-1</v>
      </c>
      <c r="T7" s="16">
        <f t="shared" si="2"/>
        <v>-2</v>
      </c>
      <c r="U7" s="48">
        <v>-1</v>
      </c>
      <c r="V7" s="48">
        <v>0</v>
      </c>
      <c r="W7" s="48">
        <v>0</v>
      </c>
      <c r="X7" s="48">
        <v>0</v>
      </c>
      <c r="Y7" s="48">
        <v>-1</v>
      </c>
      <c r="Z7" s="48">
        <v>1</v>
      </c>
      <c r="AA7" s="48">
        <v>-1</v>
      </c>
      <c r="AB7" s="16">
        <f t="shared" si="3"/>
        <v>-2</v>
      </c>
      <c r="AC7" s="48">
        <v>0</v>
      </c>
      <c r="AD7" s="48">
        <v>1</v>
      </c>
      <c r="AE7" s="48">
        <v>0</v>
      </c>
      <c r="AF7" s="48">
        <v>0</v>
      </c>
      <c r="AG7" s="48">
        <v>0</v>
      </c>
      <c r="AH7" s="16">
        <f t="shared" si="4"/>
        <v>1</v>
      </c>
      <c r="AI7" s="48">
        <v>2</v>
      </c>
      <c r="AJ7" s="48">
        <v>2</v>
      </c>
      <c r="AK7" s="16">
        <f t="shared" si="5"/>
        <v>4</v>
      </c>
      <c r="AL7" s="48">
        <v>1</v>
      </c>
      <c r="AM7" s="48">
        <v>0</v>
      </c>
      <c r="AN7" s="48">
        <v>0</v>
      </c>
      <c r="AO7" s="48">
        <v>1</v>
      </c>
      <c r="AP7" s="16">
        <f t="shared" si="6"/>
        <v>2</v>
      </c>
      <c r="AQ7" s="48">
        <v>0</v>
      </c>
      <c r="AR7" s="48">
        <v>0</v>
      </c>
      <c r="AS7" s="48">
        <v>0</v>
      </c>
      <c r="AT7" s="48">
        <v>0</v>
      </c>
      <c r="AU7" s="16">
        <f t="shared" si="7"/>
        <v>0</v>
      </c>
      <c r="AV7" s="48">
        <v>0</v>
      </c>
      <c r="AW7" s="48">
        <v>0</v>
      </c>
      <c r="AX7" s="48">
        <v>0</v>
      </c>
      <c r="AY7" s="48">
        <v>0</v>
      </c>
      <c r="AZ7" s="48">
        <v>0</v>
      </c>
      <c r="BA7" s="16">
        <f t="shared" si="8"/>
        <v>0</v>
      </c>
      <c r="BB7" s="37">
        <v>1989</v>
      </c>
      <c r="BC7" s="39" t="str">
        <f t="shared" si="9"/>
        <v>-4</v>
      </c>
      <c r="BD7" s="37">
        <v>1991</v>
      </c>
      <c r="BE7" s="39" t="str">
        <f t="shared" si="10"/>
        <v>-4</v>
      </c>
      <c r="BF7" s="39">
        <f t="shared" si="11"/>
        <v>-8</v>
      </c>
      <c r="BG7" s="41">
        <f t="shared" si="12"/>
        <v>-4</v>
      </c>
      <c r="BH7" s="41" t="str">
        <f t="shared" si="13"/>
        <v>Moderate Risk</v>
      </c>
      <c r="BI7" s="42">
        <v>9.9999999999999995E-8</v>
      </c>
      <c r="BJ7" s="18" t="str">
        <f t="shared" si="14"/>
        <v>-5</v>
      </c>
      <c r="BK7" s="44">
        <v>3</v>
      </c>
      <c r="BL7" s="44">
        <f t="shared" si="15"/>
        <v>-6</v>
      </c>
    </row>
    <row r="8" spans="1:64" ht="28.2" x14ac:dyDescent="0.3">
      <c r="A8" s="33"/>
      <c r="B8" s="34"/>
      <c r="C8" s="17">
        <f t="shared" ref="C8:D8" si="20">BG8</f>
        <v>14</v>
      </c>
      <c r="D8" s="13" t="str">
        <f t="shared" si="20"/>
        <v>Moderate Risk</v>
      </c>
      <c r="E8" s="35" t="s">
        <v>77</v>
      </c>
      <c r="F8" s="12" t="s">
        <v>78</v>
      </c>
      <c r="G8" s="45" t="s">
        <v>79</v>
      </c>
      <c r="H8" s="36" t="s">
        <v>80</v>
      </c>
      <c r="I8" s="48">
        <v>-1</v>
      </c>
      <c r="J8" s="48">
        <v>2</v>
      </c>
      <c r="K8" s="48">
        <v>0</v>
      </c>
      <c r="L8" s="48">
        <v>-2</v>
      </c>
      <c r="M8" s="48">
        <v>0</v>
      </c>
      <c r="N8" s="16">
        <f t="shared" si="1"/>
        <v>-1</v>
      </c>
      <c r="O8" s="37">
        <v>0</v>
      </c>
      <c r="P8" s="48">
        <v>0</v>
      </c>
      <c r="Q8" s="48">
        <v>2</v>
      </c>
      <c r="R8" s="48">
        <v>2</v>
      </c>
      <c r="S8" s="48">
        <v>-1</v>
      </c>
      <c r="T8" s="16">
        <f t="shared" si="2"/>
        <v>3</v>
      </c>
      <c r="U8" s="48">
        <v>1</v>
      </c>
      <c r="V8" s="48">
        <v>0</v>
      </c>
      <c r="W8" s="48">
        <v>1</v>
      </c>
      <c r="X8" s="48">
        <v>1</v>
      </c>
      <c r="Y8" s="48">
        <v>1</v>
      </c>
      <c r="Z8" s="48">
        <v>1</v>
      </c>
      <c r="AA8" s="48">
        <v>1</v>
      </c>
      <c r="AB8" s="16">
        <f t="shared" si="3"/>
        <v>6</v>
      </c>
      <c r="AC8" s="48">
        <v>-1</v>
      </c>
      <c r="AD8" s="48">
        <v>-1</v>
      </c>
      <c r="AE8" s="48">
        <v>-1</v>
      </c>
      <c r="AF8" s="48">
        <v>0</v>
      </c>
      <c r="AG8" s="48">
        <v>0</v>
      </c>
      <c r="AH8" s="16">
        <f t="shared" si="4"/>
        <v>-3</v>
      </c>
      <c r="AI8" s="48">
        <v>2</v>
      </c>
      <c r="AJ8" s="48">
        <v>2</v>
      </c>
      <c r="AK8" s="16">
        <f t="shared" si="5"/>
        <v>4</v>
      </c>
      <c r="AL8" s="48">
        <v>1</v>
      </c>
      <c r="AM8" s="48">
        <v>1</v>
      </c>
      <c r="AN8" s="48">
        <v>1</v>
      </c>
      <c r="AO8" s="48">
        <v>1</v>
      </c>
      <c r="AP8" s="16">
        <f t="shared" si="6"/>
        <v>4</v>
      </c>
      <c r="AQ8" s="48">
        <v>0</v>
      </c>
      <c r="AR8" s="48">
        <v>0</v>
      </c>
      <c r="AS8" s="48">
        <v>0</v>
      </c>
      <c r="AT8" s="48">
        <v>-1</v>
      </c>
      <c r="AU8" s="16">
        <f t="shared" si="7"/>
        <v>-1</v>
      </c>
      <c r="AV8" s="48">
        <v>2</v>
      </c>
      <c r="AW8" s="48">
        <v>2</v>
      </c>
      <c r="AX8" s="48">
        <v>2</v>
      </c>
      <c r="AY8" s="48">
        <v>0</v>
      </c>
      <c r="AZ8" s="48">
        <v>2</v>
      </c>
      <c r="BA8" s="16">
        <f t="shared" si="8"/>
        <v>8</v>
      </c>
      <c r="BB8" s="37">
        <v>1985</v>
      </c>
      <c r="BC8" s="39" t="str">
        <f t="shared" si="9"/>
        <v>-4</v>
      </c>
      <c r="BD8" s="37">
        <v>2017</v>
      </c>
      <c r="BE8" s="39" t="str">
        <f t="shared" si="10"/>
        <v>-2</v>
      </c>
      <c r="BF8" s="39">
        <f t="shared" si="11"/>
        <v>-6</v>
      </c>
      <c r="BG8" s="41">
        <f t="shared" si="12"/>
        <v>14</v>
      </c>
      <c r="BH8" s="41" t="str">
        <f t="shared" si="13"/>
        <v>Moderate Risk</v>
      </c>
      <c r="BI8" s="42">
        <v>2.9999999999999999E-7</v>
      </c>
      <c r="BJ8" s="18" t="str">
        <f t="shared" si="14"/>
        <v>-5</v>
      </c>
      <c r="BK8" s="18">
        <v>5</v>
      </c>
      <c r="BL8" s="44">
        <f t="shared" si="15"/>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Revised Risk Matrix</vt:lpstr>
      <vt:lpstr>Revised Risk Matrix_Labeled Ans</vt:lpstr>
      <vt:lpstr>Original Risk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Hannah L Wang</cp:lastModifiedBy>
  <dcterms:modified xsi:type="dcterms:W3CDTF">2024-05-08T13:48:22Z</dcterms:modified>
</cp:coreProperties>
</file>