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uzige/Documents/NIST_Research/GitHub/AusteniteCalculator/ExampleData/"/>
    </mc:Choice>
  </mc:AlternateContent>
  <xr:revisionPtr revIDLastSave="0" documentId="13_ncr:1_{D9D95CDF-B74F-E743-A281-B04FF7D3243B}" xr6:coauthVersionLast="47" xr6:coauthVersionMax="47" xr10:uidLastSave="{00000000-0000-0000-0000-000000000000}"/>
  <bookViews>
    <workbookView xWindow="40480" yWindow="5240" windowWidth="29220" windowHeight="14800" xr2:uid="{D2F6E826-F97C-2D48-8152-9DD7F72B6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L17" i="1"/>
  <c r="L16" i="1"/>
  <c r="L9" i="1"/>
  <c r="L15" i="1"/>
  <c r="L14" i="1"/>
  <c r="L10" i="1"/>
  <c r="L13" i="1"/>
  <c r="L12" i="1"/>
  <c r="L7" i="1"/>
  <c r="L11" i="1"/>
  <c r="L5" i="1"/>
  <c r="L8" i="1"/>
  <c r="L6" i="1"/>
  <c r="L4" i="1"/>
  <c r="J3" i="1"/>
  <c r="L3" i="1" s="1"/>
  <c r="D15" i="1"/>
  <c r="D9" i="1"/>
  <c r="D10" i="1"/>
  <c r="D12" i="1"/>
  <c r="D16" i="1"/>
  <c r="D17" i="1"/>
  <c r="B3" i="1"/>
  <c r="D18" i="1" l="1"/>
  <c r="D4" i="1"/>
  <c r="D13" i="1"/>
  <c r="D8" i="1" l="1"/>
  <c r="D14" i="1"/>
  <c r="D7" i="1"/>
  <c r="D5" i="1"/>
  <c r="D11" i="1"/>
  <c r="D6" i="1"/>
  <c r="D3" i="1"/>
  <c r="M4" i="1" l="1"/>
  <c r="N4" i="1" s="1"/>
  <c r="M9" i="1"/>
  <c r="N9" i="1" s="1"/>
  <c r="M8" i="1"/>
  <c r="N8" i="1" s="1"/>
  <c r="M16" i="1"/>
  <c r="N16" i="1" s="1"/>
  <c r="M17" i="1"/>
  <c r="N17" i="1" s="1"/>
  <c r="M11" i="1"/>
  <c r="N11" i="1" s="1"/>
  <c r="M18" i="1"/>
  <c r="N18" i="1" s="1"/>
  <c r="M7" i="1"/>
  <c r="N7" i="1" s="1"/>
  <c r="M6" i="1"/>
  <c r="N6" i="1" s="1"/>
  <c r="M10" i="1"/>
  <c r="N10" i="1" s="1"/>
  <c r="M14" i="1"/>
  <c r="N14" i="1" s="1"/>
  <c r="M15" i="1"/>
  <c r="N15" i="1" s="1"/>
  <c r="M3" i="1"/>
  <c r="N3" i="1" s="1"/>
  <c r="M5" i="1"/>
  <c r="N5" i="1" s="1"/>
  <c r="M12" i="1"/>
  <c r="N12" i="1" s="1"/>
  <c r="M13" i="1"/>
  <c r="N13" i="1" s="1"/>
  <c r="E13" i="1"/>
  <c r="E5" i="1"/>
  <c r="F5" i="1" s="1"/>
  <c r="E7" i="1"/>
  <c r="F7" i="1" s="1"/>
  <c r="E14" i="1"/>
  <c r="F14" i="1" s="1"/>
  <c r="E8" i="1"/>
  <c r="F8" i="1" s="1"/>
  <c r="E18" i="1"/>
  <c r="F18" i="1" s="1"/>
  <c r="E11" i="1"/>
  <c r="F11" i="1" s="1"/>
  <c r="E17" i="1"/>
  <c r="F17" i="1" s="1"/>
  <c r="E9" i="1"/>
  <c r="F9" i="1" s="1"/>
  <c r="E3" i="1"/>
  <c r="F3" i="1" s="1"/>
  <c r="E15" i="1"/>
  <c r="F15" i="1" s="1"/>
  <c r="E12" i="1"/>
  <c r="F12" i="1" s="1"/>
  <c r="E16" i="1"/>
  <c r="F16" i="1" s="1"/>
  <c r="E10" i="1"/>
  <c r="F10" i="1" s="1"/>
  <c r="E6" i="1"/>
  <c r="F6" i="1" s="1"/>
  <c r="E4" i="1"/>
  <c r="F4" i="1" s="1"/>
  <c r="F13" i="1"/>
</calcChain>
</file>

<file path=xl/sharedStrings.xml><?xml version="1.0" encoding="utf-8"?>
<sst xmlns="http://schemas.openxmlformats.org/spreadsheetml/2006/main" count="48" uniqueCount="27">
  <si>
    <t>wt%</t>
  </si>
  <si>
    <t>Fe</t>
  </si>
  <si>
    <t>Mn</t>
  </si>
  <si>
    <t>Nb</t>
  </si>
  <si>
    <t>C</t>
  </si>
  <si>
    <t>Ni</t>
  </si>
  <si>
    <t>Cu</t>
  </si>
  <si>
    <t>Si</t>
  </si>
  <si>
    <t>Cr</t>
  </si>
  <si>
    <t>atomic wt</t>
  </si>
  <si>
    <t>From 'conventional' or 'abridged' column: https://en.wikipedia.org/wiki/Standard_atomic_weight</t>
  </si>
  <si>
    <t>wt%/atomic wt</t>
  </si>
  <si>
    <t>Method described in: https://www.scribd.com/doc/74247139/How-to-Convert-Atomic-Percent-to-Weight-Percent-and-Vice-Versa</t>
  </si>
  <si>
    <t>at %</t>
  </si>
  <si>
    <t>Mo</t>
  </si>
  <si>
    <t>N</t>
  </si>
  <si>
    <t>Al</t>
  </si>
  <si>
    <t>P</t>
  </si>
  <si>
    <t>S</t>
  </si>
  <si>
    <t>V</t>
  </si>
  <si>
    <t>Ti</t>
  </si>
  <si>
    <t>B</t>
  </si>
  <si>
    <t>frac</t>
  </si>
  <si>
    <t>Values from NBS Special Publication 260-78</t>
  </si>
  <si>
    <t>Austenite - 310 Stainless Steel</t>
  </si>
  <si>
    <t>Ferrite - 430 Stainless steel</t>
  </si>
  <si>
    <t>Blank indicates unmeasured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</si>
</sst>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9A1E-1D5E-4D42-B00A-A293DC97E41B}">
  <dimension ref="A1:N28"/>
  <sheetViews>
    <sheetView tabSelected="1" workbookViewId="0">
      <selection activeCell="L21" sqref="L21"/>
    </sheetView>
  </sheetViews>
  <sheetFormatPr baseColWidth="10" defaultRowHeight="16" x14ac:dyDescent="0.2"/>
  <cols>
    <col min="4" max="4" width="14" customWidth="1"/>
    <col min="6" max="6" width="15" customWidth="1"/>
    <col min="8" max="8" width="15.33203125" customWidth="1"/>
    <col min="10" max="10" width="14.6640625" customWidth="1"/>
  </cols>
  <sheetData>
    <row r="1" spans="1:14" x14ac:dyDescent="0.2">
      <c r="A1" t="s">
        <v>24</v>
      </c>
      <c r="I1" t="s">
        <v>25</v>
      </c>
    </row>
    <row r="2" spans="1:14" x14ac:dyDescent="0.2">
      <c r="B2" t="s">
        <v>0</v>
      </c>
      <c r="C2" t="s">
        <v>9</v>
      </c>
      <c r="D2" t="s">
        <v>11</v>
      </c>
      <c r="E2" t="s">
        <v>13</v>
      </c>
      <c r="F2" t="s">
        <v>22</v>
      </c>
      <c r="J2" t="s">
        <v>0</v>
      </c>
      <c r="K2" t="s">
        <v>9</v>
      </c>
      <c r="L2" t="s">
        <v>11</v>
      </c>
      <c r="M2" t="s">
        <v>13</v>
      </c>
      <c r="N2" t="s">
        <v>22</v>
      </c>
    </row>
    <row r="3" spans="1:14" x14ac:dyDescent="0.2">
      <c r="A3" t="s">
        <v>1</v>
      </c>
      <c r="B3">
        <f>100-SUM(B4:B18)</f>
        <v>53.583000000000006</v>
      </c>
      <c r="C3">
        <v>55.844999999999999</v>
      </c>
      <c r="D3">
        <f t="shared" ref="D3:D18" si="0">B3/C3</f>
        <v>0.95949503088906807</v>
      </c>
      <c r="E3">
        <f t="shared" ref="E3:E18" si="1">100*D3/SUM($D$3:$D$18)</f>
        <v>52.635645312105403</v>
      </c>
      <c r="F3" s="2">
        <f t="shared" ref="F3:F18" si="2">E3/100</f>
        <v>0.52635645312105406</v>
      </c>
      <c r="I3" t="s">
        <v>1</v>
      </c>
      <c r="J3">
        <f>100-SUM(J4:J18)</f>
        <v>82.087000000000003</v>
      </c>
      <c r="K3">
        <v>55.844999999999999</v>
      </c>
      <c r="L3">
        <f t="shared" ref="L3:L18" si="3">J3/K3</f>
        <v>1.4699077804637837</v>
      </c>
      <c r="M3">
        <f t="shared" ref="M3:M18" si="4">100*L3/SUM($D$3:$D$18)</f>
        <v>80.635690736517105</v>
      </c>
      <c r="N3" s="2">
        <f t="shared" ref="N3:N18" si="5">M3/100</f>
        <v>0.80635690736517107</v>
      </c>
    </row>
    <row r="4" spans="1:14" x14ac:dyDescent="0.2">
      <c r="A4" t="s">
        <v>8</v>
      </c>
      <c r="B4">
        <v>24.99</v>
      </c>
      <c r="C4">
        <v>51.996000000000002</v>
      </c>
      <c r="D4">
        <f>B4/C4</f>
        <v>0.48061389337641353</v>
      </c>
      <c r="E4">
        <f>100*D4/SUM($D$3:$D$18)</f>
        <v>26.365350115873298</v>
      </c>
      <c r="F4" s="2">
        <f>E4/100</f>
        <v>0.26365350115873298</v>
      </c>
      <c r="I4" t="s">
        <v>8</v>
      </c>
      <c r="J4">
        <v>16.82</v>
      </c>
      <c r="K4">
        <v>51.996000000000002</v>
      </c>
      <c r="L4">
        <f>J4/K4</f>
        <v>0.32348642203246403</v>
      </c>
      <c r="M4">
        <f>100*L4/SUM($D$3:$D$18)</f>
        <v>17.745705840295674</v>
      </c>
      <c r="N4" s="2">
        <f>M4/100</f>
        <v>0.17745705840295675</v>
      </c>
    </row>
    <row r="5" spans="1:14" x14ac:dyDescent="0.2">
      <c r="A5" t="s">
        <v>5</v>
      </c>
      <c r="B5">
        <v>20.41</v>
      </c>
      <c r="C5">
        <v>58.692999999999998</v>
      </c>
      <c r="D5">
        <f>B5/C5</f>
        <v>0.34774163869626701</v>
      </c>
      <c r="E5">
        <f>100*D5/SUM($D$3:$D$18)</f>
        <v>19.076290095746398</v>
      </c>
      <c r="F5" s="2">
        <f>E5/100</f>
        <v>0.19076290095746398</v>
      </c>
      <c r="I5" t="s">
        <v>7</v>
      </c>
      <c r="J5">
        <v>0.83</v>
      </c>
      <c r="K5">
        <v>28.085000000000001</v>
      </c>
      <c r="L5">
        <f>J5/K5</f>
        <v>2.9553142246750933E-2</v>
      </c>
      <c r="M5">
        <f>100*L5/SUM($D$3:$D$18)</f>
        <v>1.6212160178847497</v>
      </c>
      <c r="N5" s="2">
        <f>M5/100</f>
        <v>1.6212160178847496E-2</v>
      </c>
    </row>
    <row r="6" spans="1:14" x14ac:dyDescent="0.2">
      <c r="A6" t="s">
        <v>7</v>
      </c>
      <c r="B6">
        <v>0.75</v>
      </c>
      <c r="C6">
        <v>28.085000000000001</v>
      </c>
      <c r="D6">
        <f>B6/C6</f>
        <v>2.670464660850988E-2</v>
      </c>
      <c r="E6">
        <f>100*D6/SUM($D$3:$D$18)</f>
        <v>1.4649542330283885</v>
      </c>
      <c r="F6" s="2">
        <f>E6/100</f>
        <v>1.4649542330283885E-2</v>
      </c>
      <c r="I6" t="s">
        <v>2</v>
      </c>
      <c r="J6">
        <v>0.15</v>
      </c>
      <c r="K6" s="1">
        <v>54.938000000000002</v>
      </c>
      <c r="L6">
        <f>J6/K6</f>
        <v>2.7303505770140883E-3</v>
      </c>
      <c r="M6">
        <f>100*L6/SUM($D$3:$D$18)</f>
        <v>0.14978062410208703</v>
      </c>
      <c r="N6" s="2">
        <f>M6/100</f>
        <v>1.4978062410208703E-3</v>
      </c>
    </row>
    <row r="7" spans="1:14" x14ac:dyDescent="0.2">
      <c r="A7" t="s">
        <v>4</v>
      </c>
      <c r="B7">
        <v>0.05</v>
      </c>
      <c r="C7">
        <v>12.010999999999999</v>
      </c>
      <c r="D7">
        <f>B7/C7</f>
        <v>4.1628507201731755E-3</v>
      </c>
      <c r="E7">
        <f>100*D7/SUM($D$3:$D$18)</f>
        <v>0.22836421965754891</v>
      </c>
      <c r="F7" s="2">
        <f>E7/100</f>
        <v>2.2836421965754892E-3</v>
      </c>
      <c r="I7" t="s">
        <v>4</v>
      </c>
      <c r="J7">
        <v>0.02</v>
      </c>
      <c r="K7">
        <v>12.010999999999999</v>
      </c>
      <c r="L7">
        <f>J7/K7</f>
        <v>1.6651402880692699E-3</v>
      </c>
      <c r="M7">
        <f>100*L7/SUM($D$3:$D$18)</f>
        <v>9.1345687863019526E-2</v>
      </c>
      <c r="N7" s="2">
        <f>M7/100</f>
        <v>9.1345687863019528E-4</v>
      </c>
    </row>
    <row r="8" spans="1:14" x14ac:dyDescent="0.2">
      <c r="A8" t="s">
        <v>2</v>
      </c>
      <c r="B8">
        <v>0.2</v>
      </c>
      <c r="C8" s="1">
        <v>54.938000000000002</v>
      </c>
      <c r="D8">
        <f>B8/C8</f>
        <v>3.640467436018785E-3</v>
      </c>
      <c r="E8">
        <f>100*D8/SUM($D$3:$D$18)</f>
        <v>0.19970749880278271</v>
      </c>
      <c r="F8" s="2">
        <f>E8/100</f>
        <v>1.9970749880278272E-3</v>
      </c>
      <c r="I8" t="s">
        <v>5</v>
      </c>
      <c r="J8">
        <v>0.08</v>
      </c>
      <c r="K8">
        <v>58.692999999999998</v>
      </c>
      <c r="L8">
        <f>J8/K8</f>
        <v>1.3630245514797336E-3</v>
      </c>
      <c r="M8">
        <f>100*L8/SUM($D$3:$D$18)</f>
        <v>7.4772327665835983E-2</v>
      </c>
      <c r="N8" s="2">
        <f>M8/100</f>
        <v>7.4772327665835979E-4</v>
      </c>
    </row>
    <row r="9" spans="1:14" x14ac:dyDescent="0.2">
      <c r="A9" t="s">
        <v>17</v>
      </c>
      <c r="B9">
        <v>0.01</v>
      </c>
      <c r="C9">
        <v>30.974</v>
      </c>
      <c r="D9">
        <f>B9/C9</f>
        <v>3.2285142377477886E-4</v>
      </c>
      <c r="E9">
        <f>100*D9/SUM($D$3:$D$18)</f>
        <v>1.7710871326317681E-2</v>
      </c>
      <c r="F9" s="2">
        <f>E9/100</f>
        <v>1.7710871326317681E-4</v>
      </c>
      <c r="I9" t="s">
        <v>18</v>
      </c>
      <c r="J9">
        <v>8.0000000000000002E-3</v>
      </c>
      <c r="K9">
        <v>32.06</v>
      </c>
      <c r="L9">
        <f>J9/K9</f>
        <v>2.4953212726138487E-4</v>
      </c>
      <c r="M9">
        <f>100*L9/SUM($D$3:$D$18)</f>
        <v>1.3688746811262977E-2</v>
      </c>
      <c r="N9" s="2">
        <f>M9/100</f>
        <v>1.3688746811262977E-4</v>
      </c>
    </row>
    <row r="10" spans="1:14" x14ac:dyDescent="0.2">
      <c r="A10" t="s">
        <v>18</v>
      </c>
      <c r="B10">
        <v>7.0000000000000001E-3</v>
      </c>
      <c r="C10">
        <v>32.06</v>
      </c>
      <c r="D10">
        <f>B10/C10</f>
        <v>2.1834061135371177E-4</v>
      </c>
      <c r="E10">
        <f>100*D10/SUM($D$3:$D$18)</f>
        <v>1.1977653459855105E-2</v>
      </c>
      <c r="F10" s="2">
        <f>E10/100</f>
        <v>1.1977653459855106E-4</v>
      </c>
      <c r="I10" t="s">
        <v>17</v>
      </c>
      <c r="J10">
        <v>5.0000000000000001E-3</v>
      </c>
      <c r="K10">
        <v>30.974</v>
      </c>
      <c r="L10">
        <f>J10/K10</f>
        <v>1.6142571188738943E-4</v>
      </c>
      <c r="M10">
        <f>100*L10/SUM($D$3:$D$18)</f>
        <v>8.8554356631588404E-3</v>
      </c>
      <c r="N10" s="2">
        <f>M10/100</f>
        <v>8.8554356631588403E-5</v>
      </c>
    </row>
    <row r="11" spans="1:14" x14ac:dyDescent="0.2">
      <c r="A11" t="s">
        <v>6</v>
      </c>
      <c r="C11">
        <v>63.545999999999999</v>
      </c>
      <c r="D11">
        <f>B11/C11</f>
        <v>0</v>
      </c>
      <c r="E11">
        <f>100*D11/SUM($D$3:$D$18)</f>
        <v>0</v>
      </c>
      <c r="F11" s="2">
        <f>E11/100</f>
        <v>0</v>
      </c>
      <c r="I11" t="s">
        <v>6</v>
      </c>
      <c r="K11">
        <v>63.545999999999999</v>
      </c>
      <c r="L11">
        <f>J11/K11</f>
        <v>0</v>
      </c>
      <c r="M11">
        <f>100*L11/SUM($D$3:$D$18)</f>
        <v>0</v>
      </c>
      <c r="N11" s="2">
        <f>M11/100</f>
        <v>0</v>
      </c>
    </row>
    <row r="12" spans="1:14" x14ac:dyDescent="0.2">
      <c r="A12" t="s">
        <v>19</v>
      </c>
      <c r="C12">
        <v>50.942</v>
      </c>
      <c r="D12">
        <f>B12/C12</f>
        <v>0</v>
      </c>
      <c r="E12">
        <f>100*D12/SUM($D$3:$D$18)</f>
        <v>0</v>
      </c>
      <c r="F12" s="2">
        <f>E12/100</f>
        <v>0</v>
      </c>
      <c r="I12" t="s">
        <v>19</v>
      </c>
      <c r="K12">
        <v>50.942</v>
      </c>
      <c r="L12">
        <f>J12/K12</f>
        <v>0</v>
      </c>
      <c r="M12">
        <f>100*L12/SUM($D$3:$D$18)</f>
        <v>0</v>
      </c>
      <c r="N12" s="2">
        <f>M12/100</f>
        <v>0</v>
      </c>
    </row>
    <row r="13" spans="1:14" x14ac:dyDescent="0.2">
      <c r="A13" t="s">
        <v>14</v>
      </c>
      <c r="C13">
        <v>95.95</v>
      </c>
      <c r="D13">
        <f>B13/C13</f>
        <v>0</v>
      </c>
      <c r="E13">
        <f>100*D13/SUM($D$3:$D$18)</f>
        <v>0</v>
      </c>
      <c r="F13" s="2">
        <f>E13/100</f>
        <v>0</v>
      </c>
      <c r="I13" t="s">
        <v>14</v>
      </c>
      <c r="K13">
        <v>95.95</v>
      </c>
      <c r="L13">
        <f>J13/K13</f>
        <v>0</v>
      </c>
      <c r="M13">
        <f>100*L13/SUM($D$3:$D$18)</f>
        <v>0</v>
      </c>
      <c r="N13" s="2">
        <f>M13/100</f>
        <v>0</v>
      </c>
    </row>
    <row r="14" spans="1:14" x14ac:dyDescent="0.2">
      <c r="A14" t="s">
        <v>3</v>
      </c>
      <c r="C14">
        <v>92.906000000000006</v>
      </c>
      <c r="D14">
        <f>B14/C14</f>
        <v>0</v>
      </c>
      <c r="E14">
        <f>100*D14/SUM($D$3:$D$18)</f>
        <v>0</v>
      </c>
      <c r="F14" s="2">
        <f>E14/100</f>
        <v>0</v>
      </c>
      <c r="I14" t="s">
        <v>3</v>
      </c>
      <c r="K14">
        <v>92.906000000000006</v>
      </c>
      <c r="L14">
        <f>J14/K14</f>
        <v>0</v>
      </c>
      <c r="M14">
        <f>100*L14/SUM($D$3:$D$18)</f>
        <v>0</v>
      </c>
      <c r="N14" s="2">
        <f>M14/100</f>
        <v>0</v>
      </c>
    </row>
    <row r="15" spans="1:14" x14ac:dyDescent="0.2">
      <c r="A15" t="s">
        <v>16</v>
      </c>
      <c r="C15">
        <v>26.981999999999999</v>
      </c>
      <c r="D15">
        <f>B15/C15</f>
        <v>0</v>
      </c>
      <c r="E15">
        <f>100*D15/SUM($D$3:$D$18)</f>
        <v>0</v>
      </c>
      <c r="F15" s="2">
        <f>E15/100</f>
        <v>0</v>
      </c>
      <c r="I15" t="s">
        <v>16</v>
      </c>
      <c r="K15">
        <v>26.981999999999999</v>
      </c>
      <c r="L15">
        <f>J15/K15</f>
        <v>0</v>
      </c>
      <c r="M15">
        <f>100*L15/SUM($D$3:$D$18)</f>
        <v>0</v>
      </c>
      <c r="N15" s="2">
        <f>M15/100</f>
        <v>0</v>
      </c>
    </row>
    <row r="16" spans="1:14" x14ac:dyDescent="0.2">
      <c r="A16" t="s">
        <v>20</v>
      </c>
      <c r="C16">
        <v>47.866999999999997</v>
      </c>
      <c r="D16">
        <f>B16/C16</f>
        <v>0</v>
      </c>
      <c r="E16">
        <f>100*D16/SUM($D$3:$D$18)</f>
        <v>0</v>
      </c>
      <c r="F16" s="2">
        <f>E16/100</f>
        <v>0</v>
      </c>
      <c r="I16" t="s">
        <v>20</v>
      </c>
      <c r="K16">
        <v>47.866999999999997</v>
      </c>
      <c r="L16">
        <f>J16/K16</f>
        <v>0</v>
      </c>
      <c r="M16">
        <f>100*L16/SUM($D$3:$D$18)</f>
        <v>0</v>
      </c>
      <c r="N16" s="2">
        <f>M16/100</f>
        <v>0</v>
      </c>
    </row>
    <row r="17" spans="1:14" x14ac:dyDescent="0.2">
      <c r="A17" t="s">
        <v>21</v>
      </c>
      <c r="C17">
        <v>10.81</v>
      </c>
      <c r="D17">
        <f>B17/C17</f>
        <v>0</v>
      </c>
      <c r="E17">
        <f>100*D17/SUM($D$3:$D$18)</f>
        <v>0</v>
      </c>
      <c r="F17" s="2">
        <f>E17/100</f>
        <v>0</v>
      </c>
      <c r="I17" t="s">
        <v>21</v>
      </c>
      <c r="K17">
        <v>10.81</v>
      </c>
      <c r="L17">
        <f>J17/K17</f>
        <v>0</v>
      </c>
      <c r="M17">
        <f>100*L17/SUM($D$3:$D$18)</f>
        <v>0</v>
      </c>
      <c r="N17" s="2">
        <f>M17/100</f>
        <v>0</v>
      </c>
    </row>
    <row r="18" spans="1:14" x14ac:dyDescent="0.2">
      <c r="A18" t="s">
        <v>15</v>
      </c>
      <c r="C18">
        <v>14.007</v>
      </c>
      <c r="D18">
        <f>B18/C18</f>
        <v>0</v>
      </c>
      <c r="E18">
        <f>100*D18/SUM($D$3:$D$18)</f>
        <v>0</v>
      </c>
      <c r="F18" s="2">
        <f>E18/100</f>
        <v>0</v>
      </c>
      <c r="I18" t="s">
        <v>15</v>
      </c>
      <c r="K18">
        <v>14.007</v>
      </c>
      <c r="L18">
        <f>J18/K18</f>
        <v>0</v>
      </c>
      <c r="M18">
        <f>100*L18/SUM($D$3:$D$18)</f>
        <v>0</v>
      </c>
      <c r="N18" s="2">
        <f>M18/100</f>
        <v>0</v>
      </c>
    </row>
    <row r="22" spans="1:14" x14ac:dyDescent="0.2">
      <c r="A22" t="s">
        <v>12</v>
      </c>
    </row>
    <row r="24" spans="1:14" x14ac:dyDescent="0.2">
      <c r="A24" t="s">
        <v>10</v>
      </c>
    </row>
    <row r="26" spans="1:14" x14ac:dyDescent="0.2">
      <c r="A26" t="s">
        <v>23</v>
      </c>
    </row>
    <row r="28" spans="1:14" x14ac:dyDescent="0.2">
      <c r="A28" t="s">
        <v>26</v>
      </c>
    </row>
  </sheetData>
  <sortState xmlns:xlrd2="http://schemas.microsoft.com/office/spreadsheetml/2017/richdata2" ref="I4:N18">
    <sortCondition descending="1" ref="N4:N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Creuziger, Adam Abel (Fed)</dc:creator>
  <cp:lastModifiedBy>Creuziger, Adam Abel (Fed)</cp:lastModifiedBy>
  <dcterms:created xsi:type="dcterms:W3CDTF">2019-11-06T14:30:50Z</dcterms:created>
  <dcterms:modified xsi:type="dcterms:W3CDTF">2021-12-15T20:05:44Z</dcterms:modified>
</cp:coreProperties>
</file>