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uzige/Documents/NIST_Research/GitLab/austenitecalculator/ExampleData/"/>
    </mc:Choice>
  </mc:AlternateContent>
  <xr:revisionPtr revIDLastSave="0" documentId="13_ncr:1_{3173EE01-6D12-C04E-82E3-47AC37287F3B}" xr6:coauthVersionLast="46" xr6:coauthVersionMax="46" xr10:uidLastSave="{00000000-0000-0000-0000-000000000000}"/>
  <bookViews>
    <workbookView xWindow="40200" yWindow="4960" windowWidth="25880" windowHeight="13940" xr2:uid="{5546726D-3551-48BC-95FA-B28E8307A4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1" l="1"/>
  <c r="K11" i="1"/>
  <c r="I11" i="1"/>
  <c r="G11" i="1"/>
  <c r="E11" i="1"/>
  <c r="C11" i="1"/>
  <c r="F13" i="1" l="1"/>
  <c r="F14" i="1" s="1"/>
  <c r="D13" i="1"/>
  <c r="D14" i="1" s="1"/>
  <c r="B13" i="1"/>
  <c r="B14" i="1" s="1"/>
  <c r="L13" i="1" l="1"/>
  <c r="L14" i="1" s="1"/>
  <c r="J13" i="1"/>
  <c r="J14" i="1" s="1"/>
  <c r="H13" i="1"/>
  <c r="H14" i="1" s="1"/>
</calcChain>
</file>

<file path=xl/sharedStrings.xml><?xml version="1.0" encoding="utf-8"?>
<sst xmlns="http://schemas.openxmlformats.org/spreadsheetml/2006/main" count="28" uniqueCount="28">
  <si>
    <t>F</t>
  </si>
  <si>
    <t>p</t>
  </si>
  <si>
    <t>LP</t>
  </si>
  <si>
    <t>M</t>
  </si>
  <si>
    <t>A</t>
  </si>
  <si>
    <t>T</t>
  </si>
  <si>
    <t>E</t>
  </si>
  <si>
    <t>v</t>
  </si>
  <si>
    <t>I</t>
  </si>
  <si>
    <t>200gamma est</t>
  </si>
  <si>
    <t>200gamma unc</t>
  </si>
  <si>
    <t>220gamma est</t>
  </si>
  <si>
    <t>220gamma unc</t>
  </si>
  <si>
    <t>311gamma est</t>
  </si>
  <si>
    <t>311gamma unc</t>
  </si>
  <si>
    <t>200alpha est</t>
  </si>
  <si>
    <t>200alpha unc</t>
  </si>
  <si>
    <t>211alpha est</t>
  </si>
  <si>
    <t>211alpha unc</t>
  </si>
  <si>
    <t>220alpha est</t>
  </si>
  <si>
    <t>220alpha unc</t>
  </si>
  <si>
    <t>R</t>
  </si>
  <si>
    <t># Synthesized from GSAS-II with pure Fe, Jatczak 1980</t>
  </si>
  <si>
    <t># LP, M values from Jatczak table 3 Copper raditaion</t>
  </si>
  <si>
    <t># Rvalues checked against Jatczak table 3</t>
  </si>
  <si>
    <t># F, v values for alpha come from GSAS-II, with anaomous scattering; gamma from Jatczak</t>
  </si>
  <si>
    <t>I/R</t>
  </si>
  <si>
    <t>2theta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</si>
</sst>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A8ED-0522-4E92-9B02-9317D9E49F40}">
  <dimension ref="A1:M19"/>
  <sheetViews>
    <sheetView tabSelected="1" workbookViewId="0">
      <selection activeCell="M13" sqref="M13"/>
    </sheetView>
  </sheetViews>
  <sheetFormatPr baseColWidth="10" defaultColWidth="8.83203125" defaultRowHeight="15" x14ac:dyDescent="0.2"/>
  <cols>
    <col min="2" max="13" width="16.1640625" customWidth="1"/>
  </cols>
  <sheetData>
    <row r="1" spans="1:13" x14ac:dyDescent="0.2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">
      <c r="A2" t="s">
        <v>27</v>
      </c>
      <c r="B2">
        <v>50.8</v>
      </c>
      <c r="D2">
        <v>74.599999999999994</v>
      </c>
      <c r="F2">
        <v>90.6</v>
      </c>
      <c r="H2">
        <v>65</v>
      </c>
      <c r="J2">
        <v>82.2</v>
      </c>
      <c r="L2">
        <v>98.9</v>
      </c>
    </row>
    <row r="3" spans="1:13" x14ac:dyDescent="0.2">
      <c r="A3" t="s">
        <v>0</v>
      </c>
      <c r="B3">
        <v>14.8</v>
      </c>
      <c r="C3">
        <v>0.8</v>
      </c>
      <c r="D3">
        <v>12</v>
      </c>
      <c r="E3">
        <v>0.8</v>
      </c>
      <c r="F3">
        <v>10.7</v>
      </c>
      <c r="G3">
        <v>0.8</v>
      </c>
      <c r="H3">
        <v>14</v>
      </c>
      <c r="I3">
        <v>0.8</v>
      </c>
      <c r="J3">
        <v>11.8</v>
      </c>
      <c r="K3">
        <v>0.8</v>
      </c>
      <c r="L3">
        <v>10.3</v>
      </c>
      <c r="M3">
        <v>0.8</v>
      </c>
    </row>
    <row r="4" spans="1:13" x14ac:dyDescent="0.2">
      <c r="A4" t="s">
        <v>1</v>
      </c>
      <c r="B4">
        <v>6</v>
      </c>
      <c r="D4">
        <v>12</v>
      </c>
      <c r="F4">
        <v>24</v>
      </c>
      <c r="H4">
        <v>6</v>
      </c>
      <c r="J4">
        <v>24</v>
      </c>
      <c r="L4">
        <v>12</v>
      </c>
    </row>
    <row r="5" spans="1:13" x14ac:dyDescent="0.2">
      <c r="A5" t="s">
        <v>2</v>
      </c>
      <c r="B5">
        <v>8.42</v>
      </c>
      <c r="C5">
        <v>0.5</v>
      </c>
      <c r="D5">
        <v>3.66</v>
      </c>
      <c r="E5">
        <v>0.5</v>
      </c>
      <c r="F5">
        <v>2.8</v>
      </c>
      <c r="G5">
        <v>0.5</v>
      </c>
      <c r="H5">
        <v>4.84</v>
      </c>
      <c r="I5">
        <v>0.5</v>
      </c>
      <c r="J5">
        <v>3.13</v>
      </c>
      <c r="K5">
        <v>0.5</v>
      </c>
      <c r="L5">
        <v>2.73</v>
      </c>
      <c r="M5">
        <v>0.5</v>
      </c>
    </row>
    <row r="6" spans="1:13" x14ac:dyDescent="0.2">
      <c r="A6" t="s">
        <v>3</v>
      </c>
      <c r="B6">
        <v>0.02</v>
      </c>
      <c r="C6">
        <v>2E-3</v>
      </c>
      <c r="D6">
        <v>0.05</v>
      </c>
      <c r="E6">
        <v>2E-3</v>
      </c>
      <c r="F6">
        <v>0.08</v>
      </c>
      <c r="G6">
        <v>2E-3</v>
      </c>
      <c r="H6">
        <v>4.4999999999999998E-2</v>
      </c>
      <c r="I6">
        <v>2E-3</v>
      </c>
      <c r="J6">
        <v>6.7000000000000004E-2</v>
      </c>
      <c r="K6">
        <v>3.0000000000000001E-3</v>
      </c>
      <c r="L6">
        <v>0.08</v>
      </c>
      <c r="M6">
        <v>4.0000000000000001E-3</v>
      </c>
    </row>
    <row r="7" spans="1:13" x14ac:dyDescent="0.2">
      <c r="A7" t="s">
        <v>4</v>
      </c>
      <c r="B7">
        <v>1</v>
      </c>
      <c r="C7">
        <v>0.05</v>
      </c>
      <c r="D7">
        <v>1</v>
      </c>
      <c r="E7">
        <v>0.05</v>
      </c>
      <c r="F7">
        <v>1</v>
      </c>
      <c r="G7">
        <v>0.05</v>
      </c>
      <c r="H7">
        <v>1</v>
      </c>
      <c r="I7">
        <v>0.05</v>
      </c>
      <c r="J7">
        <v>1</v>
      </c>
      <c r="K7">
        <v>0.05</v>
      </c>
      <c r="L7">
        <v>1</v>
      </c>
      <c r="M7">
        <v>0.05</v>
      </c>
    </row>
    <row r="8" spans="1:13" x14ac:dyDescent="0.2">
      <c r="A8" t="s">
        <v>5</v>
      </c>
      <c r="B8">
        <v>1</v>
      </c>
      <c r="C8">
        <v>0.05</v>
      </c>
      <c r="D8">
        <v>1</v>
      </c>
      <c r="E8">
        <v>0.05</v>
      </c>
      <c r="F8">
        <v>1</v>
      </c>
      <c r="G8">
        <v>0.05</v>
      </c>
      <c r="H8">
        <v>1</v>
      </c>
      <c r="I8">
        <v>0.05</v>
      </c>
      <c r="J8">
        <v>1</v>
      </c>
      <c r="K8">
        <v>0.05</v>
      </c>
      <c r="L8">
        <v>1</v>
      </c>
      <c r="M8">
        <v>0.05</v>
      </c>
    </row>
    <row r="9" spans="1:13" x14ac:dyDescent="0.2">
      <c r="A9" t="s">
        <v>6</v>
      </c>
      <c r="B9">
        <v>1</v>
      </c>
      <c r="C9">
        <v>0.05</v>
      </c>
      <c r="D9">
        <v>1</v>
      </c>
      <c r="E9">
        <v>0.05</v>
      </c>
      <c r="F9">
        <v>1</v>
      </c>
      <c r="G9">
        <v>0.05</v>
      </c>
      <c r="H9">
        <v>1</v>
      </c>
      <c r="I9">
        <v>0.05</v>
      </c>
      <c r="J9">
        <v>1</v>
      </c>
      <c r="K9">
        <v>0.05</v>
      </c>
      <c r="L9">
        <v>1</v>
      </c>
      <c r="M9">
        <v>0.05</v>
      </c>
    </row>
    <row r="10" spans="1:13" x14ac:dyDescent="0.2">
      <c r="A10" t="s">
        <v>7</v>
      </c>
      <c r="B10">
        <v>45.26</v>
      </c>
      <c r="C10">
        <v>2E-3</v>
      </c>
      <c r="D10">
        <v>45.26</v>
      </c>
      <c r="E10">
        <v>2E-3</v>
      </c>
      <c r="F10">
        <v>45.26</v>
      </c>
      <c r="G10">
        <v>2E-3</v>
      </c>
      <c r="H10">
        <v>24.192</v>
      </c>
      <c r="I10">
        <v>2E-3</v>
      </c>
      <c r="J10">
        <v>24.192</v>
      </c>
      <c r="K10">
        <v>2E-3</v>
      </c>
      <c r="L10">
        <v>24.192</v>
      </c>
      <c r="M10">
        <v>2E-3</v>
      </c>
    </row>
    <row r="11" spans="1:13" x14ac:dyDescent="0.2">
      <c r="A11" t="s">
        <v>8</v>
      </c>
      <c r="B11">
        <v>24514.799999999999</v>
      </c>
      <c r="C11">
        <f>SQRT(B11)</f>
        <v>156.57202815317939</v>
      </c>
      <c r="D11">
        <v>11682.4</v>
      </c>
      <c r="E11">
        <f>SQRT(D11)</f>
        <v>108.08515161667674</v>
      </c>
      <c r="F11">
        <v>15097.2</v>
      </c>
      <c r="G11">
        <f>SQRT(F11)</f>
        <v>122.8706637078192</v>
      </c>
      <c r="H11">
        <v>5445.7</v>
      </c>
      <c r="I11">
        <f>SQRT(H11)</f>
        <v>73.794986279556966</v>
      </c>
      <c r="J11">
        <v>14849.6</v>
      </c>
      <c r="K11">
        <f>SQRT(J11)</f>
        <v>121.85893483860755</v>
      </c>
      <c r="L11">
        <v>5632.5</v>
      </c>
      <c r="M11">
        <f>SQRT(L11)</f>
        <v>75.049983344435191</v>
      </c>
    </row>
    <row r="13" spans="1:13" x14ac:dyDescent="0.2">
      <c r="A13" t="s">
        <v>21</v>
      </c>
      <c r="B13">
        <f>((4*B3)^2)*B4*B5*EXP(-2*B6)*B7*B8*B9/(B10*B10)</f>
        <v>83.043544341905104</v>
      </c>
      <c r="D13">
        <f>((4*D3)^2)*D4*D5*EXP(-2*D6)*D7*D8*D9/(D10*D10)</f>
        <v>44.697811406888277</v>
      </c>
      <c r="F13">
        <f>((4*F3)^2)*F4*F5*EXP(-2*F6)*F7*F8*F9/(F10*F10)</f>
        <v>51.208327857920168</v>
      </c>
      <c r="H13">
        <f>((2*H3)^2)*H4*H5*EXP(-2*H6)*H7*H8*H9/(H10*H10)</f>
        <v>35.553521546366575</v>
      </c>
      <c r="J13">
        <f>((2*J3)^2)*J4*J5*EXP(-2*J6)*J7*J8*J9/(J10*J10)</f>
        <v>62.523110660926633</v>
      </c>
      <c r="L13">
        <f>((2*L3)^2)*L4*L5*EXP(-2*L6)*L7*L8*L9/(L10*L10)</f>
        <v>20.241731933223964</v>
      </c>
    </row>
    <row r="14" spans="1:13" x14ac:dyDescent="0.2">
      <c r="A14" t="s">
        <v>26</v>
      </c>
      <c r="B14">
        <f>B11/B13</f>
        <v>295.204162999934</v>
      </c>
      <c r="D14">
        <f t="shared" ref="D14:L14" si="0">D11/D13</f>
        <v>261.3640272820976</v>
      </c>
      <c r="F14">
        <f t="shared" si="0"/>
        <v>294.81923412707147</v>
      </c>
      <c r="H14">
        <f t="shared" si="0"/>
        <v>153.16907476796845</v>
      </c>
      <c r="J14">
        <f t="shared" si="0"/>
        <v>237.50577735218397</v>
      </c>
      <c r="L14">
        <f t="shared" si="0"/>
        <v>278.26176231269227</v>
      </c>
    </row>
    <row r="16" spans="1:13" x14ac:dyDescent="0.2">
      <c r="A16" t="s">
        <v>22</v>
      </c>
    </row>
    <row r="17" spans="1:1" x14ac:dyDescent="0.2">
      <c r="A17" t="s">
        <v>25</v>
      </c>
    </row>
    <row r="18" spans="1:1" x14ac:dyDescent="0.2">
      <c r="A18" t="s">
        <v>23</v>
      </c>
    </row>
    <row r="19" spans="1:1" x14ac:dyDescent="0.2">
      <c r="A1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Koepke, Amanda A. (Fed)</dc:creator>
  <cp:lastModifiedBy>Creuziger, Adam Abel (Fed)</cp:lastModifiedBy>
  <dcterms:created xsi:type="dcterms:W3CDTF">2021-04-29T16:12:10Z</dcterms:created>
  <dcterms:modified xsi:type="dcterms:W3CDTF">2021-04-30T17:13:25Z</dcterms:modified>
</cp:coreProperties>
</file>