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tgov-my.sharepoint.com/personal/dtc2_nist_gov/Documents/NIST/Cost Benefit Study/Design/RCSW - Burton/"/>
    </mc:Choice>
  </mc:AlternateContent>
  <xr:revisionPtr revIDLastSave="410" documentId="8_{72016E68-9A7C-4151-938C-A486CB346F84}" xr6:coauthVersionLast="47" xr6:coauthVersionMax="47" xr10:uidLastSave="{78C4130B-168E-47A5-A2CD-E566F77D5F63}"/>
  <bookViews>
    <workbookView xWindow="-38520" yWindow="-5520" windowWidth="38640" windowHeight="21240" activeTab="3" xr2:uid="{8E05B8A8-80E3-4215-B867-5D7E3FC17895}"/>
  </bookViews>
  <sheets>
    <sheet name="story" sheetId="4" r:id="rId1"/>
    <sheet name="story_group" sheetId="3" r:id="rId2"/>
    <sheet name="element_group" sheetId="2" r:id="rId3"/>
    <sheet name="element" sheetId="1" r:id="rId4"/>
    <sheet name="additional_elemen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1" l="1"/>
  <c r="O15" i="1"/>
  <c r="N15" i="1"/>
  <c r="U14" i="1"/>
  <c r="O14" i="1"/>
  <c r="N14" i="1"/>
  <c r="U13" i="1"/>
  <c r="O13" i="1"/>
  <c r="N13" i="1"/>
  <c r="U12" i="1"/>
  <c r="O12" i="1"/>
  <c r="N12" i="1"/>
  <c r="M15" i="1"/>
  <c r="M14" i="1"/>
  <c r="M13" i="1"/>
  <c r="M12" i="1"/>
  <c r="I15" i="1"/>
  <c r="I14" i="1"/>
  <c r="I13" i="1"/>
  <c r="I12" i="1"/>
  <c r="L15" i="1"/>
  <c r="L14" i="1"/>
  <c r="L13" i="1"/>
  <c r="L12" i="1"/>
  <c r="F12" i="1"/>
  <c r="F13" i="1"/>
  <c r="F14" i="1"/>
  <c r="F15" i="1"/>
  <c r="I24" i="5"/>
  <c r="H24" i="5"/>
  <c r="I25" i="5"/>
  <c r="H25" i="5"/>
  <c r="I23" i="5"/>
  <c r="H23" i="5"/>
  <c r="I22" i="5"/>
  <c r="H22" i="5"/>
  <c r="H13" i="5"/>
  <c r="I13" i="5" s="1"/>
  <c r="H12" i="5"/>
  <c r="I12" i="5" s="1"/>
  <c r="H11" i="5"/>
  <c r="I11" i="5" s="1"/>
  <c r="H10" i="5"/>
  <c r="I10" i="5" s="1"/>
  <c r="U8" i="1"/>
  <c r="U9" i="1"/>
  <c r="U10" i="1"/>
  <c r="U11" i="1"/>
  <c r="O8" i="1"/>
  <c r="O9" i="1"/>
  <c r="O10" i="1"/>
  <c r="O11" i="1"/>
  <c r="N7" i="1"/>
  <c r="N8" i="1"/>
  <c r="N9" i="1"/>
  <c r="N10" i="1"/>
  <c r="N11" i="1"/>
  <c r="M8" i="1"/>
  <c r="M9" i="1"/>
  <c r="M10" i="1"/>
  <c r="M11" i="1"/>
  <c r="I8" i="1"/>
  <c r="I9" i="1"/>
  <c r="I10" i="1"/>
  <c r="I11" i="1"/>
  <c r="L11" i="1"/>
  <c r="L10" i="1"/>
  <c r="L9" i="1"/>
  <c r="L8" i="1"/>
  <c r="F11" i="1"/>
  <c r="F10" i="1"/>
  <c r="F9" i="1"/>
  <c r="F8" i="1"/>
  <c r="F7" i="1"/>
  <c r="F6" i="1"/>
  <c r="F5" i="1"/>
  <c r="F4" i="1"/>
  <c r="M7" i="1"/>
  <c r="M6" i="1"/>
  <c r="M5" i="1"/>
  <c r="M4" i="1"/>
  <c r="U5" i="1"/>
  <c r="U6" i="1"/>
  <c r="U7" i="1"/>
  <c r="U4" i="1"/>
  <c r="O5" i="1"/>
  <c r="O6" i="1"/>
  <c r="O7" i="1"/>
  <c r="O4" i="1"/>
  <c r="N5" i="1"/>
  <c r="N6" i="1"/>
  <c r="N4" i="1"/>
  <c r="I14" i="5"/>
  <c r="H14" i="5"/>
  <c r="H4" i="5"/>
  <c r="I4" i="5" s="1"/>
  <c r="I3" i="5"/>
  <c r="I15" i="5" s="1"/>
  <c r="H16" i="5" l="1"/>
  <c r="I16" i="5"/>
  <c r="H15" i="5"/>
  <c r="H5" i="5"/>
  <c r="L7" i="1"/>
  <c r="L6" i="1"/>
  <c r="L5" i="1"/>
  <c r="L4" i="1"/>
  <c r="I4" i="1"/>
  <c r="I5" i="1"/>
  <c r="I6" i="1"/>
  <c r="I7" i="1"/>
  <c r="I5" i="5" l="1"/>
  <c r="H6" i="5"/>
  <c r="H17" i="5"/>
  <c r="I17" i="5"/>
  <c r="I6" i="5" l="1"/>
  <c r="H7" i="5"/>
  <c r="H8" i="5" l="1"/>
  <c r="I7" i="5"/>
  <c r="H18" i="5"/>
  <c r="I18" i="5"/>
  <c r="I19" i="5" l="1"/>
  <c r="H19" i="5"/>
  <c r="I8" i="5"/>
  <c r="H9" i="5"/>
  <c r="I9" i="5" s="1"/>
  <c r="I21" i="5" l="1"/>
  <c r="H21" i="5"/>
  <c r="I20" i="5"/>
  <c r="H20" i="5"/>
</calcChain>
</file>

<file path=xl/sharedStrings.xml><?xml version="1.0" encoding="utf-8"?>
<sst xmlns="http://schemas.openxmlformats.org/spreadsheetml/2006/main" count="248" uniqueCount="88">
  <si>
    <t>id</t>
  </si>
  <si>
    <t>description</t>
  </si>
  <si>
    <t>type</t>
  </si>
  <si>
    <t>length</t>
  </si>
  <si>
    <t>h</t>
  </si>
  <si>
    <t>d_eff</t>
  </si>
  <si>
    <t>w</t>
  </si>
  <si>
    <t>fc_n</t>
  </si>
  <si>
    <t>fc_e</t>
  </si>
  <si>
    <t>d_flange</t>
  </si>
  <si>
    <t>b_eff</t>
  </si>
  <si>
    <t>a</t>
  </si>
  <si>
    <t>e</t>
  </si>
  <si>
    <t>iz</t>
  </si>
  <si>
    <t>iz_simp</t>
  </si>
  <si>
    <t>trib_wt_1</t>
  </si>
  <si>
    <t>trib_wt_2</t>
  </si>
  <si>
    <t>stiff_factor_design</t>
  </si>
  <si>
    <t>iz_model</t>
  </si>
  <si>
    <t>critical_mode</t>
  </si>
  <si>
    <t>stiff_factor_model</t>
  </si>
  <si>
    <t>clear_cover</t>
  </si>
  <si>
    <t>rigid truss</t>
  </si>
  <si>
    <t>beam</t>
  </si>
  <si>
    <t>column</t>
  </si>
  <si>
    <t>flexure</t>
  </si>
  <si>
    <t>col_id</t>
  </si>
  <si>
    <t>beam_id</t>
  </si>
  <si>
    <t>wall_id</t>
  </si>
  <si>
    <t>num_bays</t>
  </si>
  <si>
    <t>[0,0,0]</t>
  </si>
  <si>
    <t>story_group_id</t>
  </si>
  <si>
    <t>element_group_id</t>
  </si>
  <si>
    <t>direction</t>
  </si>
  <si>
    <t>x_start</t>
  </si>
  <si>
    <t>z_start</t>
  </si>
  <si>
    <t>offset_start</t>
  </si>
  <si>
    <t>offset_end</t>
  </si>
  <si>
    <t>x</t>
  </si>
  <si>
    <t>story_ht</t>
  </si>
  <si>
    <t>story_dead_load</t>
  </si>
  <si>
    <t>story_live_load</t>
  </si>
  <si>
    <t>p_delta_dead_load</t>
  </si>
  <si>
    <t>p_delta_live_load</t>
  </si>
  <si>
    <t>seismic_wt</t>
  </si>
  <si>
    <t>bay_length_x</t>
  </si>
  <si>
    <t>bay_length_z</t>
  </si>
  <si>
    <t>story_start_x</t>
  </si>
  <si>
    <t>story_start_z</t>
  </si>
  <si>
    <t>[0]</t>
  </si>
  <si>
    <t>ele_id</t>
  </si>
  <si>
    <t>x_end</t>
  </si>
  <si>
    <t>z_end</t>
  </si>
  <si>
    <t>y_start</t>
  </si>
  <si>
    <t>y_end</t>
  </si>
  <si>
    <t>story</t>
  </si>
  <si>
    <t>dead_load</t>
  </si>
  <si>
    <t>live_load</t>
  </si>
  <si>
    <t>leaning column</t>
  </si>
  <si>
    <t>leaning column link</t>
  </si>
  <si>
    <t>wall story 1</t>
  </si>
  <si>
    <t>wall story 2</t>
  </si>
  <si>
    <t>wall story 3</t>
  </si>
  <si>
    <t>wall story 4</t>
  </si>
  <si>
    <t>[3101]</t>
  </si>
  <si>
    <t>[3102]</t>
  </si>
  <si>
    <t>[3103]</t>
  </si>
  <si>
    <t>[3104]</t>
  </si>
  <si>
    <t>trib_seismic_wt_1</t>
  </si>
  <si>
    <t>trib_seismic_wt_2</t>
  </si>
  <si>
    <t>wall</t>
  </si>
  <si>
    <t>[360]</t>
  </si>
  <si>
    <t>wall story 5</t>
  </si>
  <si>
    <t>wall story 6</t>
  </si>
  <si>
    <t>wall story 7</t>
  </si>
  <si>
    <t>wall story 8</t>
  </si>
  <si>
    <t>[3105]</t>
  </si>
  <si>
    <t>[3106]</t>
  </si>
  <si>
    <t>[3107]</t>
  </si>
  <si>
    <t>[3108]</t>
  </si>
  <si>
    <t>wall story 9</t>
  </si>
  <si>
    <t>wall story 10</t>
  </si>
  <si>
    <t>wall story 11</t>
  </si>
  <si>
    <t>wall story 12</t>
  </si>
  <si>
    <t>[3109]</t>
  </si>
  <si>
    <t>[3110]</t>
  </si>
  <si>
    <t>[3111]</t>
  </si>
  <si>
    <t>[3112]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</si>
</sst>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B6ED-800D-4A0B-91BD-E37D006B822F}">
  <dimension ref="A1:L26"/>
  <sheetViews>
    <sheetView workbookViewId="0">
      <selection activeCell="F19" sqref="F19:G19"/>
    </sheetView>
  </sheetViews>
  <sheetFormatPr defaultRowHeight="14.5" x14ac:dyDescent="0.35"/>
  <sheetData>
    <row r="1" spans="1:12" x14ac:dyDescent="0.35">
      <c r="A1" t="s">
        <v>0</v>
      </c>
      <c r="B1" t="s">
        <v>31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5">
      <c r="A2">
        <v>1</v>
      </c>
      <c r="B2">
        <v>1</v>
      </c>
      <c r="C2">
        <v>180</v>
      </c>
      <c r="D2">
        <v>925200</v>
      </c>
      <c r="E2">
        <v>360000</v>
      </c>
      <c r="F2">
        <v>864000</v>
      </c>
      <c r="G2">
        <v>337500</v>
      </c>
      <c r="H2">
        <v>925200</v>
      </c>
      <c r="I2" t="s">
        <v>71</v>
      </c>
      <c r="J2" t="s">
        <v>49</v>
      </c>
      <c r="K2">
        <v>0</v>
      </c>
      <c r="L2">
        <v>0</v>
      </c>
    </row>
    <row r="3" spans="1:12" x14ac:dyDescent="0.35">
      <c r="A3">
        <v>2</v>
      </c>
      <c r="B3">
        <v>2</v>
      </c>
      <c r="C3">
        <v>156</v>
      </c>
      <c r="D3">
        <v>923400</v>
      </c>
      <c r="E3">
        <v>360000</v>
      </c>
      <c r="F3">
        <v>864000</v>
      </c>
      <c r="G3">
        <v>337500</v>
      </c>
      <c r="H3">
        <v>923400</v>
      </c>
      <c r="I3" t="s">
        <v>71</v>
      </c>
      <c r="J3" t="s">
        <v>49</v>
      </c>
      <c r="K3">
        <v>0</v>
      </c>
      <c r="L3">
        <v>0</v>
      </c>
    </row>
    <row r="4" spans="1:12" x14ac:dyDescent="0.35">
      <c r="A4">
        <v>3</v>
      </c>
      <c r="B4">
        <v>3</v>
      </c>
      <c r="C4">
        <v>156</v>
      </c>
      <c r="D4">
        <v>923400</v>
      </c>
      <c r="E4">
        <v>360000</v>
      </c>
      <c r="F4">
        <v>864000</v>
      </c>
      <c r="G4">
        <v>337500</v>
      </c>
      <c r="H4">
        <v>923400</v>
      </c>
      <c r="I4" t="s">
        <v>71</v>
      </c>
      <c r="J4" t="s">
        <v>49</v>
      </c>
      <c r="K4">
        <v>0</v>
      </c>
      <c r="L4">
        <v>0</v>
      </c>
    </row>
    <row r="5" spans="1:12" x14ac:dyDescent="0.35">
      <c r="A5">
        <v>4</v>
      </c>
      <c r="B5">
        <v>4</v>
      </c>
      <c r="C5">
        <v>156</v>
      </c>
      <c r="D5">
        <v>923400</v>
      </c>
      <c r="E5">
        <v>360000</v>
      </c>
      <c r="F5">
        <v>864000</v>
      </c>
      <c r="G5">
        <v>337500</v>
      </c>
      <c r="H5">
        <v>923400</v>
      </c>
      <c r="I5" t="s">
        <v>71</v>
      </c>
      <c r="J5" t="s">
        <v>49</v>
      </c>
      <c r="K5">
        <v>0</v>
      </c>
      <c r="L5">
        <v>0</v>
      </c>
    </row>
    <row r="6" spans="1:12" x14ac:dyDescent="0.35">
      <c r="A6">
        <v>5</v>
      </c>
      <c r="B6">
        <v>5</v>
      </c>
      <c r="C6">
        <v>156</v>
      </c>
      <c r="D6">
        <v>923400</v>
      </c>
      <c r="E6">
        <v>360000</v>
      </c>
      <c r="F6">
        <v>864000</v>
      </c>
      <c r="G6">
        <v>337500</v>
      </c>
      <c r="H6">
        <v>923400</v>
      </c>
      <c r="I6" t="s">
        <v>71</v>
      </c>
      <c r="J6" t="s">
        <v>49</v>
      </c>
      <c r="K6">
        <v>0</v>
      </c>
      <c r="L6">
        <v>0</v>
      </c>
    </row>
    <row r="7" spans="1:12" x14ac:dyDescent="0.35">
      <c r="A7">
        <v>6</v>
      </c>
      <c r="B7">
        <v>6</v>
      </c>
      <c r="C7">
        <v>156</v>
      </c>
      <c r="D7">
        <v>923400</v>
      </c>
      <c r="E7">
        <v>360000</v>
      </c>
      <c r="F7">
        <v>864000</v>
      </c>
      <c r="G7">
        <v>337500</v>
      </c>
      <c r="H7">
        <v>923400</v>
      </c>
      <c r="I7" t="s">
        <v>71</v>
      </c>
      <c r="J7" t="s">
        <v>49</v>
      </c>
      <c r="K7">
        <v>0</v>
      </c>
      <c r="L7">
        <v>0</v>
      </c>
    </row>
    <row r="8" spans="1:12" x14ac:dyDescent="0.35">
      <c r="A8">
        <v>7</v>
      </c>
      <c r="B8">
        <v>7</v>
      </c>
      <c r="C8">
        <v>156</v>
      </c>
      <c r="D8">
        <v>923400</v>
      </c>
      <c r="E8">
        <v>360000</v>
      </c>
      <c r="F8">
        <v>864000</v>
      </c>
      <c r="G8">
        <v>337500</v>
      </c>
      <c r="H8">
        <v>923400</v>
      </c>
      <c r="I8" t="s">
        <v>71</v>
      </c>
      <c r="J8" t="s">
        <v>49</v>
      </c>
      <c r="K8">
        <v>0</v>
      </c>
      <c r="L8">
        <v>0</v>
      </c>
    </row>
    <row r="9" spans="1:12" x14ac:dyDescent="0.35">
      <c r="A9">
        <v>8</v>
      </c>
      <c r="B9">
        <v>8</v>
      </c>
      <c r="C9">
        <v>156</v>
      </c>
      <c r="D9">
        <v>923400</v>
      </c>
      <c r="E9">
        <v>360000</v>
      </c>
      <c r="F9">
        <v>864000</v>
      </c>
      <c r="G9">
        <v>337500</v>
      </c>
      <c r="H9">
        <v>923400</v>
      </c>
      <c r="I9" t="s">
        <v>71</v>
      </c>
      <c r="J9" t="s">
        <v>49</v>
      </c>
      <c r="K9">
        <v>0</v>
      </c>
      <c r="L9">
        <v>0</v>
      </c>
    </row>
    <row r="10" spans="1:12" x14ac:dyDescent="0.35">
      <c r="A10">
        <v>9</v>
      </c>
      <c r="B10">
        <v>9</v>
      </c>
      <c r="C10">
        <v>156</v>
      </c>
      <c r="D10">
        <v>923400</v>
      </c>
      <c r="E10">
        <v>360000</v>
      </c>
      <c r="F10">
        <v>864000</v>
      </c>
      <c r="G10">
        <v>337500</v>
      </c>
      <c r="H10">
        <v>923400</v>
      </c>
      <c r="I10" t="s">
        <v>71</v>
      </c>
      <c r="J10" t="s">
        <v>49</v>
      </c>
      <c r="K10">
        <v>0</v>
      </c>
      <c r="L10">
        <v>0</v>
      </c>
    </row>
    <row r="11" spans="1:12" x14ac:dyDescent="0.35">
      <c r="A11">
        <v>10</v>
      </c>
      <c r="B11">
        <v>10</v>
      </c>
      <c r="C11">
        <v>156</v>
      </c>
      <c r="D11">
        <v>923400</v>
      </c>
      <c r="E11">
        <v>360000</v>
      </c>
      <c r="F11">
        <v>864000</v>
      </c>
      <c r="G11">
        <v>337500</v>
      </c>
      <c r="H11">
        <v>923400</v>
      </c>
      <c r="I11" t="s">
        <v>71</v>
      </c>
      <c r="J11" t="s">
        <v>49</v>
      </c>
      <c r="K11">
        <v>0</v>
      </c>
      <c r="L11">
        <v>0</v>
      </c>
    </row>
    <row r="12" spans="1:12" x14ac:dyDescent="0.35">
      <c r="A12">
        <v>11</v>
      </c>
      <c r="B12">
        <v>11</v>
      </c>
      <c r="C12">
        <v>156</v>
      </c>
      <c r="D12">
        <v>923400</v>
      </c>
      <c r="E12">
        <v>360000</v>
      </c>
      <c r="F12">
        <v>864000</v>
      </c>
      <c r="G12">
        <v>337500</v>
      </c>
      <c r="H12">
        <v>923400</v>
      </c>
      <c r="I12" t="s">
        <v>71</v>
      </c>
      <c r="J12" t="s">
        <v>49</v>
      </c>
      <c r="K12">
        <v>0</v>
      </c>
      <c r="L12">
        <v>0</v>
      </c>
    </row>
    <row r="13" spans="1:12" x14ac:dyDescent="0.35">
      <c r="A13">
        <v>12</v>
      </c>
      <c r="B13">
        <v>12</v>
      </c>
      <c r="C13">
        <v>156</v>
      </c>
      <c r="D13">
        <v>911700</v>
      </c>
      <c r="E13">
        <v>144000</v>
      </c>
      <c r="F13">
        <v>854000</v>
      </c>
      <c r="G13">
        <v>135000</v>
      </c>
      <c r="H13">
        <v>911700</v>
      </c>
      <c r="I13" t="s">
        <v>71</v>
      </c>
      <c r="J13" t="s">
        <v>49</v>
      </c>
      <c r="K13">
        <v>0</v>
      </c>
      <c r="L13">
        <v>0</v>
      </c>
    </row>
    <row r="26" ht="1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8E3C-6402-4656-92A8-C5C1257326C9}">
  <dimension ref="A1:I13"/>
  <sheetViews>
    <sheetView workbookViewId="0">
      <selection activeCell="E19" sqref="E19"/>
    </sheetView>
  </sheetViews>
  <sheetFormatPr defaultRowHeight="14.5" x14ac:dyDescent="0.35"/>
  <sheetData>
    <row r="1" spans="1:9" x14ac:dyDescent="0.35">
      <c r="A1" t="s">
        <v>0</v>
      </c>
      <c r="B1" t="s">
        <v>31</v>
      </c>
      <c r="C1" t="s">
        <v>32</v>
      </c>
      <c r="D1" t="s">
        <v>1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35">
      <c r="A2">
        <v>1</v>
      </c>
      <c r="B2">
        <v>1</v>
      </c>
      <c r="C2">
        <v>1</v>
      </c>
      <c r="D2" t="s">
        <v>60</v>
      </c>
      <c r="E2" t="s">
        <v>38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2</v>
      </c>
      <c r="B3">
        <v>2</v>
      </c>
      <c r="C3">
        <v>2</v>
      </c>
      <c r="D3" t="s">
        <v>61</v>
      </c>
      <c r="E3" t="s">
        <v>38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3</v>
      </c>
      <c r="B4">
        <v>3</v>
      </c>
      <c r="C4">
        <v>3</v>
      </c>
      <c r="D4" t="s">
        <v>62</v>
      </c>
      <c r="E4" t="s">
        <v>38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4</v>
      </c>
      <c r="B5">
        <v>4</v>
      </c>
      <c r="C5">
        <v>4</v>
      </c>
      <c r="D5" t="s">
        <v>63</v>
      </c>
      <c r="E5" t="s">
        <v>38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5</v>
      </c>
      <c r="B6">
        <v>5</v>
      </c>
      <c r="C6">
        <v>5</v>
      </c>
      <c r="D6" t="s">
        <v>72</v>
      </c>
      <c r="E6" t="s">
        <v>38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6</v>
      </c>
      <c r="B7">
        <v>6</v>
      </c>
      <c r="C7">
        <v>6</v>
      </c>
      <c r="D7" t="s">
        <v>73</v>
      </c>
      <c r="E7" t="s">
        <v>38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7</v>
      </c>
      <c r="B8">
        <v>7</v>
      </c>
      <c r="C8">
        <v>7</v>
      </c>
      <c r="D8" t="s">
        <v>74</v>
      </c>
      <c r="E8" t="s">
        <v>38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8</v>
      </c>
      <c r="B9">
        <v>8</v>
      </c>
      <c r="C9">
        <v>8</v>
      </c>
      <c r="D9" t="s">
        <v>75</v>
      </c>
      <c r="E9" t="s">
        <v>38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9</v>
      </c>
      <c r="B10">
        <v>9</v>
      </c>
      <c r="C10">
        <v>9</v>
      </c>
      <c r="D10" t="s">
        <v>80</v>
      </c>
      <c r="E10" t="s">
        <v>38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10</v>
      </c>
      <c r="B11">
        <v>10</v>
      </c>
      <c r="C11">
        <v>10</v>
      </c>
      <c r="D11" t="s">
        <v>81</v>
      </c>
      <c r="E11" t="s">
        <v>38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11</v>
      </c>
      <c r="B12">
        <v>11</v>
      </c>
      <c r="C12">
        <v>11</v>
      </c>
      <c r="D12" t="s">
        <v>82</v>
      </c>
      <c r="E12" t="s">
        <v>38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12</v>
      </c>
      <c r="B13">
        <v>12</v>
      </c>
      <c r="C13">
        <v>12</v>
      </c>
      <c r="D13" t="s">
        <v>83</v>
      </c>
      <c r="E13" t="s">
        <v>38</v>
      </c>
      <c r="F13">
        <v>0</v>
      </c>
      <c r="G13">
        <v>0</v>
      </c>
      <c r="H13">
        <v>0</v>
      </c>
      <c r="I13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ABDE-5CEC-47F2-8EE0-51333DD5FBD4}">
  <dimension ref="A1:F13"/>
  <sheetViews>
    <sheetView workbookViewId="0">
      <selection activeCell="G17" sqref="G17"/>
    </sheetView>
  </sheetViews>
  <sheetFormatPr defaultRowHeight="14.5" x14ac:dyDescent="0.35"/>
  <cols>
    <col min="2" max="2" width="16.54296875" customWidth="1"/>
    <col min="3" max="3" width="8.6328125" customWidth="1"/>
    <col min="4" max="4" width="8.90625" customWidth="1"/>
  </cols>
  <sheetData>
    <row r="1" spans="1:6" x14ac:dyDescent="0.35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35">
      <c r="A2">
        <v>1</v>
      </c>
      <c r="B2" t="s">
        <v>60</v>
      </c>
      <c r="C2" t="s">
        <v>30</v>
      </c>
      <c r="D2" t="s">
        <v>30</v>
      </c>
      <c r="E2" t="s">
        <v>64</v>
      </c>
      <c r="F2">
        <v>1</v>
      </c>
    </row>
    <row r="3" spans="1:6" x14ac:dyDescent="0.35">
      <c r="A3">
        <v>2</v>
      </c>
      <c r="B3" t="s">
        <v>61</v>
      </c>
      <c r="C3" t="s">
        <v>30</v>
      </c>
      <c r="D3" t="s">
        <v>30</v>
      </c>
      <c r="E3" t="s">
        <v>65</v>
      </c>
      <c r="F3">
        <v>1</v>
      </c>
    </row>
    <row r="4" spans="1:6" x14ac:dyDescent="0.35">
      <c r="A4">
        <v>3</v>
      </c>
      <c r="B4" t="s">
        <v>62</v>
      </c>
      <c r="C4" t="s">
        <v>30</v>
      </c>
      <c r="D4" t="s">
        <v>30</v>
      </c>
      <c r="E4" t="s">
        <v>66</v>
      </c>
      <c r="F4">
        <v>1</v>
      </c>
    </row>
    <row r="5" spans="1:6" x14ac:dyDescent="0.35">
      <c r="A5">
        <v>4</v>
      </c>
      <c r="B5" t="s">
        <v>63</v>
      </c>
      <c r="C5" t="s">
        <v>30</v>
      </c>
      <c r="D5" t="s">
        <v>30</v>
      </c>
      <c r="E5" t="s">
        <v>67</v>
      </c>
      <c r="F5">
        <v>1</v>
      </c>
    </row>
    <row r="6" spans="1:6" x14ac:dyDescent="0.35">
      <c r="A6">
        <v>5</v>
      </c>
      <c r="B6" t="s">
        <v>72</v>
      </c>
      <c r="C6" t="s">
        <v>30</v>
      </c>
      <c r="D6" t="s">
        <v>30</v>
      </c>
      <c r="E6" t="s">
        <v>76</v>
      </c>
      <c r="F6">
        <v>1</v>
      </c>
    </row>
    <row r="7" spans="1:6" x14ac:dyDescent="0.35">
      <c r="A7">
        <v>6</v>
      </c>
      <c r="B7" t="s">
        <v>73</v>
      </c>
      <c r="C7" t="s">
        <v>30</v>
      </c>
      <c r="D7" t="s">
        <v>30</v>
      </c>
      <c r="E7" t="s">
        <v>77</v>
      </c>
      <c r="F7">
        <v>1</v>
      </c>
    </row>
    <row r="8" spans="1:6" x14ac:dyDescent="0.35">
      <c r="A8">
        <v>7</v>
      </c>
      <c r="B8" t="s">
        <v>74</v>
      </c>
      <c r="C8" t="s">
        <v>30</v>
      </c>
      <c r="D8" t="s">
        <v>30</v>
      </c>
      <c r="E8" t="s">
        <v>78</v>
      </c>
      <c r="F8">
        <v>1</v>
      </c>
    </row>
    <row r="9" spans="1:6" x14ac:dyDescent="0.35">
      <c r="A9">
        <v>8</v>
      </c>
      <c r="B9" t="s">
        <v>75</v>
      </c>
      <c r="C9" t="s">
        <v>30</v>
      </c>
      <c r="D9" t="s">
        <v>30</v>
      </c>
      <c r="E9" t="s">
        <v>79</v>
      </c>
      <c r="F9">
        <v>1</v>
      </c>
    </row>
    <row r="10" spans="1:6" x14ac:dyDescent="0.35">
      <c r="A10">
        <v>9</v>
      </c>
      <c r="B10" t="s">
        <v>80</v>
      </c>
      <c r="C10" t="s">
        <v>30</v>
      </c>
      <c r="D10" t="s">
        <v>30</v>
      </c>
      <c r="E10" t="s">
        <v>84</v>
      </c>
      <c r="F10">
        <v>1</v>
      </c>
    </row>
    <row r="11" spans="1:6" x14ac:dyDescent="0.35">
      <c r="A11">
        <v>10</v>
      </c>
      <c r="B11" t="s">
        <v>81</v>
      </c>
      <c r="C11" t="s">
        <v>30</v>
      </c>
      <c r="D11" t="s">
        <v>30</v>
      </c>
      <c r="E11" t="s">
        <v>85</v>
      </c>
      <c r="F11">
        <v>1</v>
      </c>
    </row>
    <row r="12" spans="1:6" x14ac:dyDescent="0.35">
      <c r="A12">
        <v>11</v>
      </c>
      <c r="B12" t="s">
        <v>82</v>
      </c>
      <c r="C12" t="s">
        <v>30</v>
      </c>
      <c r="D12" t="s">
        <v>30</v>
      </c>
      <c r="E12" t="s">
        <v>86</v>
      </c>
      <c r="F12">
        <v>1</v>
      </c>
    </row>
    <row r="13" spans="1:6" x14ac:dyDescent="0.35">
      <c r="A13">
        <v>12</v>
      </c>
      <c r="B13" t="s">
        <v>83</v>
      </c>
      <c r="C13" t="s">
        <v>30</v>
      </c>
      <c r="D13" t="s">
        <v>30</v>
      </c>
      <c r="E13" t="s">
        <v>87</v>
      </c>
      <c r="F13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5E1C-0E05-42DB-9A75-4EEA08F6A03A}">
  <dimension ref="A1:X15"/>
  <sheetViews>
    <sheetView tabSelected="1" workbookViewId="0">
      <selection activeCell="I7" sqref="I7"/>
    </sheetView>
  </sheetViews>
  <sheetFormatPr defaultRowHeight="14.5" x14ac:dyDescent="0.35"/>
  <cols>
    <col min="2" max="2" width="15.7265625" customWidth="1"/>
    <col min="14" max="15" width="9.81640625" bestFit="1" customWidth="1"/>
    <col min="21" max="21" width="9.816406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68</v>
      </c>
      <c r="S1" t="s">
        <v>69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5">
      <c r="A2">
        <v>1</v>
      </c>
      <c r="B2" t="s">
        <v>22</v>
      </c>
      <c r="C2" t="s"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9999</v>
      </c>
      <c r="M2">
        <v>9999999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</row>
    <row r="3" spans="1:24" x14ac:dyDescent="0.35">
      <c r="A3">
        <v>2</v>
      </c>
      <c r="B3" t="s">
        <v>22</v>
      </c>
      <c r="C3" t="s">
        <v>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9999</v>
      </c>
      <c r="M3">
        <v>9999999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35">
      <c r="A4">
        <v>3101</v>
      </c>
      <c r="B4" t="s">
        <v>60</v>
      </c>
      <c r="C4" t="s">
        <v>70</v>
      </c>
      <c r="D4">
        <v>180</v>
      </c>
      <c r="E4">
        <v>648</v>
      </c>
      <c r="F4">
        <f>E4-2.5</f>
        <v>645.5</v>
      </c>
      <c r="G4">
        <v>22</v>
      </c>
      <c r="H4">
        <v>6000</v>
      </c>
      <c r="I4">
        <f>H4*1.3</f>
        <v>7800</v>
      </c>
      <c r="J4">
        <v>0</v>
      </c>
      <c r="K4">
        <v>0</v>
      </c>
      <c r="L4">
        <f t="shared" ref="L4:L15" si="0">E4*G4</f>
        <v>14256</v>
      </c>
      <c r="M4" s="1">
        <f>57000*SQRT(H4)</f>
        <v>4415201.0146764554</v>
      </c>
      <c r="N4" s="2">
        <f>T4*G4*E4^3/12</f>
        <v>249422976</v>
      </c>
      <c r="O4" s="2">
        <f>T4*G4*E4^3/12</f>
        <v>249422976</v>
      </c>
      <c r="P4">
        <v>0</v>
      </c>
      <c r="Q4">
        <v>1</v>
      </c>
      <c r="R4">
        <v>0</v>
      </c>
      <c r="S4">
        <v>1</v>
      </c>
      <c r="T4" s="2">
        <v>0.5</v>
      </c>
      <c r="U4" s="2">
        <f>W4*G4*E4^3/12</f>
        <v>249422976</v>
      </c>
      <c r="V4" s="2" t="s">
        <v>25</v>
      </c>
      <c r="W4" s="2">
        <v>0.5</v>
      </c>
      <c r="X4">
        <v>2</v>
      </c>
    </row>
    <row r="5" spans="1:24" x14ac:dyDescent="0.35">
      <c r="A5">
        <v>3102</v>
      </c>
      <c r="B5" t="s">
        <v>61</v>
      </c>
      <c r="C5" t="s">
        <v>70</v>
      </c>
      <c r="D5">
        <v>156</v>
      </c>
      <c r="E5">
        <v>648</v>
      </c>
      <c r="F5">
        <f t="shared" ref="F5:F15" si="1">E5-2.5</f>
        <v>645.5</v>
      </c>
      <c r="G5">
        <v>22</v>
      </c>
      <c r="H5">
        <v>6000</v>
      </c>
      <c r="I5">
        <f>H5*1.3</f>
        <v>7800</v>
      </c>
      <c r="J5">
        <v>0</v>
      </c>
      <c r="K5">
        <v>0</v>
      </c>
      <c r="L5">
        <f t="shared" si="0"/>
        <v>14256</v>
      </c>
      <c r="M5" s="1">
        <f>57000*SQRT(H5)</f>
        <v>4415201.0146764554</v>
      </c>
      <c r="N5" s="2">
        <f t="shared" ref="N5:N11" si="2">T5*G5*E5^3/12</f>
        <v>249422976</v>
      </c>
      <c r="O5" s="2">
        <f t="shared" ref="O5:O11" si="3">T5*G5*E5^3/12</f>
        <v>249422976</v>
      </c>
      <c r="P5">
        <v>0</v>
      </c>
      <c r="Q5">
        <v>1</v>
      </c>
      <c r="R5">
        <v>0</v>
      </c>
      <c r="S5">
        <v>1</v>
      </c>
      <c r="T5" s="2">
        <v>0.5</v>
      </c>
      <c r="U5" s="2">
        <f t="shared" ref="U5:U11" si="4">W5*G5*E5^3/12</f>
        <v>249422976</v>
      </c>
      <c r="V5" s="2" t="s">
        <v>25</v>
      </c>
      <c r="W5" s="2">
        <v>0.5</v>
      </c>
      <c r="X5">
        <v>2</v>
      </c>
    </row>
    <row r="6" spans="1:24" x14ac:dyDescent="0.35">
      <c r="A6">
        <v>3103</v>
      </c>
      <c r="B6" t="s">
        <v>62</v>
      </c>
      <c r="C6" t="s">
        <v>70</v>
      </c>
      <c r="D6">
        <v>156</v>
      </c>
      <c r="E6">
        <v>648</v>
      </c>
      <c r="F6">
        <f t="shared" si="1"/>
        <v>645.5</v>
      </c>
      <c r="G6">
        <v>22</v>
      </c>
      <c r="H6">
        <v>6000</v>
      </c>
      <c r="I6">
        <f>H6*1.3</f>
        <v>7800</v>
      </c>
      <c r="J6">
        <v>0</v>
      </c>
      <c r="K6">
        <v>0</v>
      </c>
      <c r="L6">
        <f t="shared" si="0"/>
        <v>14256</v>
      </c>
      <c r="M6" s="1">
        <f>57000*SQRT(H6)</f>
        <v>4415201.0146764554</v>
      </c>
      <c r="N6" s="2">
        <f t="shared" si="2"/>
        <v>249422976</v>
      </c>
      <c r="O6" s="2">
        <f t="shared" si="3"/>
        <v>249422976</v>
      </c>
      <c r="P6">
        <v>0</v>
      </c>
      <c r="Q6">
        <v>1</v>
      </c>
      <c r="R6">
        <v>0</v>
      </c>
      <c r="S6">
        <v>1</v>
      </c>
      <c r="T6" s="2">
        <v>0.5</v>
      </c>
      <c r="U6" s="2">
        <f t="shared" si="4"/>
        <v>249422976</v>
      </c>
      <c r="V6" s="2" t="s">
        <v>25</v>
      </c>
      <c r="W6" s="2">
        <v>0.5</v>
      </c>
      <c r="X6">
        <v>2</v>
      </c>
    </row>
    <row r="7" spans="1:24" x14ac:dyDescent="0.35">
      <c r="A7">
        <v>3104</v>
      </c>
      <c r="B7" t="s">
        <v>63</v>
      </c>
      <c r="C7" t="s">
        <v>70</v>
      </c>
      <c r="D7">
        <v>156</v>
      </c>
      <c r="E7">
        <v>648</v>
      </c>
      <c r="F7">
        <f t="shared" si="1"/>
        <v>645.5</v>
      </c>
      <c r="G7">
        <v>18</v>
      </c>
      <c r="H7">
        <v>6000</v>
      </c>
      <c r="I7">
        <f>H7*1.3</f>
        <v>7800</v>
      </c>
      <c r="J7">
        <v>0</v>
      </c>
      <c r="K7">
        <v>0</v>
      </c>
      <c r="L7">
        <f t="shared" si="0"/>
        <v>11664</v>
      </c>
      <c r="M7" s="1">
        <f>57000*SQRT(H7)</f>
        <v>4415201.0146764554</v>
      </c>
      <c r="N7" s="2">
        <f>T7*G7*E7^3/12</f>
        <v>204073344</v>
      </c>
      <c r="O7" s="2">
        <f t="shared" si="3"/>
        <v>204073344</v>
      </c>
      <c r="P7">
        <v>0</v>
      </c>
      <c r="Q7">
        <v>1</v>
      </c>
      <c r="R7">
        <v>0</v>
      </c>
      <c r="S7">
        <v>1</v>
      </c>
      <c r="T7" s="2">
        <v>0.5</v>
      </c>
      <c r="U7" s="2">
        <f t="shared" si="4"/>
        <v>204073344</v>
      </c>
      <c r="V7" s="2" t="s">
        <v>25</v>
      </c>
      <c r="W7" s="2">
        <v>0.5</v>
      </c>
      <c r="X7">
        <v>2</v>
      </c>
    </row>
    <row r="8" spans="1:24" x14ac:dyDescent="0.35">
      <c r="A8">
        <v>3105</v>
      </c>
      <c r="B8" t="s">
        <v>72</v>
      </c>
      <c r="C8" t="s">
        <v>70</v>
      </c>
      <c r="D8">
        <v>156</v>
      </c>
      <c r="E8">
        <v>648</v>
      </c>
      <c r="F8">
        <f t="shared" si="1"/>
        <v>645.5</v>
      </c>
      <c r="G8">
        <v>18</v>
      </c>
      <c r="H8">
        <v>6000</v>
      </c>
      <c r="I8">
        <f t="shared" ref="I8:I15" si="5">H8*1.3</f>
        <v>7800</v>
      </c>
      <c r="J8">
        <v>0</v>
      </c>
      <c r="K8">
        <v>0</v>
      </c>
      <c r="L8">
        <f t="shared" si="0"/>
        <v>11664</v>
      </c>
      <c r="M8" s="1">
        <f t="shared" ref="M8:M15" si="6">57000*SQRT(H8)</f>
        <v>4415201.0146764554</v>
      </c>
      <c r="N8" s="2">
        <f t="shared" si="2"/>
        <v>204073344</v>
      </c>
      <c r="O8" s="2">
        <f t="shared" si="3"/>
        <v>204073344</v>
      </c>
      <c r="P8">
        <v>0</v>
      </c>
      <c r="Q8">
        <v>1</v>
      </c>
      <c r="R8">
        <v>0</v>
      </c>
      <c r="S8">
        <v>1</v>
      </c>
      <c r="T8" s="2">
        <v>0.5</v>
      </c>
      <c r="U8" s="2">
        <f t="shared" si="4"/>
        <v>204073344</v>
      </c>
      <c r="V8" s="2" t="s">
        <v>25</v>
      </c>
      <c r="W8" s="2">
        <v>0.5</v>
      </c>
      <c r="X8">
        <v>2</v>
      </c>
    </row>
    <row r="9" spans="1:24" x14ac:dyDescent="0.35">
      <c r="A9">
        <v>3106</v>
      </c>
      <c r="B9" t="s">
        <v>73</v>
      </c>
      <c r="C9" t="s">
        <v>70</v>
      </c>
      <c r="D9">
        <v>156</v>
      </c>
      <c r="E9">
        <v>648</v>
      </c>
      <c r="F9">
        <f t="shared" si="1"/>
        <v>645.5</v>
      </c>
      <c r="G9">
        <v>18</v>
      </c>
      <c r="H9">
        <v>6000</v>
      </c>
      <c r="I9">
        <f t="shared" si="5"/>
        <v>7800</v>
      </c>
      <c r="J9">
        <v>0</v>
      </c>
      <c r="K9">
        <v>0</v>
      </c>
      <c r="L9">
        <f t="shared" si="0"/>
        <v>11664</v>
      </c>
      <c r="M9" s="1">
        <f t="shared" si="6"/>
        <v>4415201.0146764554</v>
      </c>
      <c r="N9" s="2">
        <f t="shared" si="2"/>
        <v>204073344</v>
      </c>
      <c r="O9" s="2">
        <f t="shared" si="3"/>
        <v>204073344</v>
      </c>
      <c r="P9">
        <v>0</v>
      </c>
      <c r="Q9">
        <v>1</v>
      </c>
      <c r="R9">
        <v>0</v>
      </c>
      <c r="S9">
        <v>1</v>
      </c>
      <c r="T9" s="2">
        <v>0.5</v>
      </c>
      <c r="U9" s="2">
        <f t="shared" si="4"/>
        <v>204073344</v>
      </c>
      <c r="V9" s="2" t="s">
        <v>25</v>
      </c>
      <c r="W9" s="2">
        <v>0.5</v>
      </c>
      <c r="X9">
        <v>2</v>
      </c>
    </row>
    <row r="10" spans="1:24" x14ac:dyDescent="0.35">
      <c r="A10">
        <v>3107</v>
      </c>
      <c r="B10" t="s">
        <v>74</v>
      </c>
      <c r="C10" t="s">
        <v>70</v>
      </c>
      <c r="D10">
        <v>156</v>
      </c>
      <c r="E10">
        <v>648</v>
      </c>
      <c r="F10">
        <f t="shared" si="1"/>
        <v>645.5</v>
      </c>
      <c r="G10">
        <v>12</v>
      </c>
      <c r="H10">
        <v>6000</v>
      </c>
      <c r="I10">
        <f t="shared" si="5"/>
        <v>7800</v>
      </c>
      <c r="J10">
        <v>0</v>
      </c>
      <c r="K10">
        <v>0</v>
      </c>
      <c r="L10">
        <f t="shared" si="0"/>
        <v>7776</v>
      </c>
      <c r="M10" s="1">
        <f t="shared" si="6"/>
        <v>4415201.0146764554</v>
      </c>
      <c r="N10" s="2">
        <f t="shared" si="2"/>
        <v>136048896</v>
      </c>
      <c r="O10" s="2">
        <f t="shared" si="3"/>
        <v>136048896</v>
      </c>
      <c r="P10">
        <v>0</v>
      </c>
      <c r="Q10">
        <v>1</v>
      </c>
      <c r="R10">
        <v>0</v>
      </c>
      <c r="S10">
        <v>1</v>
      </c>
      <c r="T10" s="2">
        <v>0.5</v>
      </c>
      <c r="U10" s="2">
        <f t="shared" si="4"/>
        <v>136048896</v>
      </c>
      <c r="V10" s="2" t="s">
        <v>25</v>
      </c>
      <c r="W10" s="2">
        <v>0.5</v>
      </c>
      <c r="X10">
        <v>2</v>
      </c>
    </row>
    <row r="11" spans="1:24" x14ac:dyDescent="0.35">
      <c r="A11">
        <v>3108</v>
      </c>
      <c r="B11" t="s">
        <v>75</v>
      </c>
      <c r="C11" t="s">
        <v>70</v>
      </c>
      <c r="D11">
        <v>156</v>
      </c>
      <c r="E11">
        <v>648</v>
      </c>
      <c r="F11">
        <f t="shared" si="1"/>
        <v>645.5</v>
      </c>
      <c r="G11">
        <v>12</v>
      </c>
      <c r="H11">
        <v>6000</v>
      </c>
      <c r="I11">
        <f t="shared" si="5"/>
        <v>7800</v>
      </c>
      <c r="J11">
        <v>0</v>
      </c>
      <c r="K11">
        <v>0</v>
      </c>
      <c r="L11">
        <f t="shared" si="0"/>
        <v>7776</v>
      </c>
      <c r="M11" s="1">
        <f t="shared" si="6"/>
        <v>4415201.0146764554</v>
      </c>
      <c r="N11" s="2">
        <f t="shared" si="2"/>
        <v>136048896</v>
      </c>
      <c r="O11" s="2">
        <f t="shared" si="3"/>
        <v>136048896</v>
      </c>
      <c r="P11">
        <v>0</v>
      </c>
      <c r="Q11">
        <v>1</v>
      </c>
      <c r="R11">
        <v>0</v>
      </c>
      <c r="S11">
        <v>1</v>
      </c>
      <c r="T11" s="2">
        <v>0.5</v>
      </c>
      <c r="U11" s="2">
        <f t="shared" si="4"/>
        <v>136048896</v>
      </c>
      <c r="V11" s="2" t="s">
        <v>25</v>
      </c>
      <c r="W11" s="2">
        <v>0.5</v>
      </c>
      <c r="X11">
        <v>2</v>
      </c>
    </row>
    <row r="12" spans="1:24" x14ac:dyDescent="0.35">
      <c r="A12">
        <v>3109</v>
      </c>
      <c r="B12" t="s">
        <v>80</v>
      </c>
      <c r="C12" t="s">
        <v>70</v>
      </c>
      <c r="D12">
        <v>156</v>
      </c>
      <c r="E12">
        <v>648</v>
      </c>
      <c r="F12">
        <f t="shared" si="1"/>
        <v>645.5</v>
      </c>
      <c r="G12">
        <v>12</v>
      </c>
      <c r="H12">
        <v>6000</v>
      </c>
      <c r="I12">
        <f t="shared" si="5"/>
        <v>7800</v>
      </c>
      <c r="J12">
        <v>0</v>
      </c>
      <c r="K12">
        <v>0</v>
      </c>
      <c r="L12">
        <f t="shared" si="0"/>
        <v>7776</v>
      </c>
      <c r="M12" s="1">
        <f t="shared" si="6"/>
        <v>4415201.0146764554</v>
      </c>
      <c r="N12" s="2">
        <f t="shared" ref="N12:N15" si="7">T12*G12*E12^3/12</f>
        <v>136048896</v>
      </c>
      <c r="O12" s="2">
        <f t="shared" ref="O12:O15" si="8">T12*G12*E12^3/12</f>
        <v>136048896</v>
      </c>
      <c r="P12">
        <v>0</v>
      </c>
      <c r="Q12">
        <v>1</v>
      </c>
      <c r="R12">
        <v>0</v>
      </c>
      <c r="S12">
        <v>1</v>
      </c>
      <c r="T12" s="2">
        <v>0.5</v>
      </c>
      <c r="U12" s="2">
        <f t="shared" ref="U12:U15" si="9">W12*G12*E12^3/12</f>
        <v>136048896</v>
      </c>
      <c r="V12" s="2" t="s">
        <v>25</v>
      </c>
      <c r="W12" s="2">
        <v>0.5</v>
      </c>
      <c r="X12">
        <v>2</v>
      </c>
    </row>
    <row r="13" spans="1:24" x14ac:dyDescent="0.35">
      <c r="A13">
        <v>3110</v>
      </c>
      <c r="B13" t="s">
        <v>81</v>
      </c>
      <c r="C13" t="s">
        <v>70</v>
      </c>
      <c r="D13">
        <v>156</v>
      </c>
      <c r="E13">
        <v>648</v>
      </c>
      <c r="F13">
        <f t="shared" si="1"/>
        <v>645.5</v>
      </c>
      <c r="G13">
        <v>12</v>
      </c>
      <c r="H13">
        <v>6000</v>
      </c>
      <c r="I13">
        <f t="shared" si="5"/>
        <v>7800</v>
      </c>
      <c r="J13">
        <v>0</v>
      </c>
      <c r="K13">
        <v>0</v>
      </c>
      <c r="L13">
        <f t="shared" si="0"/>
        <v>7776</v>
      </c>
      <c r="M13" s="1">
        <f t="shared" si="6"/>
        <v>4415201.0146764554</v>
      </c>
      <c r="N13" s="2">
        <f t="shared" si="7"/>
        <v>136048896</v>
      </c>
      <c r="O13" s="2">
        <f t="shared" si="8"/>
        <v>136048896</v>
      </c>
      <c r="P13">
        <v>0</v>
      </c>
      <c r="Q13">
        <v>1</v>
      </c>
      <c r="R13">
        <v>0</v>
      </c>
      <c r="S13">
        <v>1</v>
      </c>
      <c r="T13" s="2">
        <v>0.5</v>
      </c>
      <c r="U13" s="2">
        <f t="shared" si="9"/>
        <v>136048896</v>
      </c>
      <c r="V13" s="2" t="s">
        <v>25</v>
      </c>
      <c r="W13" s="2">
        <v>0.5</v>
      </c>
      <c r="X13">
        <v>2</v>
      </c>
    </row>
    <row r="14" spans="1:24" x14ac:dyDescent="0.35">
      <c r="A14">
        <v>3111</v>
      </c>
      <c r="B14" t="s">
        <v>82</v>
      </c>
      <c r="C14" t="s">
        <v>70</v>
      </c>
      <c r="D14">
        <v>156</v>
      </c>
      <c r="E14">
        <v>648</v>
      </c>
      <c r="F14">
        <f t="shared" si="1"/>
        <v>645.5</v>
      </c>
      <c r="G14">
        <v>12</v>
      </c>
      <c r="H14">
        <v>6000</v>
      </c>
      <c r="I14">
        <f t="shared" si="5"/>
        <v>7800</v>
      </c>
      <c r="J14">
        <v>0</v>
      </c>
      <c r="K14">
        <v>0</v>
      </c>
      <c r="L14">
        <f t="shared" si="0"/>
        <v>7776</v>
      </c>
      <c r="M14" s="1">
        <f t="shared" si="6"/>
        <v>4415201.0146764554</v>
      </c>
      <c r="N14" s="2">
        <f t="shared" si="7"/>
        <v>136048896</v>
      </c>
      <c r="O14" s="2">
        <f t="shared" si="8"/>
        <v>136048896</v>
      </c>
      <c r="P14">
        <v>0</v>
      </c>
      <c r="Q14">
        <v>1</v>
      </c>
      <c r="R14">
        <v>0</v>
      </c>
      <c r="S14">
        <v>1</v>
      </c>
      <c r="T14" s="2">
        <v>0.5</v>
      </c>
      <c r="U14" s="2">
        <f t="shared" si="9"/>
        <v>136048896</v>
      </c>
      <c r="V14" s="2" t="s">
        <v>25</v>
      </c>
      <c r="W14" s="2">
        <v>0.5</v>
      </c>
      <c r="X14">
        <v>2</v>
      </c>
    </row>
    <row r="15" spans="1:24" x14ac:dyDescent="0.35">
      <c r="A15">
        <v>3112</v>
      </c>
      <c r="B15" t="s">
        <v>83</v>
      </c>
      <c r="C15" t="s">
        <v>70</v>
      </c>
      <c r="D15">
        <v>156</v>
      </c>
      <c r="E15">
        <v>648</v>
      </c>
      <c r="F15">
        <f t="shared" si="1"/>
        <v>645.5</v>
      </c>
      <c r="G15">
        <v>12</v>
      </c>
      <c r="H15">
        <v>6000</v>
      </c>
      <c r="I15">
        <f t="shared" si="5"/>
        <v>7800</v>
      </c>
      <c r="J15">
        <v>0</v>
      </c>
      <c r="K15">
        <v>0</v>
      </c>
      <c r="L15">
        <f t="shared" si="0"/>
        <v>7776</v>
      </c>
      <c r="M15" s="1">
        <f t="shared" si="6"/>
        <v>4415201.0146764554</v>
      </c>
      <c r="N15" s="2">
        <f t="shared" si="7"/>
        <v>136048896</v>
      </c>
      <c r="O15" s="2">
        <f t="shared" si="8"/>
        <v>136048896</v>
      </c>
      <c r="P15">
        <v>0</v>
      </c>
      <c r="Q15">
        <v>1</v>
      </c>
      <c r="R15">
        <v>0</v>
      </c>
      <c r="S15">
        <v>1</v>
      </c>
      <c r="T15" s="2">
        <v>0.5</v>
      </c>
      <c r="U15" s="2">
        <f t="shared" si="9"/>
        <v>136048896</v>
      </c>
      <c r="V15" s="2" t="s">
        <v>25</v>
      </c>
      <c r="W15" s="2">
        <v>0.5</v>
      </c>
      <c r="X15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F830-BC14-47D5-971B-5BE4DEF8FA9D}">
  <dimension ref="A1:M25"/>
  <sheetViews>
    <sheetView workbookViewId="0">
      <selection activeCell="G42" sqref="G4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50</v>
      </c>
      <c r="D1" t="s">
        <v>34</v>
      </c>
      <c r="E1" t="s">
        <v>51</v>
      </c>
      <c r="F1" t="s">
        <v>35</v>
      </c>
      <c r="G1" t="s">
        <v>52</v>
      </c>
      <c r="H1" t="s">
        <v>53</v>
      </c>
      <c r="I1" t="s">
        <v>54</v>
      </c>
      <c r="J1" t="s">
        <v>33</v>
      </c>
      <c r="K1" t="s">
        <v>55</v>
      </c>
      <c r="L1" t="s">
        <v>56</v>
      </c>
      <c r="M1" t="s">
        <v>57</v>
      </c>
    </row>
    <row r="2" spans="1:13" x14ac:dyDescent="0.35">
      <c r="A2">
        <v>1</v>
      </c>
      <c r="B2" t="s">
        <v>58</v>
      </c>
      <c r="C2">
        <v>2</v>
      </c>
      <c r="D2">
        <v>100</v>
      </c>
      <c r="E2">
        <v>100</v>
      </c>
      <c r="F2">
        <v>0</v>
      </c>
      <c r="G2">
        <v>0</v>
      </c>
      <c r="H2">
        <v>0</v>
      </c>
      <c r="I2">
        <v>180</v>
      </c>
      <c r="J2" t="s">
        <v>38</v>
      </c>
      <c r="K2">
        <v>1</v>
      </c>
      <c r="L2">
        <v>864000</v>
      </c>
      <c r="M2">
        <v>337500</v>
      </c>
    </row>
    <row r="3" spans="1:13" x14ac:dyDescent="0.35">
      <c r="A3">
        <v>2</v>
      </c>
      <c r="B3" t="s">
        <v>58</v>
      </c>
      <c r="C3">
        <v>2</v>
      </c>
      <c r="D3">
        <v>100</v>
      </c>
      <c r="E3">
        <v>100</v>
      </c>
      <c r="F3">
        <v>0</v>
      </c>
      <c r="G3">
        <v>0</v>
      </c>
      <c r="H3">
        <v>180</v>
      </c>
      <c r="I3">
        <f t="shared" ref="I3:I13" si="0">H3+156</f>
        <v>336</v>
      </c>
      <c r="J3" t="s">
        <v>38</v>
      </c>
      <c r="K3">
        <v>2</v>
      </c>
      <c r="L3">
        <v>864000</v>
      </c>
      <c r="M3">
        <v>337500</v>
      </c>
    </row>
    <row r="4" spans="1:13" x14ac:dyDescent="0.35">
      <c r="A4">
        <v>3</v>
      </c>
      <c r="B4" t="s">
        <v>58</v>
      </c>
      <c r="C4">
        <v>2</v>
      </c>
      <c r="D4">
        <v>100</v>
      </c>
      <c r="E4">
        <v>100</v>
      </c>
      <c r="F4">
        <v>0</v>
      </c>
      <c r="G4">
        <v>0</v>
      </c>
      <c r="H4">
        <f t="shared" ref="H4:H9" si="1">H3+156</f>
        <v>336</v>
      </c>
      <c r="I4">
        <f t="shared" si="0"/>
        <v>492</v>
      </c>
      <c r="J4" t="s">
        <v>38</v>
      </c>
      <c r="K4">
        <v>3</v>
      </c>
      <c r="L4">
        <v>864000</v>
      </c>
      <c r="M4">
        <v>337500</v>
      </c>
    </row>
    <row r="5" spans="1:13" x14ac:dyDescent="0.35">
      <c r="A5">
        <v>4</v>
      </c>
      <c r="B5" t="s">
        <v>58</v>
      </c>
      <c r="C5">
        <v>2</v>
      </c>
      <c r="D5">
        <v>100</v>
      </c>
      <c r="E5">
        <v>100</v>
      </c>
      <c r="F5">
        <v>0</v>
      </c>
      <c r="G5">
        <v>0</v>
      </c>
      <c r="H5">
        <f t="shared" si="1"/>
        <v>492</v>
      </c>
      <c r="I5">
        <f t="shared" si="0"/>
        <v>648</v>
      </c>
      <c r="J5" t="s">
        <v>38</v>
      </c>
      <c r="K5">
        <v>4</v>
      </c>
      <c r="L5">
        <v>864000</v>
      </c>
      <c r="M5">
        <v>337500</v>
      </c>
    </row>
    <row r="6" spans="1:13" x14ac:dyDescent="0.35">
      <c r="A6">
        <v>5</v>
      </c>
      <c r="B6" t="s">
        <v>58</v>
      </c>
      <c r="C6">
        <v>2</v>
      </c>
      <c r="D6">
        <v>100</v>
      </c>
      <c r="E6">
        <v>100</v>
      </c>
      <c r="F6">
        <v>0</v>
      </c>
      <c r="G6">
        <v>0</v>
      </c>
      <c r="H6">
        <f t="shared" si="1"/>
        <v>648</v>
      </c>
      <c r="I6">
        <f t="shared" si="0"/>
        <v>804</v>
      </c>
      <c r="J6" t="s">
        <v>38</v>
      </c>
      <c r="K6">
        <v>5</v>
      </c>
      <c r="L6">
        <v>864000</v>
      </c>
      <c r="M6">
        <v>337500</v>
      </c>
    </row>
    <row r="7" spans="1:13" x14ac:dyDescent="0.35">
      <c r="A7">
        <v>6</v>
      </c>
      <c r="B7" t="s">
        <v>58</v>
      </c>
      <c r="C7">
        <v>2</v>
      </c>
      <c r="D7">
        <v>100</v>
      </c>
      <c r="E7">
        <v>100</v>
      </c>
      <c r="F7">
        <v>0</v>
      </c>
      <c r="G7">
        <v>0</v>
      </c>
      <c r="H7">
        <f t="shared" si="1"/>
        <v>804</v>
      </c>
      <c r="I7">
        <f t="shared" si="0"/>
        <v>960</v>
      </c>
      <c r="J7" t="s">
        <v>38</v>
      </c>
      <c r="K7">
        <v>6</v>
      </c>
      <c r="L7">
        <v>864000</v>
      </c>
      <c r="M7">
        <v>337500</v>
      </c>
    </row>
    <row r="8" spans="1:13" x14ac:dyDescent="0.35">
      <c r="A8">
        <v>7</v>
      </c>
      <c r="B8" t="s">
        <v>58</v>
      </c>
      <c r="C8">
        <v>2</v>
      </c>
      <c r="D8">
        <v>100</v>
      </c>
      <c r="E8">
        <v>100</v>
      </c>
      <c r="F8">
        <v>0</v>
      </c>
      <c r="G8">
        <v>0</v>
      </c>
      <c r="H8">
        <f t="shared" si="1"/>
        <v>960</v>
      </c>
      <c r="I8">
        <f t="shared" si="0"/>
        <v>1116</v>
      </c>
      <c r="J8" t="s">
        <v>38</v>
      </c>
      <c r="K8">
        <v>7</v>
      </c>
      <c r="L8">
        <v>864000</v>
      </c>
      <c r="M8">
        <v>337500</v>
      </c>
    </row>
    <row r="9" spans="1:13" x14ac:dyDescent="0.35">
      <c r="A9">
        <v>8</v>
      </c>
      <c r="B9" t="s">
        <v>58</v>
      </c>
      <c r="C9">
        <v>2</v>
      </c>
      <c r="D9">
        <v>100</v>
      </c>
      <c r="E9">
        <v>100</v>
      </c>
      <c r="F9">
        <v>0</v>
      </c>
      <c r="G9">
        <v>0</v>
      </c>
      <c r="H9">
        <f t="shared" si="1"/>
        <v>1116</v>
      </c>
      <c r="I9">
        <f t="shared" si="0"/>
        <v>1272</v>
      </c>
      <c r="J9" t="s">
        <v>38</v>
      </c>
      <c r="K9">
        <v>8</v>
      </c>
      <c r="L9">
        <v>864000</v>
      </c>
      <c r="M9">
        <v>337500</v>
      </c>
    </row>
    <row r="10" spans="1:13" x14ac:dyDescent="0.35">
      <c r="A10">
        <v>9</v>
      </c>
      <c r="B10" t="s">
        <v>58</v>
      </c>
      <c r="C10">
        <v>2</v>
      </c>
      <c r="D10">
        <v>100</v>
      </c>
      <c r="E10">
        <v>100</v>
      </c>
      <c r="F10">
        <v>0</v>
      </c>
      <c r="G10">
        <v>0</v>
      </c>
      <c r="H10">
        <f t="shared" ref="H10:H13" si="2">H9+156</f>
        <v>1272</v>
      </c>
      <c r="I10">
        <f t="shared" si="0"/>
        <v>1428</v>
      </c>
      <c r="J10" t="s">
        <v>38</v>
      </c>
      <c r="K10">
        <v>9</v>
      </c>
      <c r="L10">
        <v>864000</v>
      </c>
      <c r="M10">
        <v>337500</v>
      </c>
    </row>
    <row r="11" spans="1:13" x14ac:dyDescent="0.35">
      <c r="A11">
        <v>10</v>
      </c>
      <c r="B11" t="s">
        <v>58</v>
      </c>
      <c r="C11">
        <v>2</v>
      </c>
      <c r="D11">
        <v>100</v>
      </c>
      <c r="E11">
        <v>100</v>
      </c>
      <c r="F11">
        <v>0</v>
      </c>
      <c r="G11">
        <v>0</v>
      </c>
      <c r="H11">
        <f t="shared" si="2"/>
        <v>1428</v>
      </c>
      <c r="I11">
        <f t="shared" si="0"/>
        <v>1584</v>
      </c>
      <c r="J11" t="s">
        <v>38</v>
      </c>
      <c r="K11">
        <v>10</v>
      </c>
      <c r="L11">
        <v>864000</v>
      </c>
      <c r="M11">
        <v>337500</v>
      </c>
    </row>
    <row r="12" spans="1:13" x14ac:dyDescent="0.35">
      <c r="A12">
        <v>11</v>
      </c>
      <c r="B12" t="s">
        <v>58</v>
      </c>
      <c r="C12">
        <v>2</v>
      </c>
      <c r="D12">
        <v>100</v>
      </c>
      <c r="E12">
        <v>100</v>
      </c>
      <c r="F12">
        <v>0</v>
      </c>
      <c r="G12">
        <v>0</v>
      </c>
      <c r="H12">
        <f t="shared" si="2"/>
        <v>1584</v>
      </c>
      <c r="I12">
        <f t="shared" si="0"/>
        <v>1740</v>
      </c>
      <c r="J12" t="s">
        <v>38</v>
      </c>
      <c r="K12">
        <v>11</v>
      </c>
      <c r="L12">
        <v>864000</v>
      </c>
      <c r="M12">
        <v>337500</v>
      </c>
    </row>
    <row r="13" spans="1:13" x14ac:dyDescent="0.35">
      <c r="A13">
        <v>12</v>
      </c>
      <c r="B13" t="s">
        <v>58</v>
      </c>
      <c r="C13">
        <v>2</v>
      </c>
      <c r="D13">
        <v>100</v>
      </c>
      <c r="E13">
        <v>100</v>
      </c>
      <c r="F13">
        <v>0</v>
      </c>
      <c r="G13">
        <v>0</v>
      </c>
      <c r="H13">
        <f t="shared" si="2"/>
        <v>1740</v>
      </c>
      <c r="I13">
        <f t="shared" si="0"/>
        <v>1896</v>
      </c>
      <c r="J13" t="s">
        <v>38</v>
      </c>
      <c r="K13">
        <v>12</v>
      </c>
      <c r="L13">
        <v>854000</v>
      </c>
      <c r="M13">
        <v>135000</v>
      </c>
    </row>
    <row r="14" spans="1:13" x14ac:dyDescent="0.35">
      <c r="A14">
        <v>13</v>
      </c>
      <c r="B14" t="s">
        <v>59</v>
      </c>
      <c r="C14">
        <v>1</v>
      </c>
      <c r="D14">
        <v>0</v>
      </c>
      <c r="E14">
        <v>100</v>
      </c>
      <c r="F14">
        <v>0</v>
      </c>
      <c r="G14">
        <v>0</v>
      </c>
      <c r="H14">
        <f t="shared" ref="H14:H25" si="3">I2</f>
        <v>180</v>
      </c>
      <c r="I14">
        <f t="shared" ref="I14:I25" si="4">I2</f>
        <v>180</v>
      </c>
      <c r="J14" t="s">
        <v>38</v>
      </c>
      <c r="K14">
        <v>1</v>
      </c>
      <c r="L14">
        <v>0</v>
      </c>
      <c r="M14">
        <v>0</v>
      </c>
    </row>
    <row r="15" spans="1:13" x14ac:dyDescent="0.35">
      <c r="A15">
        <v>14</v>
      </c>
      <c r="B15" t="s">
        <v>59</v>
      </c>
      <c r="C15">
        <v>1</v>
      </c>
      <c r="D15">
        <v>0</v>
      </c>
      <c r="E15">
        <v>100</v>
      </c>
      <c r="F15">
        <v>0</v>
      </c>
      <c r="G15">
        <v>0</v>
      </c>
      <c r="H15">
        <f t="shared" si="3"/>
        <v>336</v>
      </c>
      <c r="I15">
        <f t="shared" si="4"/>
        <v>336</v>
      </c>
      <c r="J15" t="s">
        <v>38</v>
      </c>
      <c r="K15">
        <v>2</v>
      </c>
      <c r="L15">
        <v>0</v>
      </c>
      <c r="M15">
        <v>0</v>
      </c>
    </row>
    <row r="16" spans="1:13" x14ac:dyDescent="0.35">
      <c r="A16">
        <v>15</v>
      </c>
      <c r="B16" t="s">
        <v>59</v>
      </c>
      <c r="C16">
        <v>1</v>
      </c>
      <c r="D16">
        <v>0</v>
      </c>
      <c r="E16">
        <v>100</v>
      </c>
      <c r="F16">
        <v>0</v>
      </c>
      <c r="G16">
        <v>0</v>
      </c>
      <c r="H16">
        <f t="shared" si="3"/>
        <v>492</v>
      </c>
      <c r="I16">
        <f t="shared" si="4"/>
        <v>492</v>
      </c>
      <c r="J16" t="s">
        <v>38</v>
      </c>
      <c r="K16">
        <v>3</v>
      </c>
      <c r="L16">
        <v>0</v>
      </c>
      <c r="M16">
        <v>0</v>
      </c>
    </row>
    <row r="17" spans="1:13" x14ac:dyDescent="0.35">
      <c r="A17">
        <v>16</v>
      </c>
      <c r="B17" t="s">
        <v>59</v>
      </c>
      <c r="C17">
        <v>1</v>
      </c>
      <c r="D17">
        <v>0</v>
      </c>
      <c r="E17">
        <v>100</v>
      </c>
      <c r="F17">
        <v>0</v>
      </c>
      <c r="G17">
        <v>0</v>
      </c>
      <c r="H17">
        <f t="shared" si="3"/>
        <v>648</v>
      </c>
      <c r="I17">
        <f t="shared" si="4"/>
        <v>648</v>
      </c>
      <c r="J17" t="s">
        <v>38</v>
      </c>
      <c r="K17">
        <v>4</v>
      </c>
      <c r="L17">
        <v>0</v>
      </c>
      <c r="M17">
        <v>0</v>
      </c>
    </row>
    <row r="18" spans="1:13" x14ac:dyDescent="0.35">
      <c r="A18">
        <v>17</v>
      </c>
      <c r="B18" t="s">
        <v>59</v>
      </c>
      <c r="C18">
        <v>1</v>
      </c>
      <c r="D18">
        <v>0</v>
      </c>
      <c r="E18">
        <v>100</v>
      </c>
      <c r="F18">
        <v>0</v>
      </c>
      <c r="G18">
        <v>0</v>
      </c>
      <c r="H18">
        <f t="shared" si="3"/>
        <v>804</v>
      </c>
      <c r="I18">
        <f t="shared" si="4"/>
        <v>804</v>
      </c>
      <c r="J18" t="s">
        <v>38</v>
      </c>
      <c r="K18">
        <v>5</v>
      </c>
      <c r="L18">
        <v>0</v>
      </c>
      <c r="M18">
        <v>0</v>
      </c>
    </row>
    <row r="19" spans="1:13" x14ac:dyDescent="0.35">
      <c r="A19">
        <v>18</v>
      </c>
      <c r="B19" t="s">
        <v>59</v>
      </c>
      <c r="C19">
        <v>1</v>
      </c>
      <c r="D19">
        <v>0</v>
      </c>
      <c r="E19">
        <v>100</v>
      </c>
      <c r="F19">
        <v>0</v>
      </c>
      <c r="G19">
        <v>0</v>
      </c>
      <c r="H19">
        <f t="shared" si="3"/>
        <v>960</v>
      </c>
      <c r="I19">
        <f t="shared" si="4"/>
        <v>960</v>
      </c>
      <c r="J19" t="s">
        <v>38</v>
      </c>
      <c r="K19">
        <v>6</v>
      </c>
      <c r="L19">
        <v>0</v>
      </c>
      <c r="M19">
        <v>0</v>
      </c>
    </row>
    <row r="20" spans="1:13" x14ac:dyDescent="0.35">
      <c r="A20">
        <v>19</v>
      </c>
      <c r="B20" t="s">
        <v>59</v>
      </c>
      <c r="C20">
        <v>1</v>
      </c>
      <c r="D20">
        <v>0</v>
      </c>
      <c r="E20">
        <v>100</v>
      </c>
      <c r="F20">
        <v>0</v>
      </c>
      <c r="G20">
        <v>0</v>
      </c>
      <c r="H20">
        <f t="shared" si="3"/>
        <v>1116</v>
      </c>
      <c r="I20">
        <f t="shared" si="4"/>
        <v>1116</v>
      </c>
      <c r="J20" t="s">
        <v>38</v>
      </c>
      <c r="K20">
        <v>7</v>
      </c>
      <c r="L20">
        <v>0</v>
      </c>
      <c r="M20">
        <v>0</v>
      </c>
    </row>
    <row r="21" spans="1:13" x14ac:dyDescent="0.35">
      <c r="A21">
        <v>20</v>
      </c>
      <c r="B21" t="s">
        <v>59</v>
      </c>
      <c r="C21">
        <v>1</v>
      </c>
      <c r="D21">
        <v>0</v>
      </c>
      <c r="E21">
        <v>100</v>
      </c>
      <c r="F21">
        <v>0</v>
      </c>
      <c r="G21">
        <v>0</v>
      </c>
      <c r="H21">
        <f t="shared" si="3"/>
        <v>1272</v>
      </c>
      <c r="I21">
        <f t="shared" si="4"/>
        <v>1272</v>
      </c>
      <c r="J21" t="s">
        <v>38</v>
      </c>
      <c r="K21">
        <v>8</v>
      </c>
      <c r="L21">
        <v>0</v>
      </c>
      <c r="M21">
        <v>0</v>
      </c>
    </row>
    <row r="22" spans="1:13" x14ac:dyDescent="0.35">
      <c r="A22">
        <v>21</v>
      </c>
      <c r="B22" t="s">
        <v>59</v>
      </c>
      <c r="C22">
        <v>1</v>
      </c>
      <c r="D22">
        <v>0</v>
      </c>
      <c r="E22">
        <v>100</v>
      </c>
      <c r="F22">
        <v>0</v>
      </c>
      <c r="G22">
        <v>0</v>
      </c>
      <c r="H22">
        <f t="shared" si="3"/>
        <v>1428</v>
      </c>
      <c r="I22">
        <f t="shared" si="4"/>
        <v>1428</v>
      </c>
      <c r="J22" t="s">
        <v>38</v>
      </c>
      <c r="K22">
        <v>9</v>
      </c>
      <c r="L22">
        <v>0</v>
      </c>
      <c r="M22">
        <v>0</v>
      </c>
    </row>
    <row r="23" spans="1:13" x14ac:dyDescent="0.35">
      <c r="A23">
        <v>22</v>
      </c>
      <c r="B23" t="s">
        <v>59</v>
      </c>
      <c r="C23">
        <v>1</v>
      </c>
      <c r="D23">
        <v>0</v>
      </c>
      <c r="E23">
        <v>100</v>
      </c>
      <c r="F23">
        <v>0</v>
      </c>
      <c r="G23">
        <v>0</v>
      </c>
      <c r="H23">
        <f t="shared" si="3"/>
        <v>1584</v>
      </c>
      <c r="I23">
        <f t="shared" si="4"/>
        <v>1584</v>
      </c>
      <c r="J23" t="s">
        <v>38</v>
      </c>
      <c r="K23">
        <v>10</v>
      </c>
      <c r="L23">
        <v>0</v>
      </c>
      <c r="M23">
        <v>0</v>
      </c>
    </row>
    <row r="24" spans="1:13" x14ac:dyDescent="0.35">
      <c r="A24">
        <v>23</v>
      </c>
      <c r="B24" t="s">
        <v>59</v>
      </c>
      <c r="C24">
        <v>1</v>
      </c>
      <c r="D24">
        <v>0</v>
      </c>
      <c r="E24">
        <v>100</v>
      </c>
      <c r="F24">
        <v>0</v>
      </c>
      <c r="G24">
        <v>0</v>
      </c>
      <c r="H24">
        <f t="shared" si="3"/>
        <v>1740</v>
      </c>
      <c r="I24">
        <f t="shared" si="4"/>
        <v>1740</v>
      </c>
      <c r="J24" t="s">
        <v>38</v>
      </c>
      <c r="K24">
        <v>11</v>
      </c>
      <c r="L24">
        <v>0</v>
      </c>
      <c r="M24">
        <v>0</v>
      </c>
    </row>
    <row r="25" spans="1:13" x14ac:dyDescent="0.35">
      <c r="A25">
        <v>24</v>
      </c>
      <c r="B25" t="s">
        <v>59</v>
      </c>
      <c r="C25">
        <v>1</v>
      </c>
      <c r="D25">
        <v>0</v>
      </c>
      <c r="E25">
        <v>100</v>
      </c>
      <c r="F25">
        <v>0</v>
      </c>
      <c r="G25">
        <v>0</v>
      </c>
      <c r="H25">
        <f t="shared" si="3"/>
        <v>1896</v>
      </c>
      <c r="I25">
        <f t="shared" si="4"/>
        <v>1896</v>
      </c>
      <c r="J25" t="s">
        <v>38</v>
      </c>
      <c r="K25">
        <v>12</v>
      </c>
      <c r="L25">
        <v>0</v>
      </c>
      <c r="M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story</vt:lpstr>
      <vt:lpstr>story_group</vt:lpstr>
      <vt:lpstr>element_group</vt:lpstr>
      <vt:lpstr>element</vt:lpstr>
      <vt:lpstr>additional_elements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Dustin T. (Fed)</dc:creator>
  <cp:lastModifiedBy>Cook, Dustin T. (Fed)</cp:lastModifiedBy>
  <dcterms:created xsi:type="dcterms:W3CDTF">2023-11-21T18:19:46Z</dcterms:created>
  <dcterms:modified xsi:type="dcterms:W3CDTF">2024-03-08T19:23:31Z</dcterms:modified>
</cp:coreProperties>
</file>