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defaultThemeVersion="124226"/>
  <bookViews>
    <workbookView xWindow="240" yWindow="105" windowWidth="14805" windowHeight="8010" tabRatio="773" activeTab="4"/>
  </bookViews>
  <sheets>
    <sheet name="FreqRng" sheetId="4" r:id="rId1"/>
    <sheet name="MagRng" sheetId="6" r:id="rId2"/>
    <sheet name="Harmonics" sheetId="7" r:id="rId3"/>
    <sheet name="OOB" sheetId="11" r:id="rId4"/>
    <sheet name="FreqRamp Pos" sheetId="8" r:id="rId5"/>
    <sheet name="FreqRamp Neg" sheetId="18" r:id="rId6"/>
    <sheet name="PM" sheetId="9" r:id="rId7"/>
    <sheet name="AM" sheetId="5" r:id="rId8"/>
    <sheet name="Phase Step Pos" sheetId="14" r:id="rId9"/>
    <sheet name="Phase Step Neg" sheetId="16" r:id="rId10"/>
    <sheet name="Mag Step Pos" sheetId="15" r:id="rId11"/>
    <sheet name="Mag Step Neg" sheetId="17" r:id="rId12"/>
    <sheet name="TypeB" sheetId="10" r:id="rId13"/>
  </sheets>
  <calcPr calcId="152511"/>
</workbook>
</file>

<file path=xl/calcChain.xml><?xml version="1.0" encoding="utf-8"?>
<calcChain xmlns="http://schemas.openxmlformats.org/spreadsheetml/2006/main">
  <c r="I2" i="10" l="1"/>
  <c r="I3" i="10"/>
  <c r="I4" i="10"/>
  <c r="I5" i="10"/>
  <c r="I6" i="10"/>
  <c r="I7" i="10"/>
  <c r="J2" i="10"/>
  <c r="J3" i="10"/>
  <c r="J4" i="10"/>
  <c r="J5" i="10"/>
  <c r="J6" i="10"/>
  <c r="J7" i="10"/>
  <c r="AA20" i="17" l="1"/>
  <c r="Z20" i="17"/>
  <c r="Y20" i="17"/>
  <c r="X20" i="17"/>
  <c r="V20" i="17"/>
  <c r="U20" i="17"/>
  <c r="T20" i="17" s="1"/>
  <c r="S20" i="17"/>
  <c r="R20" i="17"/>
  <c r="P20" i="17"/>
  <c r="O20" i="17"/>
  <c r="M20" i="17"/>
  <c r="L20" i="17"/>
  <c r="J20" i="17"/>
  <c r="I20" i="17"/>
  <c r="G20" i="17"/>
  <c r="F20" i="17"/>
  <c r="D20" i="17"/>
  <c r="C20" i="17"/>
  <c r="AA20" i="15"/>
  <c r="Z20" i="15"/>
  <c r="Y20" i="15"/>
  <c r="X20" i="15"/>
  <c r="V20" i="15"/>
  <c r="U20" i="15"/>
  <c r="S20" i="15"/>
  <c r="R20" i="15"/>
  <c r="P20" i="15"/>
  <c r="N20" i="15" s="1"/>
  <c r="O20" i="15"/>
  <c r="M20" i="15"/>
  <c r="L20" i="15"/>
  <c r="J20" i="15"/>
  <c r="I20" i="15"/>
  <c r="G20" i="15"/>
  <c r="F20" i="15"/>
  <c r="E20" i="15" s="1"/>
  <c r="D20" i="15"/>
  <c r="C20" i="15"/>
  <c r="AA20" i="16"/>
  <c r="Z20" i="16"/>
  <c r="Y20" i="16"/>
  <c r="X20" i="16"/>
  <c r="V20" i="16"/>
  <c r="U20" i="16"/>
  <c r="T20" i="16" s="1"/>
  <c r="S20" i="16"/>
  <c r="R20" i="16"/>
  <c r="P20" i="16"/>
  <c r="O20" i="16"/>
  <c r="N20" i="16" s="1"/>
  <c r="M20" i="16"/>
  <c r="L20" i="16"/>
  <c r="J20" i="16"/>
  <c r="I20" i="16"/>
  <c r="G20" i="16"/>
  <c r="F20" i="16"/>
  <c r="D20" i="16"/>
  <c r="C20" i="16"/>
  <c r="AA20" i="14"/>
  <c r="Z20" i="14"/>
  <c r="Y20" i="14"/>
  <c r="X20" i="14"/>
  <c r="V20" i="14"/>
  <c r="U20" i="14"/>
  <c r="S20" i="14"/>
  <c r="R20" i="14"/>
  <c r="Q20" i="14" s="1"/>
  <c r="P20" i="14"/>
  <c r="N20" i="14" s="1"/>
  <c r="O20" i="14"/>
  <c r="M20" i="14"/>
  <c r="L20" i="14"/>
  <c r="J20" i="14"/>
  <c r="H20" i="14" s="1"/>
  <c r="I20" i="14"/>
  <c r="G20" i="14"/>
  <c r="F20" i="14"/>
  <c r="D20" i="14"/>
  <c r="C20" i="14"/>
  <c r="AA20" i="5"/>
  <c r="Z20" i="5"/>
  <c r="Y20" i="5"/>
  <c r="X20" i="5"/>
  <c r="V20" i="5"/>
  <c r="U20" i="5"/>
  <c r="S20" i="5"/>
  <c r="R20" i="5"/>
  <c r="P20" i="5"/>
  <c r="O20" i="5"/>
  <c r="M20" i="5"/>
  <c r="L20" i="5"/>
  <c r="J20" i="5"/>
  <c r="I20" i="5"/>
  <c r="H20" i="5" s="1"/>
  <c r="G20" i="5"/>
  <c r="E20" i="5" s="1"/>
  <c r="F20" i="5"/>
  <c r="D20" i="5"/>
  <c r="C20" i="5"/>
  <c r="AA20" i="9"/>
  <c r="Z20" i="9"/>
  <c r="Y20" i="9"/>
  <c r="X20" i="9"/>
  <c r="W20" i="9" s="1"/>
  <c r="V20" i="9"/>
  <c r="T20" i="9" s="1"/>
  <c r="U20" i="9"/>
  <c r="S20" i="9"/>
  <c r="R20" i="9"/>
  <c r="P20" i="9"/>
  <c r="N20" i="9" s="1"/>
  <c r="O20" i="9"/>
  <c r="M20" i="9"/>
  <c r="L20" i="9"/>
  <c r="J20" i="9"/>
  <c r="H20" i="9" s="1"/>
  <c r="I20" i="9"/>
  <c r="G20" i="9"/>
  <c r="F20" i="9"/>
  <c r="D20" i="9"/>
  <c r="C20" i="9"/>
  <c r="AA20" i="18"/>
  <c r="Z20" i="18"/>
  <c r="Y20" i="18"/>
  <c r="X20" i="18"/>
  <c r="V20" i="18"/>
  <c r="U20" i="18"/>
  <c r="S20" i="18"/>
  <c r="R20" i="18"/>
  <c r="P20" i="18"/>
  <c r="O20" i="18"/>
  <c r="M20" i="18"/>
  <c r="L20" i="18"/>
  <c r="J20" i="18"/>
  <c r="I20" i="18"/>
  <c r="G20" i="18"/>
  <c r="F20" i="18"/>
  <c r="D20" i="18"/>
  <c r="C20" i="18"/>
  <c r="AA20" i="8"/>
  <c r="Z20" i="8"/>
  <c r="Y20" i="8"/>
  <c r="X20" i="8"/>
  <c r="V20" i="8"/>
  <c r="U20" i="8"/>
  <c r="S20" i="8"/>
  <c r="R20" i="8"/>
  <c r="P20" i="8"/>
  <c r="O20" i="8"/>
  <c r="M20" i="8"/>
  <c r="L20" i="8"/>
  <c r="J20" i="8"/>
  <c r="I20" i="8"/>
  <c r="G20" i="8"/>
  <c r="F20" i="8"/>
  <c r="D20" i="8"/>
  <c r="C20" i="8"/>
  <c r="AA20" i="11"/>
  <c r="Z20" i="11"/>
  <c r="Y20" i="11"/>
  <c r="X20" i="11"/>
  <c r="V20" i="11"/>
  <c r="U20" i="11"/>
  <c r="T20" i="11" s="1"/>
  <c r="S20" i="11"/>
  <c r="R20" i="11"/>
  <c r="P20" i="11"/>
  <c r="O20" i="11"/>
  <c r="M20" i="11"/>
  <c r="L20" i="11"/>
  <c r="J20" i="11"/>
  <c r="I20" i="11"/>
  <c r="G20" i="11"/>
  <c r="F20" i="11"/>
  <c r="E20" i="11" s="1"/>
  <c r="D20" i="11"/>
  <c r="C20" i="11"/>
  <c r="AA20" i="7"/>
  <c r="Z20" i="7"/>
  <c r="Y20" i="7"/>
  <c r="X20" i="7"/>
  <c r="V20" i="7"/>
  <c r="U20" i="7"/>
  <c r="S20" i="7"/>
  <c r="R20" i="7"/>
  <c r="P20" i="7"/>
  <c r="N20" i="7" s="1"/>
  <c r="O20" i="7"/>
  <c r="M20" i="7"/>
  <c r="L20" i="7"/>
  <c r="J20" i="7"/>
  <c r="I20" i="7"/>
  <c r="G20" i="7"/>
  <c r="F20" i="7"/>
  <c r="D20" i="7"/>
  <c r="C20" i="7"/>
  <c r="AA20" i="6"/>
  <c r="Z20" i="6"/>
  <c r="Y20" i="6"/>
  <c r="X20" i="6"/>
  <c r="V20" i="6"/>
  <c r="U20" i="6"/>
  <c r="S20" i="6"/>
  <c r="Q20" i="6" s="1"/>
  <c r="R20" i="6"/>
  <c r="P20" i="6"/>
  <c r="O20" i="6"/>
  <c r="M20" i="6"/>
  <c r="L20" i="6"/>
  <c r="J20" i="6"/>
  <c r="I20" i="6"/>
  <c r="H20" i="6" s="1"/>
  <c r="G20" i="6"/>
  <c r="F20" i="6"/>
  <c r="D20" i="6"/>
  <c r="C20" i="6"/>
  <c r="Y20" i="4"/>
  <c r="X20" i="4"/>
  <c r="V20" i="4"/>
  <c r="S20" i="4"/>
  <c r="P20" i="4"/>
  <c r="M20" i="4"/>
  <c r="J20" i="4"/>
  <c r="G20" i="4"/>
  <c r="D20" i="4"/>
  <c r="U20" i="4"/>
  <c r="R20" i="4"/>
  <c r="O20" i="4"/>
  <c r="L20" i="4"/>
  <c r="I20" i="4"/>
  <c r="F20" i="4"/>
  <c r="C20" i="4"/>
  <c r="K20" i="8" l="1"/>
  <c r="W20" i="8"/>
  <c r="T20" i="7"/>
  <c r="T20" i="15"/>
  <c r="E20" i="17"/>
  <c r="Q20" i="17"/>
  <c r="B20" i="6"/>
  <c r="H20" i="8"/>
  <c r="E20" i="16"/>
  <c r="Q20" i="16"/>
  <c r="B20" i="15"/>
  <c r="K20" i="17"/>
  <c r="K20" i="18"/>
  <c r="N20" i="5"/>
  <c r="K20" i="15"/>
  <c r="W20" i="15"/>
  <c r="Q20" i="15"/>
  <c r="K20" i="16"/>
  <c r="W20" i="14"/>
  <c r="T20" i="5"/>
  <c r="B20" i="5"/>
  <c r="Q20" i="5"/>
  <c r="Q20" i="9"/>
  <c r="E20" i="18"/>
  <c r="H20" i="18"/>
  <c r="T20" i="18"/>
  <c r="T20" i="8"/>
  <c r="E20" i="8"/>
  <c r="Q20" i="8"/>
  <c r="H20" i="11"/>
  <c r="B20" i="7"/>
  <c r="Q20" i="7"/>
  <c r="K20" i="7"/>
  <c r="W20" i="7"/>
  <c r="T20" i="6"/>
  <c r="N20" i="6"/>
  <c r="E20" i="4"/>
  <c r="E20" i="6"/>
  <c r="N20" i="11"/>
  <c r="K20" i="9"/>
  <c r="K20" i="14"/>
  <c r="T20" i="14"/>
  <c r="H20" i="17"/>
  <c r="Q20" i="11"/>
  <c r="B20" i="9"/>
  <c r="B20" i="14"/>
  <c r="Q20" i="18"/>
  <c r="H20" i="16"/>
  <c r="B20" i="4"/>
  <c r="K20" i="6"/>
  <c r="E20" i="7"/>
  <c r="B20" i="8"/>
  <c r="N20" i="8"/>
  <c r="E20" i="9"/>
  <c r="K20" i="5"/>
  <c r="E20" i="14"/>
  <c r="W20" i="16"/>
  <c r="W20" i="17"/>
  <c r="H20" i="4"/>
  <c r="W20" i="6"/>
  <c r="H20" i="7"/>
  <c r="B20" i="11"/>
  <c r="K20" i="11"/>
  <c r="B20" i="18"/>
  <c r="W20" i="18"/>
  <c r="W20" i="5"/>
  <c r="B20" i="16"/>
  <c r="H20" i="15"/>
  <c r="B20" i="17"/>
  <c r="N20" i="17"/>
  <c r="K20" i="4"/>
  <c r="W20" i="11"/>
  <c r="N20" i="18"/>
  <c r="W20" i="4"/>
  <c r="T20" i="4"/>
  <c r="Q20" i="4"/>
  <c r="N20" i="4"/>
  <c r="AA20" i="4" l="1"/>
  <c r="Z20" i="4"/>
  <c r="H6" i="10" l="1"/>
  <c r="B6" i="10" s="1"/>
  <c r="H7" i="10"/>
  <c r="B7" i="10" s="1"/>
  <c r="H5" i="10"/>
  <c r="B5" i="10" s="1"/>
  <c r="H3" i="10"/>
  <c r="B3" i="10" s="1"/>
  <c r="H4" i="10"/>
  <c r="B4" i="10" s="1"/>
  <c r="H2" i="10"/>
  <c r="B2" i="10" s="1"/>
</calcChain>
</file>

<file path=xl/sharedStrings.xml><?xml version="1.0" encoding="utf-8"?>
<sst xmlns="http://schemas.openxmlformats.org/spreadsheetml/2006/main" count="763" uniqueCount="82">
  <si>
    <t>IC</t>
  </si>
  <si>
    <t>IB</t>
  </si>
  <si>
    <t>IA</t>
  </si>
  <si>
    <t>VC</t>
  </si>
  <si>
    <t>VB</t>
  </si>
  <si>
    <t>VA</t>
  </si>
  <si>
    <t>CT gain uncertainty</t>
  </si>
  <si>
    <t>Sin (delay uncertainty)</t>
  </si>
  <si>
    <t>HP3458 RMS uncertainty</t>
  </si>
  <si>
    <t xml:space="preserve">gain factor uncertainty </t>
  </si>
  <si>
    <t>Column1</t>
  </si>
  <si>
    <t>Total % TVE</t>
  </si>
  <si>
    <t>Phase</t>
  </si>
  <si>
    <t>Combined
Type A Type B</t>
  </si>
  <si>
    <t>Delay Estimate</t>
  </si>
  <si>
    <t>F0</t>
  </si>
  <si>
    <t>Dly Est</t>
  </si>
  <si>
    <t>VA TVE (%)</t>
  </si>
  <si>
    <t>VB TVE (%)</t>
  </si>
  <si>
    <t>VC TVE (%)</t>
  </si>
  <si>
    <t>IA TVE (%)</t>
  </si>
  <si>
    <t>IC TVE (%)</t>
  </si>
  <si>
    <t>V+ TVE (%)</t>
  </si>
  <si>
    <t>FE (Hz)</t>
  </si>
  <si>
    <t>RFE (Hz/s)</t>
  </si>
  <si>
    <t>VA ME %</t>
  </si>
  <si>
    <t>VA PE (%)</t>
  </si>
  <si>
    <t>VB ME (%)</t>
  </si>
  <si>
    <t>VB PE (%)</t>
  </si>
  <si>
    <t>VC ME (%)</t>
  </si>
  <si>
    <t>VC PE (%)</t>
  </si>
  <si>
    <t>IA ME (%)</t>
  </si>
  <si>
    <t>IA PE %</t>
  </si>
  <si>
    <t>IB TVE (%)</t>
  </si>
  <si>
    <t>IC ME (%)</t>
  </si>
  <si>
    <t>IB PE %</t>
  </si>
  <si>
    <t>IB ME (%)</t>
  </si>
  <si>
    <t>IC PE (%)</t>
  </si>
  <si>
    <t>V+ ME (%)</t>
  </si>
  <si>
    <t>V+ PE (%)</t>
  </si>
  <si>
    <t>I+ TVE (%)</t>
  </si>
  <si>
    <t>I+ ME (%)</t>
  </si>
  <si>
    <t>I+ PE (%)</t>
  </si>
  <si>
    <t>VA TVE</t>
  </si>
  <si>
    <t>VA ME</t>
  </si>
  <si>
    <t>VA PE</t>
  </si>
  <si>
    <t>VB TVE</t>
  </si>
  <si>
    <t>VB ME</t>
  </si>
  <si>
    <t>VB PE</t>
  </si>
  <si>
    <t>VC TVE</t>
  </si>
  <si>
    <t>VC ME</t>
  </si>
  <si>
    <t>VC PE</t>
  </si>
  <si>
    <t>IA TVE</t>
  </si>
  <si>
    <t>IA ME</t>
  </si>
  <si>
    <t>IA PE</t>
  </si>
  <si>
    <t>IB TVE</t>
  </si>
  <si>
    <t>IB ME</t>
  </si>
  <si>
    <t>IB PE</t>
  </si>
  <si>
    <t>IC TVE</t>
  </si>
  <si>
    <t>IC ME</t>
  </si>
  <si>
    <t>IC PE</t>
  </si>
  <si>
    <t>V+ TVE</t>
  </si>
  <si>
    <t>V+ ME</t>
  </si>
  <si>
    <t>V+ PE</t>
  </si>
  <si>
    <t>I+ TVE</t>
  </si>
  <si>
    <t>I+ ME</t>
  </si>
  <si>
    <t>I+ PE</t>
  </si>
  <si>
    <t>FE</t>
  </si>
  <si>
    <t>RFE</t>
  </si>
  <si>
    <t>Median Offset</t>
  </si>
  <si>
    <t>StDev Offset x 2</t>
  </si>
  <si>
    <t>RMS StDev x 2</t>
  </si>
  <si>
    <t>RMS Slope</t>
  </si>
  <si>
    <t>CDF(95) Slope</t>
  </si>
  <si>
    <t>RMS Sine Ampl</t>
  </si>
  <si>
    <t>CDF(95) Sin Ampl</t>
  </si>
  <si>
    <t>Uncertainty</t>
  </si>
  <si>
    <t>RSS(ME,PE)</t>
  </si>
  <si>
    <t>Combined
Type A
 Type B</t>
  </si>
  <si>
    <t>phase uncertainty (%)</t>
  </si>
  <si>
    <t>Gain Uncertainty</t>
  </si>
  <si>
    <t>Harm and Interharm Uncertainty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</si>
</sst>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%"/>
    <numFmt numFmtId="166" formatCode="0.00000"/>
    <numFmt numFmtId="167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164" fontId="0" fillId="0" borderId="0" xfId="0" applyNumberFormat="1"/>
    <xf numFmtId="0" fontId="1" fillId="0" borderId="0" xfId="0" applyNumberFormat="1" applyFont="1" applyAlignment="1">
      <alignment wrapText="1"/>
    </xf>
    <xf numFmtId="0" fontId="0" fillId="0" borderId="0" xfId="0" applyFont="1"/>
    <xf numFmtId="49" fontId="0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5" xfId="0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1" fillId="0" borderId="8" xfId="0" applyNumberFormat="1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0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6" fontId="0" fillId="0" borderId="0" xfId="0" applyNumberFormat="1"/>
    <xf numFmtId="164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48" fontId="0" fillId="0" borderId="0" xfId="0" applyNumberFormat="1" applyAlignment="1">
      <alignment horizontal="center"/>
    </xf>
    <xf numFmtId="48" fontId="0" fillId="0" borderId="5" xfId="0" applyNumberFormat="1" applyBorder="1" applyAlignment="1">
      <alignment horizontal="center"/>
    </xf>
    <xf numFmtId="48" fontId="0" fillId="0" borderId="4" xfId="0" applyNumberFormat="1" applyBorder="1" applyAlignment="1">
      <alignment horizontal="center"/>
    </xf>
    <xf numFmtId="48" fontId="0" fillId="0" borderId="2" xfId="0" applyNumberFormat="1" applyBorder="1" applyAlignment="1">
      <alignment horizontal="center"/>
    </xf>
    <xf numFmtId="48" fontId="0" fillId="0" borderId="1" xfId="0" applyNumberFormat="1" applyBorder="1" applyAlignment="1">
      <alignment horizontal="center"/>
    </xf>
    <xf numFmtId="164" fontId="1" fillId="0" borderId="0" xfId="0" applyNumberFormat="1" applyFont="1"/>
    <xf numFmtId="164" fontId="0" fillId="0" borderId="0" xfId="0" applyNumberFormat="1" applyFont="1"/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/>
    </xf>
    <xf numFmtId="167" fontId="1" fillId="0" borderId="0" xfId="0" applyNumberFormat="1" applyFont="1" applyAlignment="1">
      <alignment horizontal="left" vertical="center" indent="1"/>
    </xf>
    <xf numFmtId="0" fontId="3" fillId="0" borderId="8" xfId="0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" formatCode="##0.0E+0"/>
      <alignment horizontal="center" vertical="bottom" textRotation="0" wrapText="0" indent="0" justifyLastLine="0" shrinkToFit="0" readingOrder="0"/>
    </dxf>
    <dxf>
      <numFmt numFmtId="16" formatCode="##0.0E+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6" formatCode="##0.0E+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" formatCode="##0.0E+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" formatCode="##0.0E+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0.0000%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9</xdr:row>
      <xdr:rowOff>19050</xdr:rowOff>
    </xdr:from>
    <xdr:to>
      <xdr:col>4</xdr:col>
      <xdr:colOff>819150</xdr:colOff>
      <xdr:row>12</xdr:row>
      <xdr:rowOff>171450</xdr:rowOff>
    </xdr:to>
    <xdr:sp macro="" textlink="">
      <xdr:nvSpPr>
        <xdr:cNvPr id="2" name="TextBox 1"/>
        <xdr:cNvSpPr txBox="1"/>
      </xdr:nvSpPr>
      <xdr:spPr>
        <a:xfrm>
          <a:off x="142875" y="1733550"/>
          <a:ext cx="499110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Date: 2015</a:t>
          </a:r>
          <a:r>
            <a:rPr lang="en-US" sz="2800" baseline="0"/>
            <a:t> / 01 / 28</a:t>
          </a:r>
          <a:endParaRPr lang="en-US" sz="28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K7" totalsRowShown="0" headerRowDxfId="14" headerRowBorderDxfId="13" tableBorderDxfId="12" totalsRowBorderDxfId="11">
  <tableColumns count="11">
    <tableColumn id="1" name="Phase" dataDxfId="10"/>
    <tableColumn id="2" name="Total % TVE" dataDxfId="9">
      <calculatedColumnFormula>(D2^2+E2^2+F2^2+G2^2+H2^2)^0.5</calculatedColumnFormula>
    </tableColumn>
    <tableColumn id="3" name="Column1" dataDxfId="8"/>
    <tableColumn id="4" name="gain factor uncertainty " dataDxfId="7"/>
    <tableColumn id="5" name="HP3458 RMS uncertainty" dataDxfId="6"/>
    <tableColumn id="6" name="Sin (delay uncertainty)" dataDxfId="5"/>
    <tableColumn id="7" name="CT gain uncertainty" dataDxfId="4"/>
    <tableColumn id="8" name="Delay Estimate" dataDxfId="3">
      <calculatedColumnFormula>($G$10*$H$11*360)/0.573</calculatedColumnFormula>
    </tableColumn>
    <tableColumn id="10" name="Gain Uncertainty" dataDxfId="2">
      <calculatedColumnFormula>((D2^2+E2^2)^0.5)*100</calculatedColumnFormula>
    </tableColumn>
    <tableColumn id="9" name="phase uncertainty (%)" dataDxfId="1">
      <calculatedColumnFormula>((F2^2+G2^2+H2^2)^0.5)*100</calculatedColumnFormula>
    </tableColumn>
    <tableColumn id="11" name="Harm and Interharm Uncertainty (%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sqref="A1:XFD10"/>
    </sheetView>
  </sheetViews>
  <sheetFormatPr defaultColWidth="9.140625" defaultRowHeight="15" x14ac:dyDescent="0.25"/>
  <cols>
    <col min="1" max="1" width="10.140625" style="2" customWidth="1"/>
    <col min="2" max="2" width="14.7109375" style="3" bestFit="1" customWidth="1"/>
    <col min="3" max="21" width="11.5703125" style="3" bestFit="1" customWidth="1"/>
    <col min="22" max="22" width="12.7109375" style="3" customWidth="1"/>
    <col min="23" max="25" width="11" style="3" customWidth="1"/>
    <col min="26" max="16384" width="9.140625" style="3"/>
  </cols>
  <sheetData>
    <row r="1" spans="1:27" s="1" customFormat="1" x14ac:dyDescent="0.25"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</row>
    <row r="2" spans="1:27" s="4" customFormat="1" x14ac:dyDescent="0.25">
      <c r="A2" s="33" t="s">
        <v>69</v>
      </c>
      <c r="B2" s="4">
        <v>1.0798047125205427E-2</v>
      </c>
      <c r="C2" s="4">
        <v>5.451606853833674E-4</v>
      </c>
      <c r="D2" s="4">
        <v>3.3206859819832572E-3</v>
      </c>
      <c r="E2" s="4">
        <v>1.1791376641612821E-2</v>
      </c>
      <c r="F2" s="4">
        <v>3.1995878988902828E-3</v>
      </c>
      <c r="G2" s="4">
        <v>2.1768285896882084E-3</v>
      </c>
      <c r="H2" s="4">
        <v>1.2086914283063729E-2</v>
      </c>
      <c r="I2" s="4">
        <v>5.2295171279108038E-3</v>
      </c>
      <c r="J2" s="4">
        <v>1.1151734817581077E-3</v>
      </c>
      <c r="K2" s="4">
        <v>1.3195238392065465E-2</v>
      </c>
      <c r="L2" s="4">
        <v>5.3902618700666675E-3</v>
      </c>
      <c r="M2" s="4">
        <v>1.6791852571827518E-3</v>
      </c>
      <c r="N2" s="4">
        <v>1.1631055146958863E-2</v>
      </c>
      <c r="O2" s="4">
        <v>2.5147036677741529E-3</v>
      </c>
      <c r="P2" s="4">
        <v>1.9274757393351635E-3</v>
      </c>
      <c r="Q2" s="4">
        <v>1.1438472698034967E-2</v>
      </c>
      <c r="R2" s="4">
        <v>2.3215573758104137E-3</v>
      </c>
      <c r="S2" s="4">
        <v>2.8250788622984336E-3</v>
      </c>
      <c r="T2" s="4">
        <v>1.0386536852008918E-2</v>
      </c>
      <c r="U2" s="4">
        <v>2.9920534031006442E-3</v>
      </c>
      <c r="V2" s="4">
        <v>2.1368602045629152E-3</v>
      </c>
      <c r="W2" s="4">
        <v>1.1689064527180389E-2</v>
      </c>
      <c r="X2" s="4">
        <v>3.454296607808079E-3</v>
      </c>
      <c r="Y2" s="4">
        <v>2.4762423388897457E-3</v>
      </c>
      <c r="Z2" s="25">
        <v>4.1788747936074631E-7</v>
      </c>
      <c r="AA2" s="25">
        <v>1.7682330561846498E-8</v>
      </c>
    </row>
    <row r="3" spans="1:27" s="4" customFormat="1" x14ac:dyDescent="0.25">
      <c r="A3" s="33" t="s">
        <v>70</v>
      </c>
      <c r="B3" s="4">
        <v>2.3206245605195699E-3</v>
      </c>
      <c r="C3" s="4">
        <v>1.4244061142023761E-3</v>
      </c>
      <c r="D3" s="4">
        <v>1.3752611813628293E-3</v>
      </c>
      <c r="E3" s="4">
        <v>1.5902542789145563E-3</v>
      </c>
      <c r="F3" s="4">
        <v>9.0749569024900609E-4</v>
      </c>
      <c r="G3" s="4">
        <v>1.1836685051846742E-3</v>
      </c>
      <c r="H3" s="4">
        <v>1.422961216523644E-3</v>
      </c>
      <c r="I3" s="4">
        <v>1.2151810511279177E-3</v>
      </c>
      <c r="J3" s="4">
        <v>1.2173891685463129E-3</v>
      </c>
      <c r="K3" s="4">
        <v>4.6396824841469699E-3</v>
      </c>
      <c r="L3" s="4">
        <v>1.3848697054262445E-3</v>
      </c>
      <c r="M3" s="4">
        <v>1.841554093350771E-2</v>
      </c>
      <c r="N3" s="4">
        <v>4.9869002948435739E-3</v>
      </c>
      <c r="O3" s="4">
        <v>1.4022800474095586E-3</v>
      </c>
      <c r="P3" s="4">
        <v>1.9068786025397126E-2</v>
      </c>
      <c r="Q3" s="4">
        <v>5.1428270668547318E-3</v>
      </c>
      <c r="R3" s="4">
        <v>1.2382091306963074E-3</v>
      </c>
      <c r="S3" s="4">
        <v>1.868145714435054E-2</v>
      </c>
      <c r="T3" s="4">
        <v>1.0183493874298384E-3</v>
      </c>
      <c r="U3" s="4">
        <v>7.6148201048222475E-4</v>
      </c>
      <c r="V3" s="4">
        <v>9.7141243970049038E-4</v>
      </c>
      <c r="W3" s="4">
        <v>4.9406193104878865E-3</v>
      </c>
      <c r="X3" s="4">
        <v>1.2846081092691892E-3</v>
      </c>
      <c r="Y3" s="4">
        <v>1.871680046116236E-2</v>
      </c>
      <c r="Z3" s="25">
        <v>1.0745217292198855E-5</v>
      </c>
      <c r="AA3" s="25">
        <v>1.1961456658568054E-6</v>
      </c>
    </row>
    <row r="4" spans="1:27" s="4" customFormat="1" x14ac:dyDescent="0.25">
      <c r="A4" s="33" t="s">
        <v>71</v>
      </c>
      <c r="B4" s="4">
        <v>9.7502777248469827E-3</v>
      </c>
      <c r="C4" s="4">
        <v>6.4506445468186201E-3</v>
      </c>
      <c r="D4" s="4">
        <v>1.2094407441089559E-2</v>
      </c>
      <c r="E4" s="4">
        <v>1.1172100304931877E-2</v>
      </c>
      <c r="F4" s="4">
        <v>6.100810177696067E-3</v>
      </c>
      <c r="G4" s="4">
        <v>1.4055062547939081E-2</v>
      </c>
      <c r="H4" s="4">
        <v>9.698637367356603E-3</v>
      </c>
      <c r="I4" s="4">
        <v>5.5100637321525729E-3</v>
      </c>
      <c r="J4" s="4">
        <v>1.2427634214034193E-2</v>
      </c>
      <c r="K4" s="4">
        <v>7.0228787611540311E-3</v>
      </c>
      <c r="L4" s="4">
        <v>3.8319021757130161E-3</v>
      </c>
      <c r="M4" s="4">
        <v>8.4378694681166658E-3</v>
      </c>
      <c r="N4" s="4">
        <v>5.4340866418042585E-3</v>
      </c>
      <c r="O4" s="4">
        <v>2.9460690445096117E-3</v>
      </c>
      <c r="P4" s="4">
        <v>6.0819725772762387E-3</v>
      </c>
      <c r="Q4" s="4">
        <v>5.2936901367154812E-3</v>
      </c>
      <c r="R4" s="4">
        <v>2.5528596076927141E-3</v>
      </c>
      <c r="S4" s="4">
        <v>5.879723896150494E-3</v>
      </c>
      <c r="T4" s="4">
        <v>6.386186479794464E-3</v>
      </c>
      <c r="U4" s="4">
        <v>3.4975968211966935E-3</v>
      </c>
      <c r="V4" s="4">
        <v>7.4423970779194226E-3</v>
      </c>
      <c r="W4" s="4">
        <v>3.6577084725880477E-3</v>
      </c>
      <c r="X4" s="4">
        <v>1.8700965209322625E-3</v>
      </c>
      <c r="Y4" s="4">
        <v>4.1216789195150016E-3</v>
      </c>
      <c r="Z4" s="25">
        <v>2.3250487584729318E-4</v>
      </c>
      <c r="AA4" s="25">
        <v>1.915250895592079E-4</v>
      </c>
    </row>
    <row r="5" spans="1:27" s="4" customFormat="1" x14ac:dyDescent="0.25">
      <c r="A5" s="33" t="s">
        <v>72</v>
      </c>
      <c r="B5" s="4">
        <v>2.5953420669683192E-4</v>
      </c>
      <c r="C5" s="4">
        <v>3.2813650487438815E-4</v>
      </c>
      <c r="D5" s="4">
        <v>3.5620920679156181E-4</v>
      </c>
      <c r="E5" s="4">
        <v>3.5156992449922564E-4</v>
      </c>
      <c r="F5" s="4">
        <v>2.9298988861462048E-4</v>
      </c>
      <c r="G5" s="4">
        <v>3.7791888720266852E-4</v>
      </c>
      <c r="H5" s="4">
        <v>2.6129608432829755E-4</v>
      </c>
      <c r="I5" s="4">
        <v>2.959029957461733E-4</v>
      </c>
      <c r="J5" s="4">
        <v>2.8364876457152507E-4</v>
      </c>
      <c r="K5" s="4">
        <v>1.983375936546552E-4</v>
      </c>
      <c r="L5" s="4">
        <v>1.8126765669300671E-4</v>
      </c>
      <c r="M5" s="4">
        <v>2.8178132769541783E-4</v>
      </c>
      <c r="N5" s="4">
        <v>1.4554881214286691E-4</v>
      </c>
      <c r="O5" s="4">
        <v>1.4687692052554278E-4</v>
      </c>
      <c r="P5" s="4">
        <v>1.5892071259325388E-4</v>
      </c>
      <c r="Q5" s="4">
        <v>1.181647377492714E-4</v>
      </c>
      <c r="R5" s="4">
        <v>1.298442383642713E-4</v>
      </c>
      <c r="S5" s="4">
        <v>1.6076373244356459E-4</v>
      </c>
      <c r="T5" s="4">
        <v>1.6312637682258942E-4</v>
      </c>
      <c r="U5" s="4">
        <v>1.8266537582110545E-4</v>
      </c>
      <c r="V5" s="4">
        <v>1.797014971264545E-4</v>
      </c>
      <c r="W5" s="4">
        <v>9.3929656700205081E-5</v>
      </c>
      <c r="X5" s="4">
        <v>9.0861502847530795E-5</v>
      </c>
      <c r="Y5" s="4">
        <v>1.2545212426041491E-4</v>
      </c>
      <c r="Z5" s="25">
        <v>3.1248016258093853E-6</v>
      </c>
      <c r="AA5" s="25">
        <v>7.3882885375586317E-7</v>
      </c>
    </row>
    <row r="6" spans="1:27" s="4" customFormat="1" x14ac:dyDescent="0.25">
      <c r="A6" s="33" t="s">
        <v>73</v>
      </c>
      <c r="B6" s="4">
        <v>1.2327874818099517E-3</v>
      </c>
      <c r="C6" s="4">
        <v>1.5586483981533438E-3</v>
      </c>
      <c r="D6" s="4">
        <v>1.6919937322599186E-3</v>
      </c>
      <c r="E6" s="4">
        <v>1.6699571413713217E-3</v>
      </c>
      <c r="F6" s="4">
        <v>1.3917019709194472E-3</v>
      </c>
      <c r="G6" s="4">
        <v>1.7951147142126755E-3</v>
      </c>
      <c r="H6" s="4">
        <v>1.2411564005594133E-3</v>
      </c>
      <c r="I6" s="4">
        <v>1.4055392297943232E-3</v>
      </c>
      <c r="J6" s="4">
        <v>1.3473316317147441E-3</v>
      </c>
      <c r="K6" s="4">
        <v>9.4210356985961221E-4</v>
      </c>
      <c r="L6" s="4">
        <v>8.6102136929178184E-4</v>
      </c>
      <c r="M6" s="4">
        <v>1.3384613065532346E-3</v>
      </c>
      <c r="N6" s="4">
        <v>6.9135685767861786E-4</v>
      </c>
      <c r="O6" s="4">
        <v>6.9766537249632814E-4</v>
      </c>
      <c r="P6" s="4">
        <v>7.5487338481795591E-4</v>
      </c>
      <c r="Q6" s="4">
        <v>5.6128250430903916E-4</v>
      </c>
      <c r="R6" s="4">
        <v>6.1676013223028862E-4</v>
      </c>
      <c r="S6" s="4">
        <v>7.6362772910693174E-4</v>
      </c>
      <c r="T6" s="4">
        <v>7.7485028990729977E-4</v>
      </c>
      <c r="U6" s="4">
        <v>8.6766053515025085E-4</v>
      </c>
      <c r="V6" s="4">
        <v>8.5358211135065881E-4</v>
      </c>
      <c r="W6" s="4">
        <v>4.4616586932597416E-4</v>
      </c>
      <c r="X6" s="4">
        <v>4.3159213852577127E-4</v>
      </c>
      <c r="Y6" s="4">
        <v>5.9589759023697081E-4</v>
      </c>
      <c r="Z6" s="25">
        <v>1.484280772259458E-5</v>
      </c>
      <c r="AA6" s="25">
        <v>3.5094370553403502E-6</v>
      </c>
    </row>
    <row r="7" spans="1:27" s="4" customFormat="1" x14ac:dyDescent="0.25">
      <c r="A7" s="33" t="s">
        <v>74</v>
      </c>
      <c r="B7" s="4">
        <v>6.004857708541725E-3</v>
      </c>
      <c r="C7" s="4">
        <v>1.8433367192562972E-3</v>
      </c>
      <c r="D7" s="4">
        <v>1.4519853320944607E-2</v>
      </c>
      <c r="E7" s="4">
        <v>4.8537323579546021E-3</v>
      </c>
      <c r="F7" s="4">
        <v>1.6223046865606993E-3</v>
      </c>
      <c r="G7" s="4">
        <v>1.4658682583653505E-2</v>
      </c>
      <c r="H7" s="4">
        <v>4.4007066383246881E-3</v>
      </c>
      <c r="I7" s="4">
        <v>1.4895854457123989E-3</v>
      </c>
      <c r="J7" s="4">
        <v>1.4514013491230601E-2</v>
      </c>
      <c r="K7" s="4">
        <v>8.8338324483266846E-3</v>
      </c>
      <c r="L7" s="4">
        <v>1.0505476233392012E-3</v>
      </c>
      <c r="M7" s="4">
        <v>1.4580768866890761E-2</v>
      </c>
      <c r="N7" s="4">
        <v>1.0063422678189538E-2</v>
      </c>
      <c r="O7" s="4">
        <v>7.8971785152879398E-4</v>
      </c>
      <c r="P7" s="4">
        <v>1.4514931354592425E-2</v>
      </c>
      <c r="Q7" s="4">
        <v>1.0104285168206554E-2</v>
      </c>
      <c r="R7" s="4">
        <v>7.238925724918126E-4</v>
      </c>
      <c r="S7" s="4">
        <v>1.4526544150925191E-2</v>
      </c>
      <c r="T7" s="4">
        <v>5.9528725636215961E-3</v>
      </c>
      <c r="U7" s="4">
        <v>9.8027976557286869E-4</v>
      </c>
      <c r="V7" s="4">
        <v>1.4530974638305792E-2</v>
      </c>
      <c r="W7" s="4">
        <v>9.9557650971537782E-3</v>
      </c>
      <c r="X7" s="4">
        <v>5.1930913044913481E-4</v>
      </c>
      <c r="Y7" s="4">
        <v>1.4532157422194079E-2</v>
      </c>
      <c r="Z7" s="25">
        <v>5.3052092951585969E-5</v>
      </c>
      <c r="AA7" s="25">
        <v>5.0267669581964925E-5</v>
      </c>
    </row>
    <row r="8" spans="1:27" s="4" customFormat="1" x14ac:dyDescent="0.25">
      <c r="A8" s="33" t="s">
        <v>75</v>
      </c>
      <c r="B8" s="4">
        <v>5.9309279456594968E-3</v>
      </c>
      <c r="C8" s="4">
        <v>1.8206421854003374E-3</v>
      </c>
      <c r="D8" s="4">
        <v>1.4341089832248577E-2</v>
      </c>
      <c r="E8" s="4">
        <v>4.7939748583211055E-3</v>
      </c>
      <c r="F8" s="4">
        <v>1.602331423808852E-3</v>
      </c>
      <c r="G8" s="4">
        <v>1.4478209876359576E-2</v>
      </c>
      <c r="H8" s="4">
        <v>4.3465266370529181E-3</v>
      </c>
      <c r="I8" s="4">
        <v>1.4712461770503477E-3</v>
      </c>
      <c r="J8" s="4">
        <v>1.4335321900528993E-2</v>
      </c>
      <c r="K8" s="4">
        <v>8.7250733119832655E-3</v>
      </c>
      <c r="L8" s="4">
        <v>1.0376136388120614E-3</v>
      </c>
      <c r="M8" s="4">
        <v>1.4401255406740582E-2</v>
      </c>
      <c r="N8" s="4">
        <v>9.9395252457285012E-3</v>
      </c>
      <c r="O8" s="4">
        <v>7.7999511431483181E-4</v>
      </c>
      <c r="P8" s="4">
        <v>1.4336228463469726E-2</v>
      </c>
      <c r="Q8" s="4">
        <v>9.9798846506859926E-3</v>
      </c>
      <c r="R8" s="4">
        <v>7.1498025369358376E-4</v>
      </c>
      <c r="S8" s="4">
        <v>1.4347698287009306E-2</v>
      </c>
      <c r="T8" s="4">
        <v>5.8795828241377376E-3</v>
      </c>
      <c r="U8" s="4">
        <v>9.6821089497765725E-4</v>
      </c>
      <c r="V8" s="4">
        <v>1.4352074227738279E-2</v>
      </c>
      <c r="W8" s="4">
        <v>9.8331931081628039E-3</v>
      </c>
      <c r="X8" s="4">
        <v>5.1291557330920986E-4</v>
      </c>
      <c r="Y8" s="4">
        <v>1.4353242449594183E-2</v>
      </c>
      <c r="Z8" s="25">
        <v>5.2398933652450947E-5</v>
      </c>
      <c r="AA8" s="25">
        <v>4.9648791154995611E-5</v>
      </c>
    </row>
    <row r="9" spans="1:27" s="4" customFormat="1" x14ac:dyDescent="0.25">
      <c r="A9" s="33" t="s">
        <v>76</v>
      </c>
      <c r="B9" s="4">
        <v>3.0032664838041429E-2</v>
      </c>
      <c r="C9" s="4">
        <v>1.1799501929958045E-2</v>
      </c>
      <c r="D9" s="4">
        <v>3.282343816894414E-2</v>
      </c>
      <c r="E9" s="4">
        <v>3.1017663225151679E-2</v>
      </c>
      <c r="F9" s="4">
        <v>1.3201927161563654E-2</v>
      </c>
      <c r="G9" s="4">
        <v>3.3688884233384217E-2</v>
      </c>
      <c r="H9" s="4">
        <v>2.8796195904556305E-2</v>
      </c>
      <c r="I9" s="4">
        <v>1.4831547318035964E-2</v>
      </c>
      <c r="J9" s="4">
        <v>3.0442850396582351E-2</v>
      </c>
      <c r="K9" s="4">
        <v>3.4524976519209341E-2</v>
      </c>
      <c r="L9" s="4">
        <v>1.2505668759309772E-2</v>
      </c>
      <c r="M9" s="4">
        <v>4.4272312372100942E-2</v>
      </c>
      <c r="N9" s="4">
        <v>3.2682924187013816E-2</v>
      </c>
      <c r="O9" s="4">
        <v>8.3407132465044831E-3</v>
      </c>
      <c r="P9" s="4">
        <v>4.2169336190296211E-2</v>
      </c>
      <c r="Q9" s="4">
        <v>3.2416157056600212E-2</v>
      </c>
      <c r="R9" s="4">
        <v>7.4443665001233074E-3</v>
      </c>
      <c r="S9" s="4">
        <v>4.2497585918915705E-2</v>
      </c>
      <c r="T9" s="4">
        <v>2.4445505833278258E-2</v>
      </c>
      <c r="U9" s="4">
        <v>9.0870036649074708E-3</v>
      </c>
      <c r="V9" s="4">
        <v>2.5756326061271765E-2</v>
      </c>
      <c r="W9" s="4">
        <v>3.0566751287745102E-2</v>
      </c>
      <c r="X9" s="4">
        <v>7.5535089498445116E-3</v>
      </c>
      <c r="Y9" s="4">
        <v>4.0263861759398265E-2</v>
      </c>
      <c r="Z9" s="25">
        <v>3.1090972199389832E-4</v>
      </c>
      <c r="AA9" s="25">
        <v>2.4589714576596253E-4</v>
      </c>
    </row>
    <row r="10" spans="1:27" s="4" customFormat="1" x14ac:dyDescent="0.25">
      <c r="A10" s="33" t="s">
        <v>77</v>
      </c>
      <c r="B10" s="4">
        <v>3.4879884446849627E-2</v>
      </c>
      <c r="E10" s="4">
        <v>3.6183308329526695E-2</v>
      </c>
      <c r="H10" s="4">
        <v>3.3863578312337786E-2</v>
      </c>
      <c r="K10" s="4">
        <v>4.6004667088138558E-2</v>
      </c>
      <c r="N10" s="4">
        <v>4.2986281674397483E-2</v>
      </c>
      <c r="Q10" s="4">
        <v>4.3144679875087501E-2</v>
      </c>
      <c r="T10" s="4">
        <v>2.7312304329378524E-2</v>
      </c>
      <c r="W10" s="4">
        <v>4.0966255152690187E-2</v>
      </c>
    </row>
    <row r="11" spans="1:27" x14ac:dyDescent="0.25"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3" spans="1:27" x14ac:dyDescent="0.25">
      <c r="C13" s="2"/>
      <c r="D13" s="4"/>
      <c r="E13" s="4"/>
      <c r="F13" s="4"/>
    </row>
    <row r="14" spans="1:27" x14ac:dyDescent="0.25">
      <c r="D14" s="4"/>
      <c r="E14" s="4"/>
      <c r="F14" s="4"/>
    </row>
    <row r="15" spans="1:27" x14ac:dyDescent="0.25">
      <c r="C15" s="2"/>
      <c r="D15" s="4"/>
      <c r="E15" s="4"/>
      <c r="F15" s="4"/>
    </row>
    <row r="16" spans="1:27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27" x14ac:dyDescent="0.25">
      <c r="A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27" s="4" customFormat="1" ht="32.25" customHeight="1" x14ac:dyDescent="0.25">
      <c r="A18" s="26"/>
    </row>
    <row r="19" spans="1:27" s="2" customFormat="1" x14ac:dyDescent="0.25">
      <c r="B19" s="2" t="s">
        <v>17</v>
      </c>
      <c r="C19" s="2" t="s">
        <v>25</v>
      </c>
      <c r="D19" s="2" t="s">
        <v>26</v>
      </c>
      <c r="E19" s="2" t="s">
        <v>18</v>
      </c>
      <c r="F19" s="2" t="s">
        <v>27</v>
      </c>
      <c r="G19" s="2" t="s">
        <v>28</v>
      </c>
      <c r="H19" s="2" t="s">
        <v>19</v>
      </c>
      <c r="I19" s="2" t="s">
        <v>29</v>
      </c>
      <c r="J19" s="2" t="s">
        <v>30</v>
      </c>
      <c r="K19" s="2" t="s">
        <v>20</v>
      </c>
      <c r="L19" s="2" t="s">
        <v>31</v>
      </c>
      <c r="M19" s="2" t="s">
        <v>32</v>
      </c>
      <c r="N19" s="2" t="s">
        <v>33</v>
      </c>
      <c r="O19" s="2" t="s">
        <v>36</v>
      </c>
      <c r="P19" s="2" t="s">
        <v>35</v>
      </c>
      <c r="Q19" s="2" t="s">
        <v>21</v>
      </c>
      <c r="R19" s="2" t="s">
        <v>34</v>
      </c>
      <c r="S19" s="2" t="s">
        <v>37</v>
      </c>
      <c r="T19" s="2" t="s">
        <v>22</v>
      </c>
      <c r="U19" s="2" t="s">
        <v>38</v>
      </c>
      <c r="V19" s="2" t="s">
        <v>39</v>
      </c>
      <c r="W19" s="2" t="s">
        <v>40</v>
      </c>
      <c r="X19" s="2" t="s">
        <v>41</v>
      </c>
      <c r="Y19" s="2" t="s">
        <v>42</v>
      </c>
      <c r="Z19" s="2" t="s">
        <v>23</v>
      </c>
      <c r="AA19" s="2" t="s">
        <v>24</v>
      </c>
    </row>
    <row r="20" spans="1:27" s="36" customFormat="1" ht="45" x14ac:dyDescent="0.25">
      <c r="A20" s="35" t="s">
        <v>13</v>
      </c>
      <c r="B20" s="37">
        <f>(C$20^2+D$20^2)^0.5</f>
        <v>6.4325041279898715E-2</v>
      </c>
      <c r="C20" s="37">
        <f>(C$9^2+((TypeB!$D$2+TypeB!$G2)*100)^2)^0.5</f>
        <v>5.2337636991024734E-2</v>
      </c>
      <c r="D20" s="37">
        <f>(D9^2+((TypeB!$F$2+TypeB!$H2)*100)^2)^0.5</f>
        <v>3.7396292461370981E-2</v>
      </c>
      <c r="E20" s="37">
        <f>(F$20^2+G$20^2)^0.5</f>
        <v>7.0438127007771731E-2</v>
      </c>
      <c r="F20" s="37">
        <f>(F$9^2+((TypeB!$D$3+TypeB!$G3)*100)^2)^0.5</f>
        <v>5.9112527274639691E-2</v>
      </c>
      <c r="G20" s="37">
        <f>(G9^2+((TypeB!$F$3+TypeB!$H3)*100)^2)^0.5</f>
        <v>3.830455397949388E-2</v>
      </c>
      <c r="H20" s="37">
        <f>(I$20^2+J$20^2)^0.5</f>
        <v>6.2964463378991128E-2</v>
      </c>
      <c r="I20" s="37">
        <f>(I$9^2+((TypeB!$D$4+TypeB!$G4)*100)^2)^0.5</f>
        <v>5.2344768562248824E-2</v>
      </c>
      <c r="J20" s="37">
        <f>(J9^2+((TypeB!$F$4+TypeB!$H$4)*100)^2)^0.5</f>
        <v>3.4993554446053655E-2</v>
      </c>
      <c r="K20" s="37">
        <f>(L$20^2+M$20^2)^0.5</f>
        <v>6.4028202218315483E-2</v>
      </c>
      <c r="L20" s="37">
        <f>(L$9^2+((TypeB!$D$5+TypeB!$G5)*100)^2)^0.5</f>
        <v>2.9299901116204428E-2</v>
      </c>
      <c r="M20" s="37">
        <f>(M9^2+((TypeB!$F$5+TypeB!$H$5)*100)^2)^0.5</f>
        <v>5.6930892087601631E-2</v>
      </c>
      <c r="N20" s="37">
        <f>(O$20^2+P$20^2)^0.5</f>
        <v>6.2735632430481095E-2</v>
      </c>
      <c r="O20" s="37">
        <f>(O$9^2+((TypeB!$D$6+TypeB!$G6)*100)^2)^0.5</f>
        <v>2.9544586386333012E-2</v>
      </c>
      <c r="P20" s="37">
        <f>(P9^2+((TypeB!$F$6+TypeB!$H$6)*100)^2)^0.5</f>
        <v>5.5343265098049071E-2</v>
      </c>
      <c r="Q20" s="37">
        <f>(R$20^2+S$20^2)^0.5</f>
        <v>6.2979195061421855E-2</v>
      </c>
      <c r="R20" s="37">
        <f>(R$9^2+((TypeB!$D$7+TypeB!$G7)*100)^2)^0.5</f>
        <v>2.9727378934234775E-2</v>
      </c>
      <c r="S20" s="37">
        <f>(S9^2+((TypeB!$F$7+TypeB!$H$7)*100)^2)^0.5</f>
        <v>5.5521725047813823E-2</v>
      </c>
      <c r="T20" s="37">
        <f>(U$20^2+V$20^2)^0.5</f>
        <v>6.2170109695295371E-2</v>
      </c>
      <c r="U20" s="37">
        <f>(U$9^2+((AVERAGE(TypeB!$D$2:$D$4)+AVERAGE(TypeB!$G$2:$G$4))*100)^2)^0.5</f>
        <v>5.3710682529617325E-2</v>
      </c>
      <c r="V20" s="37">
        <f>(V$9^2+((AVERAGE(TypeB!$F$2:$F$4)+AVERAGE(TypeB!$H$2:$H$4))*100)^2)^0.5</f>
        <v>3.1309505293564126E-2</v>
      </c>
      <c r="W20" s="37">
        <f>(X$20^2+Y$20^2)^0.5</f>
        <v>6.1122268075210047E-2</v>
      </c>
      <c r="X20" s="37">
        <f>(X$9^2+((AVERAGE(TypeB!$D$5:$D$7)+AVERAGE(TypeB!$G$5:$G$7))*100)^2)^0.5</f>
        <v>2.887868595760101E-2</v>
      </c>
      <c r="Y20" s="37">
        <f>(Y$9^2+((AVERAGE(TypeB!$F$5:$F$7)+AVERAGE(TypeB!$H$5:$H$7))*100)^2)^0.5</f>
        <v>5.3869779580207118E-2</v>
      </c>
      <c r="Z20" s="36">
        <f>Z9</f>
        <v>3.1090972199389832E-4</v>
      </c>
      <c r="AA20" s="36">
        <f>AA9</f>
        <v>2.4589714576596253E-4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activeCell="B20" sqref="B20"/>
    </sheetView>
  </sheetViews>
  <sheetFormatPr defaultRowHeight="15" x14ac:dyDescent="0.25"/>
  <cols>
    <col min="1" max="1" width="10.85546875" customWidth="1"/>
  </cols>
  <sheetData>
    <row r="1" spans="1:27" x14ac:dyDescent="0.25"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</row>
    <row r="2" spans="1:27" x14ac:dyDescent="0.25">
      <c r="A2" t="s">
        <v>69</v>
      </c>
      <c r="B2">
        <v>1.398263396657899E-2</v>
      </c>
      <c r="C2">
        <v>-1.2109218993364017E-4</v>
      </c>
      <c r="D2">
        <v>1.991443964670222E-3</v>
      </c>
      <c r="E2">
        <v>1.0750732307517665E-2</v>
      </c>
      <c r="F2">
        <v>7.5979434646940747E-4</v>
      </c>
      <c r="G2">
        <v>2.199281964491216E-3</v>
      </c>
      <c r="H2">
        <v>1.0683313516413256E-2</v>
      </c>
      <c r="I2">
        <v>3.2737747077417664E-3</v>
      </c>
      <c r="J2">
        <v>-5.5039187512027259E-4</v>
      </c>
      <c r="K2">
        <v>9.9322271887206659E-3</v>
      </c>
      <c r="L2">
        <v>2.2132882459384249E-3</v>
      </c>
      <c r="M2">
        <v>3.1916707939309505E-4</v>
      </c>
      <c r="N2">
        <v>9.5350327176589502E-3</v>
      </c>
      <c r="O2">
        <v>1.5012388814717064E-3</v>
      </c>
      <c r="P2">
        <v>1.8862039896972451E-3</v>
      </c>
      <c r="Q2">
        <v>9.1795991449992575E-3</v>
      </c>
      <c r="R2">
        <v>2.1695657620126723E-4</v>
      </c>
      <c r="S2">
        <v>1.6971903415610023E-3</v>
      </c>
      <c r="T2">
        <v>1.0174307476744786E-2</v>
      </c>
      <c r="U2">
        <v>1.3145737467575606E-3</v>
      </c>
      <c r="V2">
        <v>1.2132545321254984E-3</v>
      </c>
      <c r="W2">
        <v>9.1934010059662192E-3</v>
      </c>
      <c r="X2">
        <v>1.3336448690177501E-3</v>
      </c>
      <c r="Y2">
        <v>1.3010114401289857E-3</v>
      </c>
      <c r="Z2">
        <v>1.1308264454402551E-5</v>
      </c>
      <c r="AA2">
        <v>-1.1132836955516509E-5</v>
      </c>
    </row>
    <row r="3" spans="1:27" x14ac:dyDescent="0.25">
      <c r="A3" t="s">
        <v>70</v>
      </c>
      <c r="B3">
        <v>1.4467040938990839E-2</v>
      </c>
      <c r="C3">
        <v>1.9095721261806673E-2</v>
      </c>
      <c r="D3">
        <v>1.8325657591957548E-2</v>
      </c>
      <c r="E3">
        <v>8.3750891494715936E-3</v>
      </c>
      <c r="F3">
        <v>8.5137929042543772E-3</v>
      </c>
      <c r="G3">
        <v>1.4059597308434004E-2</v>
      </c>
      <c r="H3">
        <v>7.5041947697745493E-3</v>
      </c>
      <c r="I3">
        <v>6.2416973277460847E-3</v>
      </c>
      <c r="J3">
        <v>1.3473246445296287E-2</v>
      </c>
      <c r="K3">
        <v>6.8564272295307295E-3</v>
      </c>
      <c r="L3">
        <v>4.7502843934716689E-3</v>
      </c>
      <c r="M3">
        <v>1.2653213702489551E-2</v>
      </c>
      <c r="N3">
        <v>5.7637197459925208E-3</v>
      </c>
      <c r="O3">
        <v>3.1090073346442125E-3</v>
      </c>
      <c r="P3">
        <v>1.2080973866954677E-2</v>
      </c>
      <c r="Q3">
        <v>5.7997115956269253E-3</v>
      </c>
      <c r="R3">
        <v>2.445467976765437E-3</v>
      </c>
      <c r="S3">
        <v>1.1771980122278033E-2</v>
      </c>
      <c r="T3">
        <v>7.170121242135106E-3</v>
      </c>
      <c r="U3">
        <v>7.2253165966678643E-3</v>
      </c>
      <c r="V3">
        <v>1.2840289807918124E-2</v>
      </c>
      <c r="W3">
        <v>5.6969559515166147E-3</v>
      </c>
      <c r="X3">
        <v>1.8569361331881276E-3</v>
      </c>
      <c r="Y3">
        <v>1.1718499967321909E-2</v>
      </c>
      <c r="Z3">
        <v>3.3618176678763692E-4</v>
      </c>
      <c r="AA3">
        <v>1.6771909795697201E-2</v>
      </c>
    </row>
    <row r="4" spans="1:27" x14ac:dyDescent="0.25">
      <c r="A4" t="s">
        <v>71</v>
      </c>
      <c r="B4">
        <v>1.4467040938990839E-2</v>
      </c>
      <c r="C4">
        <v>1.9095721261806673E-2</v>
      </c>
      <c r="D4">
        <v>1.8325657591957548E-2</v>
      </c>
      <c r="E4">
        <v>8.3750891494715936E-3</v>
      </c>
      <c r="F4">
        <v>8.5137929042543772E-3</v>
      </c>
      <c r="G4">
        <v>1.4059597308434004E-2</v>
      </c>
      <c r="H4">
        <v>7.5041947697745493E-3</v>
      </c>
      <c r="I4">
        <v>6.2416973277460847E-3</v>
      </c>
      <c r="J4">
        <v>1.3473246445296287E-2</v>
      </c>
      <c r="K4">
        <v>6.8564272295307295E-3</v>
      </c>
      <c r="L4">
        <v>4.7502843934716689E-3</v>
      </c>
      <c r="M4">
        <v>1.2653213702489551E-2</v>
      </c>
      <c r="N4">
        <v>5.7637197459925208E-3</v>
      </c>
      <c r="O4">
        <v>3.1090073346442125E-3</v>
      </c>
      <c r="P4">
        <v>1.2080973866954677E-2</v>
      </c>
      <c r="Q4">
        <v>5.7997115956269253E-3</v>
      </c>
      <c r="R4">
        <v>2.445467976765437E-3</v>
      </c>
      <c r="S4">
        <v>1.1771980122278033E-2</v>
      </c>
      <c r="T4">
        <v>7.170121242135106E-3</v>
      </c>
      <c r="U4">
        <v>7.2253165966678643E-3</v>
      </c>
      <c r="V4">
        <v>1.2840289807918124E-2</v>
      </c>
      <c r="W4">
        <v>5.6969559515166147E-3</v>
      </c>
      <c r="X4">
        <v>1.8569361331881276E-3</v>
      </c>
      <c r="Y4">
        <v>1.1718499967321909E-2</v>
      </c>
      <c r="Z4">
        <v>3.3618176678763692E-4</v>
      </c>
      <c r="AA4">
        <v>1.6771909795697201E-2</v>
      </c>
    </row>
    <row r="5" spans="1:27" x14ac:dyDescent="0.25">
      <c r="A5" t="s">
        <v>72</v>
      </c>
      <c r="B5">
        <v>4.195568915805832E-4</v>
      </c>
      <c r="C5">
        <v>3.5909311391966645E-4</v>
      </c>
      <c r="D5">
        <v>9.6745407517760107E-5</v>
      </c>
      <c r="E5">
        <v>1.4439317039711661E-5</v>
      </c>
      <c r="F5">
        <v>7.6276254736375277E-5</v>
      </c>
      <c r="G5">
        <v>9.1075106590179184E-4</v>
      </c>
      <c r="H5">
        <v>2.4748757681440264E-5</v>
      </c>
      <c r="I5">
        <v>7.9040260892917041E-5</v>
      </c>
      <c r="J5">
        <v>1.0051991875912191E-4</v>
      </c>
      <c r="K5">
        <v>1.5058006357804155E-7</v>
      </c>
      <c r="L5">
        <v>5.8926895052665703E-5</v>
      </c>
      <c r="M5">
        <v>5.629433837612798E-5</v>
      </c>
      <c r="N5">
        <v>9.8748424955473382E-5</v>
      </c>
      <c r="O5">
        <v>6.3865678970162577E-5</v>
      </c>
      <c r="P5">
        <v>2.1008516759684733E-4</v>
      </c>
      <c r="Q5">
        <v>4.1649047533683038E-5</v>
      </c>
      <c r="R5">
        <v>1.2048297086408895E-4</v>
      </c>
      <c r="S5">
        <v>1.3213183912620438E-4</v>
      </c>
      <c r="T5">
        <v>1.1128993319809777E-4</v>
      </c>
      <c r="U5">
        <v>1.7205651223689292E-4</v>
      </c>
      <c r="V5">
        <v>3.0476215036484377E-4</v>
      </c>
      <c r="W5">
        <v>3.6034633153992242E-5</v>
      </c>
      <c r="X5">
        <v>4.183933636374109E-5</v>
      </c>
      <c r="Y5">
        <v>1.3299934027626359E-4</v>
      </c>
      <c r="Z5">
        <v>4.2384872620103888E-6</v>
      </c>
      <c r="AA5">
        <v>4.5357233886485272E-5</v>
      </c>
    </row>
    <row r="6" spans="1:27" x14ac:dyDescent="0.25">
      <c r="A6" t="s">
        <v>73</v>
      </c>
      <c r="B6">
        <v>1.9928952350077704E-3</v>
      </c>
      <c r="C6">
        <v>1.7056922911184156E-3</v>
      </c>
      <c r="D6">
        <v>4.5954068570936053E-4</v>
      </c>
      <c r="E6">
        <v>6.8586755938630388E-5</v>
      </c>
      <c r="F6">
        <v>3.6231220999778256E-4</v>
      </c>
      <c r="G6">
        <v>4.3260675630335116E-3</v>
      </c>
      <c r="H6">
        <v>1.1755659898684126E-4</v>
      </c>
      <c r="I6">
        <v>3.7544123924135596E-4</v>
      </c>
      <c r="J6">
        <v>4.7746961410582907E-4</v>
      </c>
      <c r="K6">
        <v>7.152553019956973E-7</v>
      </c>
      <c r="L6">
        <v>2.7990275150016207E-4</v>
      </c>
      <c r="M6">
        <v>2.6739810728660789E-4</v>
      </c>
      <c r="N6">
        <v>4.6905501853849855E-4</v>
      </c>
      <c r="O6">
        <v>3.0336197510827222E-4</v>
      </c>
      <c r="P6">
        <v>9.9790454608502483E-4</v>
      </c>
      <c r="Q6">
        <v>1.9783297578499442E-4</v>
      </c>
      <c r="R6">
        <v>5.7229411160442253E-4</v>
      </c>
      <c r="S6">
        <v>6.2762623584947076E-4</v>
      </c>
      <c r="T6">
        <v>5.286271826909644E-4</v>
      </c>
      <c r="U6">
        <v>8.1726843312524141E-4</v>
      </c>
      <c r="V6">
        <v>1.4476202142330078E-3</v>
      </c>
      <c r="W6">
        <v>1.7116450748146315E-4</v>
      </c>
      <c r="X6">
        <v>1.9873684772777017E-4</v>
      </c>
      <c r="Y6">
        <v>6.3174686631225206E-4</v>
      </c>
      <c r="Z6">
        <v>2.0132814494549347E-5</v>
      </c>
      <c r="AA6">
        <v>2.1544686096080503E-4</v>
      </c>
    </row>
    <row r="7" spans="1:27" x14ac:dyDescent="0.25">
      <c r="A7" t="s">
        <v>74</v>
      </c>
      <c r="B7">
        <v>3.4011455488061671E-3</v>
      </c>
      <c r="C7">
        <v>2.7561057204889363E-3</v>
      </c>
      <c r="D7">
        <v>1.2080491292884231E-2</v>
      </c>
      <c r="E7">
        <v>4.654236926473084E-3</v>
      </c>
      <c r="F7">
        <v>1.1121591426555494E-3</v>
      </c>
      <c r="G7">
        <v>1.1953511369333807E-2</v>
      </c>
      <c r="H7">
        <v>4.653236802378816E-3</v>
      </c>
      <c r="I7">
        <v>8.1029334889605941E-4</v>
      </c>
      <c r="J7">
        <v>1.2015105835853487E-2</v>
      </c>
      <c r="K7">
        <v>5.0973285272988391E-3</v>
      </c>
      <c r="L7">
        <v>7.964856100541811E-4</v>
      </c>
      <c r="M7">
        <v>1.2000274542083571E-2</v>
      </c>
      <c r="N7">
        <v>5.9536148813398148E-3</v>
      </c>
      <c r="O7">
        <v>4.1140935675941406E-4</v>
      </c>
      <c r="P7">
        <v>1.2011097326847872E-2</v>
      </c>
      <c r="Q7">
        <v>6.1784801240720132E-3</v>
      </c>
      <c r="R7">
        <v>4.3385070222792127E-4</v>
      </c>
      <c r="S7">
        <v>1.2023539969818375E-2</v>
      </c>
      <c r="T7">
        <v>5.1137230510453508E-3</v>
      </c>
      <c r="U7">
        <v>1.0126551963538324E-3</v>
      </c>
      <c r="V7">
        <v>1.2016398012218835E-2</v>
      </c>
      <c r="W7">
        <v>6.0675007155604338E-3</v>
      </c>
      <c r="X7">
        <v>3.2560396989682983E-4</v>
      </c>
      <c r="Y7">
        <v>1.2011518483436722E-2</v>
      </c>
      <c r="Z7">
        <v>3.4708579656879056E-5</v>
      </c>
      <c r="AA7">
        <v>2.1940655907084737E-3</v>
      </c>
    </row>
    <row r="8" spans="1:27" x14ac:dyDescent="0.25">
      <c r="A8" t="s">
        <v>75</v>
      </c>
      <c r="B8">
        <v>3.3592718032229019E-3</v>
      </c>
      <c r="C8">
        <v>2.7221734855744839E-3</v>
      </c>
      <c r="D8">
        <v>1.1931760398642835E-2</v>
      </c>
      <c r="E8">
        <v>4.5969355466448144E-3</v>
      </c>
      <c r="F8">
        <v>1.0984666180871706E-3</v>
      </c>
      <c r="G8">
        <v>1.1806343808662419E-2</v>
      </c>
      <c r="H8">
        <v>4.5959477357377576E-3</v>
      </c>
      <c r="I8">
        <v>8.0031729316642586E-4</v>
      </c>
      <c r="J8">
        <v>1.1867179945089085E-2</v>
      </c>
      <c r="K8">
        <v>5.034571954596047E-3</v>
      </c>
      <c r="L8">
        <v>7.8667955050232003E-4</v>
      </c>
      <c r="M8">
        <v>1.1852531249156598E-2</v>
      </c>
      <c r="N8">
        <v>5.8803160026930394E-3</v>
      </c>
      <c r="O8">
        <v>4.0634422488301867E-4</v>
      </c>
      <c r="P8">
        <v>1.1863220787481069E-2</v>
      </c>
      <c r="Q8">
        <v>6.1024127811447268E-3</v>
      </c>
      <c r="R8">
        <v>4.2850928014953073E-4</v>
      </c>
      <c r="S8">
        <v>1.1875510240869223E-2</v>
      </c>
      <c r="T8">
        <v>5.0507646345500871E-3</v>
      </c>
      <c r="U8">
        <v>1.00018773048176E-3</v>
      </c>
      <c r="V8">
        <v>1.1868456212619132E-2</v>
      </c>
      <c r="W8">
        <v>5.9927997133116953E-3</v>
      </c>
      <c r="X8">
        <v>3.2159524471858902E-4</v>
      </c>
      <c r="Y8">
        <v>1.1863636758933441E-2</v>
      </c>
      <c r="Z8">
        <v>3.4281259445717025E-5</v>
      </c>
      <c r="AA8">
        <v>2.1670530024437431E-3</v>
      </c>
    </row>
    <row r="9" spans="1:27" x14ac:dyDescent="0.25">
      <c r="A9" t="s">
        <v>76</v>
      </c>
      <c r="B9">
        <v>4.8268882882791339E-2</v>
      </c>
      <c r="C9">
        <v>4.2498216110372605E-2</v>
      </c>
      <c r="D9">
        <v>5.1034060232937509E-2</v>
      </c>
      <c r="E9">
        <v>3.21664329090443E-2</v>
      </c>
      <c r="F9">
        <v>1.9248158983063115E-2</v>
      </c>
      <c r="G9">
        <v>4.6450887953055152E-2</v>
      </c>
      <c r="H9">
        <v>3.0405207390686952E-2</v>
      </c>
      <c r="I9">
        <v>1.6932927895641721E-2</v>
      </c>
      <c r="J9">
        <v>3.8740750574667221E-2</v>
      </c>
      <c r="K9">
        <v>2.8680368857680168E-2</v>
      </c>
      <c r="L9">
        <v>1.2780439334884245E-2</v>
      </c>
      <c r="M9">
        <v>3.7745523840815406E-2</v>
      </c>
      <c r="N9">
        <v>2.7411843230875532E-2</v>
      </c>
      <c r="O9">
        <v>8.4289597507514209E-3</v>
      </c>
      <c r="P9">
        <v>3.8909277057172689E-2</v>
      </c>
      <c r="Q9">
        <v>2.707926809318283E-2</v>
      </c>
      <c r="R9">
        <v>6.1086959214860948E-3</v>
      </c>
      <c r="S9">
        <v>3.7744287062835766E-2</v>
      </c>
      <c r="T9">
        <v>3.0093941778256049E-2</v>
      </c>
      <c r="U9">
        <v>1.758266310370029E-2</v>
      </c>
      <c r="V9">
        <v>4.0209910574813885E-2</v>
      </c>
      <c r="W9">
        <v>2.6751277129792608E-2</v>
      </c>
      <c r="X9">
        <v>5.5678492278403643E-3</v>
      </c>
      <c r="Y9">
        <v>3.7233395000018495E-2</v>
      </c>
      <c r="Z9">
        <v>7.3808587196994284E-4</v>
      </c>
      <c r="AA9">
        <v>3.5915186617843431E-2</v>
      </c>
    </row>
    <row r="10" spans="1:27" x14ac:dyDescent="0.25">
      <c r="A10" t="s">
        <v>77</v>
      </c>
      <c r="B10">
        <v>6.6412150066256906E-2</v>
      </c>
      <c r="E10">
        <v>5.0280976679700218E-2</v>
      </c>
      <c r="H10">
        <v>4.2279661803372795E-2</v>
      </c>
      <c r="K10">
        <v>3.9850523203719929E-2</v>
      </c>
      <c r="N10">
        <v>3.9811797291652289E-2</v>
      </c>
      <c r="Q10">
        <v>3.8235420381407238E-2</v>
      </c>
      <c r="T10">
        <v>4.3886067837672051E-2</v>
      </c>
      <c r="W10">
        <v>3.764739895731662E-2</v>
      </c>
    </row>
    <row r="18" spans="1:27" ht="29.25" customHeight="1" x14ac:dyDescent="0.25">
      <c r="A18" s="27"/>
    </row>
    <row r="19" spans="1:27" s="2" customFormat="1" x14ac:dyDescent="0.25">
      <c r="B19" s="2" t="s">
        <v>17</v>
      </c>
      <c r="C19" s="2" t="s">
        <v>25</v>
      </c>
      <c r="D19" s="2" t="s">
        <v>26</v>
      </c>
      <c r="E19" s="2" t="s">
        <v>18</v>
      </c>
      <c r="F19" s="2" t="s">
        <v>27</v>
      </c>
      <c r="G19" s="2" t="s">
        <v>28</v>
      </c>
      <c r="H19" s="2" t="s">
        <v>19</v>
      </c>
      <c r="I19" s="2" t="s">
        <v>29</v>
      </c>
      <c r="J19" s="2" t="s">
        <v>30</v>
      </c>
      <c r="K19" s="2" t="s">
        <v>20</v>
      </c>
      <c r="L19" s="2" t="s">
        <v>31</v>
      </c>
      <c r="M19" s="2" t="s">
        <v>32</v>
      </c>
      <c r="N19" s="2" t="s">
        <v>33</v>
      </c>
      <c r="O19" s="2" t="s">
        <v>36</v>
      </c>
      <c r="P19" s="2" t="s">
        <v>35</v>
      </c>
      <c r="Q19" s="2" t="s">
        <v>21</v>
      </c>
      <c r="R19" s="2" t="s">
        <v>34</v>
      </c>
      <c r="S19" s="2" t="s">
        <v>37</v>
      </c>
      <c r="T19" s="2" t="s">
        <v>22</v>
      </c>
      <c r="U19" s="2" t="s">
        <v>38</v>
      </c>
      <c r="V19" s="2" t="s">
        <v>39</v>
      </c>
      <c r="W19" s="2" t="s">
        <v>40</v>
      </c>
      <c r="X19" s="2" t="s">
        <v>41</v>
      </c>
      <c r="Y19" s="2" t="s">
        <v>42</v>
      </c>
      <c r="Z19" s="2" t="s">
        <v>23</v>
      </c>
      <c r="AA19" s="2" t="s">
        <v>24</v>
      </c>
    </row>
    <row r="20" spans="1:27" s="36" customFormat="1" ht="45" x14ac:dyDescent="0.25">
      <c r="A20" s="35" t="s">
        <v>13</v>
      </c>
      <c r="B20" s="37">
        <f>(C$20^2+D$20^2)^0.5</f>
        <v>8.5625219842392908E-2</v>
      </c>
      <c r="C20" s="37">
        <f>(C$9^2+((TypeB!$D$2+TypeB!$G2)*100)^2)^0.5</f>
        <v>6.6378448103078844E-2</v>
      </c>
      <c r="D20" s="37">
        <f>(D9^2+((TypeB!$F$2+TypeB!$H2)*100)^2)^0.5</f>
        <v>5.4088630048144001E-2</v>
      </c>
      <c r="E20" s="37">
        <f>(F$20^2+G$20^2)^0.5</f>
        <v>7.8615994241362522E-2</v>
      </c>
      <c r="F20" s="37">
        <f>(F$9^2+((TypeB!$D$3+TypeB!$G3)*100)^2)^0.5</f>
        <v>6.0749416657718311E-2</v>
      </c>
      <c r="G20" s="37">
        <f>(G9^2+((TypeB!$F$3+TypeB!$H3)*100)^2)^0.5</f>
        <v>4.9899728719752387E-2</v>
      </c>
      <c r="H20" s="37">
        <f>(I$20^2+J$20^2)^0.5</f>
        <v>6.7862740253367762E-2</v>
      </c>
      <c r="I20" s="37">
        <f>(I$9^2+((TypeB!$D$4+TypeB!$G4)*100)^2)^0.5</f>
        <v>5.2978524395336409E-2</v>
      </c>
      <c r="J20" s="37">
        <f>(J9^2+((TypeB!$F$4+TypeB!$H$4)*100)^2)^0.5</f>
        <v>4.2410228336909557E-2</v>
      </c>
      <c r="K20" s="37">
        <f>(L$20^2+M$20^2)^0.5</f>
        <v>5.9759898636370372E-2</v>
      </c>
      <c r="L20" s="37">
        <f>(L$9^2+((TypeB!$D$5+TypeB!$G5)*100)^2)^0.5</f>
        <v>2.9418227069190242E-2</v>
      </c>
      <c r="M20" s="37">
        <f>(M9^2+((TypeB!$F$5+TypeB!$H$5)*100)^2)^0.5</f>
        <v>5.2017433626956489E-2</v>
      </c>
      <c r="N20" s="37">
        <f>(O$20^2+P$20^2)^0.5</f>
        <v>6.060460682038455E-2</v>
      </c>
      <c r="O20" s="37">
        <f>(O$9^2+((TypeB!$D$6+TypeB!$G6)*100)^2)^0.5</f>
        <v>2.956962038577543E-2</v>
      </c>
      <c r="P20" s="37">
        <f>(P9^2+((TypeB!$F$6+TypeB!$H$6)*100)^2)^0.5</f>
        <v>5.2901379170060735E-2</v>
      </c>
      <c r="Q20" s="37">
        <f>(R$20^2+S$20^2)^0.5</f>
        <v>5.9723219779276589E-2</v>
      </c>
      <c r="R20" s="37">
        <f>(R$9^2+((TypeB!$D$7+TypeB!$G7)*100)^2)^0.5</f>
        <v>2.9421329534414453E-2</v>
      </c>
      <c r="S20" s="37">
        <f>(S9^2+((TypeB!$F$7+TypeB!$H$7)*100)^2)^0.5</f>
        <v>5.1973535084994617E-2</v>
      </c>
      <c r="T20" s="37">
        <f>(U$20^2+V$20^2)^0.5</f>
        <v>7.102920189610204E-2</v>
      </c>
      <c r="U20" s="37">
        <f>(U$9^2+((AVERAGE(TypeB!$D$2:$D$4)+AVERAGE(TypeB!$G$2:$G$4))*100)^2)^0.5</f>
        <v>5.5780048619641073E-2</v>
      </c>
      <c r="V20" s="37">
        <f>(V$9^2+((AVERAGE(TypeB!$F$2:$F$4)+AVERAGE(TypeB!$H$2:$H$4))*100)^2)^0.5</f>
        <v>4.3974239026817762E-2</v>
      </c>
      <c r="W20" s="37">
        <f>(X$20^2+Y$20^2)^0.5</f>
        <v>5.8949336227593699E-2</v>
      </c>
      <c r="X20" s="37">
        <f>(X$9^2+((AVERAGE(TypeB!$D$5:$D$7)+AVERAGE(TypeB!$G$5:$G$7))*100)^2)^0.5</f>
        <v>2.8424003064422915E-2</v>
      </c>
      <c r="Y20" s="37">
        <f>(Y$9^2+((AVERAGE(TypeB!$F$5:$F$7)+AVERAGE(TypeB!$H$5:$H$7))*100)^2)^0.5</f>
        <v>5.1643976332846099E-2</v>
      </c>
      <c r="Z20" s="36">
        <f>Z9</f>
        <v>7.3808587196994284E-4</v>
      </c>
      <c r="AA20" s="36">
        <f>AA9</f>
        <v>3.5915186617843431E-2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sqref="A1:XFD10"/>
    </sheetView>
  </sheetViews>
  <sheetFormatPr defaultRowHeight="15" x14ac:dyDescent="0.25"/>
  <sheetData>
    <row r="1" spans="1:27" x14ac:dyDescent="0.25">
      <c r="A1" s="6"/>
      <c r="B1" s="7" t="s">
        <v>43</v>
      </c>
      <c r="C1" s="7" t="s">
        <v>44</v>
      </c>
      <c r="D1" s="7" t="s">
        <v>45</v>
      </c>
      <c r="E1" s="7" t="s">
        <v>46</v>
      </c>
      <c r="F1" s="7" t="s">
        <v>47</v>
      </c>
      <c r="G1" s="7" t="s">
        <v>48</v>
      </c>
      <c r="H1" s="7" t="s">
        <v>49</v>
      </c>
      <c r="I1" s="7" t="s">
        <v>50</v>
      </c>
      <c r="J1" s="7" t="s">
        <v>51</v>
      </c>
      <c r="K1" s="7" t="s">
        <v>52</v>
      </c>
      <c r="L1" s="7" t="s">
        <v>53</v>
      </c>
      <c r="M1" s="7" t="s">
        <v>54</v>
      </c>
      <c r="N1" s="7" t="s">
        <v>55</v>
      </c>
      <c r="O1" s="7" t="s">
        <v>56</v>
      </c>
      <c r="P1" s="7" t="s">
        <v>57</v>
      </c>
      <c r="Q1" s="7" t="s">
        <v>58</v>
      </c>
      <c r="R1" s="7" t="s">
        <v>59</v>
      </c>
      <c r="S1" s="7" t="s">
        <v>60</v>
      </c>
      <c r="T1" s="7" t="s">
        <v>61</v>
      </c>
      <c r="U1" s="7" t="s">
        <v>62</v>
      </c>
      <c r="V1" s="7" t="s">
        <v>63</v>
      </c>
      <c r="W1" s="7" t="s">
        <v>64</v>
      </c>
      <c r="X1" t="s">
        <v>65</v>
      </c>
      <c r="Y1" t="s">
        <v>66</v>
      </c>
      <c r="Z1" t="s">
        <v>67</v>
      </c>
      <c r="AA1" t="s">
        <v>68</v>
      </c>
    </row>
    <row r="2" spans="1:27" x14ac:dyDescent="0.25">
      <c r="A2" s="8" t="s">
        <v>69</v>
      </c>
      <c r="B2">
        <v>1.0359854703203577E-2</v>
      </c>
      <c r="C2">
        <v>9.5667960694275961E-4</v>
      </c>
      <c r="D2">
        <v>2.5175063036388767E-3</v>
      </c>
      <c r="E2">
        <v>1.4030013463058455E-2</v>
      </c>
      <c r="F2">
        <v>1.1999577200880499E-3</v>
      </c>
      <c r="G2">
        <v>2.4268545804071013E-3</v>
      </c>
      <c r="H2">
        <v>1.0367302261407621E-2</v>
      </c>
      <c r="I2">
        <v>3.7714999921476832E-3</v>
      </c>
      <c r="J2">
        <v>-4.8797951729215452E-4</v>
      </c>
      <c r="K2">
        <v>9.9147400316052896E-3</v>
      </c>
      <c r="L2">
        <v>3.1666459266498736E-3</v>
      </c>
      <c r="M2">
        <v>2.9633669063646486E-4</v>
      </c>
      <c r="N2">
        <v>9.6226501353103549E-3</v>
      </c>
      <c r="O2">
        <v>2.3940764663468255E-3</v>
      </c>
      <c r="P2">
        <v>1.3874667025165106E-3</v>
      </c>
      <c r="Q2">
        <v>9.1600148006941891E-3</v>
      </c>
      <c r="R2">
        <v>2.6159837679630383E-4</v>
      </c>
      <c r="S2">
        <v>1.4596817661965361E-3</v>
      </c>
      <c r="T2">
        <v>1.0247665139633683E-2</v>
      </c>
      <c r="U2">
        <v>1.9657615169586416E-3</v>
      </c>
      <c r="V2">
        <v>1.4855573044256281E-3</v>
      </c>
      <c r="W2">
        <v>9.3120757725853286E-3</v>
      </c>
      <c r="X2">
        <v>1.9422654315759279E-3</v>
      </c>
      <c r="Y2">
        <v>1.0481141795574836E-3</v>
      </c>
      <c r="Z2">
        <v>-2.7718006137219642E-6</v>
      </c>
      <c r="AA2">
        <v>-3.0444947690287828E-6</v>
      </c>
    </row>
    <row r="3" spans="1:27" x14ac:dyDescent="0.25">
      <c r="A3" s="8" t="s">
        <v>70</v>
      </c>
      <c r="B3">
        <v>7.064622269513419E-3</v>
      </c>
      <c r="C3">
        <v>7.3888778425146521E-3</v>
      </c>
      <c r="D3">
        <v>1.2688033231620882E-2</v>
      </c>
      <c r="E3">
        <v>1.4840150302981232E-2</v>
      </c>
      <c r="F3">
        <v>1.6604404157675539E-2</v>
      </c>
      <c r="G3">
        <v>2.0864266605669694E-2</v>
      </c>
      <c r="H3">
        <v>6.1247525026141593E-3</v>
      </c>
      <c r="I3">
        <v>3.8960855951158829E-3</v>
      </c>
      <c r="J3">
        <v>1.2334640261575821E-2</v>
      </c>
      <c r="K3">
        <v>5.7163271431970863E-3</v>
      </c>
      <c r="L3">
        <v>2.9254509579488778E-3</v>
      </c>
      <c r="M3">
        <v>1.1904723924883258E-2</v>
      </c>
      <c r="N3">
        <v>5.95691761931922E-3</v>
      </c>
      <c r="O3">
        <v>2.4693801895882767E-3</v>
      </c>
      <c r="P3">
        <v>1.1790768859969478E-2</v>
      </c>
      <c r="Q3">
        <v>5.8604376533404993E-3</v>
      </c>
      <c r="R3">
        <v>2.3007564467124879E-3</v>
      </c>
      <c r="S3">
        <v>1.1727217415497032E-2</v>
      </c>
      <c r="T3">
        <v>7.3348983563822816E-3</v>
      </c>
      <c r="U3">
        <v>6.2478722738631368E-3</v>
      </c>
      <c r="V3">
        <v>1.3125591198581678E-2</v>
      </c>
      <c r="W3">
        <v>5.6952779299817152E-3</v>
      </c>
      <c r="X3">
        <v>1.462956465772592E-3</v>
      </c>
      <c r="Y3">
        <v>1.1619513618752386E-2</v>
      </c>
      <c r="Z3">
        <v>3.4734027541701793E-4</v>
      </c>
      <c r="AA3">
        <v>1.7103344753420107E-2</v>
      </c>
    </row>
    <row r="4" spans="1:27" x14ac:dyDescent="0.25">
      <c r="A4" s="8" t="s">
        <v>71</v>
      </c>
      <c r="B4">
        <v>7.064622269513419E-3</v>
      </c>
      <c r="C4">
        <v>7.3888778425146521E-3</v>
      </c>
      <c r="D4">
        <v>1.2688033231620882E-2</v>
      </c>
      <c r="E4">
        <v>1.4840150302981232E-2</v>
      </c>
      <c r="F4">
        <v>1.6604404157675539E-2</v>
      </c>
      <c r="G4">
        <v>2.0864266605669694E-2</v>
      </c>
      <c r="H4">
        <v>6.1247525026141593E-3</v>
      </c>
      <c r="I4">
        <v>3.8960855951158829E-3</v>
      </c>
      <c r="J4">
        <v>1.2334640261575821E-2</v>
      </c>
      <c r="K4">
        <v>5.7163271431970863E-3</v>
      </c>
      <c r="L4">
        <v>2.9254509579488778E-3</v>
      </c>
      <c r="M4">
        <v>1.1904723924883258E-2</v>
      </c>
      <c r="N4">
        <v>5.95691761931922E-3</v>
      </c>
      <c r="O4">
        <v>2.4693801895882767E-3</v>
      </c>
      <c r="P4">
        <v>1.1790768859969478E-2</v>
      </c>
      <c r="Q4">
        <v>5.8604376533404993E-3</v>
      </c>
      <c r="R4">
        <v>2.3007564467124879E-3</v>
      </c>
      <c r="S4">
        <v>1.1727217415497032E-2</v>
      </c>
      <c r="T4">
        <v>7.3348983563822816E-3</v>
      </c>
      <c r="U4">
        <v>6.2478722738631368E-3</v>
      </c>
      <c r="V4">
        <v>1.3125591198581678E-2</v>
      </c>
      <c r="W4">
        <v>5.6952779299817152E-3</v>
      </c>
      <c r="X4">
        <v>1.462956465772592E-3</v>
      </c>
      <c r="Y4">
        <v>1.1619513618752386E-2</v>
      </c>
      <c r="Z4">
        <v>3.4734027541701793E-4</v>
      </c>
      <c r="AA4">
        <v>1.7103344753420107E-2</v>
      </c>
    </row>
    <row r="5" spans="1:27" x14ac:dyDescent="0.25">
      <c r="A5" s="8" t="s">
        <v>72</v>
      </c>
      <c r="B5">
        <v>1.3592489893500745E-4</v>
      </c>
      <c r="C5">
        <v>2.8753549666181086E-4</v>
      </c>
      <c r="D5">
        <v>2.8878620803905893E-4</v>
      </c>
      <c r="E5">
        <v>3.0230141022894309E-4</v>
      </c>
      <c r="F5">
        <v>6.7442637459536026E-4</v>
      </c>
      <c r="G5">
        <v>5.8144962593985273E-4</v>
      </c>
      <c r="H5">
        <v>1.5594806571798495E-4</v>
      </c>
      <c r="I5">
        <v>1.5096257858119064E-4</v>
      </c>
      <c r="J5">
        <v>2.2013700569128953E-4</v>
      </c>
      <c r="K5">
        <v>1.6349199711828007E-4</v>
      </c>
      <c r="L5">
        <v>3.2455808626637286E-4</v>
      </c>
      <c r="M5">
        <v>1.5096535889740304E-4</v>
      </c>
      <c r="N5">
        <v>3.2458521728725862E-5</v>
      </c>
      <c r="O5">
        <v>4.4429860731916247E-5</v>
      </c>
      <c r="P5">
        <v>2.4370479534832043E-4</v>
      </c>
      <c r="Q5">
        <v>9.8331651424812886E-5</v>
      </c>
      <c r="R5">
        <v>1.1990148775532887E-3</v>
      </c>
      <c r="S5">
        <v>3.2578300744120288E-4</v>
      </c>
      <c r="T5">
        <v>7.995947496242095E-6</v>
      </c>
      <c r="U5">
        <v>7.9310769938910084E-5</v>
      </c>
      <c r="V5">
        <v>2.3874801317016663E-5</v>
      </c>
      <c r="W5">
        <v>1.9814836448027641E-4</v>
      </c>
      <c r="X5">
        <v>4.9277843025196495E-4</v>
      </c>
      <c r="Y5">
        <v>2.3967729881773259E-4</v>
      </c>
      <c r="Z5">
        <v>3.3384226596201639E-6</v>
      </c>
      <c r="AA5">
        <v>2.0050200085430696E-5</v>
      </c>
    </row>
    <row r="6" spans="1:27" x14ac:dyDescent="0.25">
      <c r="A6" s="8" t="s">
        <v>73</v>
      </c>
      <c r="B6">
        <v>6.4564326994128536E-4</v>
      </c>
      <c r="C6">
        <v>1.3657936091436016E-3</v>
      </c>
      <c r="D6">
        <v>1.3717344881855299E-3</v>
      </c>
      <c r="E6">
        <v>1.4359316985874796E-3</v>
      </c>
      <c r="F6">
        <v>3.2035252793279614E-3</v>
      </c>
      <c r="G6">
        <v>2.7618857232143005E-3</v>
      </c>
      <c r="H6">
        <v>7.407533121604285E-4</v>
      </c>
      <c r="I6">
        <v>7.1707224826065554E-4</v>
      </c>
      <c r="J6">
        <v>1.0456507770336253E-3</v>
      </c>
      <c r="K6">
        <v>7.7658698631183029E-4</v>
      </c>
      <c r="L6">
        <v>1.541650909765271E-3</v>
      </c>
      <c r="M6">
        <v>7.1708545476266438E-4</v>
      </c>
      <c r="N6">
        <v>1.5417797821144785E-4</v>
      </c>
      <c r="O6">
        <v>2.1104183847660217E-4</v>
      </c>
      <c r="P6">
        <v>1.1575977779045221E-3</v>
      </c>
      <c r="Q6">
        <v>4.6707534426786119E-4</v>
      </c>
      <c r="R6">
        <v>5.6953206683781213E-3</v>
      </c>
      <c r="S6">
        <v>1.5474692853457137E-3</v>
      </c>
      <c r="T6">
        <v>3.7980750607149954E-5</v>
      </c>
      <c r="U6">
        <v>3.7672615720982288E-4</v>
      </c>
      <c r="V6">
        <v>1.1340530625582914E-4</v>
      </c>
      <c r="W6">
        <v>9.4120473128131291E-4</v>
      </c>
      <c r="X6">
        <v>2.3406975436968333E-3</v>
      </c>
      <c r="Y6">
        <v>1.1384671693842297E-3</v>
      </c>
      <c r="Z6">
        <v>1.5857507633195778E-5</v>
      </c>
      <c r="AA6">
        <v>9.5238450405795802E-5</v>
      </c>
    </row>
    <row r="7" spans="1:27" x14ac:dyDescent="0.25">
      <c r="A7" s="8" t="s">
        <v>74</v>
      </c>
      <c r="B7">
        <v>5.2292800174806378E-3</v>
      </c>
      <c r="C7">
        <v>9.9305837718757198E-4</v>
      </c>
      <c r="D7">
        <v>1.1974002331927991E-2</v>
      </c>
      <c r="E7">
        <v>2.9397960050677285E-3</v>
      </c>
      <c r="F7">
        <v>1.8943291292922806E-3</v>
      </c>
      <c r="G7">
        <v>1.1801889178181004E-2</v>
      </c>
      <c r="H7">
        <v>4.8615254639407272E-3</v>
      </c>
      <c r="I7">
        <v>5.9357237276471721E-4</v>
      </c>
      <c r="J7">
        <v>1.2061954563789964E-2</v>
      </c>
      <c r="K7">
        <v>5.3551946204675738E-3</v>
      </c>
      <c r="L7">
        <v>3.3870704576825913E-4</v>
      </c>
      <c r="M7">
        <v>1.2037383828135255E-2</v>
      </c>
      <c r="N7">
        <v>5.5233205118827731E-3</v>
      </c>
      <c r="O7">
        <v>3.195228888954261E-4</v>
      </c>
      <c r="P7">
        <v>1.2043500479005364E-2</v>
      </c>
      <c r="Q7">
        <v>6.091571246486095E-3</v>
      </c>
      <c r="R7">
        <v>5.4643986799498591E-4</v>
      </c>
      <c r="S7">
        <v>1.2018409128166969E-2</v>
      </c>
      <c r="T7">
        <v>4.9229776478344643E-3</v>
      </c>
      <c r="U7">
        <v>8.1701680569118711E-4</v>
      </c>
      <c r="V7">
        <v>1.1944572477033505E-2</v>
      </c>
      <c r="W7">
        <v>5.8856796557341818E-3</v>
      </c>
      <c r="X7">
        <v>2.0824673882803262E-4</v>
      </c>
      <c r="Y7">
        <v>1.2032790258552938E-2</v>
      </c>
      <c r="Z7">
        <v>4.1033030204331933E-5</v>
      </c>
      <c r="AA7">
        <v>2.1292385351283352E-3</v>
      </c>
    </row>
    <row r="8" spans="1:27" x14ac:dyDescent="0.25">
      <c r="A8" s="8" t="s">
        <v>75</v>
      </c>
      <c r="B8">
        <v>5.1648989029727636E-3</v>
      </c>
      <c r="C8">
        <v>9.8083218067849328E-4</v>
      </c>
      <c r="D8">
        <v>1.1826582493504266E-2</v>
      </c>
      <c r="E8">
        <v>2.9036022379335595E-3</v>
      </c>
      <c r="F8">
        <v>1.8710067942517246E-3</v>
      </c>
      <c r="G8">
        <v>1.1656588338285308E-2</v>
      </c>
      <c r="H8">
        <v>4.8016720182406233E-3</v>
      </c>
      <c r="I8">
        <v>5.8626451187910201E-4</v>
      </c>
      <c r="J8">
        <v>1.1913451887443657E-2</v>
      </c>
      <c r="K8">
        <v>5.2892632882536256E-3</v>
      </c>
      <c r="L8">
        <v>3.345369999827332E-4</v>
      </c>
      <c r="M8">
        <v>1.1889183658317657E-2</v>
      </c>
      <c r="N8">
        <v>5.4553192709565828E-3</v>
      </c>
      <c r="O8">
        <v>3.1558903191528792E-4</v>
      </c>
      <c r="P8">
        <v>1.1895225003065554E-2</v>
      </c>
      <c r="Q8">
        <v>6.0165738960589058E-3</v>
      </c>
      <c r="R8">
        <v>5.3971228645499376E-4</v>
      </c>
      <c r="S8">
        <v>1.1870442568392689E-2</v>
      </c>
      <c r="T8">
        <v>4.8623676237765758E-3</v>
      </c>
      <c r="U8">
        <v>8.0695797305146858E-4</v>
      </c>
      <c r="V8">
        <v>1.1797514968959576E-2</v>
      </c>
      <c r="W8">
        <v>5.8132171724466549E-3</v>
      </c>
      <c r="X8">
        <v>2.0568287590740856E-4</v>
      </c>
      <c r="Y8">
        <v>1.1884646643199489E-2</v>
      </c>
      <c r="Z8">
        <v>4.0527845512106767E-5</v>
      </c>
      <c r="AA8">
        <v>2.1030240754921271E-3</v>
      </c>
    </row>
    <row r="9" spans="1:27" x14ac:dyDescent="0.25">
      <c r="A9" s="8" t="s">
        <v>76</v>
      </c>
      <c r="B9">
        <v>3.0299641415144463E-2</v>
      </c>
      <c r="C9">
        <v>1.8081061081794157E-2</v>
      </c>
      <c r="D9">
        <v>4.1091889748570434E-2</v>
      </c>
      <c r="E9">
        <v>4.8049848005541962E-2</v>
      </c>
      <c r="F9">
        <v>3.9483298109018815E-2</v>
      </c>
      <c r="G9">
        <v>5.8573861853246104E-2</v>
      </c>
      <c r="H9">
        <v>2.8159232597036996E-2</v>
      </c>
      <c r="I9">
        <v>1.2867007942519208E-2</v>
      </c>
      <c r="J9">
        <v>3.7140403670336775E-2</v>
      </c>
      <c r="K9">
        <v>2.7413244592564917E-2</v>
      </c>
      <c r="L9">
        <v>1.0893735752295634E-2</v>
      </c>
      <c r="M9">
        <v>3.6712053653483297E-2</v>
      </c>
      <c r="N9">
        <v>2.7145982623116828E-2</v>
      </c>
      <c r="O9">
        <v>7.8594677159152682E-3</v>
      </c>
      <c r="P9">
        <v>3.8021827203425541E-2</v>
      </c>
      <c r="Q9">
        <v>2.7364539347701954E-2</v>
      </c>
      <c r="R9">
        <v>1.1098144225054393E-2</v>
      </c>
      <c r="S9">
        <v>3.8332028450929007E-2</v>
      </c>
      <c r="T9">
        <v>2.9817810226781968E-2</v>
      </c>
      <c r="U9">
        <v>1.5645190194946205E-2</v>
      </c>
      <c r="V9">
        <v>3.9647659976804389E-2</v>
      </c>
      <c r="W9">
        <v>2.7457053536276727E-2</v>
      </c>
      <c r="X9">
        <v>7.4145587827253541E-3</v>
      </c>
      <c r="Y9">
        <v>3.7310255229645976E-2</v>
      </c>
      <c r="Z9">
        <v>7.4829410336561646E-4</v>
      </c>
      <c r="AA9">
        <v>3.6401907537969104E-2</v>
      </c>
    </row>
    <row r="10" spans="1:27" x14ac:dyDescent="0.25">
      <c r="A10" s="8" t="s">
        <v>77</v>
      </c>
      <c r="B10">
        <v>4.4893965885765087E-2</v>
      </c>
      <c r="E10">
        <v>7.0638715460919918E-2</v>
      </c>
      <c r="H10">
        <v>3.9306099758032689E-2</v>
      </c>
      <c r="K10">
        <v>3.8294234058106974E-2</v>
      </c>
      <c r="N10">
        <v>3.8825643287196995E-2</v>
      </c>
      <c r="Q10">
        <v>3.9906305396552801E-2</v>
      </c>
      <c r="T10">
        <v>4.2622868484797426E-2</v>
      </c>
      <c r="W10">
        <v>3.8039858401994801E-2</v>
      </c>
    </row>
    <row r="11" spans="1:27" x14ac:dyDescent="0.25">
      <c r="A11" s="2"/>
      <c r="B11" s="3"/>
      <c r="C11" s="3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7" x14ac:dyDescent="0.25">
      <c r="A12" s="2"/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7" x14ac:dyDescent="0.25">
      <c r="A13" s="8"/>
      <c r="C13" s="8"/>
    </row>
    <row r="14" spans="1:27" x14ac:dyDescent="0.25">
      <c r="A14" s="8"/>
    </row>
    <row r="15" spans="1:27" x14ac:dyDescent="0.25">
      <c r="A15" s="8"/>
      <c r="C15" s="8"/>
    </row>
    <row r="16" spans="1:27" x14ac:dyDescent="0.25">
      <c r="A16" s="8"/>
    </row>
    <row r="17" spans="1:27" x14ac:dyDescent="0.25">
      <c r="A17" s="8"/>
    </row>
    <row r="18" spans="1:27" x14ac:dyDescent="0.25">
      <c r="A18" s="5"/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3"/>
      <c r="U18" s="3"/>
      <c r="V18" s="3"/>
      <c r="W18" s="3"/>
    </row>
    <row r="19" spans="1:27" s="2" customFormat="1" x14ac:dyDescent="0.25">
      <c r="B19" s="2" t="s">
        <v>17</v>
      </c>
      <c r="C19" s="2" t="s">
        <v>25</v>
      </c>
      <c r="D19" s="2" t="s">
        <v>26</v>
      </c>
      <c r="E19" s="2" t="s">
        <v>18</v>
      </c>
      <c r="F19" s="2" t="s">
        <v>27</v>
      </c>
      <c r="G19" s="2" t="s">
        <v>28</v>
      </c>
      <c r="H19" s="2" t="s">
        <v>19</v>
      </c>
      <c r="I19" s="2" t="s">
        <v>29</v>
      </c>
      <c r="J19" s="2" t="s">
        <v>30</v>
      </c>
      <c r="K19" s="2" t="s">
        <v>20</v>
      </c>
      <c r="L19" s="2" t="s">
        <v>31</v>
      </c>
      <c r="M19" s="2" t="s">
        <v>32</v>
      </c>
      <c r="N19" s="2" t="s">
        <v>33</v>
      </c>
      <c r="O19" s="2" t="s">
        <v>36</v>
      </c>
      <c r="P19" s="2" t="s">
        <v>35</v>
      </c>
      <c r="Q19" s="2" t="s">
        <v>21</v>
      </c>
      <c r="R19" s="2" t="s">
        <v>34</v>
      </c>
      <c r="S19" s="2" t="s">
        <v>37</v>
      </c>
      <c r="T19" s="2" t="s">
        <v>22</v>
      </c>
      <c r="U19" s="2" t="s">
        <v>38</v>
      </c>
      <c r="V19" s="2" t="s">
        <v>39</v>
      </c>
      <c r="W19" s="2" t="s">
        <v>40</v>
      </c>
      <c r="X19" s="2" t="s">
        <v>41</v>
      </c>
      <c r="Y19" s="2" t="s">
        <v>42</v>
      </c>
      <c r="Z19" s="2" t="s">
        <v>23</v>
      </c>
      <c r="AA19" s="2" t="s">
        <v>24</v>
      </c>
    </row>
    <row r="20" spans="1:27" s="36" customFormat="1" ht="45" x14ac:dyDescent="0.25">
      <c r="A20" s="35" t="s">
        <v>13</v>
      </c>
      <c r="B20" s="37">
        <f>(C$20^2+D$20^2)^0.5</f>
        <v>7.0260748427463604E-2</v>
      </c>
      <c r="C20" s="37">
        <f>(C$9^2+((TypeB!$D$2+TypeB!$G2)*100)^2)^0.5</f>
        <v>5.4101060709128138E-2</v>
      </c>
      <c r="D20" s="37">
        <f>(D9^2+((TypeB!$F$2+TypeB!$H2)*100)^2)^0.5</f>
        <v>4.4829097690390347E-2</v>
      </c>
      <c r="E20" s="37">
        <f>(F$20^2+G$20^2)^0.5</f>
        <v>9.2963035969476568E-2</v>
      </c>
      <c r="F20" s="37">
        <f>(F$9^2+((TypeB!$D$3+TypeB!$G3)*100)^2)^0.5</f>
        <v>6.9849343802081909E-2</v>
      </c>
      <c r="G20" s="37">
        <f>(G9^2+((TypeB!$F$3+TypeB!$H3)*100)^2)^0.5</f>
        <v>6.1344887538251756E-2</v>
      </c>
      <c r="H20" s="37">
        <f>(I$20^2+J$20^2)^0.5</f>
        <v>6.6051125582210171E-2</v>
      </c>
      <c r="I20" s="37">
        <f>(I$9^2+((TypeB!$D$4+TypeB!$G4)*100)^2)^0.5</f>
        <v>5.1822387955217826E-2</v>
      </c>
      <c r="J20" s="37">
        <f>(J9^2+((TypeB!$F$4+TypeB!$H$4)*100)^2)^0.5</f>
        <v>4.0953526066698977E-2</v>
      </c>
      <c r="K20" s="37">
        <f>(L$20^2+M$20^2)^0.5</f>
        <v>5.8733547888035177E-2</v>
      </c>
      <c r="L20" s="37">
        <f>(L$9^2+((TypeB!$D$5+TypeB!$G5)*100)^2)^0.5</f>
        <v>2.8649012774310832E-2</v>
      </c>
      <c r="M20" s="37">
        <f>(M9^2+((TypeB!$F$5+TypeB!$H$5)*100)^2)^0.5</f>
        <v>5.1272445958560391E-2</v>
      </c>
      <c r="N20" s="37">
        <f>(O$20^2+P$20^2)^0.5</f>
        <v>5.9961402092733408E-2</v>
      </c>
      <c r="O20" s="37">
        <f>(O$9^2+((TypeB!$D$6+TypeB!$G6)*100)^2)^0.5</f>
        <v>2.9412349788083793E-2</v>
      </c>
      <c r="P20" s="37">
        <f>(P9^2+((TypeB!$F$6+TypeB!$H$6)*100)^2)^0.5</f>
        <v>5.2252114032542846E-2</v>
      </c>
      <c r="Q20" s="37">
        <f>(R$20^2+S$20^2)^0.5</f>
        <v>6.0806486656143695E-2</v>
      </c>
      <c r="R20" s="37">
        <f>(R$9^2+((TypeB!$D$7+TypeB!$G7)*100)^2)^0.5</f>
        <v>3.084586310920049E-2</v>
      </c>
      <c r="S20" s="37">
        <f>(S9^2+((TypeB!$F$7+TypeB!$H$7)*100)^2)^0.5</f>
        <v>5.2401923137536145E-2</v>
      </c>
      <c r="T20" s="37">
        <f>(U$20^2+V$20^2)^0.5</f>
        <v>7.0255743463554704E-2</v>
      </c>
      <c r="U20" s="37">
        <f>(U$9^2+((AVERAGE(TypeB!$D$2:$D$4)+AVERAGE(TypeB!$G$2:$G$4))*100)^2)^0.5</f>
        <v>5.5199961579944411E-2</v>
      </c>
      <c r="V20" s="37">
        <f>(V$9^2+((AVERAGE(TypeB!$F$2:$F$4)+AVERAGE(TypeB!$H$2:$H$4))*100)^2)^0.5</f>
        <v>4.3460714803020321E-2</v>
      </c>
      <c r="W20" s="37">
        <f>(X$20^2+Y$20^2)^0.5</f>
        <v>5.9200746791458141E-2</v>
      </c>
      <c r="X20" s="37">
        <f>(X$9^2+((AVERAGE(TypeB!$D$5:$D$7)+AVERAGE(TypeB!$G$5:$G$7))*100)^2)^0.5</f>
        <v>2.8842653954254113E-2</v>
      </c>
      <c r="Y20" s="37">
        <f>(Y$9^2+((AVERAGE(TypeB!$F$5:$F$7)+AVERAGE(TypeB!$H$5:$H$7))*100)^2)^0.5</f>
        <v>5.1699417148953347E-2</v>
      </c>
      <c r="Z20" s="36">
        <f>Z9</f>
        <v>7.4829410336561646E-4</v>
      </c>
      <c r="AA20" s="36">
        <f>AA9</f>
        <v>3.6401907537969104E-2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sqref="A1:XFD10"/>
    </sheetView>
  </sheetViews>
  <sheetFormatPr defaultRowHeight="15" x14ac:dyDescent="0.25"/>
  <sheetData>
    <row r="1" spans="1:27" x14ac:dyDescent="0.25"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</row>
    <row r="2" spans="1:27" x14ac:dyDescent="0.25">
      <c r="A2" t="s">
        <v>69</v>
      </c>
      <c r="B2">
        <v>1.3090643581480134E-2</v>
      </c>
      <c r="C2">
        <v>4.0825383466983479E-4</v>
      </c>
      <c r="D2">
        <v>2.5614461383645704E-3</v>
      </c>
      <c r="E2">
        <v>1.0920850988057496E-2</v>
      </c>
      <c r="F2">
        <v>1.606569884986623E-3</v>
      </c>
      <c r="G2">
        <v>1.5515093589302245E-3</v>
      </c>
      <c r="H2">
        <v>1.0309326396821205E-2</v>
      </c>
      <c r="I2">
        <v>3.4918886749655599E-3</v>
      </c>
      <c r="J2">
        <v>-6.4599335880280515E-4</v>
      </c>
      <c r="K2">
        <v>9.9419158004910527E-3</v>
      </c>
      <c r="L2">
        <v>2.1197536346407742E-3</v>
      </c>
      <c r="M2">
        <v>5.0097164063472584E-4</v>
      </c>
      <c r="N2">
        <v>9.5405345495275119E-3</v>
      </c>
      <c r="O2">
        <v>1.4462726641946793E-3</v>
      </c>
      <c r="P2">
        <v>1.84491154768786E-3</v>
      </c>
      <c r="Q2">
        <v>9.1172278366256475E-3</v>
      </c>
      <c r="R2">
        <v>2.3834172145515014E-4</v>
      </c>
      <c r="S2">
        <v>1.408014343720714E-3</v>
      </c>
      <c r="T2">
        <v>1.0094570439555426E-2</v>
      </c>
      <c r="U2">
        <v>1.8315002781453865E-3</v>
      </c>
      <c r="V2">
        <v>1.1557722576569327E-3</v>
      </c>
      <c r="W2">
        <v>9.1777374532244129E-3</v>
      </c>
      <c r="X2">
        <v>1.2673102231488111E-3</v>
      </c>
      <c r="Y2">
        <v>1.2513706602381839E-3</v>
      </c>
      <c r="Z2">
        <v>-2.1762060766646977E-6</v>
      </c>
      <c r="AA2">
        <v>4.2457063753453224E-6</v>
      </c>
    </row>
    <row r="3" spans="1:27" x14ac:dyDescent="0.25">
      <c r="A3" t="s">
        <v>70</v>
      </c>
      <c r="B3">
        <v>1.2105077796006562E-2</v>
      </c>
      <c r="C3">
        <v>1.6625947660357892E-2</v>
      </c>
      <c r="D3">
        <v>1.6188730761834615E-2</v>
      </c>
      <c r="E3">
        <v>8.2817519399822417E-3</v>
      </c>
      <c r="F3">
        <v>8.8687992805845123E-3</v>
      </c>
      <c r="G3">
        <v>1.4128095427557863E-2</v>
      </c>
      <c r="H3">
        <v>6.6253691377374741E-3</v>
      </c>
      <c r="I3">
        <v>4.4321258974919274E-3</v>
      </c>
      <c r="J3">
        <v>1.2401313879889074E-2</v>
      </c>
      <c r="K3">
        <v>6.7543899380079842E-3</v>
      </c>
      <c r="L3">
        <v>5.0241469073699857E-3</v>
      </c>
      <c r="M3">
        <v>1.2602708319590948E-2</v>
      </c>
      <c r="N3">
        <v>6.4639280962319754E-3</v>
      </c>
      <c r="O3">
        <v>3.191090053448766E-3</v>
      </c>
      <c r="P3">
        <v>1.1994653952339607E-2</v>
      </c>
      <c r="Q3">
        <v>6.3831339911905594E-3</v>
      </c>
      <c r="R3">
        <v>2.4911967921854854E-3</v>
      </c>
      <c r="S3">
        <v>1.1731247543553895E-2</v>
      </c>
      <c r="T3">
        <v>6.8537807810232203E-3</v>
      </c>
      <c r="U3">
        <v>6.3903697071858957E-3</v>
      </c>
      <c r="V3">
        <v>1.2468550634559487E-2</v>
      </c>
      <c r="W3">
        <v>6.146592320136925E-3</v>
      </c>
      <c r="X3">
        <v>1.9657471113225375E-3</v>
      </c>
      <c r="Y3">
        <v>1.1665537223090447E-2</v>
      </c>
      <c r="Z3">
        <v>3.0832855483296849E-4</v>
      </c>
      <c r="AA3">
        <v>1.5080972334633369E-2</v>
      </c>
    </row>
    <row r="4" spans="1:27" x14ac:dyDescent="0.25">
      <c r="A4" t="s">
        <v>71</v>
      </c>
      <c r="B4">
        <v>1.2105077796006562E-2</v>
      </c>
      <c r="C4">
        <v>1.6625947660357892E-2</v>
      </c>
      <c r="D4">
        <v>1.6188730761834615E-2</v>
      </c>
      <c r="E4">
        <v>8.2817519399822417E-3</v>
      </c>
      <c r="F4">
        <v>8.8687992805845123E-3</v>
      </c>
      <c r="G4">
        <v>1.4128095427557863E-2</v>
      </c>
      <c r="H4">
        <v>6.6253691377374741E-3</v>
      </c>
      <c r="I4">
        <v>4.4321258974919274E-3</v>
      </c>
      <c r="J4">
        <v>1.2401313879889074E-2</v>
      </c>
      <c r="K4">
        <v>6.7543899380079842E-3</v>
      </c>
      <c r="L4">
        <v>5.0241469073699857E-3</v>
      </c>
      <c r="M4">
        <v>1.2602708319590948E-2</v>
      </c>
      <c r="N4">
        <v>6.4639280962319754E-3</v>
      </c>
      <c r="O4">
        <v>3.191090053448766E-3</v>
      </c>
      <c r="P4">
        <v>1.1994653952339607E-2</v>
      </c>
      <c r="Q4">
        <v>6.3831339911905594E-3</v>
      </c>
      <c r="R4">
        <v>2.4911967921854854E-3</v>
      </c>
      <c r="S4">
        <v>1.1731247543553895E-2</v>
      </c>
      <c r="T4">
        <v>6.8537807810232203E-3</v>
      </c>
      <c r="U4">
        <v>6.3903697071858957E-3</v>
      </c>
      <c r="V4">
        <v>1.2468550634559487E-2</v>
      </c>
      <c r="W4">
        <v>6.146592320136925E-3</v>
      </c>
      <c r="X4">
        <v>1.9657471113225375E-3</v>
      </c>
      <c r="Y4">
        <v>1.1665537223090447E-2</v>
      </c>
      <c r="Z4">
        <v>3.0832855483296849E-4</v>
      </c>
      <c r="AA4">
        <v>1.5080972334633369E-2</v>
      </c>
    </row>
    <row r="5" spans="1:27" x14ac:dyDescent="0.25">
      <c r="A5" t="s">
        <v>72</v>
      </c>
      <c r="B5">
        <v>2.1782321702357691E-5</v>
      </c>
      <c r="C5">
        <v>4.7735860495718872E-4</v>
      </c>
      <c r="D5">
        <v>9.8688341628306512E-4</v>
      </c>
      <c r="E5">
        <v>3.7079088894330741E-5</v>
      </c>
      <c r="F5">
        <v>6.2091959663249574E-4</v>
      </c>
      <c r="G5">
        <v>1.9067200563232042E-4</v>
      </c>
      <c r="H5">
        <v>7.5849944086877521E-5</v>
      </c>
      <c r="I5">
        <v>1.7027479666001155E-4</v>
      </c>
      <c r="J5">
        <v>6.1711704024824596E-4</v>
      </c>
      <c r="K5">
        <v>2.6123256686873953E-5</v>
      </c>
      <c r="L5">
        <v>3.9689186007545147E-4</v>
      </c>
      <c r="M5">
        <v>1.3877697020956881E-4</v>
      </c>
      <c r="N5">
        <v>1.4121144484329138E-4</v>
      </c>
      <c r="O5">
        <v>2.9031232073575705E-4</v>
      </c>
      <c r="P5">
        <v>2.1746021664066333E-4</v>
      </c>
      <c r="Q5">
        <v>7.0764751957075114E-5</v>
      </c>
      <c r="R5">
        <v>5.198781434519299E-4</v>
      </c>
      <c r="S5">
        <v>3.0856908962445958E-5</v>
      </c>
      <c r="T5">
        <v>1.0953629414234228E-4</v>
      </c>
      <c r="U5">
        <v>4.2306570877018022E-4</v>
      </c>
      <c r="V5">
        <v>5.980078664826015E-4</v>
      </c>
      <c r="W5">
        <v>7.7529337501967924E-5</v>
      </c>
      <c r="X5">
        <v>1.3769207609699684E-4</v>
      </c>
      <c r="Y5">
        <v>1.6081927763597989E-5</v>
      </c>
      <c r="Z5">
        <v>1.6206969989601215E-6</v>
      </c>
      <c r="AA5">
        <v>1.0688653144377086E-4</v>
      </c>
    </row>
    <row r="6" spans="1:27" x14ac:dyDescent="0.25">
      <c r="A6" t="s">
        <v>73</v>
      </c>
      <c r="B6">
        <v>1.0346602808619903E-4</v>
      </c>
      <c r="C6">
        <v>2.2674533735466463E-3</v>
      </c>
      <c r="D6">
        <v>4.6876962273445597E-3</v>
      </c>
      <c r="E6">
        <v>1.7612567224807102E-4</v>
      </c>
      <c r="F6">
        <v>2.9493680840043546E-3</v>
      </c>
      <c r="G6">
        <v>9.0569202675352197E-4</v>
      </c>
      <c r="H6">
        <v>3.6028723441266825E-4</v>
      </c>
      <c r="I6">
        <v>8.088052841350549E-4</v>
      </c>
      <c r="J6">
        <v>2.9313059411791684E-3</v>
      </c>
      <c r="K6">
        <v>1.2408546926265127E-4</v>
      </c>
      <c r="L6">
        <v>1.8852363353583945E-3</v>
      </c>
      <c r="M6">
        <v>6.5919060849545187E-4</v>
      </c>
      <c r="N6">
        <v>6.7075436300563409E-4</v>
      </c>
      <c r="O6">
        <v>1.3789835234948461E-3</v>
      </c>
      <c r="P6">
        <v>1.0329360290431508E-3</v>
      </c>
      <c r="Q6">
        <v>3.3613257179610677E-4</v>
      </c>
      <c r="R6">
        <v>2.4694211813966671E-3</v>
      </c>
      <c r="S6">
        <v>1.4657031757161831E-4</v>
      </c>
      <c r="T6">
        <v>5.2029739717612583E-4</v>
      </c>
      <c r="U6">
        <v>2.009562116658356E-3</v>
      </c>
      <c r="V6">
        <v>2.8405373657923571E-3</v>
      </c>
      <c r="W6">
        <v>3.6826435313434765E-4</v>
      </c>
      <c r="X6">
        <v>6.5403736146073493E-4</v>
      </c>
      <c r="Y6">
        <v>7.638915687709045E-5</v>
      </c>
      <c r="Z6">
        <v>7.6983107450605764E-6</v>
      </c>
      <c r="AA6">
        <v>5.0771102435791162E-4</v>
      </c>
    </row>
    <row r="7" spans="1:27" x14ac:dyDescent="0.25">
      <c r="A7" t="s">
        <v>74</v>
      </c>
      <c r="B7">
        <v>3.5998608064518448E-3</v>
      </c>
      <c r="C7">
        <v>2.2286874794744727E-3</v>
      </c>
      <c r="D7">
        <v>1.2148782114692034E-2</v>
      </c>
      <c r="E7">
        <v>4.5776817318511753E-3</v>
      </c>
      <c r="F7">
        <v>1.2774375758879749E-3</v>
      </c>
      <c r="G7">
        <v>1.1979453256550742E-2</v>
      </c>
      <c r="H7">
        <v>4.7663939934360841E-3</v>
      </c>
      <c r="I7">
        <v>5.10066994059467E-4</v>
      </c>
      <c r="J7">
        <v>1.1995951272643111E-2</v>
      </c>
      <c r="K7">
        <v>5.1137327140416151E-3</v>
      </c>
      <c r="L7">
        <v>7.3563776212281606E-4</v>
      </c>
      <c r="M7">
        <v>1.2032692626123935E-2</v>
      </c>
      <c r="N7">
        <v>5.5590845960375541E-3</v>
      </c>
      <c r="O7">
        <v>4.6878694573326818E-4</v>
      </c>
      <c r="P7">
        <v>1.2075364382342078E-2</v>
      </c>
      <c r="Q7">
        <v>5.80967414663708E-3</v>
      </c>
      <c r="R7">
        <v>3.6171535803347952E-4</v>
      </c>
      <c r="S7">
        <v>1.2005504239940899E-2</v>
      </c>
      <c r="T7">
        <v>4.9998301230773463E-3</v>
      </c>
      <c r="U7">
        <v>1.0819364370790606E-3</v>
      </c>
      <c r="V7">
        <v>1.2040966409822487E-2</v>
      </c>
      <c r="W7">
        <v>5.850585003308084E-3</v>
      </c>
      <c r="X7">
        <v>3.7196790533842663E-4</v>
      </c>
      <c r="Y7">
        <v>1.2037688457615353E-2</v>
      </c>
      <c r="Z7">
        <v>3.058485548618343E-5</v>
      </c>
      <c r="AA7">
        <v>1.5334715287222711E-3</v>
      </c>
    </row>
    <row r="8" spans="1:27" x14ac:dyDescent="0.25">
      <c r="A8" t="s">
        <v>75</v>
      </c>
      <c r="B8">
        <v>3.5555405462978965E-3</v>
      </c>
      <c r="C8">
        <v>2.2012486383073018E-3</v>
      </c>
      <c r="D8">
        <v>1.1999210447112062E-2</v>
      </c>
      <c r="E8">
        <v>4.5213228735047628E-3</v>
      </c>
      <c r="F8">
        <v>1.2617101995426692E-3</v>
      </c>
      <c r="G8">
        <v>1.183196630819962E-2</v>
      </c>
      <c r="H8">
        <v>4.7077117739995171E-3</v>
      </c>
      <c r="I8">
        <v>5.0378722295494488E-4</v>
      </c>
      <c r="J8">
        <v>1.1848261206337004E-2</v>
      </c>
      <c r="K8">
        <v>5.0507741785788323E-3</v>
      </c>
      <c r="L8">
        <v>7.2658084055020485E-4</v>
      </c>
      <c r="M8">
        <v>1.1884550212787698E-2</v>
      </c>
      <c r="N8">
        <v>5.4906430398883226E-3</v>
      </c>
      <c r="O8">
        <v>4.6301540052395449E-4</v>
      </c>
      <c r="P8">
        <v>1.1926696608877076E-2</v>
      </c>
      <c r="Q8">
        <v>5.7381474172904503E-3</v>
      </c>
      <c r="R8">
        <v>3.5726204174386347E-4</v>
      </c>
      <c r="S8">
        <v>1.1857696560755115E-2</v>
      </c>
      <c r="T8">
        <v>4.9382739175198474E-3</v>
      </c>
      <c r="U8">
        <v>1.068616004168033E-3</v>
      </c>
      <c r="V8">
        <v>1.1892722132479364E-2</v>
      </c>
      <c r="W8">
        <v>5.7785545934281599E-3</v>
      </c>
      <c r="X8">
        <v>3.6738836317835985E-4</v>
      </c>
      <c r="Y8">
        <v>1.188948453730335E-2</v>
      </c>
      <c r="Z8">
        <v>3.0208305162490603E-5</v>
      </c>
      <c r="AA8">
        <v>1.5145919495535888E-3</v>
      </c>
    </row>
    <row r="9" spans="1:27" x14ac:dyDescent="0.25">
      <c r="A9" t="s">
        <v>76</v>
      </c>
      <c r="B9">
        <v>4.0959805747877352E-2</v>
      </c>
      <c r="C9">
        <v>3.8128851167239568E-2</v>
      </c>
      <c r="D9">
        <v>5.1625814336490425E-2</v>
      </c>
      <c r="E9">
        <v>3.2181803413774815E-2</v>
      </c>
      <c r="F9">
        <v>2.3555246729702672E-2</v>
      </c>
      <c r="G9">
        <v>4.2545358548999088E-2</v>
      </c>
      <c r="H9">
        <v>2.8628063680708336E-2</v>
      </c>
      <c r="I9">
        <v>1.3668732977039414E-2</v>
      </c>
      <c r="J9">
        <v>3.8936201548491513E-2</v>
      </c>
      <c r="K9">
        <v>2.8625555324348507E-2</v>
      </c>
      <c r="L9">
        <v>1.4779864625289345E-2</v>
      </c>
      <c r="M9">
        <v>3.8250129101099775E-2</v>
      </c>
      <c r="N9">
        <v>2.8629788144885419E-2</v>
      </c>
      <c r="O9">
        <v>9.6704516951110122E-3</v>
      </c>
      <c r="P9">
        <v>3.8793852090287302E-2</v>
      </c>
      <c r="Q9">
        <v>2.7957775808093326E-2</v>
      </c>
      <c r="R9">
        <v>8.0474185289666506E-3</v>
      </c>
      <c r="S9">
        <v>3.6874776309155234E-2</v>
      </c>
      <c r="T9">
        <v>2.9260703316297841E-2</v>
      </c>
      <c r="U9">
        <v>1.7690417813343566E-2</v>
      </c>
      <c r="V9">
        <v>4.0826133025047624E-2</v>
      </c>
      <c r="W9">
        <v>2.7617741040060768E-2</v>
      </c>
      <c r="X9">
        <v>6.2202301704329804E-3</v>
      </c>
      <c r="Y9">
        <v>3.6548318800599514E-2</v>
      </c>
      <c r="Z9">
        <v>6.5238751949682353E-4</v>
      </c>
      <c r="AA9">
        <v>3.2188493349553586E-2</v>
      </c>
    </row>
    <row r="10" spans="1:27" x14ac:dyDescent="0.25">
      <c r="A10" t="s">
        <v>77</v>
      </c>
      <c r="B10">
        <v>6.4179700819178689E-2</v>
      </c>
      <c r="E10">
        <v>4.8630825435726034E-2</v>
      </c>
      <c r="H10">
        <v>4.1265749141659334E-2</v>
      </c>
      <c r="K10">
        <v>4.1006301644901842E-2</v>
      </c>
      <c r="N10">
        <v>3.9981002938777856E-2</v>
      </c>
      <c r="Q10">
        <v>3.7742682374608615E-2</v>
      </c>
      <c r="T10">
        <v>4.4494089722001813E-2</v>
      </c>
      <c r="W10">
        <v>3.7073856968535393E-2</v>
      </c>
    </row>
    <row r="19" spans="1:27" s="2" customFormat="1" x14ac:dyDescent="0.25">
      <c r="B19" s="2" t="s">
        <v>17</v>
      </c>
      <c r="C19" s="2" t="s">
        <v>25</v>
      </c>
      <c r="D19" s="2" t="s">
        <v>26</v>
      </c>
      <c r="E19" s="2" t="s">
        <v>18</v>
      </c>
      <c r="F19" s="2" t="s">
        <v>27</v>
      </c>
      <c r="G19" s="2" t="s">
        <v>28</v>
      </c>
      <c r="H19" s="2" t="s">
        <v>19</v>
      </c>
      <c r="I19" s="2" t="s">
        <v>29</v>
      </c>
      <c r="J19" s="2" t="s">
        <v>30</v>
      </c>
      <c r="K19" s="2" t="s">
        <v>20</v>
      </c>
      <c r="L19" s="2" t="s">
        <v>31</v>
      </c>
      <c r="M19" s="2" t="s">
        <v>32</v>
      </c>
      <c r="N19" s="2" t="s">
        <v>33</v>
      </c>
      <c r="O19" s="2" t="s">
        <v>36</v>
      </c>
      <c r="P19" s="2" t="s">
        <v>35</v>
      </c>
      <c r="Q19" s="2" t="s">
        <v>21</v>
      </c>
      <c r="R19" s="2" t="s">
        <v>34</v>
      </c>
      <c r="S19" s="2" t="s">
        <v>37</v>
      </c>
      <c r="T19" s="2" t="s">
        <v>22</v>
      </c>
      <c r="U19" s="2" t="s">
        <v>38</v>
      </c>
      <c r="V19" s="2" t="s">
        <v>39</v>
      </c>
      <c r="W19" s="2" t="s">
        <v>40</v>
      </c>
      <c r="X19" s="2" t="s">
        <v>41</v>
      </c>
      <c r="Y19" s="2" t="s">
        <v>42</v>
      </c>
      <c r="Z19" s="2" t="s">
        <v>23</v>
      </c>
      <c r="AA19" s="2" t="s">
        <v>24</v>
      </c>
    </row>
    <row r="20" spans="1:27" s="36" customFormat="1" ht="45" x14ac:dyDescent="0.25">
      <c r="A20" s="35" t="s">
        <v>13</v>
      </c>
      <c r="B20" s="37">
        <f>(C$20^2+D$20^2)^0.5</f>
        <v>8.3905533750011849E-2</v>
      </c>
      <c r="C20" s="37">
        <f>(C$9^2+((TypeB!$D$2+TypeB!$G2)*100)^2)^0.5</f>
        <v>6.3669531891970929E-2</v>
      </c>
      <c r="D20" s="37">
        <f>(D9^2+((TypeB!$F$2+TypeB!$H2)*100)^2)^0.5</f>
        <v>5.4647317432163799E-2</v>
      </c>
      <c r="E20" s="37">
        <f>(F$20^2+G$20^2)^0.5</f>
        <v>7.757096826296192E-2</v>
      </c>
      <c r="F20" s="37">
        <f>(F$9^2+((TypeB!$D$3+TypeB!$G3)*100)^2)^0.5</f>
        <v>6.2248290326023879E-2</v>
      </c>
      <c r="G20" s="37">
        <f>(G9^2+((TypeB!$F$3+TypeB!$H3)*100)^2)^0.5</f>
        <v>4.628612609346873E-2</v>
      </c>
      <c r="H20" s="37">
        <f>(I$20^2+J$20^2)^0.5</f>
        <v>6.7235732796711883E-2</v>
      </c>
      <c r="I20" s="37">
        <f>(I$9^2+((TypeB!$D$4+TypeB!$G4)*100)^2)^0.5</f>
        <v>5.2027245373802537E-2</v>
      </c>
      <c r="J20" s="37">
        <f>(J9^2+((TypeB!$F$4+TypeB!$H$4)*100)^2)^0.5</f>
        <v>4.258884247693262E-2</v>
      </c>
      <c r="K20" s="37">
        <f>(L$20^2+M$20^2)^0.5</f>
        <v>6.0536749665073039E-2</v>
      </c>
      <c r="L20" s="37">
        <f>(L$9^2+((TypeB!$D$5+TypeB!$G5)*100)^2)^0.5</f>
        <v>3.0340350239304432E-2</v>
      </c>
      <c r="M20" s="37">
        <f>(M9^2+((TypeB!$F$5+TypeB!$H$5)*100)^2)^0.5</f>
        <v>5.2384742123714419E-2</v>
      </c>
      <c r="N20" s="37">
        <f>(O$20^2+P$20^2)^0.5</f>
        <v>6.0715893802630892E-2</v>
      </c>
      <c r="O20" s="37">
        <f>(O$9^2+((TypeB!$D$6+TypeB!$G6)*100)^2)^0.5</f>
        <v>2.994716552975513E-2</v>
      </c>
      <c r="P20" s="37">
        <f>(P9^2+((TypeB!$F$6+TypeB!$H$6)*100)^2)^0.5</f>
        <v>5.281654131979676E-2</v>
      </c>
      <c r="Q20" s="37">
        <f>(R$20^2+S$20^2)^0.5</f>
        <v>5.9408969709055161E-2</v>
      </c>
      <c r="R20" s="37">
        <f>(R$9^2+((TypeB!$D$7+TypeB!$G7)*100)^2)^0.5</f>
        <v>2.988409962993336E-2</v>
      </c>
      <c r="S20" s="37">
        <f>(S9^2+((TypeB!$F$7+TypeB!$H$7)*100)^2)^0.5</f>
        <v>5.1345557463130645E-2</v>
      </c>
      <c r="T20" s="37">
        <f>(U$20^2+V$20^2)^0.5</f>
        <v>7.1406474439885487E-2</v>
      </c>
      <c r="U20" s="37">
        <f>(U$9^2+((AVERAGE(TypeB!$D$2:$D$4)+AVERAGE(TypeB!$G$2:$G$4))*100)^2)^0.5</f>
        <v>5.5814108114364436E-2</v>
      </c>
      <c r="V20" s="37">
        <f>(V$9^2+((AVERAGE(TypeB!$F$2:$F$4)+AVERAGE(TypeB!$H$2:$H$4))*100)^2)^0.5</f>
        <v>4.4538409573446347E-2</v>
      </c>
      <c r="W20" s="37">
        <f>(X$20^2+Y$20^2)^0.5</f>
        <v>5.8584711861935E-2</v>
      </c>
      <c r="X20" s="37">
        <f>(X$9^2+((AVERAGE(TypeB!$D$5:$D$7)+AVERAGE(TypeB!$G$5:$G$7))*100)^2)^0.5</f>
        <v>2.8558961265345864E-2</v>
      </c>
      <c r="Y20" s="37">
        <f>(Y$9^2+((AVERAGE(TypeB!$F$5:$F$7)+AVERAGE(TypeB!$H$5:$H$7))*100)^2)^0.5</f>
        <v>5.1152264811935959E-2</v>
      </c>
      <c r="Z20" s="36">
        <f>Z9</f>
        <v>6.5238751949682353E-4</v>
      </c>
      <c r="AA20" s="36">
        <f>AA9</f>
        <v>3.2188493349553586E-2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C1" workbookViewId="0">
      <selection activeCell="K5" sqref="K5"/>
    </sheetView>
  </sheetViews>
  <sheetFormatPr defaultColWidth="9.140625" defaultRowHeight="15" x14ac:dyDescent="0.25"/>
  <cols>
    <col min="1" max="1" width="9.140625" style="9"/>
    <col min="2" max="2" width="13.7109375" style="12" customWidth="1"/>
    <col min="3" max="3" width="11" style="11" customWidth="1"/>
    <col min="4" max="4" width="30.85546875" style="10" customWidth="1"/>
    <col min="5" max="5" width="24.5703125" style="9" customWidth="1"/>
    <col min="6" max="6" width="24.28515625" style="9" customWidth="1"/>
    <col min="7" max="7" width="23.42578125" style="9" customWidth="1"/>
    <col min="8" max="8" width="22.140625" style="9" customWidth="1"/>
    <col min="9" max="9" width="22.140625" style="40" customWidth="1"/>
    <col min="10" max="10" width="28.7109375" style="9" customWidth="1"/>
    <col min="11" max="11" width="37.42578125" style="9" customWidth="1"/>
    <col min="12" max="16384" width="9.140625" style="9"/>
  </cols>
  <sheetData>
    <row r="1" spans="1:11" s="18" customFormat="1" x14ac:dyDescent="0.25">
      <c r="A1" s="24" t="s">
        <v>12</v>
      </c>
      <c r="B1" s="23" t="s">
        <v>11</v>
      </c>
      <c r="C1" s="22" t="s">
        <v>10</v>
      </c>
      <c r="D1" s="21" t="s">
        <v>9</v>
      </c>
      <c r="E1" s="20" t="s">
        <v>8</v>
      </c>
      <c r="F1" s="20" t="s">
        <v>7</v>
      </c>
      <c r="G1" s="19" t="s">
        <v>6</v>
      </c>
      <c r="H1" s="20" t="s">
        <v>14</v>
      </c>
      <c r="I1" s="39" t="s">
        <v>80</v>
      </c>
      <c r="J1" s="38" t="s">
        <v>79</v>
      </c>
      <c r="K1" s="38" t="s">
        <v>81</v>
      </c>
    </row>
    <row r="2" spans="1:11" x14ac:dyDescent="0.25">
      <c r="A2" s="17" t="s">
        <v>5</v>
      </c>
      <c r="B2" s="16">
        <f t="shared" ref="B2:B7" si="0">(D2^2+E2^2+F2^2+G2^2+H2^2)^0.5</f>
        <v>5.2588853707688087E-4</v>
      </c>
      <c r="C2" s="15"/>
      <c r="D2" s="29">
        <v>5.099019513601803E-4</v>
      </c>
      <c r="E2" s="29">
        <v>1.0000000000000001E-5</v>
      </c>
      <c r="F2" s="29">
        <v>1.038012462089439E-4</v>
      </c>
      <c r="G2" s="30">
        <v>0</v>
      </c>
      <c r="H2" s="28">
        <f>(($G$10*$H$10*360)/0.573)/100</f>
        <v>7.5392670157068076E-5</v>
      </c>
      <c r="I2" s="40">
        <f t="shared" ref="I2:I7" si="1">((D2^2+E2^2)^0.5)*100</f>
        <v>5.1000000000090168E-2</v>
      </c>
      <c r="J2" s="9">
        <f t="shared" ref="J2:J7" si="2">((F2^2+G2^2+H2^2)^0.5)*100</f>
        <v>1.2829167326035722E-2</v>
      </c>
      <c r="K2" s="9">
        <v>5.2900000000000003E-2</v>
      </c>
    </row>
    <row r="3" spans="1:11" x14ac:dyDescent="0.25">
      <c r="A3" s="17" t="s">
        <v>4</v>
      </c>
      <c r="B3" s="16">
        <f t="shared" si="0"/>
        <v>5.9094092888705113E-4</v>
      </c>
      <c r="C3" s="15"/>
      <c r="D3" s="29">
        <v>5.7619441163688748E-4</v>
      </c>
      <c r="E3" s="29">
        <v>1.0000000000000001E-5</v>
      </c>
      <c r="F3" s="29">
        <v>1.068977395406439E-4</v>
      </c>
      <c r="G3" s="30">
        <v>0</v>
      </c>
      <c r="H3" s="28">
        <f t="shared" ref="H3:H4" si="3">(($G$10*$H$10*360)/0.573)/100</f>
        <v>7.5392670157068076E-5</v>
      </c>
      <c r="I3" s="40">
        <f t="shared" si="1"/>
        <v>5.7628118137032627E-2</v>
      </c>
      <c r="J3" s="9">
        <f t="shared" si="2"/>
        <v>1.3080971459456596E-2</v>
      </c>
      <c r="K3" s="9">
        <v>2.3E-3</v>
      </c>
    </row>
    <row r="4" spans="1:11" x14ac:dyDescent="0.25">
      <c r="A4" s="17" t="s">
        <v>3</v>
      </c>
      <c r="B4" s="16">
        <f t="shared" si="0"/>
        <v>5.1693929078441912E-4</v>
      </c>
      <c r="C4" s="15"/>
      <c r="D4" s="29">
        <v>5.0199601591927533E-4</v>
      </c>
      <c r="E4" s="29">
        <v>1.0000000000000001E-5</v>
      </c>
      <c r="F4" s="29">
        <v>9.7170858000021786E-5</v>
      </c>
      <c r="G4" s="30">
        <v>0</v>
      </c>
      <c r="H4" s="28">
        <f t="shared" si="3"/>
        <v>7.5392670157068076E-5</v>
      </c>
      <c r="I4" s="40">
        <f t="shared" si="1"/>
        <v>5.0209560842415797E-2</v>
      </c>
      <c r="J4" s="9">
        <f t="shared" si="2"/>
        <v>1.2298874077684048E-2</v>
      </c>
      <c r="K4" s="9">
        <v>2.3E-3</v>
      </c>
    </row>
    <row r="5" spans="1:11" x14ac:dyDescent="0.25">
      <c r="A5" s="17" t="s">
        <v>2</v>
      </c>
      <c r="B5" s="16">
        <f t="shared" si="0"/>
        <v>3.5811037134812106E-4</v>
      </c>
      <c r="C5" s="15"/>
      <c r="D5" s="29">
        <v>2.4322170955825236E-4</v>
      </c>
      <c r="E5" s="29">
        <v>1.0000000000000001E-5</v>
      </c>
      <c r="F5" s="29">
        <v>1.3174500235659079E-4</v>
      </c>
      <c r="G5" s="30">
        <v>2.174856317093157E-5</v>
      </c>
      <c r="H5" s="28">
        <f>(($G$10*$H$11*360)/0.573)/100</f>
        <v>2.2617801047120423E-4</v>
      </c>
      <c r="I5" s="40">
        <f t="shared" si="1"/>
        <v>2.4342719650942635E-2</v>
      </c>
      <c r="J5" s="9">
        <f t="shared" si="2"/>
        <v>2.6265231403254433E-2</v>
      </c>
    </row>
    <row r="6" spans="1:11" x14ac:dyDescent="0.25">
      <c r="A6" s="17" t="s">
        <v>1</v>
      </c>
      <c r="B6" s="16">
        <f t="shared" si="0"/>
        <v>3.7281682454356877E-4</v>
      </c>
      <c r="C6" s="15"/>
      <c r="D6" s="29">
        <v>2.6435809047593411E-4</v>
      </c>
      <c r="E6" s="29">
        <v>1.0000000000000001E-5</v>
      </c>
      <c r="F6" s="29">
        <v>1.3223851774460093E-4</v>
      </c>
      <c r="G6" s="30">
        <v>1.9070046320517072E-5</v>
      </c>
      <c r="H6" s="28">
        <f t="shared" ref="H6:H7" si="4">(($G$10*$H$11*360)/0.573)/100</f>
        <v>2.2617801047120423E-4</v>
      </c>
      <c r="I6" s="40">
        <f t="shared" si="1"/>
        <v>2.6454716025707432E-2</v>
      </c>
      <c r="J6" s="9">
        <f t="shared" si="2"/>
        <v>2.6269218614695791E-2</v>
      </c>
    </row>
    <row r="7" spans="1:11" x14ac:dyDescent="0.25">
      <c r="A7" s="14" t="s">
        <v>0</v>
      </c>
      <c r="B7" s="16">
        <f t="shared" si="0"/>
        <v>3.7486178384989465E-4</v>
      </c>
      <c r="C7" s="13"/>
      <c r="D7" s="31">
        <v>2.6771029117387114E-4</v>
      </c>
      <c r="E7" s="31">
        <v>1.0000000000000001E-5</v>
      </c>
      <c r="F7" s="31">
        <v>1.3111978456109306E-4</v>
      </c>
      <c r="G7" s="32">
        <v>2.0091457554559516E-5</v>
      </c>
      <c r="H7" s="28">
        <f t="shared" si="4"/>
        <v>2.2617801047120423E-4</v>
      </c>
      <c r="I7" s="40">
        <f t="shared" si="1"/>
        <v>2.6789699513133564E-2</v>
      </c>
      <c r="J7" s="9">
        <f t="shared" si="2"/>
        <v>2.6220708798719818E-2</v>
      </c>
    </row>
    <row r="9" spans="1:11" x14ac:dyDescent="0.25">
      <c r="G9" s="9" t="s">
        <v>15</v>
      </c>
      <c r="H9" s="9" t="s">
        <v>16</v>
      </c>
    </row>
    <row r="10" spans="1:11" x14ac:dyDescent="0.25">
      <c r="G10" s="9">
        <v>60</v>
      </c>
      <c r="H10" s="28">
        <v>1.9999999999999999E-7</v>
      </c>
    </row>
    <row r="11" spans="1:11" x14ac:dyDescent="0.25">
      <c r="H11" s="28">
        <v>5.9999999999999997E-7</v>
      </c>
    </row>
  </sheetData>
  <sheetProtection selectLockedCells="1" selectUnlockedCells="1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sqref="A1:XFD10"/>
    </sheetView>
  </sheetViews>
  <sheetFormatPr defaultColWidth="9.140625" defaultRowHeight="15" x14ac:dyDescent="0.25"/>
  <cols>
    <col min="1" max="1" width="11.140625" style="2" customWidth="1"/>
    <col min="2" max="2" width="14.7109375" style="3" bestFit="1" customWidth="1"/>
    <col min="3" max="4" width="11.5703125" style="3" bestFit="1" customWidth="1"/>
    <col min="5" max="23" width="11.7109375" style="3" bestFit="1" customWidth="1"/>
    <col min="24" max="27" width="9.5703125" style="3" bestFit="1" customWidth="1"/>
    <col min="28" max="16384" width="9.140625" style="3"/>
  </cols>
  <sheetData>
    <row r="1" spans="1:27" s="1" customFormat="1" x14ac:dyDescent="0.25">
      <c r="A1" s="34"/>
      <c r="B1" s="34" t="s">
        <v>43</v>
      </c>
      <c r="C1" s="34" t="s">
        <v>44</v>
      </c>
      <c r="D1" s="34" t="s">
        <v>45</v>
      </c>
      <c r="E1" s="34" t="s">
        <v>46</v>
      </c>
      <c r="F1" s="34" t="s">
        <v>47</v>
      </c>
      <c r="G1" s="34" t="s">
        <v>48</v>
      </c>
      <c r="H1" s="34" t="s">
        <v>49</v>
      </c>
      <c r="I1" s="34" t="s">
        <v>50</v>
      </c>
      <c r="J1" s="34" t="s">
        <v>51</v>
      </c>
      <c r="K1" s="34" t="s">
        <v>52</v>
      </c>
      <c r="L1" s="34" t="s">
        <v>53</v>
      </c>
      <c r="M1" s="34" t="s">
        <v>54</v>
      </c>
      <c r="N1" s="34" t="s">
        <v>55</v>
      </c>
      <c r="O1" s="34" t="s">
        <v>56</v>
      </c>
      <c r="P1" s="34" t="s">
        <v>57</v>
      </c>
      <c r="Q1" s="34" t="s">
        <v>58</v>
      </c>
      <c r="R1" s="34" t="s">
        <v>59</v>
      </c>
      <c r="S1" s="34" t="s">
        <v>60</v>
      </c>
      <c r="T1" s="34" t="s">
        <v>61</v>
      </c>
      <c r="U1" s="34" t="s">
        <v>62</v>
      </c>
      <c r="V1" s="34" t="s">
        <v>63</v>
      </c>
      <c r="W1" s="34" t="s">
        <v>64</v>
      </c>
      <c r="X1" s="34" t="s">
        <v>65</v>
      </c>
      <c r="Y1" s="34" t="s">
        <v>66</v>
      </c>
      <c r="Z1" s="34" t="s">
        <v>67</v>
      </c>
      <c r="AA1" s="34" t="s">
        <v>68</v>
      </c>
    </row>
    <row r="2" spans="1:27" x14ac:dyDescent="0.25">
      <c r="A2" s="33" t="s">
        <v>69</v>
      </c>
      <c r="B2" s="4">
        <v>1.0771502813397831E-2</v>
      </c>
      <c r="C2" s="4">
        <v>4.9649530347279736E-4</v>
      </c>
      <c r="D2" s="4">
        <v>3.7404868356779239E-3</v>
      </c>
      <c r="E2" s="4">
        <v>1.1573993353599099E-2</v>
      </c>
      <c r="F2" s="4">
        <v>3.0725574026543231E-3</v>
      </c>
      <c r="G2" s="4">
        <v>1.6857335627158574E-3</v>
      </c>
      <c r="H2" s="4">
        <v>1.203175398499802E-2</v>
      </c>
      <c r="I2" s="4">
        <v>5.5487309155521428E-3</v>
      </c>
      <c r="J2" s="4">
        <v>1.1085693769622216E-3</v>
      </c>
      <c r="K2" s="4">
        <v>1.2193476958318038E-2</v>
      </c>
      <c r="L2" s="4">
        <v>5.5085490696188408E-3</v>
      </c>
      <c r="M2" s="4">
        <v>1.979404810624405E-3</v>
      </c>
      <c r="N2" s="4">
        <v>1.0161624000477942E-2</v>
      </c>
      <c r="O2" s="4">
        <v>3.0696692479905818E-3</v>
      </c>
      <c r="P2" s="4">
        <v>1.6970595917623426E-3</v>
      </c>
      <c r="Q2" s="4">
        <v>1.0182885740299498E-2</v>
      </c>
      <c r="R2" s="4">
        <v>2.6629238815853475E-3</v>
      </c>
      <c r="S2" s="4">
        <v>2.5100295835581536E-3</v>
      </c>
      <c r="T2" s="4">
        <v>1.027015806963393E-2</v>
      </c>
      <c r="U2" s="4">
        <v>3.0167773767084175E-3</v>
      </c>
      <c r="V2" s="4">
        <v>2.1665021591934803E-3</v>
      </c>
      <c r="W2" s="4">
        <v>1.0459126810046364E-2</v>
      </c>
      <c r="X2" s="4">
        <v>3.492749241233036E-3</v>
      </c>
      <c r="Y2" s="4">
        <v>1.9893926884882347E-3</v>
      </c>
      <c r="Z2" s="25">
        <v>1.1423067175434861E-5</v>
      </c>
      <c r="AA2" s="25">
        <v>1.2836134110829024E-7</v>
      </c>
    </row>
    <row r="3" spans="1:27" x14ac:dyDescent="0.25">
      <c r="A3" s="33" t="s">
        <v>70</v>
      </c>
      <c r="B3" s="4">
        <v>2.3678861055768338E-3</v>
      </c>
      <c r="C3" s="4">
        <v>3.6554043108727166E-3</v>
      </c>
      <c r="D3" s="4">
        <v>2.2546169091683336E-3</v>
      </c>
      <c r="E3" s="4">
        <v>3.0512723462875345E-3</v>
      </c>
      <c r="F3" s="4">
        <v>5.1395578394698776E-3</v>
      </c>
      <c r="G3" s="4">
        <v>2.1649751247209198E-3</v>
      </c>
      <c r="H3" s="4">
        <v>3.5885545029132127E-3</v>
      </c>
      <c r="I3" s="4">
        <v>3.7803891088198406E-3</v>
      </c>
      <c r="J3" s="4">
        <v>3.7140364911253301E-3</v>
      </c>
      <c r="K3" s="4">
        <v>2.1595817629186029E-2</v>
      </c>
      <c r="L3" s="4">
        <v>2.2389295403925969E-2</v>
      </c>
      <c r="M3" s="4">
        <v>2.9561175795526275E-3</v>
      </c>
      <c r="N3" s="4">
        <v>1.2151271130168291E-2</v>
      </c>
      <c r="O3" s="4">
        <v>1.2175632945113571E-2</v>
      </c>
      <c r="P3" s="4">
        <v>1.5977233780944283E-3</v>
      </c>
      <c r="Q3" s="4">
        <v>9.8010523048391324E-3</v>
      </c>
      <c r="R3" s="4">
        <v>9.7230789663885018E-3</v>
      </c>
      <c r="S3" s="4">
        <v>3.3712306818909077E-3</v>
      </c>
      <c r="T3" s="4">
        <v>2.5937527839014242E-3</v>
      </c>
      <c r="U3" s="4">
        <v>3.9632314208499107E-3</v>
      </c>
      <c r="V3" s="4">
        <v>2.0345952850706977E-3</v>
      </c>
      <c r="W3" s="4">
        <v>1.2620825377392791E-2</v>
      </c>
      <c r="X3" s="4">
        <v>1.4242355317110478E-2</v>
      </c>
      <c r="Y3" s="4">
        <v>2.1412548625634447E-3</v>
      </c>
      <c r="Z3" s="25">
        <v>2.599672254204763E-5</v>
      </c>
      <c r="AA3" s="25">
        <v>1.1730514003145261E-6</v>
      </c>
    </row>
    <row r="4" spans="1:27" x14ac:dyDescent="0.25">
      <c r="A4" s="33" t="s">
        <v>71</v>
      </c>
      <c r="B4" s="4">
        <v>9.2992044307494102E-3</v>
      </c>
      <c r="C4" s="4">
        <v>4.6784348653310407E-3</v>
      </c>
      <c r="D4" s="4">
        <v>1.1190223916181503E-2</v>
      </c>
      <c r="E4" s="4">
        <v>9.8704696558500268E-3</v>
      </c>
      <c r="F4" s="4">
        <v>5.7968842496854559E-3</v>
      </c>
      <c r="G4" s="4">
        <v>1.242972406126207E-2</v>
      </c>
      <c r="H4" s="4">
        <v>9.1968698138060034E-3</v>
      </c>
      <c r="I4" s="4">
        <v>5.6947026943496085E-3</v>
      </c>
      <c r="J4" s="4">
        <v>1.1494361687387412E-2</v>
      </c>
      <c r="K4" s="4">
        <v>9.4350881286754604E-3</v>
      </c>
      <c r="L4" s="4">
        <v>6.4913987342458046E-3</v>
      </c>
      <c r="M4" s="4">
        <v>1.4134112516226505E-2</v>
      </c>
      <c r="N4" s="4">
        <v>8.2534131341022235E-3</v>
      </c>
      <c r="O4" s="4">
        <v>5.9031469261608335E-3</v>
      </c>
      <c r="P4" s="4">
        <v>1.2904147904485144E-2</v>
      </c>
      <c r="Q4" s="4">
        <v>8.2059018867559792E-3</v>
      </c>
      <c r="R4" s="4">
        <v>5.1484933611951325E-3</v>
      </c>
      <c r="S4" s="4">
        <v>1.2178751488990457E-2</v>
      </c>
      <c r="T4" s="4">
        <v>5.6716350265490047E-3</v>
      </c>
      <c r="U4" s="4">
        <v>3.1505833382868016E-3</v>
      </c>
      <c r="V4" s="4">
        <v>6.6498980305117507E-3</v>
      </c>
      <c r="W4" s="4">
        <v>5.1240681504899251E-3</v>
      </c>
      <c r="X4" s="4">
        <v>3.4786096218969043E-3</v>
      </c>
      <c r="Y4" s="4">
        <v>7.7118367806160619E-3</v>
      </c>
      <c r="Z4" s="25">
        <v>2.7345277600778297E-4</v>
      </c>
      <c r="AA4" s="25">
        <v>2.2528685667131328E-4</v>
      </c>
    </row>
    <row r="5" spans="1:27" x14ac:dyDescent="0.25">
      <c r="A5" s="33" t="s">
        <v>72</v>
      </c>
      <c r="B5" s="4">
        <v>3.7171521181568863E-4</v>
      </c>
      <c r="C5" s="4">
        <v>3.6612147292454806E-4</v>
      </c>
      <c r="D5" s="4">
        <v>5.1465111147322743E-4</v>
      </c>
      <c r="E5" s="4">
        <v>4.3034176680696048E-4</v>
      </c>
      <c r="F5" s="4">
        <v>4.4343033555893852E-4</v>
      </c>
      <c r="G5" s="4">
        <v>5.6792785799892644E-4</v>
      </c>
      <c r="H5" s="4">
        <v>2.3367452974208027E-4</v>
      </c>
      <c r="I5" s="4">
        <v>3.492116466439273E-4</v>
      </c>
      <c r="J5" s="4">
        <v>4.6812220706637751E-4</v>
      </c>
      <c r="K5" s="4">
        <v>3.8093383251569524E-4</v>
      </c>
      <c r="L5" s="4">
        <v>3.2788801577803597E-4</v>
      </c>
      <c r="M5" s="4">
        <v>3.1850001286374727E-4</v>
      </c>
      <c r="N5" s="4">
        <v>2.2529072840421201E-4</v>
      </c>
      <c r="O5" s="4">
        <v>2.555270051340339E-4</v>
      </c>
      <c r="P5" s="4">
        <v>3.6993152895563607E-4</v>
      </c>
      <c r="Q5" s="4">
        <v>2.5328139928688438E-4</v>
      </c>
      <c r="R5" s="4">
        <v>1.9167330865833487E-4</v>
      </c>
      <c r="S5" s="4">
        <v>5.7082915485079226E-4</v>
      </c>
      <c r="T5" s="4">
        <v>1.9849936028504438E-4</v>
      </c>
      <c r="U5" s="4">
        <v>2.2820985753119611E-4</v>
      </c>
      <c r="V5" s="4">
        <v>2.9581356279972324E-4</v>
      </c>
      <c r="W5" s="4">
        <v>2.4005315712397136E-4</v>
      </c>
      <c r="X5" s="4">
        <v>1.4491290968759259E-4</v>
      </c>
      <c r="Y5" s="4">
        <v>2.9419513894846555E-4</v>
      </c>
      <c r="Z5" s="25">
        <v>6.2197861138712666E-6</v>
      </c>
      <c r="AA5" s="25">
        <v>1.3108696285385431E-6</v>
      </c>
    </row>
    <row r="6" spans="1:27" x14ac:dyDescent="0.25">
      <c r="A6" s="33" t="s">
        <v>73</v>
      </c>
      <c r="B6" s="4">
        <v>1.7656472561245211E-3</v>
      </c>
      <c r="C6" s="4">
        <v>1.7390769963916033E-3</v>
      </c>
      <c r="D6" s="4">
        <v>2.4445927794978302E-3</v>
      </c>
      <c r="E6" s="4">
        <v>2.0441233923330624E-3</v>
      </c>
      <c r="F6" s="4">
        <v>2.1062940939049579E-3</v>
      </c>
      <c r="G6" s="4">
        <v>2.6976573254949006E-3</v>
      </c>
      <c r="H6" s="4">
        <v>1.1099540162748812E-3</v>
      </c>
      <c r="I6" s="4">
        <v>1.6587553215586547E-3</v>
      </c>
      <c r="J6" s="4">
        <v>2.223580483565293E-3</v>
      </c>
      <c r="K6" s="4">
        <v>1.8094357044495524E-3</v>
      </c>
      <c r="L6" s="4">
        <v>1.5574680749456708E-3</v>
      </c>
      <c r="M6" s="4">
        <v>1.5128750611027996E-3</v>
      </c>
      <c r="N6" s="4">
        <v>1.0701309599200071E-3</v>
      </c>
      <c r="O6" s="4">
        <v>1.2137532743866611E-3</v>
      </c>
      <c r="P6" s="4">
        <v>1.7571747625392713E-3</v>
      </c>
      <c r="Q6" s="4">
        <v>1.2030866466127008E-3</v>
      </c>
      <c r="R6" s="4">
        <v>9.1044821612709062E-4</v>
      </c>
      <c r="S6" s="4">
        <v>2.7114384855412631E-3</v>
      </c>
      <c r="T6" s="4">
        <v>9.4287196135396081E-4</v>
      </c>
      <c r="U6" s="4">
        <v>1.0839968232731814E-3</v>
      </c>
      <c r="V6" s="4">
        <v>1.4051144232986854E-3</v>
      </c>
      <c r="W6" s="4">
        <v>1.1402524963388639E-3</v>
      </c>
      <c r="X6" s="4">
        <v>6.8833632101606475E-4</v>
      </c>
      <c r="Y6" s="4">
        <v>1.3974269100052114E-3</v>
      </c>
      <c r="Z6" s="25">
        <v>2.9543984040888516E-5</v>
      </c>
      <c r="AA6" s="25">
        <v>6.2266307355580795E-6</v>
      </c>
    </row>
    <row r="7" spans="1:27" x14ac:dyDescent="0.25">
      <c r="A7" s="33" t="s">
        <v>74</v>
      </c>
      <c r="B7" s="4">
        <v>6.3070119345370219E-3</v>
      </c>
      <c r="C7" s="4">
        <v>1.3917253494819014E-3</v>
      </c>
      <c r="D7" s="4">
        <v>1.4874096540777379E-2</v>
      </c>
      <c r="E7" s="4">
        <v>4.9027462319613975E-3</v>
      </c>
      <c r="F7" s="4">
        <v>1.8715013405610362E-3</v>
      </c>
      <c r="G7" s="4">
        <v>1.467064730664863E-2</v>
      </c>
      <c r="H7" s="4">
        <v>4.808227138208469E-3</v>
      </c>
      <c r="I7" s="4">
        <v>2.1581643539047455E-3</v>
      </c>
      <c r="J7" s="4">
        <v>1.4314012259172611E-2</v>
      </c>
      <c r="K7" s="4">
        <v>5.1192753176057841E-3</v>
      </c>
      <c r="L7" s="4">
        <v>1.8363147557507865E-3</v>
      </c>
      <c r="M7" s="4">
        <v>1.4494558604035411E-2</v>
      </c>
      <c r="N7" s="4">
        <v>5.8340075753557877E-3</v>
      </c>
      <c r="O7" s="4">
        <v>1.8559321372294869E-3</v>
      </c>
      <c r="P7" s="4">
        <v>1.4662044514161778E-2</v>
      </c>
      <c r="Q7" s="4">
        <v>6.2153084139939694E-3</v>
      </c>
      <c r="R7" s="4">
        <v>1.5667232368985061E-3</v>
      </c>
      <c r="S7" s="4">
        <v>1.4393280853571687E-2</v>
      </c>
      <c r="T7" s="4">
        <v>6.0049431409781116E-3</v>
      </c>
      <c r="U7" s="4">
        <v>9.2860305962918122E-4</v>
      </c>
      <c r="V7" s="4">
        <v>1.4586725623039519E-2</v>
      </c>
      <c r="W7" s="4">
        <v>5.9167655545049342E-3</v>
      </c>
      <c r="X7" s="4">
        <v>1.0246883231916071E-3</v>
      </c>
      <c r="Y7" s="4">
        <v>1.4459877474583934E-2</v>
      </c>
      <c r="Z7" s="25">
        <v>6.9852410240252232E-5</v>
      </c>
      <c r="AA7" s="25">
        <v>6.5207461457219158E-5</v>
      </c>
    </row>
    <row r="8" spans="1:27" x14ac:dyDescent="0.25">
      <c r="A8" s="33" t="s">
        <v>75</v>
      </c>
      <c r="B8" s="4">
        <v>6.2293621517366003E-3</v>
      </c>
      <c r="C8" s="4">
        <v>1.3745909009939673E-3</v>
      </c>
      <c r="D8" s="4">
        <v>1.4690971730212287E-2</v>
      </c>
      <c r="E8" s="4">
        <v>4.8423852902050165E-3</v>
      </c>
      <c r="F8" s="4">
        <v>1.8484600534803054E-3</v>
      </c>
      <c r="G8" s="4">
        <v>1.4490027293760312E-2</v>
      </c>
      <c r="H8" s="4">
        <v>4.74902988334163E-3</v>
      </c>
      <c r="I8" s="4">
        <v>2.1315937694397556E-3</v>
      </c>
      <c r="J8" s="4">
        <v>1.4137783015520653E-2</v>
      </c>
      <c r="K8" s="4">
        <v>5.0562485434957035E-3</v>
      </c>
      <c r="L8" s="4">
        <v>1.8137066739178599E-3</v>
      </c>
      <c r="M8" s="4">
        <v>1.4316106535278711E-2</v>
      </c>
      <c r="N8" s="4">
        <v>5.7621812611226208E-3</v>
      </c>
      <c r="O8" s="4">
        <v>1.8330825328773791E-3</v>
      </c>
      <c r="P8" s="4">
        <v>1.4481530415924489E-2</v>
      </c>
      <c r="Q8" s="4">
        <v>6.1387876537047003E-3</v>
      </c>
      <c r="R8" s="4">
        <v>1.5474342740241284E-3</v>
      </c>
      <c r="S8" s="4">
        <v>1.4216075681983987E-2</v>
      </c>
      <c r="T8" s="4">
        <v>5.9310123262808247E-3</v>
      </c>
      <c r="U8" s="4">
        <v>9.1717041503671369E-4</v>
      </c>
      <c r="V8" s="4">
        <v>1.4407138825336478E-2</v>
      </c>
      <c r="W8" s="4">
        <v>5.8439203522194479E-3</v>
      </c>
      <c r="X8" s="4">
        <v>1.0120727095603325E-3</v>
      </c>
      <c r="Y8" s="4">
        <v>1.4281852388080815E-2</v>
      </c>
      <c r="Z8" s="25">
        <v>6.8992411156765528E-5</v>
      </c>
      <c r="AA8" s="25">
        <v>6.440464940110219E-5</v>
      </c>
    </row>
    <row r="9" spans="1:27" x14ac:dyDescent="0.25">
      <c r="A9" s="33" t="s">
        <v>76</v>
      </c>
      <c r="B9" s="4">
        <v>3.0433602757585197E-2</v>
      </c>
      <c r="C9" s="4">
        <v>1.1944002377062125E-2</v>
      </c>
      <c r="D9" s="4">
        <v>3.4320892170737874E-2</v>
      </c>
      <c r="E9" s="4">
        <v>3.1382244038274741E-2</v>
      </c>
      <c r="F9" s="4">
        <v>1.7963753639194922E-2</v>
      </c>
      <c r="G9" s="4">
        <v>3.3468117367954062E-2</v>
      </c>
      <c r="H9" s="4">
        <v>3.0676162201333748E-2</v>
      </c>
      <c r="I9" s="4">
        <v>1.8814171809720004E-2</v>
      </c>
      <c r="J9" s="4">
        <v>3.2678331054560916E-2</v>
      </c>
      <c r="K9" s="4">
        <v>5.0090066964124789E-2</v>
      </c>
      <c r="L9" s="4">
        <v>3.7760417956654142E-2</v>
      </c>
      <c r="M9" s="4">
        <v>3.489861650278505E-2</v>
      </c>
      <c r="N9" s="4">
        <v>3.7398620485791088E-2</v>
      </c>
      <c r="O9" s="4">
        <v>2.4195284926529025E-2</v>
      </c>
      <c r="P9" s="4">
        <v>3.2437636052805675E-2</v>
      </c>
      <c r="Q9" s="4">
        <v>3.5531714232212006E-2</v>
      </c>
      <c r="R9" s="4">
        <v>1.9992378699320197E-2</v>
      </c>
      <c r="S9" s="4">
        <v>3.4987525921964767E-2</v>
      </c>
      <c r="T9" s="4">
        <v>2.5409430167719144E-2</v>
      </c>
      <c r="U9" s="4">
        <v>1.2131759374155024E-2</v>
      </c>
      <c r="V9" s="4">
        <v>2.6663248723411092E-2</v>
      </c>
      <c r="W9" s="4">
        <v>3.5188193186487395E-2</v>
      </c>
      <c r="X9" s="4">
        <v>2.291412321081682E-2</v>
      </c>
      <c r="Y9" s="4">
        <v>2.7521763629753768E-2</v>
      </c>
      <c r="Z9" s="25">
        <v>4.0940896092291952E-4</v>
      </c>
      <c r="AA9" s="25">
        <v>2.9721954954939637E-4</v>
      </c>
    </row>
    <row r="10" spans="1:27" x14ac:dyDescent="0.25">
      <c r="A10" s="33" t="s">
        <v>77</v>
      </c>
      <c r="B10" s="4">
        <v>3.6339824327845646E-2</v>
      </c>
      <c r="C10" s="4"/>
      <c r="D10" s="4"/>
      <c r="E10" s="4">
        <v>3.7984356318948427E-2</v>
      </c>
      <c r="F10" s="4"/>
      <c r="G10" s="4"/>
      <c r="H10" s="4">
        <v>3.7707378341607672E-2</v>
      </c>
      <c r="I10" s="4"/>
      <c r="J10" s="4"/>
      <c r="K10" s="4">
        <v>5.1417532010683574E-2</v>
      </c>
      <c r="L10" s="4"/>
      <c r="M10" s="4"/>
      <c r="N10" s="4">
        <v>4.0467419554132696E-2</v>
      </c>
      <c r="O10" s="4"/>
      <c r="P10" s="4"/>
      <c r="Q10" s="4">
        <v>4.0296676987031925E-2</v>
      </c>
      <c r="R10" s="4"/>
      <c r="S10" s="4"/>
      <c r="T10" s="4">
        <v>2.9293487638020869E-2</v>
      </c>
      <c r="U10" s="4"/>
      <c r="V10" s="4"/>
      <c r="W10" s="4">
        <v>3.581207220774206E-2</v>
      </c>
      <c r="X10" s="4"/>
      <c r="Y10" s="4"/>
      <c r="Z10" s="4"/>
      <c r="AA10" s="4"/>
    </row>
    <row r="11" spans="1:27" x14ac:dyDescent="0.25"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25"/>
      <c r="W11" s="4"/>
    </row>
    <row r="13" spans="1:27" x14ac:dyDescent="0.25">
      <c r="C13" s="2"/>
      <c r="D13" s="4"/>
      <c r="E13" s="4"/>
      <c r="F13" s="4"/>
    </row>
    <row r="14" spans="1:27" x14ac:dyDescent="0.25">
      <c r="D14" s="4"/>
      <c r="E14" s="4"/>
      <c r="F14" s="4"/>
    </row>
    <row r="15" spans="1:27" x14ac:dyDescent="0.25">
      <c r="C15" s="2"/>
      <c r="D15" s="4"/>
      <c r="E15" s="4"/>
      <c r="F15" s="4"/>
    </row>
    <row r="16" spans="1:27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27" x14ac:dyDescent="0.25">
      <c r="A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27" ht="16.5" customHeight="1" x14ac:dyDescent="0.25">
      <c r="A18" s="5"/>
    </row>
    <row r="19" spans="1:27" s="2" customFormat="1" x14ac:dyDescent="0.25">
      <c r="B19" s="2" t="s">
        <v>17</v>
      </c>
      <c r="C19" s="2" t="s">
        <v>25</v>
      </c>
      <c r="D19" s="2" t="s">
        <v>26</v>
      </c>
      <c r="E19" s="2" t="s">
        <v>18</v>
      </c>
      <c r="F19" s="2" t="s">
        <v>27</v>
      </c>
      <c r="G19" s="2" t="s">
        <v>28</v>
      </c>
      <c r="H19" s="2" t="s">
        <v>19</v>
      </c>
      <c r="I19" s="2" t="s">
        <v>29</v>
      </c>
      <c r="J19" s="2" t="s">
        <v>30</v>
      </c>
      <c r="K19" s="2" t="s">
        <v>20</v>
      </c>
      <c r="L19" s="2" t="s">
        <v>31</v>
      </c>
      <c r="M19" s="2" t="s">
        <v>32</v>
      </c>
      <c r="N19" s="2" t="s">
        <v>33</v>
      </c>
      <c r="O19" s="2" t="s">
        <v>36</v>
      </c>
      <c r="P19" s="2" t="s">
        <v>35</v>
      </c>
      <c r="Q19" s="2" t="s">
        <v>21</v>
      </c>
      <c r="R19" s="2" t="s">
        <v>34</v>
      </c>
      <c r="S19" s="2" t="s">
        <v>37</v>
      </c>
      <c r="T19" s="2" t="s">
        <v>22</v>
      </c>
      <c r="U19" s="2" t="s">
        <v>38</v>
      </c>
      <c r="V19" s="2" t="s">
        <v>39</v>
      </c>
      <c r="W19" s="2" t="s">
        <v>40</v>
      </c>
      <c r="X19" s="2" t="s">
        <v>41</v>
      </c>
      <c r="Y19" s="2" t="s">
        <v>42</v>
      </c>
      <c r="Z19" s="2" t="s">
        <v>23</v>
      </c>
      <c r="AA19" s="2" t="s">
        <v>24</v>
      </c>
    </row>
    <row r="20" spans="1:27" s="36" customFormat="1" ht="45" x14ac:dyDescent="0.25">
      <c r="A20" s="35" t="s">
        <v>13</v>
      </c>
      <c r="B20" s="37">
        <f>(C$20^2+D$20^2)^0.5</f>
        <v>6.5128238336483291E-2</v>
      </c>
      <c r="C20" s="37">
        <f>(C$9^2+((TypeB!$D$2+TypeB!$G2)*100)^2)^0.5</f>
        <v>5.2370403786799878E-2</v>
      </c>
      <c r="D20" s="37">
        <f>(D9^2+((TypeB!$F$2+TypeB!$H2)*100)^2)^0.5</f>
        <v>3.8717286010531642E-2</v>
      </c>
      <c r="E20" s="37">
        <f>(F$20^2+G$20^2)^0.5</f>
        <v>7.1380034040747165E-2</v>
      </c>
      <c r="F20" s="37">
        <f>(F$9^2+((TypeB!$D$3+TypeB!$G3)*100)^2)^0.5</f>
        <v>6.0354754947936608E-2</v>
      </c>
      <c r="G20" s="37">
        <f>(G9^2+((TypeB!$F$3+TypeB!$H3)*100)^2)^0.5</f>
        <v>3.8110534171443271E-2</v>
      </c>
      <c r="H20" s="37">
        <f>(I$20^2+J$20^2)^0.5</f>
        <v>6.5112426570399173E-2</v>
      </c>
      <c r="I20" s="37">
        <f>(I$9^2+((TypeB!$D$4+TypeB!$G4)*100)^2)^0.5</f>
        <v>5.3609449361786174E-2</v>
      </c>
      <c r="J20" s="37">
        <f>(J9^2+((TypeB!$F$4+TypeB!$H$4)*100)^2)^0.5</f>
        <v>3.6954770098212054E-2</v>
      </c>
      <c r="K20" s="37">
        <f>(L$20^2+M$20^2)^0.5</f>
        <v>6.802164275793926E-2</v>
      </c>
      <c r="L20" s="37">
        <f>(L$9^2+((TypeB!$D$5+TypeB!$G5)*100)^2)^0.5</f>
        <v>4.6129617585267166E-2</v>
      </c>
      <c r="M20" s="37">
        <f>(M9^2+((TypeB!$F$5+TypeB!$H$5)*100)^2)^0.5</f>
        <v>4.9990021653583232E-2</v>
      </c>
      <c r="N20" s="37">
        <f>(O$20^2+P$20^2)^0.5</f>
        <v>6.1037293596882147E-2</v>
      </c>
      <c r="O20" s="37">
        <f>(O$9^2+((TypeB!$D$6+TypeB!$G6)*100)^2)^0.5</f>
        <v>3.7265626252016765E-2</v>
      </c>
      <c r="P20" s="37">
        <f>(P9^2+((TypeB!$F$6+TypeB!$H$6)*100)^2)^0.5</f>
        <v>4.8340710686511315E-2</v>
      </c>
      <c r="Q20" s="37">
        <f>(R$20^2+S$20^2)^0.5</f>
        <v>6.1063391530916708E-2</v>
      </c>
      <c r="R20" s="37">
        <f>(R$9^2+((TypeB!$D$7+TypeB!$G7)*100)^2)^0.5</f>
        <v>3.5042740642941432E-2</v>
      </c>
      <c r="S20" s="37">
        <f>(S9^2+((TypeB!$F$7+TypeB!$H$7)*100)^2)^0.5</f>
        <v>5.0007440581273217E-2</v>
      </c>
      <c r="T20" s="37">
        <f>(U$20^2+V$20^2)^0.5</f>
        <v>6.3065592756616135E-2</v>
      </c>
      <c r="U20" s="37">
        <f>(U$9^2+((AVERAGE(TypeB!$D$2:$D$4)+AVERAGE(TypeB!$G$2:$G$4))*100)^2)^0.5</f>
        <v>5.4308777998622812E-2</v>
      </c>
      <c r="V20" s="37">
        <f>(V$9^2+((AVERAGE(TypeB!$F$2:$F$4)+AVERAGE(TypeB!$H$2:$H$4))*100)^2)^0.5</f>
        <v>3.2059719618855932E-2</v>
      </c>
      <c r="W20" s="37">
        <f>(X$20^2+Y$20^2)^0.5</f>
        <v>5.7794481650370905E-2</v>
      </c>
      <c r="X20" s="37">
        <f>(X$9^2+((AVERAGE(TypeB!$D$5:$D$7)+AVERAGE(TypeB!$G$5:$G$7))*100)^2)^0.5</f>
        <v>3.6082960628291784E-2</v>
      </c>
      <c r="Y20" s="37">
        <f>(Y$9^2+((AVERAGE(TypeB!$F$5:$F$7)+AVERAGE(TypeB!$H$5:$H$7))*100)^2)^0.5</f>
        <v>4.5146672762587985E-2</v>
      </c>
      <c r="Z20" s="36">
        <f>Z9</f>
        <v>4.0940896092291952E-4</v>
      </c>
      <c r="AA20" s="36">
        <f>AA9</f>
        <v>2.9721954954939637E-4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sqref="A1:XFD10"/>
    </sheetView>
  </sheetViews>
  <sheetFormatPr defaultRowHeight="15" x14ac:dyDescent="0.25"/>
  <cols>
    <col min="1" max="1" width="10.5703125" style="8" customWidth="1"/>
  </cols>
  <sheetData>
    <row r="1" spans="1:27" s="6" customFormat="1" x14ac:dyDescent="0.25">
      <c r="B1" s="7" t="s">
        <v>43</v>
      </c>
      <c r="C1" s="7" t="s">
        <v>44</v>
      </c>
      <c r="D1" s="7" t="s">
        <v>45</v>
      </c>
      <c r="E1" s="7" t="s">
        <v>46</v>
      </c>
      <c r="F1" s="7" t="s">
        <v>47</v>
      </c>
      <c r="G1" s="7" t="s">
        <v>48</v>
      </c>
      <c r="H1" s="7" t="s">
        <v>49</v>
      </c>
      <c r="I1" s="7" t="s">
        <v>50</v>
      </c>
      <c r="J1" s="7" t="s">
        <v>51</v>
      </c>
      <c r="K1" s="7" t="s">
        <v>52</v>
      </c>
      <c r="L1" s="7" t="s">
        <v>53</v>
      </c>
      <c r="M1" s="7" t="s">
        <v>54</v>
      </c>
      <c r="N1" s="7" t="s">
        <v>55</v>
      </c>
      <c r="O1" s="7" t="s">
        <v>56</v>
      </c>
      <c r="P1" s="7" t="s">
        <v>57</v>
      </c>
      <c r="Q1" s="7" t="s">
        <v>58</v>
      </c>
      <c r="R1" s="7" t="s">
        <v>59</v>
      </c>
      <c r="S1" s="7" t="s">
        <v>60</v>
      </c>
      <c r="T1" s="7" t="s">
        <v>61</v>
      </c>
      <c r="U1" s="7" t="s">
        <v>62</v>
      </c>
      <c r="V1" s="7" t="s">
        <v>63</v>
      </c>
      <c r="W1" s="7" t="s">
        <v>64</v>
      </c>
      <c r="X1" s="6" t="s">
        <v>65</v>
      </c>
      <c r="Y1" s="6" t="s">
        <v>66</v>
      </c>
      <c r="Z1" s="6" t="s">
        <v>67</v>
      </c>
      <c r="AA1" s="6" t="s">
        <v>68</v>
      </c>
    </row>
    <row r="2" spans="1:27" x14ac:dyDescent="0.25">
      <c r="A2" s="8" t="s">
        <v>69</v>
      </c>
      <c r="B2">
        <v>9.7490744502524585E-3</v>
      </c>
      <c r="C2">
        <v>5.7600283149691401E-4</v>
      </c>
      <c r="D2">
        <v>3.2164204556932351E-3</v>
      </c>
      <c r="E2">
        <v>6.2669390598388526E-3</v>
      </c>
      <c r="F2">
        <v>2.6267483276953369E-3</v>
      </c>
      <c r="G2">
        <v>1.2943236735379427E-3</v>
      </c>
      <c r="H2">
        <v>6.7845618342021741E-3</v>
      </c>
      <c r="I2">
        <v>4.8201904828033834E-3</v>
      </c>
      <c r="J2">
        <v>1.5916413387603789E-3</v>
      </c>
      <c r="K2">
        <v>3.5741017558409351E-3</v>
      </c>
      <c r="L2">
        <v>1.763039804035596E-3</v>
      </c>
      <c r="M2">
        <v>1.9228561536039415E-3</v>
      </c>
      <c r="N2">
        <v>3.0827473462866251E-3</v>
      </c>
      <c r="O2">
        <v>7.3749283299446948E-4</v>
      </c>
      <c r="P2">
        <v>1.5038527161661511E-3</v>
      </c>
      <c r="Q2">
        <v>2.671077861973019E-3</v>
      </c>
      <c r="R2">
        <v>3.361848882067627E-4</v>
      </c>
      <c r="S2">
        <v>1.2557071369689835E-3</v>
      </c>
      <c r="T2">
        <v>5.1867575432174972E-3</v>
      </c>
      <c r="U2">
        <v>2.6596145090363394E-3</v>
      </c>
      <c r="V2">
        <v>2.0966085896974192E-3</v>
      </c>
      <c r="W2">
        <v>2.2750982710541164E-3</v>
      </c>
      <c r="X2">
        <v>9.9133309534769356E-4</v>
      </c>
      <c r="Y2">
        <v>1.5639857402061968E-3</v>
      </c>
      <c r="Z2">
        <v>2.6341793768522856E-5</v>
      </c>
      <c r="AA2">
        <v>1.6738766500060168E-8</v>
      </c>
    </row>
    <row r="3" spans="1:27" x14ac:dyDescent="0.25">
      <c r="A3" s="8" t="s">
        <v>70</v>
      </c>
      <c r="B3">
        <v>3.5298545024601917E-3</v>
      </c>
      <c r="C3">
        <v>1.3252892298125118E-3</v>
      </c>
      <c r="D3">
        <v>2.3976222735131417E-3</v>
      </c>
      <c r="E3">
        <v>1.4287534213501306E-3</v>
      </c>
      <c r="F3">
        <v>9.2365716515712543E-4</v>
      </c>
      <c r="G3">
        <v>2.0360269216371735E-3</v>
      </c>
      <c r="H3">
        <v>1.5441987404925662E-3</v>
      </c>
      <c r="I3">
        <v>1.4448986844435669E-3</v>
      </c>
      <c r="J3">
        <v>1.8404812556378324E-3</v>
      </c>
      <c r="K3">
        <v>4.8884775456960866E-4</v>
      </c>
      <c r="L3">
        <v>5.4091191543758385E-4</v>
      </c>
      <c r="M3">
        <v>1.7173010350788219E-3</v>
      </c>
      <c r="N3">
        <v>4.0203967721196406E-4</v>
      </c>
      <c r="O3">
        <v>5.6689977405067332E-4</v>
      </c>
      <c r="P3">
        <v>1.7566221639937121E-3</v>
      </c>
      <c r="Q3">
        <v>1.3070285794104239E-3</v>
      </c>
      <c r="R3">
        <v>6.3588450281479726E-4</v>
      </c>
      <c r="S3">
        <v>2.6170188905030567E-3</v>
      </c>
      <c r="T3">
        <v>8.6591837047099039E-4</v>
      </c>
      <c r="U3">
        <v>7.16554247339469E-4</v>
      </c>
      <c r="V3">
        <v>1.8603680637519369E-3</v>
      </c>
      <c r="W3">
        <v>6.1451673086017561E-4</v>
      </c>
      <c r="X3">
        <v>3.4164965352177816E-4</v>
      </c>
      <c r="Y3">
        <v>1.8393956286966507E-3</v>
      </c>
      <c r="Z3">
        <v>1.9755709704320262E-5</v>
      </c>
      <c r="AA3">
        <v>1.2130567153921501E-6</v>
      </c>
    </row>
    <row r="4" spans="1:27" x14ac:dyDescent="0.25">
      <c r="A4" s="8" t="s">
        <v>71</v>
      </c>
      <c r="B4">
        <v>1.1608417618653328E-2</v>
      </c>
      <c r="C4">
        <v>8.3255864806249524E-3</v>
      </c>
      <c r="D4">
        <v>1.9989949819409492E-2</v>
      </c>
      <c r="E4">
        <v>6.745591018387077E-3</v>
      </c>
      <c r="F4">
        <v>5.3476905098689444E-3</v>
      </c>
      <c r="G4">
        <v>1.1693305411189193E-2</v>
      </c>
      <c r="H4">
        <v>5.289494968363553E-3</v>
      </c>
      <c r="I4">
        <v>3.9049757206033203E-3</v>
      </c>
      <c r="J4">
        <v>9.3640757210788836E-3</v>
      </c>
      <c r="K4">
        <v>3.6202401486668955E-3</v>
      </c>
      <c r="L4">
        <v>2.5276906936569123E-3</v>
      </c>
      <c r="M4">
        <v>5.5379373870055697E-3</v>
      </c>
      <c r="N4">
        <v>3.4137401762655284E-3</v>
      </c>
      <c r="O4">
        <v>2.7040646322993777E-3</v>
      </c>
      <c r="P4">
        <v>5.2973290835158782E-3</v>
      </c>
      <c r="Q4">
        <v>3.2685454058231662E-3</v>
      </c>
      <c r="R4">
        <v>2.2439211215516393E-3</v>
      </c>
      <c r="S4">
        <v>4.9879681393963241E-3</v>
      </c>
      <c r="T4">
        <v>5.0599990568794533E-3</v>
      </c>
      <c r="U4">
        <v>3.5121515403979692E-3</v>
      </c>
      <c r="V4">
        <v>8.3332950158503168E-3</v>
      </c>
      <c r="W4">
        <v>2.2749150484392589E-3</v>
      </c>
      <c r="X4">
        <v>1.4766272460061841E-3</v>
      </c>
      <c r="Y4">
        <v>3.0737601832180853E-3</v>
      </c>
      <c r="Z4">
        <v>2.1002210806915321E-4</v>
      </c>
      <c r="AA4">
        <v>1.7756161709155978E-4</v>
      </c>
    </row>
    <row r="5" spans="1:27" x14ac:dyDescent="0.25">
      <c r="A5" s="8" t="s">
        <v>72</v>
      </c>
      <c r="B5">
        <v>6.0614243727545591E-4</v>
      </c>
      <c r="C5">
        <v>5.6442833533049087E-4</v>
      </c>
      <c r="D5">
        <v>7.969112536014393E-4</v>
      </c>
      <c r="E5">
        <v>2.9918342384655991E-4</v>
      </c>
      <c r="F5">
        <v>4.4987862725894847E-4</v>
      </c>
      <c r="G5">
        <v>5.4386129323524812E-4</v>
      </c>
      <c r="H5">
        <v>3.4215858963310294E-4</v>
      </c>
      <c r="I5">
        <v>3.1894212313871603E-4</v>
      </c>
      <c r="J5">
        <v>4.9563526260815866E-4</v>
      </c>
      <c r="K5">
        <v>1.6840665842936915E-4</v>
      </c>
      <c r="L5">
        <v>1.8747475475697022E-4</v>
      </c>
      <c r="M5">
        <v>2.9777543648788838E-4</v>
      </c>
      <c r="N5">
        <v>1.6140835207300723E-4</v>
      </c>
      <c r="O5">
        <v>1.5919196830017934E-4</v>
      </c>
      <c r="P5">
        <v>3.2009596735456207E-4</v>
      </c>
      <c r="Q5">
        <v>1.6788733004325163E-4</v>
      </c>
      <c r="R5">
        <v>1.7528735038075625E-4</v>
      </c>
      <c r="S5">
        <v>3.8778081374482408E-4</v>
      </c>
      <c r="T5">
        <v>2.0170340140867295E-4</v>
      </c>
      <c r="U5">
        <v>2.3408789498555546E-4</v>
      </c>
      <c r="V5">
        <v>3.9928643844449593E-4</v>
      </c>
      <c r="W5">
        <v>1.1611286344945897E-4</v>
      </c>
      <c r="X5">
        <v>8.704878765732784E-5</v>
      </c>
      <c r="Y5">
        <v>2.7981437936442521E-4</v>
      </c>
      <c r="Z5">
        <v>4.5648027686828227E-6</v>
      </c>
      <c r="AA5">
        <v>1.5905067046643297E-6</v>
      </c>
    </row>
    <row r="6" spans="1:27" x14ac:dyDescent="0.25">
      <c r="A6" s="8" t="s">
        <v>73</v>
      </c>
      <c r="B6">
        <v>2.8791765770584156E-3</v>
      </c>
      <c r="C6">
        <v>2.6810345928198315E-3</v>
      </c>
      <c r="D6">
        <v>3.7853284546068367E-3</v>
      </c>
      <c r="E6">
        <v>1.4211212632711597E-3</v>
      </c>
      <c r="F6">
        <v>2.1369234794800054E-3</v>
      </c>
      <c r="G6">
        <v>2.5833411428674287E-3</v>
      </c>
      <c r="H6">
        <v>1.6252533007572389E-3</v>
      </c>
      <c r="I6">
        <v>1.5149750849089011E-3</v>
      </c>
      <c r="J6">
        <v>2.3542674973887536E-3</v>
      </c>
      <c r="K6">
        <v>7.9993162753950347E-4</v>
      </c>
      <c r="L6">
        <v>8.905050850956085E-4</v>
      </c>
      <c r="M6">
        <v>1.4144333233174699E-3</v>
      </c>
      <c r="N6">
        <v>7.6668967234678434E-4</v>
      </c>
      <c r="O6">
        <v>7.5616184942585191E-4</v>
      </c>
      <c r="P6">
        <v>1.5204558449341699E-3</v>
      </c>
      <c r="Q6">
        <v>7.9746481770544525E-4</v>
      </c>
      <c r="R6">
        <v>8.3261491430859213E-4</v>
      </c>
      <c r="S6">
        <v>1.8419588652879143E-3</v>
      </c>
      <c r="T6">
        <v>9.5809115669119648E-4</v>
      </c>
      <c r="U6">
        <v>1.1119175011813885E-3</v>
      </c>
      <c r="V6">
        <v>1.8966105826113556E-3</v>
      </c>
      <c r="W6">
        <v>5.5153610138493011E-4</v>
      </c>
      <c r="X6">
        <v>4.1348174137230723E-4</v>
      </c>
      <c r="Y6">
        <v>1.3291183019810198E-3</v>
      </c>
      <c r="Z6">
        <v>2.1682813151243409E-5</v>
      </c>
      <c r="AA6">
        <v>7.5549068471555663E-6</v>
      </c>
    </row>
    <row r="7" spans="1:27" x14ac:dyDescent="0.25">
      <c r="A7" s="8" t="s">
        <v>74</v>
      </c>
      <c r="B7">
        <v>2.7690269661041875E-3</v>
      </c>
      <c r="C7">
        <v>3.0972151889891598E-3</v>
      </c>
      <c r="D7">
        <v>5.5477809536727011E-3</v>
      </c>
      <c r="E7">
        <v>1.6897625029780085E-3</v>
      </c>
      <c r="F7">
        <v>1.6744010239687565E-3</v>
      </c>
      <c r="G7">
        <v>3.0955899351616826E-3</v>
      </c>
      <c r="H7">
        <v>1.3193595571628735E-3</v>
      </c>
      <c r="I7">
        <v>1.3391220321265023E-3</v>
      </c>
      <c r="J7">
        <v>2.9587136175383017E-3</v>
      </c>
      <c r="K7">
        <v>9.0963834126203246E-4</v>
      </c>
      <c r="L7">
        <v>8.4693942660828505E-4</v>
      </c>
      <c r="M7">
        <v>1.475200310828431E-3</v>
      </c>
      <c r="N7">
        <v>8.7295001871107972E-4</v>
      </c>
      <c r="O7">
        <v>8.4405578749407952E-4</v>
      </c>
      <c r="P7">
        <v>1.4057682287455867E-3</v>
      </c>
      <c r="Q7">
        <v>8.064709525865693E-4</v>
      </c>
      <c r="R7">
        <v>7.5379888501692549E-4</v>
      </c>
      <c r="S7">
        <v>1.3150609650978559E-3</v>
      </c>
      <c r="T7">
        <v>1.2911601476177604E-3</v>
      </c>
      <c r="U7">
        <v>1.2783691988293164E-3</v>
      </c>
      <c r="V7">
        <v>2.3291496590999447E-3</v>
      </c>
      <c r="W7">
        <v>5.9199541313118454E-4</v>
      </c>
      <c r="X7">
        <v>4.9334863223549812E-4</v>
      </c>
      <c r="Y7">
        <v>8.312567597422969E-4</v>
      </c>
      <c r="Z7">
        <v>6.1110284575227589E-5</v>
      </c>
      <c r="AA7">
        <v>5.7227268996526056E-5</v>
      </c>
    </row>
    <row r="8" spans="1:27" x14ac:dyDescent="0.25">
      <c r="A8" s="8" t="s">
        <v>75</v>
      </c>
      <c r="B8">
        <v>2.7349356492146334E-3</v>
      </c>
      <c r="C8">
        <v>3.0590833304787587E-3</v>
      </c>
      <c r="D8">
        <v>5.4794785641183001E-3</v>
      </c>
      <c r="E8">
        <v>1.6689587225662355E-3</v>
      </c>
      <c r="F8">
        <v>1.6537863688545005E-3</v>
      </c>
      <c r="G8">
        <v>3.057478086222852E-3</v>
      </c>
      <c r="H8">
        <v>1.3031160516625343E-3</v>
      </c>
      <c r="I8">
        <v>1.3226352177654137E-3</v>
      </c>
      <c r="J8">
        <v>2.9222869432026419E-3</v>
      </c>
      <c r="K8">
        <v>8.9843918382281039E-4</v>
      </c>
      <c r="L8">
        <v>8.3651219685133447E-4</v>
      </c>
      <c r="M8">
        <v>1.4570381470475644E-3</v>
      </c>
      <c r="N8">
        <v>8.6220255540324071E-4</v>
      </c>
      <c r="O8">
        <v>8.3366406011974958E-4</v>
      </c>
      <c r="P8">
        <v>1.3884608891110944E-3</v>
      </c>
      <c r="Q8">
        <v>7.965419568984086E-4</v>
      </c>
      <c r="R8">
        <v>7.4451836988483208E-4</v>
      </c>
      <c r="S8">
        <v>1.2988703823989414E-3</v>
      </c>
      <c r="T8">
        <v>1.2752638236431587E-3</v>
      </c>
      <c r="U8">
        <v>1.262630352659663E-3</v>
      </c>
      <c r="V8">
        <v>2.3004739617941551E-3</v>
      </c>
      <c r="W8">
        <v>5.8470696723547265E-4</v>
      </c>
      <c r="X8">
        <v>4.8727469190756E-4</v>
      </c>
      <c r="Y8">
        <v>8.2102260963836022E-4</v>
      </c>
      <c r="Z8">
        <v>6.0357915565403174E-5</v>
      </c>
      <c r="AA8">
        <v>5.6522706351970389E-5</v>
      </c>
    </row>
    <row r="9" spans="1:27" x14ac:dyDescent="0.25">
      <c r="A9" s="8" t="s">
        <v>76</v>
      </c>
      <c r="B9">
        <v>3.050145879763903E-2</v>
      </c>
      <c r="C9">
        <v>1.5966996465232967E-2</v>
      </c>
      <c r="D9">
        <v>3.4868799567341E-2</v>
      </c>
      <c r="E9">
        <v>1.7531363485413454E-2</v>
      </c>
      <c r="F9">
        <v>1.2688805851055912E-2</v>
      </c>
      <c r="G9">
        <v>2.0664475235454588E-2</v>
      </c>
      <c r="H9">
        <v>1.6546624895478066E-2</v>
      </c>
      <c r="I9">
        <v>1.3007675190524585E-2</v>
      </c>
      <c r="J9">
        <v>1.807275275606849E-2</v>
      </c>
      <c r="K9">
        <v>9.381560470439752E-3</v>
      </c>
      <c r="L9">
        <v>6.5586596950770355E-3</v>
      </c>
      <c r="M9">
        <v>1.2049566046053367E-2</v>
      </c>
      <c r="N9">
        <v>8.5274194275141418E-3</v>
      </c>
      <c r="O9">
        <v>5.5982831488901224E-3</v>
      </c>
      <c r="P9">
        <v>1.1466720697721006E-2</v>
      </c>
      <c r="Q9">
        <v>8.8406586218104637E-3</v>
      </c>
      <c r="R9">
        <v>4.7931237967666239E-3</v>
      </c>
      <c r="S9">
        <v>1.200152341455522E-2</v>
      </c>
      <c r="T9">
        <v>1.3346029950902297E-2</v>
      </c>
      <c r="U9">
        <v>9.2628681506148284E-3</v>
      </c>
      <c r="V9">
        <v>1.6487356213705184E-2</v>
      </c>
      <c r="W9">
        <v>6.300773118973953E-3</v>
      </c>
      <c r="X9">
        <v>3.7103664281555233E-3</v>
      </c>
      <c r="Y9">
        <v>8.6272824637403135E-3</v>
      </c>
      <c r="Z9">
        <v>3.3816034025864288E-4</v>
      </c>
      <c r="AA9">
        <v>2.4286902577257794E-4</v>
      </c>
    </row>
    <row r="10" spans="1:27" x14ac:dyDescent="0.25">
      <c r="A10" s="8" t="s">
        <v>77</v>
      </c>
      <c r="B10">
        <v>3.8350725669642316E-2</v>
      </c>
      <c r="E10">
        <v>2.4249254229408927E-2</v>
      </c>
      <c r="H10">
        <v>2.2267105919812975E-2</v>
      </c>
      <c r="K10">
        <v>1.3718894230003749E-2</v>
      </c>
      <c r="N10">
        <v>1.2760347086764153E-2</v>
      </c>
      <c r="Q10">
        <v>1.2923258103173815E-2</v>
      </c>
      <c r="T10">
        <v>1.8911204120660257E-2</v>
      </c>
      <c r="W10">
        <v>9.3913162943404637E-3</v>
      </c>
    </row>
    <row r="11" spans="1:27" s="3" customFormat="1" x14ac:dyDescent="0.25">
      <c r="A11" s="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7" s="3" customFormat="1" x14ac:dyDescent="0.25">
      <c r="A12" s="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7" x14ac:dyDescent="0.25">
      <c r="C13" s="8"/>
    </row>
    <row r="15" spans="1:27" x14ac:dyDescent="0.25">
      <c r="C15" s="8"/>
    </row>
    <row r="18" spans="1:27" s="3" customFormat="1" x14ac:dyDescent="0.25">
      <c r="A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27" s="2" customFormat="1" x14ac:dyDescent="0.25">
      <c r="B19" s="2" t="s">
        <v>17</v>
      </c>
      <c r="C19" s="2" t="s">
        <v>25</v>
      </c>
      <c r="D19" s="2" t="s">
        <v>26</v>
      </c>
      <c r="E19" s="2" t="s">
        <v>18</v>
      </c>
      <c r="F19" s="2" t="s">
        <v>27</v>
      </c>
      <c r="G19" s="2" t="s">
        <v>28</v>
      </c>
      <c r="H19" s="2" t="s">
        <v>19</v>
      </c>
      <c r="I19" s="2" t="s">
        <v>29</v>
      </c>
      <c r="J19" s="2" t="s">
        <v>30</v>
      </c>
      <c r="K19" s="2" t="s">
        <v>20</v>
      </c>
      <c r="L19" s="2" t="s">
        <v>31</v>
      </c>
      <c r="M19" s="2" t="s">
        <v>32</v>
      </c>
      <c r="N19" s="2" t="s">
        <v>33</v>
      </c>
      <c r="O19" s="2" t="s">
        <v>36</v>
      </c>
      <c r="P19" s="2" t="s">
        <v>35</v>
      </c>
      <c r="Q19" s="2" t="s">
        <v>21</v>
      </c>
      <c r="R19" s="2" t="s">
        <v>34</v>
      </c>
      <c r="S19" s="2" t="s">
        <v>37</v>
      </c>
      <c r="T19" s="2" t="s">
        <v>22</v>
      </c>
      <c r="U19" s="2" t="s">
        <v>38</v>
      </c>
      <c r="V19" s="2" t="s">
        <v>39</v>
      </c>
      <c r="W19" s="2" t="s">
        <v>40</v>
      </c>
      <c r="X19" s="2" t="s">
        <v>41</v>
      </c>
      <c r="Y19" s="2" t="s">
        <v>42</v>
      </c>
      <c r="Z19" s="2" t="s">
        <v>23</v>
      </c>
      <c r="AA19" s="2" t="s">
        <v>24</v>
      </c>
    </row>
    <row r="20" spans="1:27" s="36" customFormat="1" ht="45" x14ac:dyDescent="0.25">
      <c r="A20" s="35" t="s">
        <v>13</v>
      </c>
      <c r="B20" s="37">
        <f>(C$20^2+D$20^2)^0.5</f>
        <v>6.6271281532978163E-2</v>
      </c>
      <c r="C20" s="37">
        <f>(C$9^2+((TypeB!$D$2+TypeB!$G2)*100)^2)^0.5</f>
        <v>5.3431685132793248E-2</v>
      </c>
      <c r="D20" s="37">
        <f>(D9^2+((TypeB!$F$2+TypeB!$H2)*100)^2)^0.5</f>
        <v>3.9203798028932008E-2</v>
      </c>
      <c r="E20" s="37">
        <f>(F$20^2+G$20^2)^0.5</f>
        <v>6.511777226975668E-2</v>
      </c>
      <c r="F20" s="37">
        <f>(F$9^2+((TypeB!$D$3+TypeB!$G3)*100)^2)^0.5</f>
        <v>5.9000049101179397E-2</v>
      </c>
      <c r="G20" s="37">
        <f>(G9^2+((TypeB!$F$3+TypeB!$H3)*100)^2)^0.5</f>
        <v>2.7555733912097365E-2</v>
      </c>
      <c r="H20" s="37">
        <f>(I$20^2+J$20^2)^0.5</f>
        <v>5.7563927233404172E-2</v>
      </c>
      <c r="I20" s="37">
        <f>(I$9^2+((TypeB!$D$4+TypeB!$G4)*100)^2)^0.5</f>
        <v>5.1857493324016748E-2</v>
      </c>
      <c r="J20" s="37">
        <f>(J9^2+((TypeB!$F$4+TypeB!$H$4)*100)^2)^0.5</f>
        <v>2.4988119270609559E-2</v>
      </c>
      <c r="K20" s="37">
        <f>(L$20^2+M$20^2)^0.5</f>
        <v>4.6598168894421928E-2</v>
      </c>
      <c r="L20" s="37">
        <f>(L$9^2+((TypeB!$D$5+TypeB!$G5)*100)^2)^0.5</f>
        <v>2.7296675096018731E-2</v>
      </c>
      <c r="M20" s="37">
        <f>(M9^2+((TypeB!$F$5+TypeB!$H$5)*100)^2)^0.5</f>
        <v>3.7766133943196542E-2</v>
      </c>
      <c r="N20" s="37">
        <f>(O$20^2+P$20^2)^0.5</f>
        <v>4.7442234580977315E-2</v>
      </c>
      <c r="O20" s="37">
        <f>(O$9^2+((TypeB!$D$6+TypeB!$G6)*100)^2)^0.5</f>
        <v>2.8890411237886968E-2</v>
      </c>
      <c r="P20" s="37">
        <f>(P9^2+((TypeB!$F$6+TypeB!$H$6)*100)^2)^0.5</f>
        <v>3.7631233842942938E-2</v>
      </c>
      <c r="Q20" s="37">
        <f>(R$20^2+S$20^2)^0.5</f>
        <v>4.7664727095223042E-2</v>
      </c>
      <c r="R20" s="37">
        <f>(R$9^2+((TypeB!$D$7+TypeB!$G7)*100)^2)^0.5</f>
        <v>2.9176574532363421E-2</v>
      </c>
      <c r="S20" s="37">
        <f>(S9^2+((TypeB!$F$7+TypeB!$H$7)*100)^2)^0.5</f>
        <v>3.7691560164306435E-2</v>
      </c>
      <c r="T20" s="37">
        <f>(U$20^2+V$20^2)^0.5</f>
        <v>5.8964346965244593E-2</v>
      </c>
      <c r="U20" s="37">
        <f>(U$9^2+((AVERAGE(TypeB!$D$2:$D$4)+AVERAGE(TypeB!$G$2:$G$4))*100)^2)^0.5</f>
        <v>5.3740715556893852E-2</v>
      </c>
      <c r="V20" s="37">
        <f>(V$9^2+((AVERAGE(TypeB!$F$2:$F$4)+AVERAGE(TypeB!$H$2:$H$4))*100)^2)^0.5</f>
        <v>2.4263752893375252E-2</v>
      </c>
      <c r="W20" s="37">
        <f>(X$20^2+Y$20^2)^0.5</f>
        <v>4.6323799662407572E-2</v>
      </c>
      <c r="X20" s="37">
        <f>(X$9^2+((AVERAGE(TypeB!$D$5:$D$7)+AVERAGE(TypeB!$G$5:$G$7))*100)^2)^0.5</f>
        <v>2.8119207389497029E-2</v>
      </c>
      <c r="Y20" s="37">
        <f>(Y$9^2+((AVERAGE(TypeB!$F$5:$F$7)+AVERAGE(TypeB!$H$5:$H$7))*100)^2)^0.5</f>
        <v>3.6813103522378106E-2</v>
      </c>
      <c r="Z20" s="36">
        <f>Z9</f>
        <v>3.3816034025864288E-4</v>
      </c>
      <c r="AA20" s="36">
        <f>AA9</f>
        <v>2.4286902577257794E-4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sqref="A1:XFD10"/>
    </sheetView>
  </sheetViews>
  <sheetFormatPr defaultRowHeight="15" x14ac:dyDescent="0.25"/>
  <cols>
    <col min="1" max="1" width="10.5703125" style="8" customWidth="1"/>
  </cols>
  <sheetData>
    <row r="1" spans="1:27" s="6" customFormat="1" x14ac:dyDescent="0.25">
      <c r="B1" s="7" t="s">
        <v>43</v>
      </c>
      <c r="C1" s="7" t="s">
        <v>44</v>
      </c>
      <c r="D1" s="7" t="s">
        <v>45</v>
      </c>
      <c r="E1" s="7" t="s">
        <v>46</v>
      </c>
      <c r="F1" s="7" t="s">
        <v>47</v>
      </c>
      <c r="G1" s="7" t="s">
        <v>48</v>
      </c>
      <c r="H1" s="7" t="s">
        <v>49</v>
      </c>
      <c r="I1" s="7" t="s">
        <v>50</v>
      </c>
      <c r="J1" s="7" t="s">
        <v>51</v>
      </c>
      <c r="K1" s="7" t="s">
        <v>52</v>
      </c>
      <c r="L1" s="7" t="s">
        <v>53</v>
      </c>
      <c r="M1" s="7" t="s">
        <v>54</v>
      </c>
      <c r="N1" s="7" t="s">
        <v>55</v>
      </c>
      <c r="O1" s="7" t="s">
        <v>56</v>
      </c>
      <c r="P1" s="7" t="s">
        <v>57</v>
      </c>
      <c r="Q1" s="7" t="s">
        <v>58</v>
      </c>
      <c r="R1" s="7" t="s">
        <v>59</v>
      </c>
      <c r="S1" s="7" t="s">
        <v>60</v>
      </c>
      <c r="T1" s="7" t="s">
        <v>61</v>
      </c>
      <c r="U1" s="7" t="s">
        <v>62</v>
      </c>
      <c r="V1" s="7" t="s">
        <v>63</v>
      </c>
      <c r="W1" s="7" t="s">
        <v>64</v>
      </c>
      <c r="X1" s="6" t="s">
        <v>65</v>
      </c>
      <c r="Y1" s="6" t="s">
        <v>66</v>
      </c>
      <c r="Z1" s="6" t="s">
        <v>67</v>
      </c>
      <c r="AA1" s="6" t="s">
        <v>68</v>
      </c>
    </row>
    <row r="2" spans="1:27" x14ac:dyDescent="0.25">
      <c r="A2" s="8" t="s">
        <v>69</v>
      </c>
      <c r="B2">
        <v>1.2411802853687516E-2</v>
      </c>
      <c r="C2">
        <v>1.2107185427454748E-3</v>
      </c>
      <c r="D2">
        <v>4.1777206008314412E-3</v>
      </c>
      <c r="E2">
        <v>1.2202935040211658E-2</v>
      </c>
      <c r="F2">
        <v>4.0015570608907432E-3</v>
      </c>
      <c r="G2">
        <v>2.0215379777943506E-3</v>
      </c>
      <c r="H2">
        <v>1.3050740143707225E-2</v>
      </c>
      <c r="I2">
        <v>6.1153304416806387E-3</v>
      </c>
      <c r="J2">
        <v>1.8765212358371483E-3</v>
      </c>
      <c r="K2">
        <v>1.1385424838333489E-2</v>
      </c>
      <c r="L2">
        <v>5.0631345642728502E-3</v>
      </c>
      <c r="M2">
        <v>2.1534403837807749E-3</v>
      </c>
      <c r="N2">
        <v>1.0477390984181349E-2</v>
      </c>
      <c r="O2">
        <v>3.2553586204597741E-3</v>
      </c>
      <c r="P2">
        <v>1.9666415759825814E-3</v>
      </c>
      <c r="Q2">
        <v>1.0172665390207693E-2</v>
      </c>
      <c r="R2">
        <v>2.8420811616354773E-3</v>
      </c>
      <c r="S2">
        <v>9.5457796804717168E-4</v>
      </c>
      <c r="T2">
        <v>1.108946784495554E-2</v>
      </c>
      <c r="U2">
        <v>3.7707713549058764E-3</v>
      </c>
      <c r="V2">
        <v>2.8120412195349756E-3</v>
      </c>
      <c r="W2">
        <v>1.0319532344914836E-2</v>
      </c>
      <c r="X2">
        <v>3.7355396131781501E-3</v>
      </c>
      <c r="Y2">
        <v>1.6930917216707898E-3</v>
      </c>
      <c r="Z2">
        <v>3.2570332783488654E-5</v>
      </c>
      <c r="AA2">
        <v>-5.1258318254418464E-10</v>
      </c>
    </row>
    <row r="3" spans="1:27" x14ac:dyDescent="0.25">
      <c r="A3" s="8" t="s">
        <v>70</v>
      </c>
      <c r="B3">
        <v>1.1067170859207496E-2</v>
      </c>
      <c r="C3">
        <v>1.720238937056931E-3</v>
      </c>
      <c r="D3">
        <v>1.44489271679447E-2</v>
      </c>
      <c r="E3">
        <v>1.0378913033266568E-2</v>
      </c>
      <c r="F3">
        <v>9.1011088586447737E-4</v>
      </c>
      <c r="G3">
        <v>1.4479277836935764E-2</v>
      </c>
      <c r="H3">
        <v>1.1146040298915768E-2</v>
      </c>
      <c r="I3">
        <v>1.2371270497965345E-3</v>
      </c>
      <c r="J3">
        <v>1.4527612784063434E-2</v>
      </c>
      <c r="K3">
        <v>8.6895624205350162E-3</v>
      </c>
      <c r="L3">
        <v>6.6621411155984441E-4</v>
      </c>
      <c r="M3">
        <v>1.4526341828108923E-2</v>
      </c>
      <c r="N3">
        <v>9.0024826572361154E-3</v>
      </c>
      <c r="O3">
        <v>6.7218388510370108E-4</v>
      </c>
      <c r="P3">
        <v>1.4477536811764729E-2</v>
      </c>
      <c r="Q3">
        <v>9.5006318095294043E-3</v>
      </c>
      <c r="R3">
        <v>1.0533222085294203E-3</v>
      </c>
      <c r="S3">
        <v>1.4646509050643072E-2</v>
      </c>
      <c r="T3">
        <v>8.7926325251166219E-3</v>
      </c>
      <c r="U3">
        <v>6.9843358676283671E-4</v>
      </c>
      <c r="V3">
        <v>1.4421612400764795E-2</v>
      </c>
      <c r="W3">
        <v>9.0631150185410975E-3</v>
      </c>
      <c r="X3">
        <v>5.6458698862197265E-4</v>
      </c>
      <c r="Y3">
        <v>1.4516692327271466E-2</v>
      </c>
      <c r="Z3">
        <v>3.4861343330772243E-5</v>
      </c>
      <c r="AA3">
        <v>2.1160043773568133E-6</v>
      </c>
    </row>
    <row r="4" spans="1:27" x14ac:dyDescent="0.25">
      <c r="A4" s="8" t="s">
        <v>71</v>
      </c>
      <c r="B4">
        <v>1.6288328700356139E-2</v>
      </c>
      <c r="C4">
        <v>1.2091743341550458E-2</v>
      </c>
      <c r="D4">
        <v>2.2889481354945552E-2</v>
      </c>
      <c r="E4">
        <v>1.470264762887662E-2</v>
      </c>
      <c r="F4">
        <v>1.1249646912616037E-2</v>
      </c>
      <c r="G4">
        <v>1.9319167447564949E-2</v>
      </c>
      <c r="H4">
        <v>1.5044022223808304E-2</v>
      </c>
      <c r="I4">
        <v>1.2185055031409714E-2</v>
      </c>
      <c r="J4">
        <v>2.0456167219051507E-2</v>
      </c>
      <c r="K4">
        <v>7.2125328082202197E-3</v>
      </c>
      <c r="L4">
        <v>4.9631019649518044E-3</v>
      </c>
      <c r="M4">
        <v>8.8395065842403857E-3</v>
      </c>
      <c r="N4">
        <v>7.5650287375003001E-3</v>
      </c>
      <c r="O4">
        <v>5.3496352834504698E-3</v>
      </c>
      <c r="P4">
        <v>9.1141745311730232E-3</v>
      </c>
      <c r="Q4">
        <v>7.0110471513693011E-3</v>
      </c>
      <c r="R4">
        <v>4.6621109620064429E-3</v>
      </c>
      <c r="S4">
        <v>8.2165802697072281E-3</v>
      </c>
      <c r="T4">
        <v>9.7410058954441065E-3</v>
      </c>
      <c r="U4">
        <v>6.9733729515338615E-3</v>
      </c>
      <c r="V4">
        <v>1.212419653105134E-2</v>
      </c>
      <c r="W4">
        <v>4.5415774198416239E-3</v>
      </c>
      <c r="X4">
        <v>2.9590761500399645E-3</v>
      </c>
      <c r="Y4">
        <v>5.1996432590635366E-3</v>
      </c>
      <c r="Z4">
        <v>3.7581113577657145E-4</v>
      </c>
      <c r="AA4">
        <v>2.9328469314846662E-4</v>
      </c>
    </row>
    <row r="5" spans="1:27" x14ac:dyDescent="0.25">
      <c r="A5" s="8" t="s">
        <v>72</v>
      </c>
      <c r="B5">
        <v>1.449293487732233E-3</v>
      </c>
      <c r="C5">
        <v>6.2458088527472984E-4</v>
      </c>
      <c r="D5">
        <v>1.7296520738031499E-3</v>
      </c>
      <c r="E5">
        <v>1.4854032280500319E-3</v>
      </c>
      <c r="F5">
        <v>5.1107110147423232E-4</v>
      </c>
      <c r="G5">
        <v>1.6942406121659617E-3</v>
      </c>
      <c r="H5">
        <v>1.3854311314081544E-3</v>
      </c>
      <c r="I5">
        <v>4.6990300120407609E-4</v>
      </c>
      <c r="J5">
        <v>1.70531455764181E-3</v>
      </c>
      <c r="K5">
        <v>1.3454236208061321E-3</v>
      </c>
      <c r="L5">
        <v>2.2369142418098481E-4</v>
      </c>
      <c r="M5">
        <v>1.5988388365414821E-3</v>
      </c>
      <c r="N5">
        <v>1.3881873338053713E-3</v>
      </c>
      <c r="O5">
        <v>2.3574735870037899E-4</v>
      </c>
      <c r="P5">
        <v>1.6524900550279559E-3</v>
      </c>
      <c r="Q5">
        <v>1.4155375504457759E-3</v>
      </c>
      <c r="R5">
        <v>2.2139092213989062E-4</v>
      </c>
      <c r="S5">
        <v>1.6175436295548073E-3</v>
      </c>
      <c r="T5">
        <v>1.3925130020638636E-3</v>
      </c>
      <c r="U5">
        <v>3.0708317449757279E-4</v>
      </c>
      <c r="V5">
        <v>1.6351516900575346E-3</v>
      </c>
      <c r="W5">
        <v>1.3633893291347728E-3</v>
      </c>
      <c r="X5">
        <v>1.4515305103982411E-4</v>
      </c>
      <c r="Y5">
        <v>1.6089616545452926E-3</v>
      </c>
      <c r="Z5">
        <v>7.2647885392178936E-6</v>
      </c>
      <c r="AA5">
        <v>2.2039132126851275E-6</v>
      </c>
    </row>
    <row r="6" spans="1:27" x14ac:dyDescent="0.25">
      <c r="A6" s="8" t="s">
        <v>73</v>
      </c>
      <c r="B6">
        <v>6.8841440667281066E-3</v>
      </c>
      <c r="C6">
        <v>2.9667592050549667E-3</v>
      </c>
      <c r="D6">
        <v>8.2158473505649626E-3</v>
      </c>
      <c r="E6">
        <v>7.0556653332376519E-3</v>
      </c>
      <c r="F6">
        <v>2.4275877320026036E-3</v>
      </c>
      <c r="G6">
        <v>8.0476429077883174E-3</v>
      </c>
      <c r="H6">
        <v>6.5807978741887338E-3</v>
      </c>
      <c r="I6">
        <v>2.2320392557193614E-3</v>
      </c>
      <c r="J6">
        <v>8.1002441487985979E-3</v>
      </c>
      <c r="K6">
        <v>6.3907621988291271E-3</v>
      </c>
      <c r="L6">
        <v>1.0625342648596778E-3</v>
      </c>
      <c r="M6">
        <v>7.5944844735720404E-3</v>
      </c>
      <c r="N6">
        <v>6.5938898355755136E-3</v>
      </c>
      <c r="O6">
        <v>1.1197999538268002E-3</v>
      </c>
      <c r="P6">
        <v>7.8493277613827898E-3</v>
      </c>
      <c r="Q6">
        <v>6.7238033646174356E-3</v>
      </c>
      <c r="R6">
        <v>1.0516068801644804E-3</v>
      </c>
      <c r="S6">
        <v>7.6833322403853351E-3</v>
      </c>
      <c r="T6">
        <v>6.6144367598033518E-3</v>
      </c>
      <c r="U6">
        <v>1.4586450788634708E-3</v>
      </c>
      <c r="V6">
        <v>7.7669705277732893E-3</v>
      </c>
      <c r="W6">
        <v>6.4760993133901705E-3</v>
      </c>
      <c r="X6">
        <v>6.8947699243916455E-4</v>
      </c>
      <c r="Y6">
        <v>7.6425678590901405E-3</v>
      </c>
      <c r="Z6">
        <v>3.4507745561284991E-5</v>
      </c>
      <c r="AA6">
        <v>1.0468587760254355E-5</v>
      </c>
    </row>
    <row r="7" spans="1:27" x14ac:dyDescent="0.25">
      <c r="A7" s="8" t="s">
        <v>74</v>
      </c>
      <c r="B7">
        <v>6.7299698138400818E-3</v>
      </c>
      <c r="C7">
        <v>3.1199289598620797E-3</v>
      </c>
      <c r="D7">
        <v>1.4928265728842498E-2</v>
      </c>
      <c r="E7">
        <v>5.8226999002734346E-3</v>
      </c>
      <c r="F7">
        <v>2.86825972824194E-3</v>
      </c>
      <c r="G7">
        <v>1.4843580432394718E-2</v>
      </c>
      <c r="H7">
        <v>5.580737898871084E-3</v>
      </c>
      <c r="I7">
        <v>3.1900064739061001E-3</v>
      </c>
      <c r="J7">
        <v>1.4669040034950476E-2</v>
      </c>
      <c r="K7">
        <v>6.2476504069637903E-3</v>
      </c>
      <c r="L7">
        <v>1.3240782550465902E-3</v>
      </c>
      <c r="M7">
        <v>1.4571937361356202E-2</v>
      </c>
      <c r="N7">
        <v>6.6752222293833454E-3</v>
      </c>
      <c r="O7">
        <v>1.2901492593514953E-3</v>
      </c>
      <c r="P7">
        <v>1.456324644428403E-2</v>
      </c>
      <c r="Q7">
        <v>6.7715866642155441E-3</v>
      </c>
      <c r="R7">
        <v>1.2671567650093232E-3</v>
      </c>
      <c r="S7">
        <v>1.4606303627369916E-2</v>
      </c>
      <c r="T7">
        <v>6.4761540144498289E-3</v>
      </c>
      <c r="U7">
        <v>1.7627871178658224E-3</v>
      </c>
      <c r="V7">
        <v>1.4581701391281414E-2</v>
      </c>
      <c r="W7">
        <v>6.8354822784798368E-3</v>
      </c>
      <c r="X7">
        <v>7.8199970188633759E-4</v>
      </c>
      <c r="Y7">
        <v>1.4549931387717751E-2</v>
      </c>
      <c r="Z7">
        <v>9.1642350434353683E-5</v>
      </c>
      <c r="AA7">
        <v>8.5085231831326586E-5</v>
      </c>
    </row>
    <row r="8" spans="1:27" x14ac:dyDescent="0.25">
      <c r="A8" s="8" t="s">
        <v>75</v>
      </c>
      <c r="B8">
        <v>6.6471127176870783E-3</v>
      </c>
      <c r="C8">
        <v>3.0815174571408913E-3</v>
      </c>
      <c r="D8">
        <v>1.4744474005683711E-2</v>
      </c>
      <c r="E8">
        <v>5.7510128022845424E-3</v>
      </c>
      <c r="F8">
        <v>2.8329466913831424E-3</v>
      </c>
      <c r="G8">
        <v>1.4660831325762395E-2</v>
      </c>
      <c r="H8">
        <v>5.5120297546323764E-3</v>
      </c>
      <c r="I8">
        <v>3.1507322007000623E-3</v>
      </c>
      <c r="J8">
        <v>1.4488439810243876E-2</v>
      </c>
      <c r="K8">
        <v>6.1707314630726024E-3</v>
      </c>
      <c r="L8">
        <v>1.3077766545450721E-3</v>
      </c>
      <c r="M8">
        <v>1.4392532631694196E-2</v>
      </c>
      <c r="N8">
        <v>6.5930391668434117E-3</v>
      </c>
      <c r="O8">
        <v>1.2742653810889244E-3</v>
      </c>
      <c r="P8">
        <v>1.4383948714232932E-2</v>
      </c>
      <c r="Q8">
        <v>6.6882171955752147E-3</v>
      </c>
      <c r="R8">
        <v>1.2515559625059613E-3</v>
      </c>
      <c r="S8">
        <v>1.4426475791945732E-2</v>
      </c>
      <c r="T8">
        <v>6.3964218119704911E-3</v>
      </c>
      <c r="U8">
        <v>1.7410842832673796E-3</v>
      </c>
      <c r="V8">
        <v>1.440217645020855E-2</v>
      </c>
      <c r="W8">
        <v>6.7513261487992205E-3</v>
      </c>
      <c r="X8">
        <v>7.7237198790200911E-4</v>
      </c>
      <c r="Y8">
        <v>1.4370797588108053E-2</v>
      </c>
      <c r="Z8">
        <v>9.0514081028744879E-5</v>
      </c>
      <c r="AA8">
        <v>8.4037691436635536E-5</v>
      </c>
    </row>
    <row r="9" spans="1:27" x14ac:dyDescent="0.25">
      <c r="A9" s="8" t="s">
        <v>76</v>
      </c>
      <c r="B9">
        <v>5.3298559197666337E-2</v>
      </c>
      <c r="C9">
        <v>2.107097748354872E-2</v>
      </c>
      <c r="D9">
        <v>6.4476450479970374E-2</v>
      </c>
      <c r="E9">
        <v>5.0091173837877034E-2</v>
      </c>
      <c r="F9">
        <v>2.1421849282757002E-2</v>
      </c>
      <c r="G9">
        <v>5.8528457495845773E-2</v>
      </c>
      <c r="H9">
        <v>5.1333630295252411E-2</v>
      </c>
      <c r="I9">
        <v>2.4920283979306311E-2</v>
      </c>
      <c r="J9">
        <v>5.9448985197994568E-2</v>
      </c>
      <c r="K9">
        <v>3.9849013728990454E-2</v>
      </c>
      <c r="L9">
        <v>1.306276156018925E-2</v>
      </c>
      <c r="M9">
        <v>4.7506305901396317E-2</v>
      </c>
      <c r="N9">
        <v>4.023183138133668E-2</v>
      </c>
      <c r="O9">
        <v>1.167124312392967E-2</v>
      </c>
      <c r="P9">
        <v>4.7791629394536059E-2</v>
      </c>
      <c r="Q9">
        <v>4.0096364911299046E-2</v>
      </c>
      <c r="R9">
        <v>1.0860677174841783E-2</v>
      </c>
      <c r="S9">
        <v>4.5927475320728543E-2</v>
      </c>
      <c r="T9">
        <v>4.2633964837290109E-2</v>
      </c>
      <c r="U9">
        <v>1.4642307255333425E-2</v>
      </c>
      <c r="V9">
        <v>5.1526997129332952E-2</v>
      </c>
      <c r="W9">
        <v>3.7151650245486952E-2</v>
      </c>
      <c r="X9">
        <v>8.7210517321812623E-3</v>
      </c>
      <c r="Y9">
        <v>4.3422792755203991E-2</v>
      </c>
      <c r="Z9">
        <v>5.6826463848086222E-4</v>
      </c>
      <c r="AA9">
        <v>3.8990646413953071E-4</v>
      </c>
    </row>
    <row r="10" spans="1:27" x14ac:dyDescent="0.25">
      <c r="A10" s="8" t="s">
        <v>77</v>
      </c>
      <c r="B10">
        <v>6.7832136621282152E-2</v>
      </c>
      <c r="E10">
        <v>6.2325564285742187E-2</v>
      </c>
      <c r="H10">
        <v>6.4460859400729736E-2</v>
      </c>
      <c r="K10">
        <v>4.9269512276613824E-2</v>
      </c>
      <c r="N10">
        <v>4.9196115255602843E-2</v>
      </c>
      <c r="Q10">
        <v>4.7194144743095606E-2</v>
      </c>
      <c r="T10">
        <v>5.3567047659226805E-2</v>
      </c>
      <c r="W10">
        <v>4.4289904876583082E-2</v>
      </c>
    </row>
    <row r="11" spans="1:27" s="3" customFormat="1" x14ac:dyDescent="0.25">
      <c r="A11" s="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7" s="3" customFormat="1" x14ac:dyDescent="0.25">
      <c r="A12" s="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7" x14ac:dyDescent="0.25">
      <c r="C13" s="8"/>
    </row>
    <row r="15" spans="1:27" x14ac:dyDescent="0.25">
      <c r="C15" s="8"/>
    </row>
    <row r="18" spans="1:27" s="3" customFormat="1" x14ac:dyDescent="0.25">
      <c r="A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27" s="2" customFormat="1" x14ac:dyDescent="0.25">
      <c r="B19" s="2" t="s">
        <v>17</v>
      </c>
      <c r="C19" s="2" t="s">
        <v>25</v>
      </c>
      <c r="D19" s="2" t="s">
        <v>26</v>
      </c>
      <c r="E19" s="2" t="s">
        <v>18</v>
      </c>
      <c r="F19" s="2" t="s">
        <v>27</v>
      </c>
      <c r="G19" s="2" t="s">
        <v>28</v>
      </c>
      <c r="H19" s="2" t="s">
        <v>19</v>
      </c>
      <c r="I19" s="2" t="s">
        <v>29</v>
      </c>
      <c r="J19" s="2" t="s">
        <v>30</v>
      </c>
      <c r="K19" s="2" t="s">
        <v>20</v>
      </c>
      <c r="L19" s="2" t="s">
        <v>31</v>
      </c>
      <c r="M19" s="2" t="s">
        <v>32</v>
      </c>
      <c r="N19" s="2" t="s">
        <v>33</v>
      </c>
      <c r="O19" s="2" t="s">
        <v>36</v>
      </c>
      <c r="P19" s="2" t="s">
        <v>35</v>
      </c>
      <c r="Q19" s="2" t="s">
        <v>21</v>
      </c>
      <c r="R19" s="2" t="s">
        <v>34</v>
      </c>
      <c r="S19" s="2" t="s">
        <v>37</v>
      </c>
      <c r="T19" s="2" t="s">
        <v>22</v>
      </c>
      <c r="U19" s="2" t="s">
        <v>38</v>
      </c>
      <c r="V19" s="2" t="s">
        <v>39</v>
      </c>
      <c r="W19" s="2" t="s">
        <v>40</v>
      </c>
      <c r="X19" s="2" t="s">
        <v>41</v>
      </c>
      <c r="Y19" s="2" t="s">
        <v>42</v>
      </c>
      <c r="Z19" s="2" t="s">
        <v>23</v>
      </c>
      <c r="AA19" s="2" t="s">
        <v>24</v>
      </c>
    </row>
    <row r="20" spans="1:27" s="36" customFormat="1" ht="45" x14ac:dyDescent="0.25">
      <c r="A20" s="35" t="s">
        <v>13</v>
      </c>
      <c r="B20" s="37">
        <f>(C$20^2+D$20^2)^0.5</f>
        <v>8.6731213269752985E-2</v>
      </c>
      <c r="C20" s="37">
        <f>(C$9^2+((TypeB!$D$2+TypeB!$G2)*100)^2)^0.5</f>
        <v>5.5172330856339699E-2</v>
      </c>
      <c r="D20" s="37">
        <f>(D9^2+((TypeB!$F$2+TypeB!$H2)*100)^2)^0.5</f>
        <v>6.6920230596748273E-2</v>
      </c>
      <c r="E20" s="37">
        <f>(F$20^2+G$20^2)^0.5</f>
        <v>8.6814594960925598E-2</v>
      </c>
      <c r="F20" s="37">
        <f>(F$9^2+((TypeB!$D$3+TypeB!$G3)*100)^2)^0.5</f>
        <v>6.1472722623200499E-2</v>
      </c>
      <c r="G20" s="37">
        <f>(G9^2+((TypeB!$F$3+TypeB!$H3)*100)^2)^0.5</f>
        <v>6.1301535637540289E-2</v>
      </c>
      <c r="H20" s="37">
        <f>(I$20^2+J$20^2)^0.5</f>
        <v>8.3504395735608611E-2</v>
      </c>
      <c r="I20" s="37">
        <f>(I$9^2+((TypeB!$D$4+TypeB!$G4)*100)^2)^0.5</f>
        <v>5.6044808444650103E-2</v>
      </c>
      <c r="J20" s="37">
        <f>(J9^2+((TypeB!$F$4+TypeB!$H$4)*100)^2)^0.5</f>
        <v>6.1902855778805596E-2</v>
      </c>
      <c r="K20" s="37">
        <f>(L$20^2+M$20^2)^0.5</f>
        <v>6.6412846087142222E-2</v>
      </c>
      <c r="L20" s="37">
        <f>(L$9^2+((TypeB!$D$5+TypeB!$G5)*100)^2)^0.5</f>
        <v>2.9541973425621704E-2</v>
      </c>
      <c r="M20" s="37">
        <f>(M9^2+((TypeB!$F$5+TypeB!$H$5)*100)^2)^0.5</f>
        <v>5.94805676798255E-2</v>
      </c>
      <c r="N20" s="37">
        <f>(O$20^2+P$20^2)^0.5</f>
        <v>6.7143107766205953E-2</v>
      </c>
      <c r="O20" s="37">
        <f>(O$9^2+((TypeB!$D$6+TypeB!$G6)*100)^2)^0.5</f>
        <v>3.0651802611542343E-2</v>
      </c>
      <c r="P20" s="37">
        <f>(P9^2+((TypeB!$F$6+TypeB!$H$6)*100)^2)^0.5</f>
        <v>5.9738295231512868E-2</v>
      </c>
      <c r="Q20" s="37">
        <f>(R$20^2+S$20^2)^0.5</f>
        <v>6.5819472096736706E-2</v>
      </c>
      <c r="R20" s="37">
        <f>(R$9^2+((TypeB!$D$7+TypeB!$G7)*100)^2)^0.5</f>
        <v>3.0761221926437786E-2</v>
      </c>
      <c r="S20" s="37">
        <f>(S9^2+((TypeB!$F$7+TypeB!$H$7)*100)^2)^0.5</f>
        <v>5.8188917610534262E-2</v>
      </c>
      <c r="T20" s="37">
        <f>(U$20^2+V$20^2)^0.5</f>
        <v>7.7385975258249126E-2</v>
      </c>
      <c r="U20" s="37">
        <f>(U$9^2+((AVERAGE(TypeB!$D$2:$D$4)+AVERAGE(TypeB!$G$2:$G$4))*100)^2)^0.5</f>
        <v>5.4924138081092255E-2</v>
      </c>
      <c r="V20" s="37">
        <f>(V$9^2+((AVERAGE(TypeB!$F$2:$F$4)+AVERAGE(TypeB!$H$2:$H$4))*100)^2)^0.5</f>
        <v>5.4515394364522934E-2</v>
      </c>
      <c r="W20" s="37">
        <f>(X$20^2+Y$20^2)^0.5</f>
        <v>6.3397896395695222E-2</v>
      </c>
      <c r="X20" s="37">
        <f>(X$9^2+((AVERAGE(TypeB!$D$5:$D$7)+AVERAGE(TypeB!$G$5:$G$7))*100)^2)^0.5</f>
        <v>2.9205817031847311E-2</v>
      </c>
      <c r="Y20" s="37">
        <f>(Y$9^2+((AVERAGE(TypeB!$F$5:$F$7)+AVERAGE(TypeB!$H$5:$H$7))*100)^2)^0.5</f>
        <v>5.6270005499391616E-2</v>
      </c>
      <c r="Z20" s="36">
        <f>Z9</f>
        <v>5.6826463848086222E-4</v>
      </c>
      <c r="AA20" s="36">
        <f>AA9</f>
        <v>3.8990646413953071E-4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tabSelected="1" topLeftCell="B1" workbookViewId="0">
      <selection activeCell="A11" sqref="A11:AA11"/>
    </sheetView>
  </sheetViews>
  <sheetFormatPr defaultRowHeight="15" x14ac:dyDescent="0.25"/>
  <cols>
    <col min="1" max="1" width="10.85546875" style="8" customWidth="1"/>
  </cols>
  <sheetData>
    <row r="1" spans="1:27" s="6" customFormat="1" x14ac:dyDescent="0.25">
      <c r="B1" s="7" t="s">
        <v>43</v>
      </c>
      <c r="C1" s="7" t="s">
        <v>44</v>
      </c>
      <c r="D1" s="7" t="s">
        <v>45</v>
      </c>
      <c r="E1" s="7" t="s">
        <v>46</v>
      </c>
      <c r="F1" s="7" t="s">
        <v>47</v>
      </c>
      <c r="G1" s="7" t="s">
        <v>48</v>
      </c>
      <c r="H1" s="7" t="s">
        <v>49</v>
      </c>
      <c r="I1" s="7" t="s">
        <v>50</v>
      </c>
      <c r="J1" s="7" t="s">
        <v>51</v>
      </c>
      <c r="K1" s="7" t="s">
        <v>52</v>
      </c>
      <c r="L1" s="7" t="s">
        <v>53</v>
      </c>
      <c r="M1" s="7" t="s">
        <v>54</v>
      </c>
      <c r="N1" s="7" t="s">
        <v>55</v>
      </c>
      <c r="O1" s="7" t="s">
        <v>56</v>
      </c>
      <c r="P1" s="7" t="s">
        <v>57</v>
      </c>
      <c r="Q1" s="7" t="s">
        <v>58</v>
      </c>
      <c r="R1" s="7" t="s">
        <v>59</v>
      </c>
      <c r="S1" s="7" t="s">
        <v>60</v>
      </c>
      <c r="T1" s="7" t="s">
        <v>61</v>
      </c>
      <c r="U1" s="7" t="s">
        <v>62</v>
      </c>
      <c r="V1" s="7" t="s">
        <v>63</v>
      </c>
      <c r="W1" s="7" t="s">
        <v>64</v>
      </c>
      <c r="X1" s="6" t="s">
        <v>65</v>
      </c>
      <c r="Y1" s="6" t="s">
        <v>66</v>
      </c>
      <c r="Z1" s="6" t="s">
        <v>67</v>
      </c>
      <c r="AA1" s="6" t="s">
        <v>68</v>
      </c>
    </row>
    <row r="2" spans="1:27" x14ac:dyDescent="0.25">
      <c r="A2" s="8" t="s">
        <v>69</v>
      </c>
      <c r="B2">
        <v>1.1165648066959605E-2</v>
      </c>
      <c r="C2">
        <v>5.5548636439104891E-4</v>
      </c>
      <c r="D2">
        <v>3.8713332782238799E-3</v>
      </c>
      <c r="E2">
        <v>1.0463598180903561E-2</v>
      </c>
      <c r="F2">
        <v>2.3780886769282431E-3</v>
      </c>
      <c r="G2">
        <v>2.5863993989762939E-3</v>
      </c>
      <c r="H2">
        <v>1.1459079751685608E-2</v>
      </c>
      <c r="I2">
        <v>5.2340088785543873E-3</v>
      </c>
      <c r="J2">
        <v>2.3708944709783437E-3</v>
      </c>
      <c r="K2">
        <v>1.3701340496117395E-2</v>
      </c>
      <c r="L2">
        <v>4.023207203677351E-3</v>
      </c>
      <c r="M2">
        <v>2.450709504853221E-3</v>
      </c>
      <c r="N2">
        <v>1.3021939811951518E-2</v>
      </c>
      <c r="O2">
        <v>1.7568707324590635E-3</v>
      </c>
      <c r="P2">
        <v>2.3916655776152055E-3</v>
      </c>
      <c r="Q2">
        <v>1.3158140545712942E-2</v>
      </c>
      <c r="R2">
        <v>2.2199312027171682E-3</v>
      </c>
      <c r="S2">
        <v>3.1531195639320879E-3</v>
      </c>
      <c r="T2">
        <v>1.0290305464194261E-2</v>
      </c>
      <c r="U2">
        <v>2.7034461628960768E-3</v>
      </c>
      <c r="V2">
        <v>2.9428516864082942E-3</v>
      </c>
      <c r="W2">
        <v>1.3165047306547105E-2</v>
      </c>
      <c r="X2">
        <v>2.6672387076664803E-3</v>
      </c>
      <c r="Y2">
        <v>2.6651159896474656E-3</v>
      </c>
      <c r="Z2">
        <v>4.1674305690364812E-6</v>
      </c>
      <c r="AA2">
        <v>-4.0771783414933601E-6</v>
      </c>
    </row>
    <row r="3" spans="1:27" x14ac:dyDescent="0.25">
      <c r="A3" s="8" t="s">
        <v>70</v>
      </c>
      <c r="B3">
        <v>9.3769471127996273E-3</v>
      </c>
      <c r="C3">
        <v>7.2415281379017964E-3</v>
      </c>
      <c r="D3">
        <v>1.0496753211019708E-2</v>
      </c>
      <c r="E3">
        <v>5.7537477503304879E-3</v>
      </c>
      <c r="F3">
        <v>5.3062339651427058E-3</v>
      </c>
      <c r="G3">
        <v>6.1488665392968374E-3</v>
      </c>
      <c r="H3">
        <v>5.1213712836525056E-3</v>
      </c>
      <c r="I3">
        <v>4.3630269708178435E-3</v>
      </c>
      <c r="J3">
        <v>5.289357406142078E-3</v>
      </c>
      <c r="K3">
        <v>1.1207090053582851E-2</v>
      </c>
      <c r="L3">
        <v>2.43020618465993E-3</v>
      </c>
      <c r="M3">
        <v>3.7896424290060986E-3</v>
      </c>
      <c r="N3">
        <v>9.7971974569533247E-3</v>
      </c>
      <c r="O3">
        <v>2.7583641123643038E-3</v>
      </c>
      <c r="P3">
        <v>3.9219943962595719E-3</v>
      </c>
      <c r="Q3">
        <v>1.2335268108562163E-2</v>
      </c>
      <c r="R3">
        <v>2.5280648821420469E-3</v>
      </c>
      <c r="S3">
        <v>3.6520759525012405E-3</v>
      </c>
      <c r="T3">
        <v>4.9850263548655354E-3</v>
      </c>
      <c r="U3">
        <v>3.1394892151291698E-3</v>
      </c>
      <c r="V3">
        <v>5.0489562014762622E-3</v>
      </c>
      <c r="W3">
        <v>9.4560721952129962E-3</v>
      </c>
      <c r="X3">
        <v>1.5677849372520221E-3</v>
      </c>
      <c r="Y3">
        <v>3.1673051332918923E-3</v>
      </c>
      <c r="Z3">
        <v>1.8944392307963226E-4</v>
      </c>
      <c r="AA3">
        <v>9.3444167364055194E-3</v>
      </c>
    </row>
    <row r="4" spans="1:27" x14ac:dyDescent="0.25">
      <c r="A4" s="8" t="s">
        <v>71</v>
      </c>
      <c r="B4">
        <v>9.3769471127996273E-3</v>
      </c>
      <c r="C4">
        <v>7.2415281379017964E-3</v>
      </c>
      <c r="D4">
        <v>1.0496753211019708E-2</v>
      </c>
      <c r="E4">
        <v>5.7537477503304879E-3</v>
      </c>
      <c r="F4">
        <v>5.3062339651427058E-3</v>
      </c>
      <c r="G4">
        <v>6.1488665392968374E-3</v>
      </c>
      <c r="H4">
        <v>5.1213712836525056E-3</v>
      </c>
      <c r="I4">
        <v>4.3630269708178435E-3</v>
      </c>
      <c r="J4">
        <v>5.289357406142078E-3</v>
      </c>
      <c r="K4">
        <v>1.1207090053582851E-2</v>
      </c>
      <c r="L4">
        <v>2.43020618465993E-3</v>
      </c>
      <c r="M4">
        <v>3.7896424290060986E-3</v>
      </c>
      <c r="N4">
        <v>9.7971974569533247E-3</v>
      </c>
      <c r="O4">
        <v>2.7583641123643038E-3</v>
      </c>
      <c r="P4">
        <v>3.9219943962595719E-3</v>
      </c>
      <c r="Q4">
        <v>1.2335268108562163E-2</v>
      </c>
      <c r="R4">
        <v>2.5280648821420469E-3</v>
      </c>
      <c r="S4">
        <v>3.6520759525012405E-3</v>
      </c>
      <c r="T4">
        <v>4.9850263548655354E-3</v>
      </c>
      <c r="U4">
        <v>3.1394892151291698E-3</v>
      </c>
      <c r="V4">
        <v>5.0489562014762622E-3</v>
      </c>
      <c r="W4">
        <v>9.4560721952129962E-3</v>
      </c>
      <c r="X4">
        <v>1.5677849372520221E-3</v>
      </c>
      <c r="Y4">
        <v>3.1673051332918923E-3</v>
      </c>
      <c r="Z4">
        <v>1.8944392307963226E-4</v>
      </c>
      <c r="AA4">
        <v>9.3444167364055194E-3</v>
      </c>
    </row>
    <row r="5" spans="1:27" x14ac:dyDescent="0.25">
      <c r="A5" s="8" t="s">
        <v>72</v>
      </c>
      <c r="B5">
        <v>4.6534461363841734E-4</v>
      </c>
      <c r="C5">
        <v>2.0516788811451715E-4</v>
      </c>
      <c r="D5">
        <v>9.0425421618425719E-4</v>
      </c>
      <c r="E5">
        <v>3.3018112099739155E-4</v>
      </c>
      <c r="F5">
        <v>1.1397678400185654E-4</v>
      </c>
      <c r="G5">
        <v>8.3016923073069352E-4</v>
      </c>
      <c r="H5">
        <v>3.3936083131333867E-4</v>
      </c>
      <c r="I5">
        <v>1.422874842770555E-4</v>
      </c>
      <c r="J5">
        <v>7.7195102428362643E-4</v>
      </c>
      <c r="K5">
        <v>8.4135981002927431E-4</v>
      </c>
      <c r="L5">
        <v>2.8916852077914986E-4</v>
      </c>
      <c r="M5">
        <v>3.9177419984903327E-3</v>
      </c>
      <c r="N5">
        <v>8.2128829541592587E-4</v>
      </c>
      <c r="O5">
        <v>2.6265043414953264E-4</v>
      </c>
      <c r="P5">
        <v>3.954571940373415E-3</v>
      </c>
      <c r="Q5">
        <v>9.3481216570668322E-4</v>
      </c>
      <c r="R5">
        <v>1.530006226591726E-4</v>
      </c>
      <c r="S5">
        <v>3.9420189620644492E-3</v>
      </c>
      <c r="T5">
        <v>3.890806552899256E-4</v>
      </c>
      <c r="U5">
        <v>1.5379498505914321E-4</v>
      </c>
      <c r="V5">
        <v>8.3544011860756063E-4</v>
      </c>
      <c r="W5">
        <v>8.7591639438495451E-4</v>
      </c>
      <c r="X5">
        <v>2.3490250167515508E-4</v>
      </c>
      <c r="Y5">
        <v>3.9380713617814412E-3</v>
      </c>
      <c r="Z5">
        <v>6.7242660697180404E-7</v>
      </c>
      <c r="AA5">
        <v>6.5772216928446128E-6</v>
      </c>
    </row>
    <row r="6" spans="1:27" x14ac:dyDescent="0.25">
      <c r="A6" s="8" t="s">
        <v>73</v>
      </c>
      <c r="B6">
        <v>2.2103869147824824E-3</v>
      </c>
      <c r="C6">
        <v>9.7454746854395643E-4</v>
      </c>
      <c r="D6">
        <v>4.2952075268752219E-3</v>
      </c>
      <c r="E6">
        <v>1.5683603247376098E-3</v>
      </c>
      <c r="F6">
        <v>5.4138972400881859E-4</v>
      </c>
      <c r="G6">
        <v>3.9433038459707939E-3</v>
      </c>
      <c r="H6">
        <v>1.6119639487383586E-3</v>
      </c>
      <c r="I6">
        <v>6.7586555031601356E-4</v>
      </c>
      <c r="J6">
        <v>3.6667673653472256E-3</v>
      </c>
      <c r="K6">
        <v>3.996459097639053E-3</v>
      </c>
      <c r="L6">
        <v>1.3735504737009618E-3</v>
      </c>
      <c r="M6">
        <v>1.8609274492829082E-2</v>
      </c>
      <c r="N6">
        <v>3.901119403225648E-3</v>
      </c>
      <c r="O6">
        <v>1.24758956221028E-3</v>
      </c>
      <c r="P6">
        <v>1.8784216716773723E-2</v>
      </c>
      <c r="Q6">
        <v>4.440357787106745E-3</v>
      </c>
      <c r="R6">
        <v>7.2675295763106982E-4</v>
      </c>
      <c r="S6">
        <v>1.8724590069806132E-2</v>
      </c>
      <c r="T6">
        <v>1.8481331126271466E-3</v>
      </c>
      <c r="U6">
        <v>7.3052617903093028E-4</v>
      </c>
      <c r="V6">
        <v>3.9683405633859133E-3</v>
      </c>
      <c r="W6">
        <v>4.1606028733285338E-3</v>
      </c>
      <c r="X6">
        <v>1.1157868829569867E-3</v>
      </c>
      <c r="Y6">
        <v>1.8705838968461844E-2</v>
      </c>
      <c r="Z6">
        <v>3.1940263831160693E-6</v>
      </c>
      <c r="AA6">
        <v>3.124180304101191E-5</v>
      </c>
    </row>
    <row r="7" spans="1:27" x14ac:dyDescent="0.25">
      <c r="A7" s="8" t="s">
        <v>74</v>
      </c>
      <c r="B7">
        <v>5.6831716252445982E-3</v>
      </c>
      <c r="C7">
        <v>1.6386042117993455E-3</v>
      </c>
      <c r="D7">
        <v>1.453078624661828E-2</v>
      </c>
      <c r="E7">
        <v>6.1966219511936978E-3</v>
      </c>
      <c r="F7">
        <v>9.7168620932365295E-4</v>
      </c>
      <c r="G7">
        <v>1.4462017777028262E-2</v>
      </c>
      <c r="H7">
        <v>5.5115431512055904E-3</v>
      </c>
      <c r="I7">
        <v>1.0351753367266656E-3</v>
      </c>
      <c r="J7">
        <v>1.46075024044846E-2</v>
      </c>
      <c r="K7">
        <v>7.7284659618514729E-3</v>
      </c>
      <c r="L7">
        <v>4.2667577294720689E-4</v>
      </c>
      <c r="M7">
        <v>1.4588240982150179E-2</v>
      </c>
      <c r="N7">
        <v>8.3152994004306521E-3</v>
      </c>
      <c r="O7">
        <v>5.4028427757279443E-4</v>
      </c>
      <c r="P7">
        <v>1.4506063662479645E-2</v>
      </c>
      <c r="Q7">
        <v>8.2484449693779171E-3</v>
      </c>
      <c r="R7">
        <v>5.0262555461915695E-4</v>
      </c>
      <c r="S7">
        <v>1.4471523757047492E-2</v>
      </c>
      <c r="T7">
        <v>6.4850138495273456E-3</v>
      </c>
      <c r="U7">
        <v>8.2886655158608197E-4</v>
      </c>
      <c r="V7">
        <v>1.4533583318313958E-2</v>
      </c>
      <c r="W7">
        <v>8.177081731978092E-3</v>
      </c>
      <c r="X7">
        <v>2.8471304046345005E-4</v>
      </c>
      <c r="Y7">
        <v>1.4521969937201224E-2</v>
      </c>
      <c r="Z7">
        <v>2.7199565052060451E-5</v>
      </c>
      <c r="AA7">
        <v>1.4304942005750453E-3</v>
      </c>
    </row>
    <row r="8" spans="1:27" x14ac:dyDescent="0.25">
      <c r="A8" s="8" t="s">
        <v>75</v>
      </c>
      <c r="B8">
        <v>5.6132023518552085E-3</v>
      </c>
      <c r="C8">
        <v>1.6184302748442991E-3</v>
      </c>
      <c r="D8">
        <v>1.4351888155465058E-2</v>
      </c>
      <c r="E8">
        <v>6.1203312522699078E-3</v>
      </c>
      <c r="F8">
        <v>9.5972313966605834E-4</v>
      </c>
      <c r="G8">
        <v>1.4283966339850426E-2</v>
      </c>
      <c r="H8">
        <v>5.4436869091327453E-3</v>
      </c>
      <c r="I8">
        <v>1.0224306105565731E-3</v>
      </c>
      <c r="J8">
        <v>1.4427659810124878E-2</v>
      </c>
      <c r="K8">
        <v>7.6333157212070861E-3</v>
      </c>
      <c r="L8">
        <v>4.2142268615437449E-4</v>
      </c>
      <c r="M8">
        <v>1.4408635527861893E-2</v>
      </c>
      <c r="N8">
        <v>8.2129242663630947E-3</v>
      </c>
      <c r="O8">
        <v>5.3363248156551612E-4</v>
      </c>
      <c r="P8">
        <v>1.4327469947361946E-2</v>
      </c>
      <c r="Q8">
        <v>8.1468929242951866E-3</v>
      </c>
      <c r="R8">
        <v>4.9643739998250585E-4</v>
      </c>
      <c r="S8">
        <v>1.4293355285481349E-2</v>
      </c>
      <c r="T8">
        <v>6.4051725677761497E-3</v>
      </c>
      <c r="U8">
        <v>8.1866182891087141E-4</v>
      </c>
      <c r="V8">
        <v>1.4354650790566687E-2</v>
      </c>
      <c r="W8">
        <v>8.0764082867682552E-3</v>
      </c>
      <c r="X8">
        <v>2.8120775048114127E-4</v>
      </c>
      <c r="Y8">
        <v>1.4343180389446751E-2</v>
      </c>
      <c r="Z8">
        <v>2.6864693271179087E-5</v>
      </c>
      <c r="AA8">
        <v>1.4128824431969345E-3</v>
      </c>
    </row>
    <row r="9" spans="1:27" x14ac:dyDescent="0.25">
      <c r="A9" s="8" t="s">
        <v>76</v>
      </c>
      <c r="B9">
        <v>3.7743131559196549E-2</v>
      </c>
      <c r="C9">
        <v>1.7631520383582899E-2</v>
      </c>
      <c r="D9">
        <v>4.3511935382603575E-2</v>
      </c>
      <c r="E9">
        <v>2.9659785258572054E-2</v>
      </c>
      <c r="F9">
        <v>1.4491669470888532E-2</v>
      </c>
      <c r="G9">
        <v>3.3111402663391187E-2</v>
      </c>
      <c r="H9">
        <v>2.8757473176861725E-2</v>
      </c>
      <c r="I9">
        <v>1.5658358981062659E-2</v>
      </c>
      <c r="J9">
        <v>3.1044036458734603E-2</v>
      </c>
      <c r="K9">
        <v>4.7745295422129234E-2</v>
      </c>
      <c r="L9">
        <v>1.0678592732852547E-2</v>
      </c>
      <c r="M9">
        <v>4.3047904383556393E-2</v>
      </c>
      <c r="N9">
        <v>4.4730378395446913E-2</v>
      </c>
      <c r="O9">
        <v>9.0548210009634665E-3</v>
      </c>
      <c r="P9">
        <v>4.3347341034270022E-2</v>
      </c>
      <c r="Q9">
        <v>5.0415927474239203E-2</v>
      </c>
      <c r="R9">
        <v>8.4992513246148378E-3</v>
      </c>
      <c r="S9">
        <v>4.3475216824222049E-2</v>
      </c>
      <c r="T9">
        <v>2.8513663854328627E-2</v>
      </c>
      <c r="U9">
        <v>1.0531612601096221E-2</v>
      </c>
      <c r="V9">
        <v>3.1363755443313414E-2</v>
      </c>
      <c r="W9">
        <v>4.4314202857069884E-2</v>
      </c>
      <c r="X9">
        <v>7.1998032156086527E-3</v>
      </c>
      <c r="Y9">
        <v>4.2048745614139842E-2</v>
      </c>
      <c r="Z9">
        <v>4.1311399638259611E-4</v>
      </c>
      <c r="AA9">
        <v>2.0128880540707494E-2</v>
      </c>
    </row>
    <row r="10" spans="1:27" x14ac:dyDescent="0.25">
      <c r="A10" s="8" t="s">
        <v>77</v>
      </c>
      <c r="B10">
        <v>4.6948472092034774E-2</v>
      </c>
      <c r="E10">
        <v>3.6143788821742413E-2</v>
      </c>
      <c r="H10">
        <v>3.4769475199247238E-2</v>
      </c>
      <c r="K10">
        <v>4.435261451786067E-2</v>
      </c>
      <c r="N10">
        <v>4.4282973681775244E-2</v>
      </c>
      <c r="Q10">
        <v>4.4298213857807932E-2</v>
      </c>
      <c r="T10">
        <v>3.308473997914356E-2</v>
      </c>
      <c r="W10">
        <v>4.2660686516582613E-2</v>
      </c>
    </row>
    <row r="11" spans="1:27" s="3" customFormat="1" x14ac:dyDescent="0.25">
      <c r="A11" s="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7" s="3" customFormat="1" x14ac:dyDescent="0.25">
      <c r="A12" s="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7" x14ac:dyDescent="0.25">
      <c r="C13" s="8"/>
    </row>
    <row r="15" spans="1:27" x14ac:dyDescent="0.25">
      <c r="C15" s="8"/>
    </row>
    <row r="18" spans="1:27" s="3" customFormat="1" x14ac:dyDescent="0.25">
      <c r="A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27" s="2" customFormat="1" x14ac:dyDescent="0.25">
      <c r="B19" s="2" t="s">
        <v>17</v>
      </c>
      <c r="C19" s="2" t="s">
        <v>25</v>
      </c>
      <c r="D19" s="2" t="s">
        <v>26</v>
      </c>
      <c r="E19" s="2" t="s">
        <v>18</v>
      </c>
      <c r="F19" s="2" t="s">
        <v>27</v>
      </c>
      <c r="G19" s="2" t="s">
        <v>28</v>
      </c>
      <c r="H19" s="2" t="s">
        <v>19</v>
      </c>
      <c r="I19" s="2" t="s">
        <v>29</v>
      </c>
      <c r="J19" s="2" t="s">
        <v>30</v>
      </c>
      <c r="K19" s="2" t="s">
        <v>20</v>
      </c>
      <c r="L19" s="2" t="s">
        <v>31</v>
      </c>
      <c r="M19" s="2" t="s">
        <v>32</v>
      </c>
      <c r="N19" s="2" t="s">
        <v>33</v>
      </c>
      <c r="O19" s="2" t="s">
        <v>36</v>
      </c>
      <c r="P19" s="2" t="s">
        <v>35</v>
      </c>
      <c r="Q19" s="2" t="s">
        <v>21</v>
      </c>
      <c r="R19" s="2" t="s">
        <v>34</v>
      </c>
      <c r="S19" s="2" t="s">
        <v>37</v>
      </c>
      <c r="T19" s="2" t="s">
        <v>22</v>
      </c>
      <c r="U19" s="2" t="s">
        <v>38</v>
      </c>
      <c r="V19" s="2" t="s">
        <v>39</v>
      </c>
      <c r="W19" s="2" t="s">
        <v>40</v>
      </c>
      <c r="X19" s="2" t="s">
        <v>41</v>
      </c>
      <c r="Y19" s="2" t="s">
        <v>42</v>
      </c>
      <c r="Z19" s="2" t="s">
        <v>23</v>
      </c>
      <c r="AA19" s="2" t="s">
        <v>24</v>
      </c>
    </row>
    <row r="20" spans="1:27" s="36" customFormat="1" ht="45" x14ac:dyDescent="0.25">
      <c r="A20" s="35" t="s">
        <v>13</v>
      </c>
      <c r="B20" s="37">
        <f>(C$20^2+D$20^2)^0.5</f>
        <v>7.1590946553399176E-2</v>
      </c>
      <c r="C20" s="37">
        <f>(C$9^2+((TypeB!$D$2+TypeB!$G2)*100)^2)^0.5</f>
        <v>5.3952483826473607E-2</v>
      </c>
      <c r="D20" s="37">
        <f>(D9^2+((TypeB!$F$2+TypeB!$H2)*100)^2)^0.5</f>
        <v>4.7057338613289236E-2</v>
      </c>
      <c r="E20" s="37">
        <f>(F$20^2+G$20^2)^0.5</f>
        <v>7.0417834424839412E-2</v>
      </c>
      <c r="F20" s="37">
        <f>(F$9^2+((TypeB!$D$3+TypeB!$G3)*100)^2)^0.5</f>
        <v>5.9413874508142221E-2</v>
      </c>
      <c r="G20" s="37">
        <f>(G9^2+((TypeB!$F$3+TypeB!$H3)*100)^2)^0.5</f>
        <v>3.7797657612804868E-2</v>
      </c>
      <c r="H20" s="37">
        <f>(I$20^2+J$20^2)^0.5</f>
        <v>6.3456269336603366E-2</v>
      </c>
      <c r="I20" s="37">
        <f>(I$9^2+((TypeB!$D$4+TypeB!$G4)*100)^2)^0.5</f>
        <v>5.2585018835863112E-2</v>
      </c>
      <c r="J20" s="37">
        <f>(J9^2+((TypeB!$F$4+TypeB!$H$4)*100)^2)^0.5</f>
        <v>3.5517797118507659E-2</v>
      </c>
      <c r="K20" s="37">
        <f>(L$20^2+M$20^2)^0.5</f>
        <v>6.2851696078856822E-2</v>
      </c>
      <c r="L20" s="37">
        <f>(L$9^2+((TypeB!$D$5+TypeB!$G5)*100)^2)^0.5</f>
        <v>2.8567898016058378E-2</v>
      </c>
      <c r="M20" s="37">
        <f>(M9^2+((TypeB!$F$5+TypeB!$H$5)*100)^2)^0.5</f>
        <v>5.598402364008033E-2</v>
      </c>
      <c r="N20" s="37">
        <f>(O$20^2+P$20^2)^0.5</f>
        <v>6.3631131707385089E-2</v>
      </c>
      <c r="O20" s="37">
        <f>(O$9^2+((TypeB!$D$6+TypeB!$G6)*100)^2)^0.5</f>
        <v>2.9754073177273854E-2</v>
      </c>
      <c r="P20" s="37">
        <f>(P9^2+((TypeB!$F$6+TypeB!$H$6)*100)^2)^0.5</f>
        <v>5.6246031430884261E-2</v>
      </c>
      <c r="Q20" s="37">
        <f>(R$20^2+S$20^2)^0.5</f>
        <v>6.3774974402605045E-2</v>
      </c>
      <c r="R20" s="37">
        <f>(R$9^2+((TypeB!$D$7+TypeB!$G7)*100)^2)^0.5</f>
        <v>3.0008927651457233E-2</v>
      </c>
      <c r="S20" s="37">
        <f>(S9^2+((TypeB!$F$7+TypeB!$H$7)*100)^2)^0.5</f>
        <v>5.6273542817762368E-2</v>
      </c>
      <c r="T20" s="37">
        <f>(U$20^2+V$20^2)^0.5</f>
        <v>6.4913485434322599E-2</v>
      </c>
      <c r="U20" s="37">
        <f>(U$9^2+((AVERAGE(TypeB!$D$2:$D$4)+AVERAGE(TypeB!$G$2:$G$4))*100)^2)^0.5</f>
        <v>5.3973870031440836E-2</v>
      </c>
      <c r="V20" s="37">
        <f>(V$9^2+((AVERAGE(TypeB!$F$2:$F$4)+AVERAGE(TypeB!$H$2:$H$4))*100)^2)^0.5</f>
        <v>3.6063581977684146E-2</v>
      </c>
      <c r="W20" s="37">
        <f>(X$20^2+Y$20^2)^0.5</f>
        <v>6.2270633267124079E-2</v>
      </c>
      <c r="X20" s="37">
        <f>(X$9^2+((AVERAGE(TypeB!$D$5:$D$7)+AVERAGE(TypeB!$G$5:$G$7))*100)^2)^0.5</f>
        <v>2.8788195002914813E-2</v>
      </c>
      <c r="Y20" s="37">
        <f>(Y$9^2+((AVERAGE(TypeB!$F$5:$F$7)+AVERAGE(TypeB!$H$5:$H$7))*100)^2)^0.5</f>
        <v>5.5216588050719058E-2</v>
      </c>
      <c r="Z20" s="36">
        <f>Z9</f>
        <v>4.1311399638259611E-4</v>
      </c>
      <c r="AA20" s="36">
        <f>AA9</f>
        <v>2.0128880540707494E-2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activeCell="AA10" sqref="A1:AA10"/>
    </sheetView>
  </sheetViews>
  <sheetFormatPr defaultRowHeight="15" x14ac:dyDescent="0.25"/>
  <cols>
    <col min="1" max="1" width="10.85546875" style="8" customWidth="1"/>
  </cols>
  <sheetData>
    <row r="1" spans="1:27" s="6" customFormat="1" x14ac:dyDescent="0.25">
      <c r="B1" s="7" t="s">
        <v>43</v>
      </c>
      <c r="C1" s="7" t="s">
        <v>44</v>
      </c>
      <c r="D1" s="7" t="s">
        <v>45</v>
      </c>
      <c r="E1" s="7" t="s">
        <v>46</v>
      </c>
      <c r="F1" s="7" t="s">
        <v>47</v>
      </c>
      <c r="G1" s="7" t="s">
        <v>48</v>
      </c>
      <c r="H1" s="7" t="s">
        <v>49</v>
      </c>
      <c r="I1" s="7" t="s">
        <v>50</v>
      </c>
      <c r="J1" s="7" t="s">
        <v>51</v>
      </c>
      <c r="K1" s="7" t="s">
        <v>52</v>
      </c>
      <c r="L1" s="7" t="s">
        <v>53</v>
      </c>
      <c r="M1" s="7" t="s">
        <v>54</v>
      </c>
      <c r="N1" s="7" t="s">
        <v>55</v>
      </c>
      <c r="O1" s="7" t="s">
        <v>56</v>
      </c>
      <c r="P1" s="7" t="s">
        <v>57</v>
      </c>
      <c r="Q1" s="7" t="s">
        <v>58</v>
      </c>
      <c r="R1" s="7" t="s">
        <v>59</v>
      </c>
      <c r="S1" s="7" t="s">
        <v>60</v>
      </c>
      <c r="T1" s="7" t="s">
        <v>61</v>
      </c>
      <c r="U1" s="7" t="s">
        <v>62</v>
      </c>
      <c r="V1" s="7" t="s">
        <v>63</v>
      </c>
      <c r="W1" s="7" t="s">
        <v>64</v>
      </c>
      <c r="X1" s="6" t="s">
        <v>65</v>
      </c>
      <c r="Y1" s="6" t="s">
        <v>66</v>
      </c>
      <c r="Z1" s="6" t="s">
        <v>67</v>
      </c>
      <c r="AA1" s="6" t="s">
        <v>68</v>
      </c>
    </row>
    <row r="2" spans="1:27" x14ac:dyDescent="0.25">
      <c r="A2" s="8" t="s">
        <v>69</v>
      </c>
      <c r="B2">
        <v>1.0681120042429205E-2</v>
      </c>
      <c r="C2">
        <v>-3.9320383300627736E-4</v>
      </c>
      <c r="D2">
        <v>-9.7028826667748622E-4</v>
      </c>
      <c r="E2">
        <v>1.0859115340106149E-2</v>
      </c>
      <c r="F2">
        <v>2.3978258988117162E-3</v>
      </c>
      <c r="G2">
        <v>-2.2290933501225227E-3</v>
      </c>
      <c r="H2">
        <v>1.1624030271332212E-2</v>
      </c>
      <c r="I2">
        <v>5.0702727027359014E-3</v>
      </c>
      <c r="J2">
        <v>-2.2417902024065078E-3</v>
      </c>
      <c r="K2">
        <v>1.4573205556741582E-2</v>
      </c>
      <c r="L2">
        <v>3.9872997739058653E-3</v>
      </c>
      <c r="M2">
        <v>-1.7431835017920152E-3</v>
      </c>
      <c r="N2">
        <v>1.4000079188485516E-2</v>
      </c>
      <c r="O2">
        <v>1.8186924984592379E-3</v>
      </c>
      <c r="P2">
        <v>-1.7818200375776263E-3</v>
      </c>
      <c r="Q2">
        <v>1.4279984009761219E-2</v>
      </c>
      <c r="R2">
        <v>2.5061510827001513E-3</v>
      </c>
      <c r="S2">
        <v>-1.4284434764721891E-3</v>
      </c>
      <c r="T2">
        <v>1.0273761851596428E-2</v>
      </c>
      <c r="U2">
        <v>2.3853971452791269E-3</v>
      </c>
      <c r="V2">
        <v>-1.8138237607042181E-3</v>
      </c>
      <c r="W2">
        <v>1.4158615443157822E-2</v>
      </c>
      <c r="X2">
        <v>2.7773053054399523E-3</v>
      </c>
      <c r="Y2">
        <v>-1.6511972775030534E-3</v>
      </c>
      <c r="Z2">
        <v>-7.2227540556734662E-6</v>
      </c>
      <c r="AA2">
        <v>2.0010049671564736E-5</v>
      </c>
    </row>
    <row r="3" spans="1:27" x14ac:dyDescent="0.25">
      <c r="A3" s="8" t="s">
        <v>70</v>
      </c>
      <c r="B3">
        <v>7.5371573059064331E-3</v>
      </c>
      <c r="C3">
        <v>6.7742807399740652E-3</v>
      </c>
      <c r="D3">
        <v>8.4695877848971826E-3</v>
      </c>
      <c r="E3">
        <v>5.8817142785659018E-3</v>
      </c>
      <c r="F3">
        <v>5.8412588718374766E-3</v>
      </c>
      <c r="G3">
        <v>6.0695162193030285E-3</v>
      </c>
      <c r="H3">
        <v>5.0964985313194681E-3</v>
      </c>
      <c r="I3">
        <v>4.4224325579070153E-3</v>
      </c>
      <c r="J3">
        <v>4.8392632522958933E-3</v>
      </c>
      <c r="K3">
        <v>1.0974180073340559E-2</v>
      </c>
      <c r="L3">
        <v>2.7324505935598475E-3</v>
      </c>
      <c r="M3">
        <v>3.5722274315905865E-3</v>
      </c>
      <c r="N3">
        <v>1.1711728798078603E-2</v>
      </c>
      <c r="O3">
        <v>3.0358686277049151E-3</v>
      </c>
      <c r="P3">
        <v>3.614884272573643E-3</v>
      </c>
      <c r="Q3">
        <v>1.1448540399023082E-2</v>
      </c>
      <c r="R3">
        <v>2.7260565748564213E-3</v>
      </c>
      <c r="S3">
        <v>3.4089098717640476E-3</v>
      </c>
      <c r="T3">
        <v>4.0944867453676596E-3</v>
      </c>
      <c r="U3">
        <v>3.0860723020817225E-3</v>
      </c>
      <c r="V3">
        <v>4.0160141487811246E-3</v>
      </c>
      <c r="W3">
        <v>1.1205958095985629E-2</v>
      </c>
      <c r="X3">
        <v>1.6099807770085562E-3</v>
      </c>
      <c r="Y3">
        <v>2.5917124399269806E-3</v>
      </c>
      <c r="Z3">
        <v>2.6546796330623911E-4</v>
      </c>
      <c r="AA3">
        <v>1.3346496288355048E-2</v>
      </c>
    </row>
    <row r="4" spans="1:27" x14ac:dyDescent="0.25">
      <c r="A4" s="8" t="s">
        <v>71</v>
      </c>
      <c r="B4">
        <v>7.5371573059064331E-3</v>
      </c>
      <c r="C4">
        <v>6.7742807399740652E-3</v>
      </c>
      <c r="D4">
        <v>8.4695877848971826E-3</v>
      </c>
      <c r="E4">
        <v>5.8817142785659018E-3</v>
      </c>
      <c r="F4">
        <v>5.8412588718374766E-3</v>
      </c>
      <c r="G4">
        <v>6.0695162193030285E-3</v>
      </c>
      <c r="H4">
        <v>5.0964985313194681E-3</v>
      </c>
      <c r="I4">
        <v>4.4224325579070153E-3</v>
      </c>
      <c r="J4">
        <v>4.8392632522958933E-3</v>
      </c>
      <c r="K4">
        <v>1.0974180073340559E-2</v>
      </c>
      <c r="L4">
        <v>2.7324505935598475E-3</v>
      </c>
      <c r="M4">
        <v>3.5722274315905865E-3</v>
      </c>
      <c r="N4">
        <v>1.1711728798078603E-2</v>
      </c>
      <c r="O4">
        <v>3.0358686277049151E-3</v>
      </c>
      <c r="P4">
        <v>3.614884272573643E-3</v>
      </c>
      <c r="Q4">
        <v>1.1448540399023082E-2</v>
      </c>
      <c r="R4">
        <v>2.7260565748564213E-3</v>
      </c>
      <c r="S4">
        <v>3.4089098717640476E-3</v>
      </c>
      <c r="T4">
        <v>4.0944867453676596E-3</v>
      </c>
      <c r="U4">
        <v>3.0860723020817225E-3</v>
      </c>
      <c r="V4">
        <v>4.0160141487811246E-3</v>
      </c>
      <c r="W4">
        <v>1.1205958095985629E-2</v>
      </c>
      <c r="X4">
        <v>1.6099807770085562E-3</v>
      </c>
      <c r="Y4">
        <v>2.5917124399269806E-3</v>
      </c>
      <c r="Z4">
        <v>2.6546796330623911E-4</v>
      </c>
      <c r="AA4">
        <v>1.3346496288355048E-2</v>
      </c>
    </row>
    <row r="5" spans="1:27" x14ac:dyDescent="0.25">
      <c r="A5" s="8" t="s">
        <v>72</v>
      </c>
      <c r="B5">
        <v>7.4049348467100021E-6</v>
      </c>
      <c r="C5">
        <v>4.7486740655765152E-5</v>
      </c>
      <c r="D5">
        <v>1.2722310467489066E-3</v>
      </c>
      <c r="E5">
        <v>4.0371198882707412E-5</v>
      </c>
      <c r="F5">
        <v>2.1891281338466427E-5</v>
      </c>
      <c r="G5">
        <v>1.3697678901632268E-3</v>
      </c>
      <c r="H5">
        <v>2.952259094620179E-6</v>
      </c>
      <c r="I5">
        <v>1.3779863122602537E-4</v>
      </c>
      <c r="J5">
        <v>1.323343584795721E-3</v>
      </c>
      <c r="K5">
        <v>3.7712777916885118E-4</v>
      </c>
      <c r="L5">
        <v>2.3661267445218367E-4</v>
      </c>
      <c r="M5">
        <v>4.3935479423447155E-3</v>
      </c>
      <c r="N5">
        <v>4.5907772632095798E-4</v>
      </c>
      <c r="O5">
        <v>1.5789329467642916E-4</v>
      </c>
      <c r="P5">
        <v>4.4593958745313654E-3</v>
      </c>
      <c r="Q5">
        <v>3.7977224555017943E-4</v>
      </c>
      <c r="R5">
        <v>1.6014001039559595E-4</v>
      </c>
      <c r="S5">
        <v>4.5268687432938283E-3</v>
      </c>
      <c r="T5">
        <v>3.6881852096921473E-5</v>
      </c>
      <c r="U5">
        <v>3.7338476374161716E-5</v>
      </c>
      <c r="V5">
        <v>1.3218085264558672E-3</v>
      </c>
      <c r="W5">
        <v>4.0921619557413198E-4</v>
      </c>
      <c r="X5">
        <v>1.8487853235541745E-4</v>
      </c>
      <c r="Y5">
        <v>4.4599687560703104E-3</v>
      </c>
      <c r="Z5">
        <v>1.4316817430358727E-7</v>
      </c>
      <c r="AA5">
        <v>1.1507321961703309E-5</v>
      </c>
    </row>
    <row r="6" spans="1:27" x14ac:dyDescent="0.25">
      <c r="A6" s="8" t="s">
        <v>73</v>
      </c>
      <c r="B6">
        <v>3.517344052187251E-5</v>
      </c>
      <c r="C6">
        <v>2.2556201811488446E-4</v>
      </c>
      <c r="D6">
        <v>6.0430974720573063E-3</v>
      </c>
      <c r="E6">
        <v>1.9176319469286021E-4</v>
      </c>
      <c r="F6">
        <v>1.0398358635771553E-4</v>
      </c>
      <c r="G6">
        <v>6.506397478275327E-3</v>
      </c>
      <c r="H6">
        <v>1.4023230699445851E-5</v>
      </c>
      <c r="I6">
        <v>6.5454349832362048E-4</v>
      </c>
      <c r="J6">
        <v>6.2858820277796748E-3</v>
      </c>
      <c r="K6">
        <v>1.7913569510520431E-3</v>
      </c>
      <c r="L6">
        <v>1.1239102036478723E-3</v>
      </c>
      <c r="M6">
        <v>2.0869352726137397E-2</v>
      </c>
      <c r="N6">
        <v>2.1806192000245503E-3</v>
      </c>
      <c r="O6">
        <v>7.4999314971303853E-4</v>
      </c>
      <c r="P6">
        <v>2.1182130404023985E-2</v>
      </c>
      <c r="Q6">
        <v>1.8039181663633522E-3</v>
      </c>
      <c r="R6">
        <v>7.6066504937908079E-4</v>
      </c>
      <c r="S6">
        <v>2.1502626530645684E-2</v>
      </c>
      <c r="T6">
        <v>1.7518879746037701E-4</v>
      </c>
      <c r="U6">
        <v>1.7735776277726816E-4</v>
      </c>
      <c r="V6">
        <v>6.2785905006653691E-3</v>
      </c>
      <c r="W6">
        <v>1.9437769289771269E-3</v>
      </c>
      <c r="X6">
        <v>8.7817302868823288E-4</v>
      </c>
      <c r="Y6">
        <v>2.1184851591333976E-2</v>
      </c>
      <c r="Z6">
        <v>6.8004882794203959E-7</v>
      </c>
      <c r="AA6">
        <v>5.4659779318090718E-5</v>
      </c>
    </row>
    <row r="7" spans="1:27" x14ac:dyDescent="0.25">
      <c r="A7" s="8" t="s">
        <v>74</v>
      </c>
      <c r="B7">
        <v>5.7291377157543174E-3</v>
      </c>
      <c r="C7">
        <v>1.1517402098114664E-3</v>
      </c>
      <c r="D7">
        <v>1.430750582345899E-2</v>
      </c>
      <c r="E7">
        <v>6.275976031664709E-3</v>
      </c>
      <c r="F7">
        <v>1.2397577237226592E-3</v>
      </c>
      <c r="G7">
        <v>1.4641008420280694E-2</v>
      </c>
      <c r="H7">
        <v>5.853282219106695E-3</v>
      </c>
      <c r="I7">
        <v>7.1818094794052134E-4</v>
      </c>
      <c r="J7">
        <v>1.4528664078102514E-2</v>
      </c>
      <c r="K7">
        <v>8.0105618964290276E-3</v>
      </c>
      <c r="L7">
        <v>6.4281738411511055E-4</v>
      </c>
      <c r="M7">
        <v>1.4482666988192129E-2</v>
      </c>
      <c r="N7">
        <v>8.6717292883720723E-3</v>
      </c>
      <c r="O7">
        <v>4.5698168479969446E-4</v>
      </c>
      <c r="P7">
        <v>1.4522939053522511E-2</v>
      </c>
      <c r="Q7">
        <v>8.4124301200256928E-3</v>
      </c>
      <c r="R7">
        <v>5.1118883344041411E-4</v>
      </c>
      <c r="S7">
        <v>1.4544677178382624E-2</v>
      </c>
      <c r="T7">
        <v>6.5357883757418871E-3</v>
      </c>
      <c r="U7">
        <v>4.7097838574873752E-4</v>
      </c>
      <c r="V7">
        <v>1.4491108670916396E-2</v>
      </c>
      <c r="W7">
        <v>8.4723419631012147E-3</v>
      </c>
      <c r="X7">
        <v>2.1949296344879186E-4</v>
      </c>
      <c r="Y7">
        <v>1.4516572657355627E-2</v>
      </c>
      <c r="Z7">
        <v>4.5636669977549115E-5</v>
      </c>
      <c r="AA7">
        <v>2.4999694797290424E-3</v>
      </c>
    </row>
    <row r="8" spans="1:27" x14ac:dyDescent="0.25">
      <c r="A8" s="8" t="s">
        <v>75</v>
      </c>
      <c r="B8">
        <v>5.6586025235143989E-3</v>
      </c>
      <c r="C8">
        <v>1.1375603766253829E-3</v>
      </c>
      <c r="D8">
        <v>1.4131356684827479E-2</v>
      </c>
      <c r="E8">
        <v>6.1987083523297737E-3</v>
      </c>
      <c r="F8">
        <v>1.2244942488836385E-3</v>
      </c>
      <c r="G8">
        <v>1.4460753311266478E-2</v>
      </c>
      <c r="H8">
        <v>5.7812186020245165E-3</v>
      </c>
      <c r="I8">
        <v>7.0933894871841644E-4</v>
      </c>
      <c r="J8">
        <v>1.4349792114365257E-2</v>
      </c>
      <c r="K8">
        <v>7.9119385867186254E-3</v>
      </c>
      <c r="L8">
        <v>6.3490323542236078E-4</v>
      </c>
      <c r="M8">
        <v>1.4304361324959464E-2</v>
      </c>
      <c r="N8">
        <v>8.5649659109224667E-3</v>
      </c>
      <c r="O8">
        <v>4.5135548194218046E-4</v>
      </c>
      <c r="P8">
        <v>1.4344137574337968E-2</v>
      </c>
      <c r="Q8">
        <v>8.3088591456207308E-3</v>
      </c>
      <c r="R8">
        <v>5.0489525063152681E-4</v>
      </c>
      <c r="S8">
        <v>1.4365608066808703E-2</v>
      </c>
      <c r="T8">
        <v>6.4553219753174943E-3</v>
      </c>
      <c r="U8">
        <v>4.651798602763472E-4</v>
      </c>
      <c r="V8">
        <v>1.4312699076561226E-2</v>
      </c>
      <c r="W8">
        <v>8.3680333744899898E-3</v>
      </c>
      <c r="X8">
        <v>2.1679064084104645E-4</v>
      </c>
      <c r="Y8">
        <v>1.4337849559072326E-2</v>
      </c>
      <c r="Z8">
        <v>4.5074806840413426E-5</v>
      </c>
      <c r="AA8">
        <v>2.4691907069720677E-3</v>
      </c>
    </row>
    <row r="9" spans="1:27" x14ac:dyDescent="0.25">
      <c r="A9" s="8" t="s">
        <v>76</v>
      </c>
      <c r="B9">
        <v>3.1449210618278343E-2</v>
      </c>
      <c r="C9">
        <v>1.4518480041682122E-2</v>
      </c>
      <c r="D9">
        <v>3.6143341460001664E-2</v>
      </c>
      <c r="E9">
        <v>2.9013015444260586E-2</v>
      </c>
      <c r="F9">
        <v>1.5408821477728025E-2</v>
      </c>
      <c r="G9">
        <v>3.087708987802534E-2</v>
      </c>
      <c r="H9">
        <v>2.7612269166695111E-2</v>
      </c>
      <c r="I9">
        <v>1.5279020265591971E-2</v>
      </c>
      <c r="J9">
        <v>2.8072410444330211E-2</v>
      </c>
      <c r="K9">
        <v>4.622486124119337E-2</v>
      </c>
      <c r="L9">
        <v>1.1211014400095793E-2</v>
      </c>
      <c r="M9">
        <v>4.0574985412486018E-2</v>
      </c>
      <c r="N9">
        <v>4.8169121895589737E-2</v>
      </c>
      <c r="O9">
        <v>9.0917783855242879E-3</v>
      </c>
      <c r="P9">
        <v>4.0974216485931608E-2</v>
      </c>
      <c r="Q9">
        <v>4.7289842119791474E-2</v>
      </c>
      <c r="R9">
        <v>9.2238245324236037E-3</v>
      </c>
      <c r="S9">
        <v>4.1257610864510297E-2</v>
      </c>
      <c r="T9">
        <v>2.5093246115109619E-2</v>
      </c>
      <c r="U9">
        <v>9.2000793724961883E-3</v>
      </c>
      <c r="V9">
        <v>2.6809494114084627E-2</v>
      </c>
      <c r="W9">
        <v>4.6882341938596202E-2</v>
      </c>
      <c r="X9">
        <v>7.092230528986344E-3</v>
      </c>
      <c r="Y9">
        <v>3.9054928752757206E-2</v>
      </c>
      <c r="Z9">
        <v>5.6946802822516022E-4</v>
      </c>
      <c r="AA9">
        <v>2.923685311267182E-2</v>
      </c>
    </row>
    <row r="10" spans="1:27" x14ac:dyDescent="0.25">
      <c r="A10" s="8" t="s">
        <v>77</v>
      </c>
      <c r="B10">
        <v>3.8950319570126728E-2</v>
      </c>
      <c r="E10">
        <v>3.4508353462142281E-2</v>
      </c>
      <c r="H10">
        <v>3.1961049551466704E-2</v>
      </c>
      <c r="K10">
        <v>4.2095323791397639E-2</v>
      </c>
      <c r="N10">
        <v>4.1970785682989974E-2</v>
      </c>
      <c r="Q10">
        <v>4.2276109012683485E-2</v>
      </c>
      <c r="T10">
        <v>2.8344142871382934E-2</v>
      </c>
      <c r="W10">
        <v>3.9693666922561176E-2</v>
      </c>
    </row>
    <row r="11" spans="1:27" s="3" customFormat="1" x14ac:dyDescent="0.25">
      <c r="A11" s="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7" s="3" customFormat="1" x14ac:dyDescent="0.25">
      <c r="A12" s="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7" x14ac:dyDescent="0.25">
      <c r="C13" s="8"/>
    </row>
    <row r="15" spans="1:27" x14ac:dyDescent="0.25">
      <c r="C15" s="8"/>
    </row>
    <row r="18" spans="1:27" s="3" customFormat="1" x14ac:dyDescent="0.25">
      <c r="A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27" s="2" customFormat="1" x14ac:dyDescent="0.25">
      <c r="B19" s="2" t="s">
        <v>17</v>
      </c>
      <c r="C19" s="2" t="s">
        <v>25</v>
      </c>
      <c r="D19" s="2" t="s">
        <v>26</v>
      </c>
      <c r="E19" s="2" t="s">
        <v>18</v>
      </c>
      <c r="F19" s="2" t="s">
        <v>27</v>
      </c>
      <c r="G19" s="2" t="s">
        <v>28</v>
      </c>
      <c r="H19" s="2" t="s">
        <v>19</v>
      </c>
      <c r="I19" s="2" t="s">
        <v>29</v>
      </c>
      <c r="J19" s="2" t="s">
        <v>30</v>
      </c>
      <c r="K19" s="2" t="s">
        <v>20</v>
      </c>
      <c r="L19" s="2" t="s">
        <v>31</v>
      </c>
      <c r="M19" s="2" t="s">
        <v>32</v>
      </c>
      <c r="N19" s="2" t="s">
        <v>33</v>
      </c>
      <c r="O19" s="2" t="s">
        <v>36</v>
      </c>
      <c r="P19" s="2" t="s">
        <v>35</v>
      </c>
      <c r="Q19" s="2" t="s">
        <v>21</v>
      </c>
      <c r="R19" s="2" t="s">
        <v>34</v>
      </c>
      <c r="S19" s="2" t="s">
        <v>37</v>
      </c>
      <c r="T19" s="2" t="s">
        <v>22</v>
      </c>
      <c r="U19" s="2" t="s">
        <v>38</v>
      </c>
      <c r="V19" s="2" t="s">
        <v>39</v>
      </c>
      <c r="W19" s="2" t="s">
        <v>40</v>
      </c>
      <c r="X19" s="2" t="s">
        <v>41</v>
      </c>
      <c r="Y19" s="2" t="s">
        <v>42</v>
      </c>
      <c r="Z19" s="2" t="s">
        <v>23</v>
      </c>
      <c r="AA19" s="2" t="s">
        <v>24</v>
      </c>
    </row>
    <row r="20" spans="1:27" s="36" customFormat="1" ht="45" x14ac:dyDescent="0.25">
      <c r="A20" s="35" t="s">
        <v>13</v>
      </c>
      <c r="B20" s="37">
        <f>(C$20^2+D$20^2)^0.5</f>
        <v>6.6620056974233274E-2</v>
      </c>
      <c r="C20" s="37">
        <f>(C$9^2+((TypeB!$D$2+TypeB!$G2)*100)^2)^0.5</f>
        <v>5.3016848857037127E-2</v>
      </c>
      <c r="D20" s="37">
        <f>(D9^2+((TypeB!$F$2+TypeB!$H2)*100)^2)^0.5</f>
        <v>4.0341612864636042E-2</v>
      </c>
      <c r="E20" s="37">
        <f>(F$20^2+G$20^2)^0.5</f>
        <v>6.9592559899471537E-2</v>
      </c>
      <c r="F20" s="37">
        <f>(F$9^2+((TypeB!$D$3+TypeB!$G3)*100)^2)^0.5</f>
        <v>5.9644209939844803E-2</v>
      </c>
      <c r="G20" s="37">
        <f>(G9^2+((TypeB!$F$3+TypeB!$H3)*100)^2)^0.5</f>
        <v>3.5856556081325652E-2</v>
      </c>
      <c r="H20" s="37">
        <f>(I$20^2+J$20^2)^0.5</f>
        <v>6.196200772182734E-2</v>
      </c>
      <c r="I20" s="37">
        <f>(I$9^2+((TypeB!$D$4+TypeB!$G4)*100)^2)^0.5</f>
        <v>5.2473311885801753E-2</v>
      </c>
      <c r="J20" s="37">
        <f>(J9^2+((TypeB!$F$4+TypeB!$H$4)*100)^2)^0.5</f>
        <v>3.2952115875238837E-2</v>
      </c>
      <c r="K20" s="37">
        <f>(L$20^2+M$20^2)^0.5</f>
        <v>6.1279666860400352E-2</v>
      </c>
      <c r="L20" s="37">
        <f>(L$9^2+((TypeB!$D$5+TypeB!$G5)*100)^2)^0.5</f>
        <v>2.8771153925085041E-2</v>
      </c>
      <c r="M20" s="37">
        <f>(M9^2+((TypeB!$F$5+TypeB!$H$5)*100)^2)^0.5</f>
        <v>5.4105621448613937E-2</v>
      </c>
      <c r="N20" s="37">
        <f>(O$20^2+P$20^2)^0.5</f>
        <v>6.2044226283428379E-2</v>
      </c>
      <c r="O20" s="37">
        <f>(O$9^2+((TypeB!$D$6+TypeB!$G6)*100)^2)^0.5</f>
        <v>2.9765340943630481E-2</v>
      </c>
      <c r="P20" s="37">
        <f>(P9^2+((TypeB!$F$6+TypeB!$H$6)*100)^2)^0.5</f>
        <v>5.4438134553075015E-2</v>
      </c>
      <c r="Q20" s="37">
        <f>(R$20^2+S$20^2)^0.5</f>
        <v>6.2387378549776717E-2</v>
      </c>
      <c r="R20" s="37">
        <f>(R$9^2+((TypeB!$D$7+TypeB!$G7)*100)^2)^0.5</f>
        <v>3.0222134350776201E-2</v>
      </c>
      <c r="S20" s="37">
        <f>(S9^2+((TypeB!$F$7+TypeB!$H$7)*100)^2)^0.5</f>
        <v>5.4578453602101749E-2</v>
      </c>
      <c r="T20" s="37">
        <f>(U$20^2+V$20^2)^0.5</f>
        <v>6.2630272287910724E-2</v>
      </c>
      <c r="U20" s="37">
        <f>(U$9^2+((AVERAGE(TypeB!$D$2:$D$4)+AVERAGE(TypeB!$G$2:$G$4))*100)^2)^0.5</f>
        <v>5.3729928742289691E-2</v>
      </c>
      <c r="V20" s="37">
        <f>(V$9^2+((AVERAGE(TypeB!$F$2:$F$4)+AVERAGE(TypeB!$H$2:$H$4))*100)^2)^0.5</f>
        <v>3.2181450623088935E-2</v>
      </c>
      <c r="W20" s="37">
        <f>(X$20^2+Y$20^2)^0.5</f>
        <v>6.0276735040824453E-2</v>
      </c>
      <c r="X20" s="37">
        <f>(X$9^2+((AVERAGE(TypeB!$D$5:$D$7)+AVERAGE(TypeB!$G$5:$G$7))*100)^2)^0.5</f>
        <v>2.8761480126353836E-2</v>
      </c>
      <c r="Y20" s="37">
        <f>(Y$9^2+((AVERAGE(TypeB!$F$5:$F$7)+AVERAGE(TypeB!$H$5:$H$7))*100)^2)^0.5</f>
        <v>5.2972276221841814E-2</v>
      </c>
      <c r="Z20" s="36">
        <f>Z9</f>
        <v>5.6946802822516022E-4</v>
      </c>
      <c r="AA20" s="36">
        <f>AA9</f>
        <v>2.923685311267182E-2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activeCell="A20" sqref="A20"/>
    </sheetView>
  </sheetViews>
  <sheetFormatPr defaultRowHeight="15" x14ac:dyDescent="0.25"/>
  <cols>
    <col min="1" max="1" width="14.42578125" style="8" customWidth="1"/>
  </cols>
  <sheetData>
    <row r="1" spans="1:27" s="6" customFormat="1" x14ac:dyDescent="0.25">
      <c r="B1" s="7" t="s">
        <v>43</v>
      </c>
      <c r="C1" s="7" t="s">
        <v>44</v>
      </c>
      <c r="D1" s="7" t="s">
        <v>45</v>
      </c>
      <c r="E1" s="7" t="s">
        <v>46</v>
      </c>
      <c r="F1" s="7" t="s">
        <v>47</v>
      </c>
      <c r="G1" s="7" t="s">
        <v>48</v>
      </c>
      <c r="H1" s="7" t="s">
        <v>49</v>
      </c>
      <c r="I1" s="7" t="s">
        <v>50</v>
      </c>
      <c r="J1" s="7" t="s">
        <v>51</v>
      </c>
      <c r="K1" s="7" t="s">
        <v>52</v>
      </c>
      <c r="L1" s="7" t="s">
        <v>53</v>
      </c>
      <c r="M1" s="7" t="s">
        <v>54</v>
      </c>
      <c r="N1" s="7" t="s">
        <v>55</v>
      </c>
      <c r="O1" s="7" t="s">
        <v>56</v>
      </c>
      <c r="P1" s="7" t="s">
        <v>57</v>
      </c>
      <c r="Q1" s="7" t="s">
        <v>58</v>
      </c>
      <c r="R1" s="7" t="s">
        <v>59</v>
      </c>
      <c r="S1" s="7" t="s">
        <v>60</v>
      </c>
      <c r="T1" s="7" t="s">
        <v>61</v>
      </c>
      <c r="U1" s="7" t="s">
        <v>62</v>
      </c>
      <c r="V1" s="7" t="s">
        <v>63</v>
      </c>
      <c r="W1" s="7" t="s">
        <v>64</v>
      </c>
      <c r="X1" s="6" t="s">
        <v>65</v>
      </c>
      <c r="Y1" s="6" t="s">
        <v>66</v>
      </c>
      <c r="Z1" s="6" t="s">
        <v>67</v>
      </c>
      <c r="AA1" s="6" t="s">
        <v>68</v>
      </c>
    </row>
    <row r="2" spans="1:27" x14ac:dyDescent="0.25">
      <c r="A2" s="8" t="s">
        <v>69</v>
      </c>
      <c r="B2">
        <v>1.2609007097305718E-2</v>
      </c>
      <c r="C2">
        <v>-1.7767472753628462E-3</v>
      </c>
      <c r="D2">
        <v>1.4498211347829658E-3</v>
      </c>
      <c r="E2">
        <v>1.2750002137098912E-2</v>
      </c>
      <c r="F2">
        <v>7.3642451340681127E-4</v>
      </c>
      <c r="G2">
        <v>-1.6554531568490109E-4</v>
      </c>
      <c r="H2">
        <v>1.598419188212484E-2</v>
      </c>
      <c r="I2">
        <v>3.6083510256111921E-3</v>
      </c>
      <c r="J2">
        <v>-1.3157239503343871E-3</v>
      </c>
      <c r="K2">
        <v>1.2220840082500734E-2</v>
      </c>
      <c r="L2">
        <v>1.8503822800159536E-3</v>
      </c>
      <c r="M2">
        <v>2.6886959766384553E-4</v>
      </c>
      <c r="N2">
        <v>1.2290756109402477E-2</v>
      </c>
      <c r="O2">
        <v>-5.5280372665812401E-4</v>
      </c>
      <c r="P2">
        <v>-2.2599964330824386E-4</v>
      </c>
      <c r="Q2">
        <v>1.1978497485656516E-2</v>
      </c>
      <c r="R2">
        <v>-1.0114302237338327E-3</v>
      </c>
      <c r="S2">
        <v>9.467830111268994E-4</v>
      </c>
      <c r="T2">
        <v>1.2201399155002568E-2</v>
      </c>
      <c r="U2">
        <v>8.087729824319584E-4</v>
      </c>
      <c r="V2">
        <v>1.2379003428037284E-5</v>
      </c>
      <c r="W2">
        <v>1.1838882909289975E-2</v>
      </c>
      <c r="X2">
        <v>9.65666425326401E-5</v>
      </c>
      <c r="Y2">
        <v>3.05004707241939E-4</v>
      </c>
      <c r="Z2">
        <v>1.1845951493716319E-5</v>
      </c>
      <c r="AA2">
        <v>-2.831213716770599E-4</v>
      </c>
    </row>
    <row r="3" spans="1:27" x14ac:dyDescent="0.25">
      <c r="A3" s="8" t="s">
        <v>70</v>
      </c>
      <c r="B3">
        <v>6.2619098981904929E-3</v>
      </c>
      <c r="C3">
        <v>8.0910028344025997E-4</v>
      </c>
      <c r="D3">
        <v>1.8574738840854883E-2</v>
      </c>
      <c r="E3">
        <v>6.6064426895997806E-3</v>
      </c>
      <c r="F3">
        <v>1.0274614664900509E-3</v>
      </c>
      <c r="G3">
        <v>1.8338485975121097E-2</v>
      </c>
      <c r="H3">
        <v>6.8152669723844867E-3</v>
      </c>
      <c r="I3">
        <v>1.300853360342492E-3</v>
      </c>
      <c r="J3">
        <v>1.8883309184397807E-2</v>
      </c>
      <c r="K3">
        <v>6.6518100916474442E-3</v>
      </c>
      <c r="L3">
        <v>5.8202314078135726E-4</v>
      </c>
      <c r="M3">
        <v>1.8537122394523087E-2</v>
      </c>
      <c r="N3">
        <v>6.690508247708251E-3</v>
      </c>
      <c r="O3">
        <v>4.6767294766019227E-4</v>
      </c>
      <c r="P3">
        <v>1.84739110648693E-2</v>
      </c>
      <c r="Q3">
        <v>6.4465450750455918E-3</v>
      </c>
      <c r="R3">
        <v>4.0906662684236635E-4</v>
      </c>
      <c r="S3">
        <v>1.8658967069732448E-2</v>
      </c>
      <c r="T3">
        <v>6.7892427586682706E-3</v>
      </c>
      <c r="U3">
        <v>6.0147322074392883E-4</v>
      </c>
      <c r="V3">
        <v>1.858758428056545E-2</v>
      </c>
      <c r="W3">
        <v>6.6912610850002651E-3</v>
      </c>
      <c r="X3">
        <v>2.6112575366485645E-4</v>
      </c>
      <c r="Y3">
        <v>1.8552973404284346E-2</v>
      </c>
      <c r="Z3">
        <v>4.8154357236175354E-5</v>
      </c>
      <c r="AA3">
        <v>8.9145827174456872E-4</v>
      </c>
    </row>
    <row r="4" spans="1:27" x14ac:dyDescent="0.25">
      <c r="A4" s="8" t="s">
        <v>71</v>
      </c>
      <c r="B4">
        <v>1.3076636387146968E-2</v>
      </c>
      <c r="C4">
        <v>6.4511039059564545E-3</v>
      </c>
      <c r="D4">
        <v>1.5724017317379612E-2</v>
      </c>
      <c r="E4">
        <v>1.3294828041438087E-2</v>
      </c>
      <c r="F4">
        <v>6.8551702299298684E-3</v>
      </c>
      <c r="G4">
        <v>1.6248278362139598E-2</v>
      </c>
      <c r="H4">
        <v>1.6932422464438462E-2</v>
      </c>
      <c r="I4">
        <v>1.0103204061869592E-2</v>
      </c>
      <c r="J4">
        <v>2.2991215330683309E-2</v>
      </c>
      <c r="K4">
        <v>1.3058685601952362E-2</v>
      </c>
      <c r="L4">
        <v>3.3577504512508705E-3</v>
      </c>
      <c r="M4">
        <v>1.5727296377967933E-2</v>
      </c>
      <c r="N4">
        <v>1.323545789316354E-2</v>
      </c>
      <c r="O4">
        <v>3.9256845334911866E-3</v>
      </c>
      <c r="P4">
        <v>1.6023127202484902E-2</v>
      </c>
      <c r="Q4">
        <v>1.3403853214126168E-2</v>
      </c>
      <c r="R4">
        <v>3.0363770539051376E-3</v>
      </c>
      <c r="S4">
        <v>1.5822133057560247E-2</v>
      </c>
      <c r="T4">
        <v>1.3288927055404645E-2</v>
      </c>
      <c r="U4">
        <v>4.678704442856188E-3</v>
      </c>
      <c r="V4">
        <v>1.603187083068866E-2</v>
      </c>
      <c r="W4">
        <v>1.3284147486329499E-2</v>
      </c>
      <c r="X4">
        <v>1.9144452654218536E-3</v>
      </c>
      <c r="Y4">
        <v>1.5592227738603455E-2</v>
      </c>
      <c r="Z4">
        <v>2.721444117966115E-4</v>
      </c>
      <c r="AA4">
        <v>2.3195519189397985E-2</v>
      </c>
    </row>
    <row r="5" spans="1:27" x14ac:dyDescent="0.25">
      <c r="A5" s="8" t="s">
        <v>72</v>
      </c>
      <c r="B5">
        <v>4.0982729615620186E-4</v>
      </c>
      <c r="C5">
        <v>1.8479346052202746E-4</v>
      </c>
      <c r="D5">
        <v>7.3388063580126387E-4</v>
      </c>
      <c r="E5">
        <v>3.6346671574154855E-4</v>
      </c>
      <c r="F5">
        <v>1.6658310105939088E-4</v>
      </c>
      <c r="G5">
        <v>6.8161354824561858E-4</v>
      </c>
      <c r="H5">
        <v>5.3201839212951635E-4</v>
      </c>
      <c r="I5">
        <v>2.573753123708081E-4</v>
      </c>
      <c r="J5">
        <v>8.1208476302440259E-4</v>
      </c>
      <c r="K5">
        <v>3.5804151118228224E-4</v>
      </c>
      <c r="L5">
        <v>8.5739074936013111E-5</v>
      </c>
      <c r="M5">
        <v>6.9031607591988578E-4</v>
      </c>
      <c r="N5">
        <v>3.7562589802843892E-4</v>
      </c>
      <c r="O5">
        <v>1.0966644542192378E-4</v>
      </c>
      <c r="P5">
        <v>6.8768702727935844E-4</v>
      </c>
      <c r="Q5">
        <v>3.5399208945533129E-4</v>
      </c>
      <c r="R5">
        <v>9.1001720345210569E-5</v>
      </c>
      <c r="S5">
        <v>7.1098023810146763E-4</v>
      </c>
      <c r="T5">
        <v>3.813122050612601E-4</v>
      </c>
      <c r="U5">
        <v>1.0336953936365361E-4</v>
      </c>
      <c r="V5">
        <v>6.9843612855406863E-4</v>
      </c>
      <c r="W5">
        <v>3.6833580736645756E-4</v>
      </c>
      <c r="X5">
        <v>5.843729055222421E-5</v>
      </c>
      <c r="Y5">
        <v>6.931317548814045E-4</v>
      </c>
      <c r="Z5">
        <v>4.4167157134403175E-6</v>
      </c>
      <c r="AA5">
        <v>2.4011951684852631E-4</v>
      </c>
    </row>
    <row r="6" spans="1:27" x14ac:dyDescent="0.25">
      <c r="A6" s="8" t="s">
        <v>73</v>
      </c>
      <c r="B6">
        <v>1.9466796567419588E-3</v>
      </c>
      <c r="C6">
        <v>8.777689374796304E-4</v>
      </c>
      <c r="D6">
        <v>3.4859330200560034E-3</v>
      </c>
      <c r="E6">
        <v>1.7264668997723556E-3</v>
      </c>
      <c r="F6">
        <v>7.9126973003210664E-4</v>
      </c>
      <c r="G6">
        <v>3.2376643541666881E-3</v>
      </c>
      <c r="H6">
        <v>2.5270873626152025E-3</v>
      </c>
      <c r="I6">
        <v>1.2225327337613385E-3</v>
      </c>
      <c r="J6">
        <v>3.8574026243659125E-3</v>
      </c>
      <c r="K6">
        <v>1.7006971781158406E-3</v>
      </c>
      <c r="L6">
        <v>4.0726060594606226E-4</v>
      </c>
      <c r="M6">
        <v>3.2790013606194576E-3</v>
      </c>
      <c r="N6">
        <v>1.784223015635085E-3</v>
      </c>
      <c r="O6">
        <v>5.2091561575413794E-4</v>
      </c>
      <c r="P6">
        <v>3.2665133795769527E-3</v>
      </c>
      <c r="Q6">
        <v>1.6814624249128236E-3</v>
      </c>
      <c r="R6">
        <v>4.3225817163975019E-4</v>
      </c>
      <c r="S6">
        <v>3.3771561309819714E-3</v>
      </c>
      <c r="T6">
        <v>1.8112329740409855E-3</v>
      </c>
      <c r="U6">
        <v>4.9100531197735463E-4</v>
      </c>
      <c r="V6">
        <v>3.317571610631826E-3</v>
      </c>
      <c r="W6">
        <v>1.7495950849906734E-3</v>
      </c>
      <c r="X6">
        <v>2.7757713012306498E-4</v>
      </c>
      <c r="Y6">
        <v>3.2923758356866715E-3</v>
      </c>
      <c r="Z6">
        <v>2.0979399638841507E-5</v>
      </c>
      <c r="AA6">
        <v>1.1405677050305E-3</v>
      </c>
    </row>
    <row r="7" spans="1:27" x14ac:dyDescent="0.25">
      <c r="A7" s="8" t="s">
        <v>74</v>
      </c>
      <c r="B7">
        <v>7.9296329968114275E-3</v>
      </c>
      <c r="C7">
        <v>1.4730406675777219E-3</v>
      </c>
      <c r="D7">
        <v>1.4652212634845849E-2</v>
      </c>
      <c r="E7">
        <v>7.7473358000602899E-3</v>
      </c>
      <c r="F7">
        <v>1.5578250830398084E-3</v>
      </c>
      <c r="G7">
        <v>1.4439501557100477E-2</v>
      </c>
      <c r="H7">
        <v>6.9125992297138688E-3</v>
      </c>
      <c r="I7">
        <v>2.3322218699472893E-3</v>
      </c>
      <c r="J7">
        <v>1.4811532621874506E-2</v>
      </c>
      <c r="K7">
        <v>8.0067199076329452E-3</v>
      </c>
      <c r="L7">
        <v>7.916744233033439E-4</v>
      </c>
      <c r="M7">
        <v>1.4456102807082483E-2</v>
      </c>
      <c r="N7">
        <v>8.1909965028914775E-3</v>
      </c>
      <c r="O7">
        <v>9.0455343925854186E-4</v>
      </c>
      <c r="P7">
        <v>1.4570749998619976E-2</v>
      </c>
      <c r="Q7">
        <v>8.0591543961381403E-3</v>
      </c>
      <c r="R7">
        <v>6.9072517546910745E-4</v>
      </c>
      <c r="S7">
        <v>1.4542607453852762E-2</v>
      </c>
      <c r="T7">
        <v>7.9756246945716681E-3</v>
      </c>
      <c r="U7">
        <v>1.1065287051468288E-3</v>
      </c>
      <c r="V7">
        <v>1.4566553088588565E-2</v>
      </c>
      <c r="W7">
        <v>8.2537124605658908E-3</v>
      </c>
      <c r="X7">
        <v>4.6637991410359517E-4</v>
      </c>
      <c r="Y7">
        <v>1.4518664428234856E-2</v>
      </c>
      <c r="Z7">
        <v>2.8089245772917892E-4</v>
      </c>
      <c r="AA7">
        <v>8.1988756544851722E-3</v>
      </c>
    </row>
    <row r="8" spans="1:27" x14ac:dyDescent="0.25">
      <c r="A8" s="8" t="s">
        <v>75</v>
      </c>
      <c r="B8">
        <v>7.8320060561491277E-3</v>
      </c>
      <c r="C8">
        <v>1.454905092588994E-3</v>
      </c>
      <c r="D8">
        <v>1.4471819583358006E-2</v>
      </c>
      <c r="E8">
        <v>7.6519532403948511E-3</v>
      </c>
      <c r="F8">
        <v>1.5386456712050709E-3</v>
      </c>
      <c r="G8">
        <v>1.4261727331953477E-2</v>
      </c>
      <c r="H8">
        <v>6.8274936623953179E-3</v>
      </c>
      <c r="I8">
        <v>2.303508348627927E-3</v>
      </c>
      <c r="J8">
        <v>1.4629178076969979E-2</v>
      </c>
      <c r="K8">
        <v>7.9081438991800371E-3</v>
      </c>
      <c r="L8">
        <v>7.8192759744409232E-4</v>
      </c>
      <c r="M8">
        <v>1.4278124193000008E-2</v>
      </c>
      <c r="N8">
        <v>8.090151743761459E-3</v>
      </c>
      <c r="O8">
        <v>8.9341688540089384E-4</v>
      </c>
      <c r="P8">
        <v>1.4391359887363567E-2</v>
      </c>
      <c r="Q8">
        <v>7.9599328321216887E-3</v>
      </c>
      <c r="R8">
        <v>6.8222120236636802E-4</v>
      </c>
      <c r="S8">
        <v>1.4363563824022315E-2</v>
      </c>
      <c r="T8">
        <v>7.8774315197910928E-3</v>
      </c>
      <c r="U8">
        <v>1.0929055006073578E-3</v>
      </c>
      <c r="V8">
        <v>1.4387214648259017E-2</v>
      </c>
      <c r="W8">
        <v>8.1520955639257358E-3</v>
      </c>
      <c r="X8">
        <v>4.6063800344788274E-4</v>
      </c>
      <c r="Y8">
        <v>1.4339915576780939E-2</v>
      </c>
      <c r="Z8">
        <v>2.7743420546022258E-4</v>
      </c>
      <c r="AA8">
        <v>8.0979338899243337E-3</v>
      </c>
    </row>
    <row r="9" spans="1:27" x14ac:dyDescent="0.25">
      <c r="A9" s="8" t="s">
        <v>76</v>
      </c>
      <c r="B9">
        <v>4.1726239095534266E-2</v>
      </c>
      <c r="C9">
        <v>7.8161309441024916E-3</v>
      </c>
      <c r="D9">
        <v>5.3706329896431468E-2</v>
      </c>
      <c r="E9">
        <v>4.2029693008303989E-2</v>
      </c>
      <c r="F9">
        <v>1.0948971611063908E-2</v>
      </c>
      <c r="G9">
        <v>5.1920610707695963E-2</v>
      </c>
      <c r="H9">
        <v>4.9086462343958311E-2</v>
      </c>
      <c r="I9">
        <v>1.8538449530212543E-2</v>
      </c>
      <c r="J9">
        <v>5.9045381266082622E-2</v>
      </c>
      <c r="K9">
        <v>4.1540176853396421E-2</v>
      </c>
      <c r="L9">
        <v>6.9793440754383363E-3</v>
      </c>
      <c r="M9">
        <v>5.209041392377433E-2</v>
      </c>
      <c r="N9">
        <v>4.2091097009670814E-2</v>
      </c>
      <c r="O9">
        <v>5.2548862556482858E-3</v>
      </c>
      <c r="P9">
        <v>5.1928911890986473E-2</v>
      </c>
      <c r="Q9">
        <v>4.147029103186279E-2</v>
      </c>
      <c r="R9">
        <v>3.5484928310197898E-3</v>
      </c>
      <c r="S9">
        <v>5.3168603093423875E-2</v>
      </c>
      <c r="T9">
        <v>4.1968233462907553E-2</v>
      </c>
      <c r="U9">
        <v>7.6728614586167873E-3</v>
      </c>
      <c r="V9">
        <v>5.2336620373572999E-2</v>
      </c>
      <c r="W9">
        <v>4.1715982129536151E-2</v>
      </c>
      <c r="X9">
        <v>3.0103527951902977E-3</v>
      </c>
      <c r="Y9">
        <v>5.2082497262597352E-2</v>
      </c>
      <c r="Z9">
        <v>6.3055832562556734E-4</v>
      </c>
      <c r="AA9">
        <v>3.3042357684420327E-2</v>
      </c>
    </row>
    <row r="10" spans="1:27" x14ac:dyDescent="0.25">
      <c r="A10" s="8" t="s">
        <v>77</v>
      </c>
      <c r="B10">
        <v>5.4272108618328853E-2</v>
      </c>
      <c r="E10">
        <v>5.3062508380211315E-2</v>
      </c>
      <c r="H10">
        <v>6.1887245534449978E-2</v>
      </c>
      <c r="K10">
        <v>5.2555898493637218E-2</v>
      </c>
      <c r="N10">
        <v>5.2194115757828848E-2</v>
      </c>
      <c r="Q10">
        <v>5.3286885406053162E-2</v>
      </c>
      <c r="T10">
        <v>5.2896073909985256E-2</v>
      </c>
      <c r="W10">
        <v>5.2169423468732816E-2</v>
      </c>
    </row>
    <row r="11" spans="1:27" s="3" customFormat="1" x14ac:dyDescent="0.25">
      <c r="A11" s="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7" s="3" customFormat="1" x14ac:dyDescent="0.25">
      <c r="A12" s="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7" x14ac:dyDescent="0.25">
      <c r="C13" s="8"/>
    </row>
    <row r="15" spans="1:27" x14ac:dyDescent="0.25">
      <c r="C15" s="8"/>
    </row>
    <row r="18" spans="1:27" s="3" customFormat="1" x14ac:dyDescent="0.25">
      <c r="A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27" s="2" customFormat="1" x14ac:dyDescent="0.25">
      <c r="B19" s="2" t="s">
        <v>17</v>
      </c>
      <c r="C19" s="2" t="s">
        <v>25</v>
      </c>
      <c r="D19" s="2" t="s">
        <v>26</v>
      </c>
      <c r="E19" s="2" t="s">
        <v>18</v>
      </c>
      <c r="F19" s="2" t="s">
        <v>27</v>
      </c>
      <c r="G19" s="2" t="s">
        <v>28</v>
      </c>
      <c r="H19" s="2" t="s">
        <v>19</v>
      </c>
      <c r="I19" s="2" t="s">
        <v>29</v>
      </c>
      <c r="J19" s="2" t="s">
        <v>30</v>
      </c>
      <c r="K19" s="2" t="s">
        <v>20</v>
      </c>
      <c r="L19" s="2" t="s">
        <v>31</v>
      </c>
      <c r="M19" s="2" t="s">
        <v>32</v>
      </c>
      <c r="N19" s="2" t="s">
        <v>33</v>
      </c>
      <c r="O19" s="2" t="s">
        <v>36</v>
      </c>
      <c r="P19" s="2" t="s">
        <v>35</v>
      </c>
      <c r="Q19" s="2" t="s">
        <v>21</v>
      </c>
      <c r="R19" s="2" t="s">
        <v>34</v>
      </c>
      <c r="S19" s="2" t="s">
        <v>37</v>
      </c>
      <c r="T19" s="2" t="s">
        <v>22</v>
      </c>
      <c r="U19" s="2" t="s">
        <v>38</v>
      </c>
      <c r="V19" s="2" t="s">
        <v>39</v>
      </c>
      <c r="W19" s="2" t="s">
        <v>40</v>
      </c>
      <c r="X19" s="2" t="s">
        <v>41</v>
      </c>
      <c r="Y19" s="2" t="s">
        <v>42</v>
      </c>
      <c r="Z19" s="2" t="s">
        <v>23</v>
      </c>
      <c r="AA19" s="2" t="s">
        <v>24</v>
      </c>
    </row>
    <row r="20" spans="1:27" s="36" customFormat="1" ht="45" x14ac:dyDescent="0.25">
      <c r="A20" s="35" t="s">
        <v>78</v>
      </c>
      <c r="B20" s="37">
        <f>(C$20^2+D$20^2)^0.5</f>
        <v>7.6593513893245382E-2</v>
      </c>
      <c r="C20" s="37">
        <f>(C$9^2+((TypeB!$D$2+TypeB!$G2)*100)^2)^0.5</f>
        <v>5.1585772291830173E-2</v>
      </c>
      <c r="D20" s="37">
        <f>(D9^2+((TypeB!$F$2+TypeB!$H2)*100)^2)^0.5</f>
        <v>5.6616909731724327E-2</v>
      </c>
      <c r="E20" s="37">
        <f>(F$20^2+G$20^2)^0.5</f>
        <v>8.0423427745237155E-2</v>
      </c>
      <c r="F20" s="37">
        <f>(F$9^2+((TypeB!$D$3+TypeB!$G3)*100)^2)^0.5</f>
        <v>5.865049001803542E-2</v>
      </c>
      <c r="G20" s="37">
        <f>(G9^2+((TypeB!$F$3+TypeB!$H3)*100)^2)^0.5</f>
        <v>5.5027699851417644E-2</v>
      </c>
      <c r="H20" s="37">
        <f>(I$20^2+J$20^2)^0.5</f>
        <v>8.1534120908548335E-2</v>
      </c>
      <c r="I20" s="37">
        <f>(I$9^2+((TypeB!$D$4+TypeB!$G4)*100)^2)^0.5</f>
        <v>5.3513307793225516E-2</v>
      </c>
      <c r="J20" s="37">
        <f>(J9^2+((TypeB!$F$4+TypeB!$H$4)*100)^2)^0.5</f>
        <v>6.1515353866797254E-2</v>
      </c>
      <c r="K20" s="37">
        <f>(L$20^2+M$20^2)^0.5</f>
        <v>6.8886165170464669E-2</v>
      </c>
      <c r="L20" s="37">
        <f>(L$9^2+((TypeB!$D$5+TypeB!$G5)*100)^2)^0.5</f>
        <v>2.7400797397614859E-2</v>
      </c>
      <c r="M20" s="37">
        <f>(M9^2+((TypeB!$F$5+TypeB!$H$5)*100)^2)^0.5</f>
        <v>6.3202057354704855E-2</v>
      </c>
      <c r="N20" s="37">
        <f>(O$20^2+P$20^2)^0.5</f>
        <v>6.9369769237063381E-2</v>
      </c>
      <c r="O20" s="37">
        <f>(O$9^2+((TypeB!$D$6+TypeB!$G6)*100)^2)^0.5</f>
        <v>2.8825837660662695E-2</v>
      </c>
      <c r="P20" s="37">
        <f>(P9^2+((TypeB!$F$6+TypeB!$H$6)*100)^2)^0.5</f>
        <v>6.3097036120284972E-2</v>
      </c>
      <c r="Q20" s="37">
        <f>(R$20^2+S$20^2)^0.5</f>
        <v>7.0316482885157752E-2</v>
      </c>
      <c r="R20" s="37">
        <f>(R$9^2+((TypeB!$D$7+TypeB!$G7)*100)^2)^0.5</f>
        <v>2.8998107991440172E-2</v>
      </c>
      <c r="S20" s="37">
        <f>(S9^2+((TypeB!$F$7+TypeB!$H$7)*100)^2)^0.5</f>
        <v>6.4058703532427638E-2</v>
      </c>
      <c r="T20" s="37">
        <f>(U$20^2+V$20^2)^0.5</f>
        <v>7.6923047305960876E-2</v>
      </c>
      <c r="U20" s="37">
        <f>(U$9^2+((AVERAGE(TypeB!$D$2:$D$4)+AVERAGE(TypeB!$G$2:$G$4))*100)^2)^0.5</f>
        <v>5.3489593241624347E-2</v>
      </c>
      <c r="V20" s="37">
        <f>(V$9^2+((AVERAGE(TypeB!$F$2:$F$4)+AVERAGE(TypeB!$H$2:$H$4))*100)^2)^0.5</f>
        <v>5.5281268271274941E-2</v>
      </c>
      <c r="W20" s="37">
        <f>(X$20^2+Y$20^2)^0.5</f>
        <v>6.913281665376074E-2</v>
      </c>
      <c r="X20" s="37">
        <f>(X$9^2+((AVERAGE(TypeB!$D$5:$D$7)+AVERAGE(TypeB!$G$5:$G$7))*100)^2)^0.5</f>
        <v>2.8035428106841363E-2</v>
      </c>
      <c r="Y20" s="37">
        <f>(Y$9^2+((AVERAGE(TypeB!$F$5:$F$7)+AVERAGE(TypeB!$H$5:$H$7))*100)^2)^0.5</f>
        <v>6.3193046368636374E-2</v>
      </c>
      <c r="Z20" s="36">
        <f>Z9</f>
        <v>6.3055832562556734E-4</v>
      </c>
      <c r="AA20" s="36">
        <f>AA9</f>
        <v>3.3042357684420327E-2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sqref="A1:XFD10"/>
    </sheetView>
  </sheetViews>
  <sheetFormatPr defaultRowHeight="15" x14ac:dyDescent="0.25"/>
  <cols>
    <col min="1" max="1" width="11.140625" style="8" customWidth="1"/>
  </cols>
  <sheetData>
    <row r="1" spans="1:27" s="6" customFormat="1" x14ac:dyDescent="0.25">
      <c r="B1" s="7" t="s">
        <v>43</v>
      </c>
      <c r="C1" s="7" t="s">
        <v>44</v>
      </c>
      <c r="D1" s="7" t="s">
        <v>45</v>
      </c>
      <c r="E1" s="7" t="s">
        <v>46</v>
      </c>
      <c r="F1" s="7" t="s">
        <v>47</v>
      </c>
      <c r="G1" s="7" t="s">
        <v>48</v>
      </c>
      <c r="H1" s="7" t="s">
        <v>49</v>
      </c>
      <c r="I1" s="7" t="s">
        <v>50</v>
      </c>
      <c r="J1" s="7" t="s">
        <v>51</v>
      </c>
      <c r="K1" s="7" t="s">
        <v>52</v>
      </c>
      <c r="L1" s="7" t="s">
        <v>53</v>
      </c>
      <c r="M1" s="7" t="s">
        <v>54</v>
      </c>
      <c r="N1" s="7" t="s">
        <v>55</v>
      </c>
      <c r="O1" s="7" t="s">
        <v>56</v>
      </c>
      <c r="P1" s="7" t="s">
        <v>57</v>
      </c>
      <c r="Q1" s="7" t="s">
        <v>58</v>
      </c>
      <c r="R1" s="7" t="s">
        <v>59</v>
      </c>
      <c r="S1" s="7" t="s">
        <v>60</v>
      </c>
      <c r="T1" s="7" t="s">
        <v>61</v>
      </c>
      <c r="U1" s="7" t="s">
        <v>62</v>
      </c>
      <c r="V1" s="7" t="s">
        <v>63</v>
      </c>
      <c r="W1" s="7" t="s">
        <v>64</v>
      </c>
      <c r="X1" s="6" t="s">
        <v>65</v>
      </c>
      <c r="Y1" s="6" t="s">
        <v>66</v>
      </c>
      <c r="Z1" s="6" t="s">
        <v>67</v>
      </c>
      <c r="AA1" s="6" t="s">
        <v>68</v>
      </c>
    </row>
    <row r="2" spans="1:27" x14ac:dyDescent="0.25">
      <c r="A2" s="8" t="s">
        <v>69</v>
      </c>
      <c r="B2">
        <v>1.3582441145441456E-2</v>
      </c>
      <c r="C2">
        <v>-2.3970666550551399E-4</v>
      </c>
      <c r="D2">
        <v>4.3811943377551239E-3</v>
      </c>
      <c r="E2">
        <v>1.3542673866460202E-2</v>
      </c>
      <c r="F2">
        <v>2.1897646137487067E-3</v>
      </c>
      <c r="G2">
        <v>3.1330813264389364E-3</v>
      </c>
      <c r="H2">
        <v>1.3796541210126185E-2</v>
      </c>
      <c r="I2">
        <v>4.3264820710399244E-3</v>
      </c>
      <c r="J2">
        <v>1.9586234620360809E-3</v>
      </c>
      <c r="K2">
        <v>1.3596561479946402E-2</v>
      </c>
      <c r="L2">
        <v>3.4161613438254699E-3</v>
      </c>
      <c r="M2">
        <v>2.9052277879333894E-3</v>
      </c>
      <c r="N2">
        <v>1.3340654678743314E-2</v>
      </c>
      <c r="O2">
        <v>1.7008594329325716E-3</v>
      </c>
      <c r="P2">
        <v>2.7863572298515321E-3</v>
      </c>
      <c r="Q2">
        <v>1.3470855723540523E-2</v>
      </c>
      <c r="R2">
        <v>1.9265898599472005E-3</v>
      </c>
      <c r="S2">
        <v>3.5008081564927621E-3</v>
      </c>
      <c r="T2">
        <v>1.3192844140785101E-2</v>
      </c>
      <c r="U2">
        <v>2.095388669030091E-3</v>
      </c>
      <c r="V2">
        <v>3.2552709785429938E-3</v>
      </c>
      <c r="W2">
        <v>1.3362503224097419E-2</v>
      </c>
      <c r="X2">
        <v>2.3119080447792694E-3</v>
      </c>
      <c r="Y2">
        <v>3.1009541228238314E-3</v>
      </c>
      <c r="Z2">
        <v>2.6890921940824634E-6</v>
      </c>
      <c r="AA2">
        <v>-1.1948547564608193E-4</v>
      </c>
    </row>
    <row r="3" spans="1:27" x14ac:dyDescent="0.25">
      <c r="A3" s="8" t="s">
        <v>70</v>
      </c>
      <c r="B3">
        <v>1.6389679468092045E-2</v>
      </c>
      <c r="C3">
        <v>2.5269129388455925E-3</v>
      </c>
      <c r="D3">
        <v>6.5396239916062325E-3</v>
      </c>
      <c r="E3">
        <v>1.6620620062612827E-2</v>
      </c>
      <c r="F3">
        <v>2.1711120100616557E-3</v>
      </c>
      <c r="G3">
        <v>6.6437738522255353E-3</v>
      </c>
      <c r="H3">
        <v>1.6301451691451061E-2</v>
      </c>
      <c r="I3">
        <v>2.334650491673031E-3</v>
      </c>
      <c r="J3">
        <v>5.8789093346684473E-3</v>
      </c>
      <c r="K3">
        <v>1.6257850624522271E-2</v>
      </c>
      <c r="L3">
        <v>2.2814291905978996E-3</v>
      </c>
      <c r="M3">
        <v>6.6013316354283777E-3</v>
      </c>
      <c r="N3">
        <v>1.6317087629769394E-2</v>
      </c>
      <c r="O3">
        <v>2.0129823694334053E-3</v>
      </c>
      <c r="P3">
        <v>6.4074726849050016E-3</v>
      </c>
      <c r="Q3">
        <v>1.6320802387871959E-2</v>
      </c>
      <c r="R3">
        <v>1.7839830442664113E-3</v>
      </c>
      <c r="S3">
        <v>6.5776406460303126E-3</v>
      </c>
      <c r="T3">
        <v>1.6800529748090834E-2</v>
      </c>
      <c r="U3">
        <v>2.065715774758471E-3</v>
      </c>
      <c r="V3">
        <v>6.2814534082983589E-3</v>
      </c>
      <c r="W3">
        <v>1.6389870733127612E-2</v>
      </c>
      <c r="X3">
        <v>1.9459532625426767E-3</v>
      </c>
      <c r="Y3">
        <v>6.5044100234059972E-3</v>
      </c>
      <c r="Z3">
        <v>3.9975649677807268E-5</v>
      </c>
      <c r="AA3">
        <v>5.8167479819748295E-4</v>
      </c>
    </row>
    <row r="4" spans="1:27" x14ac:dyDescent="0.25">
      <c r="A4" s="8" t="s">
        <v>71</v>
      </c>
      <c r="B4">
        <v>7.7915278756661918E-3</v>
      </c>
      <c r="C4">
        <v>6.6091923091034944E-3</v>
      </c>
      <c r="D4">
        <v>6.2877301617033201E-3</v>
      </c>
      <c r="E4">
        <v>8.570031987852415E-3</v>
      </c>
      <c r="F4">
        <v>7.1873930039448699E-3</v>
      </c>
      <c r="G4">
        <v>7.208327863078753E-3</v>
      </c>
      <c r="H4">
        <v>9.1754965280108295E-3</v>
      </c>
      <c r="I4">
        <v>6.8038787386359321E-3</v>
      </c>
      <c r="J4">
        <v>6.3656600319038003E-3</v>
      </c>
      <c r="K4">
        <v>7.2681636097822449E-3</v>
      </c>
      <c r="L4">
        <v>4.3448133857670896E-3</v>
      </c>
      <c r="M4">
        <v>3.5189496096937559E-3</v>
      </c>
      <c r="N4">
        <v>6.4975864032994005E-3</v>
      </c>
      <c r="O4">
        <v>4.7134997532842678E-3</v>
      </c>
      <c r="P4">
        <v>3.8008973888709035E-3</v>
      </c>
      <c r="Q4">
        <v>6.4501923357632041E-3</v>
      </c>
      <c r="R4">
        <v>4.3379806369092397E-3</v>
      </c>
      <c r="S4">
        <v>3.3520828354959447E-3</v>
      </c>
      <c r="T4">
        <v>6.6497145033672152E-3</v>
      </c>
      <c r="U4">
        <v>4.7948635752404671E-3</v>
      </c>
      <c r="V4">
        <v>3.8689558358725269E-3</v>
      </c>
      <c r="W4">
        <v>6.1039571887723122E-3</v>
      </c>
      <c r="X4">
        <v>3.4358404160628611E-3</v>
      </c>
      <c r="Y4">
        <v>2.0623695776503426E-3</v>
      </c>
      <c r="Z4">
        <v>1.8826293261327352E-4</v>
      </c>
      <c r="AA4">
        <v>1.4679521182411609E-2</v>
      </c>
    </row>
    <row r="5" spans="1:27" x14ac:dyDescent="0.25">
      <c r="A5" s="8" t="s">
        <v>72</v>
      </c>
      <c r="B5">
        <v>8.2871268515853115E-4</v>
      </c>
      <c r="C5">
        <v>2.4797576991970323E-3</v>
      </c>
      <c r="D5">
        <v>1.4623274580246042E-3</v>
      </c>
      <c r="E5">
        <v>5.6776048358581294E-4</v>
      </c>
      <c r="F5">
        <v>2.3412567575575166E-3</v>
      </c>
      <c r="G5">
        <v>1.2551625028119297E-3</v>
      </c>
      <c r="H5">
        <v>8.4814178303639284E-4</v>
      </c>
      <c r="I5">
        <v>2.4246152306394257E-3</v>
      </c>
      <c r="J5">
        <v>1.2304352500581196E-3</v>
      </c>
      <c r="K5">
        <v>1.0179464459828202E-3</v>
      </c>
      <c r="L5">
        <v>2.662261270166103E-3</v>
      </c>
      <c r="M5">
        <v>6.4046549385808648E-4</v>
      </c>
      <c r="N5">
        <v>4.9980832937436201E-4</v>
      </c>
      <c r="O5">
        <v>2.6155640187777527E-3</v>
      </c>
      <c r="P5">
        <v>5.5971703312587937E-4</v>
      </c>
      <c r="Q5">
        <v>4.9283182151803264E-4</v>
      </c>
      <c r="R5">
        <v>2.9686421573276501E-3</v>
      </c>
      <c r="S5">
        <v>5.0200162691653623E-4</v>
      </c>
      <c r="T5">
        <v>3.3665632322398762E-4</v>
      </c>
      <c r="U5">
        <v>2.3434263404025408E-3</v>
      </c>
      <c r="V5">
        <v>1.138927584725025E-3</v>
      </c>
      <c r="W5">
        <v>6.2240430488896511E-4</v>
      </c>
      <c r="X5">
        <v>2.7190741778656134E-3</v>
      </c>
      <c r="Y5">
        <v>3.8575909928877089E-4</v>
      </c>
      <c r="Z5">
        <v>1.6665882212030741E-5</v>
      </c>
      <c r="AA5">
        <v>5.2825523369872751E-4</v>
      </c>
    </row>
    <row r="6" spans="1:27" x14ac:dyDescent="0.25">
      <c r="A6" s="8" t="s">
        <v>73</v>
      </c>
      <c r="B6">
        <v>3.9363852545030234E-3</v>
      </c>
      <c r="C6">
        <v>1.1778849071185904E-2</v>
      </c>
      <c r="D6">
        <v>6.9460554256168695E-3</v>
      </c>
      <c r="E6">
        <v>2.6968622970326116E-3</v>
      </c>
      <c r="F6">
        <v>1.1120969598398204E-2</v>
      </c>
      <c r="G6">
        <v>5.9620218883566656E-3</v>
      </c>
      <c r="H6">
        <v>4.028673469422866E-3</v>
      </c>
      <c r="I6">
        <v>1.1516922345537271E-2</v>
      </c>
      <c r="J6">
        <v>5.8445674377760682E-3</v>
      </c>
      <c r="K6">
        <v>4.8352456184183957E-3</v>
      </c>
      <c r="L6">
        <v>1.264574103328899E-2</v>
      </c>
      <c r="M6">
        <v>3.042211095825911E-3</v>
      </c>
      <c r="N6">
        <v>2.3740895645282195E-3</v>
      </c>
      <c r="O6">
        <v>1.2423929089194326E-2</v>
      </c>
      <c r="P6">
        <v>2.658655907347927E-3</v>
      </c>
      <c r="Q6">
        <v>2.3409511522106551E-3</v>
      </c>
      <c r="R6">
        <v>1.4101050247306337E-2</v>
      </c>
      <c r="S6">
        <v>2.3845077278535471E-3</v>
      </c>
      <c r="T6">
        <v>1.5991175353139411E-3</v>
      </c>
      <c r="U6">
        <v>1.1131275116912068E-2</v>
      </c>
      <c r="V6">
        <v>5.4099060274438691E-3</v>
      </c>
      <c r="W6">
        <v>2.9564204482225845E-3</v>
      </c>
      <c r="X6">
        <v>1.2915602344861664E-2</v>
      </c>
      <c r="Y6">
        <v>1.8323557216216617E-3</v>
      </c>
      <c r="Z6">
        <v>7.9162940507146012E-5</v>
      </c>
      <c r="AA6">
        <v>2.5092123600689558E-3</v>
      </c>
    </row>
    <row r="7" spans="1:27" x14ac:dyDescent="0.25">
      <c r="A7" s="8" t="s">
        <v>74</v>
      </c>
      <c r="B7">
        <v>9.9089754880755769E-3</v>
      </c>
      <c r="C7">
        <v>2.3122343913154108E-2</v>
      </c>
      <c r="D7">
        <v>1.4591628169335588E-2</v>
      </c>
      <c r="E7">
        <v>9.6179645727018266E-3</v>
      </c>
      <c r="F7">
        <v>2.3401741078398836E-2</v>
      </c>
      <c r="G7">
        <v>1.4535633070850934E-2</v>
      </c>
      <c r="H7">
        <v>9.2873122615596271E-3</v>
      </c>
      <c r="I7">
        <v>2.3351953188549213E-2</v>
      </c>
      <c r="J7">
        <v>1.4503686199490296E-2</v>
      </c>
      <c r="K7">
        <v>9.7340922646007126E-3</v>
      </c>
      <c r="L7">
        <v>2.2997536836091979E-2</v>
      </c>
      <c r="M7">
        <v>1.4453260513194821E-2</v>
      </c>
      <c r="N7">
        <v>9.7825719120487719E-3</v>
      </c>
      <c r="O7">
        <v>2.2996188381648307E-2</v>
      </c>
      <c r="P7">
        <v>1.4443605836297307E-2</v>
      </c>
      <c r="Q7">
        <v>9.838082268878591E-3</v>
      </c>
      <c r="R7">
        <v>2.3047737559441055E-2</v>
      </c>
      <c r="S7">
        <v>1.4535401130404921E-2</v>
      </c>
      <c r="T7">
        <v>9.8346079642471582E-3</v>
      </c>
      <c r="U7">
        <v>2.3260667878544798E-2</v>
      </c>
      <c r="V7">
        <v>1.4535350755155363E-2</v>
      </c>
      <c r="W7">
        <v>9.8515708913266987E-3</v>
      </c>
      <c r="X7">
        <v>2.3001815876557336E-2</v>
      </c>
      <c r="Y7">
        <v>1.4474965497203941E-2</v>
      </c>
      <c r="Z7">
        <v>6.4809675571857376E-5</v>
      </c>
      <c r="AA7">
        <v>4.274906201269915E-3</v>
      </c>
    </row>
    <row r="8" spans="1:27" x14ac:dyDescent="0.25">
      <c r="A8" s="8" t="s">
        <v>75</v>
      </c>
      <c r="B8">
        <v>9.78697955681526E-3</v>
      </c>
      <c r="C8">
        <v>2.2837669490253263E-2</v>
      </c>
      <c r="D8">
        <v>1.4411981013152332E-2</v>
      </c>
      <c r="E8">
        <v>9.4995514687146888E-3</v>
      </c>
      <c r="F8">
        <v>2.3113626812760815E-2</v>
      </c>
      <c r="G8">
        <v>1.4356675307248564E-2</v>
      </c>
      <c r="H8">
        <v>9.1729700362087035E-3</v>
      </c>
      <c r="I8">
        <v>2.3064451894453504E-2</v>
      </c>
      <c r="J8">
        <v>1.432512175488717E-2</v>
      </c>
      <c r="K8">
        <v>9.6142494360234431E-3</v>
      </c>
      <c r="L8">
        <v>2.271439899541524E-2</v>
      </c>
      <c r="M8">
        <v>1.4275316892466619E-2</v>
      </c>
      <c r="N8">
        <v>9.6621322185640544E-3</v>
      </c>
      <c r="O8">
        <v>2.27130671426834E-2</v>
      </c>
      <c r="P8">
        <v>1.4265781080662733E-2</v>
      </c>
      <c r="Q8">
        <v>9.7169591507871422E-3</v>
      </c>
      <c r="R8">
        <v>2.2763981664556562E-2</v>
      </c>
      <c r="S8">
        <v>1.4356446222374324E-2</v>
      </c>
      <c r="T8">
        <v>9.7135276206110014E-3</v>
      </c>
      <c r="U8">
        <v>2.2974290458094532E-2</v>
      </c>
      <c r="V8">
        <v>1.435639646732768E-2</v>
      </c>
      <c r="W8">
        <v>9.7302817059098275E-3</v>
      </c>
      <c r="X8">
        <v>2.2718625353791808E-2</v>
      </c>
      <c r="Y8">
        <v>1.4296754652105231E-2</v>
      </c>
      <c r="Z8">
        <v>6.4011760920077037E-5</v>
      </c>
      <c r="AA8">
        <v>4.2222750121321461E-3</v>
      </c>
    </row>
    <row r="9" spans="1:27" x14ac:dyDescent="0.25">
      <c r="A9" s="8" t="s">
        <v>76</v>
      </c>
      <c r="B9">
        <v>5.1487013300517977E-2</v>
      </c>
      <c r="C9">
        <v>4.3512917143882737E-2</v>
      </c>
      <c r="D9">
        <v>3.8566584929833878E-2</v>
      </c>
      <c r="E9">
        <v>5.0929739682672739E-2</v>
      </c>
      <c r="F9">
        <v>4.5782866038914252E-2</v>
      </c>
      <c r="G9">
        <v>3.7303880237348458E-2</v>
      </c>
      <c r="H9">
        <v>5.2475132935219646E-2</v>
      </c>
      <c r="I9">
        <v>4.8046385541339665E-2</v>
      </c>
      <c r="J9">
        <v>3.4372882021271561E-2</v>
      </c>
      <c r="K9">
        <v>5.157207076869276E-2</v>
      </c>
      <c r="L9">
        <v>4.5402543948894689E-2</v>
      </c>
      <c r="M9">
        <v>3.0343037021348052E-2</v>
      </c>
      <c r="N9">
        <v>4.8191550494904381E-2</v>
      </c>
      <c r="O9">
        <v>4.3564337787527968E-2</v>
      </c>
      <c r="P9">
        <v>2.9919164291638094E-2</v>
      </c>
      <c r="Q9">
        <v>4.8299760750173483E-2</v>
      </c>
      <c r="R9">
        <v>4.4913585452985752E-2</v>
      </c>
      <c r="S9">
        <v>3.0171485588246887E-2</v>
      </c>
      <c r="T9">
        <v>4.7955733548168095E-2</v>
      </c>
      <c r="U9">
        <v>4.3061533594035625E-2</v>
      </c>
      <c r="V9">
        <v>3.3171982717485428E-2</v>
      </c>
      <c r="W9">
        <v>4.8543033300129754E-2</v>
      </c>
      <c r="X9">
        <v>4.332792942203828E-2</v>
      </c>
      <c r="Y9">
        <v>2.7796844097607062E-2</v>
      </c>
      <c r="Z9">
        <v>3.7410237591238631E-4</v>
      </c>
      <c r="AA9">
        <v>2.1873197877164113E-2</v>
      </c>
    </row>
    <row r="10" spans="1:27" x14ac:dyDescent="0.25">
      <c r="A10" s="8" t="s">
        <v>77</v>
      </c>
      <c r="B10">
        <v>5.8144263960604868E-2</v>
      </c>
      <c r="E10">
        <v>5.9056331612280195E-2</v>
      </c>
      <c r="H10">
        <v>5.907580030803905E-2</v>
      </c>
      <c r="K10">
        <v>5.4608523993147917E-2</v>
      </c>
      <c r="N10">
        <v>5.2848915965948338E-2</v>
      </c>
      <c r="Q10">
        <v>5.4106826748982824E-2</v>
      </c>
      <c r="T10">
        <v>5.4356932519039468E-2</v>
      </c>
      <c r="W10">
        <v>5.1477898265059371E-2</v>
      </c>
    </row>
    <row r="11" spans="1:27" s="3" customFormat="1" x14ac:dyDescent="0.25">
      <c r="A11" s="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7" x14ac:dyDescent="0.25">
      <c r="A12" s="2"/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7" x14ac:dyDescent="0.25">
      <c r="C13" s="8"/>
    </row>
    <row r="15" spans="1:27" x14ac:dyDescent="0.25">
      <c r="C15" s="8"/>
    </row>
    <row r="18" spans="1:27" s="3" customFormat="1" ht="15.75" customHeight="1" x14ac:dyDescent="0.25">
      <c r="A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27" s="2" customFormat="1" x14ac:dyDescent="0.25">
      <c r="B19" s="2" t="s">
        <v>17</v>
      </c>
      <c r="C19" s="2" t="s">
        <v>25</v>
      </c>
      <c r="D19" s="2" t="s">
        <v>26</v>
      </c>
      <c r="E19" s="2" t="s">
        <v>18</v>
      </c>
      <c r="F19" s="2" t="s">
        <v>27</v>
      </c>
      <c r="G19" s="2" t="s">
        <v>28</v>
      </c>
      <c r="H19" s="2" t="s">
        <v>19</v>
      </c>
      <c r="I19" s="2" t="s">
        <v>29</v>
      </c>
      <c r="J19" s="2" t="s">
        <v>30</v>
      </c>
      <c r="K19" s="2" t="s">
        <v>20</v>
      </c>
      <c r="L19" s="2" t="s">
        <v>31</v>
      </c>
      <c r="M19" s="2" t="s">
        <v>32</v>
      </c>
      <c r="N19" s="2" t="s">
        <v>33</v>
      </c>
      <c r="O19" s="2" t="s">
        <v>36</v>
      </c>
      <c r="P19" s="2" t="s">
        <v>35</v>
      </c>
      <c r="Q19" s="2" t="s">
        <v>21</v>
      </c>
      <c r="R19" s="2" t="s">
        <v>34</v>
      </c>
      <c r="S19" s="2" t="s">
        <v>37</v>
      </c>
      <c r="T19" s="2" t="s">
        <v>22</v>
      </c>
      <c r="U19" s="2" t="s">
        <v>38</v>
      </c>
      <c r="V19" s="2" t="s">
        <v>39</v>
      </c>
      <c r="W19" s="2" t="s">
        <v>40</v>
      </c>
      <c r="X19" s="2" t="s">
        <v>41</v>
      </c>
      <c r="Y19" s="2" t="s">
        <v>42</v>
      </c>
      <c r="Z19" s="2" t="s">
        <v>23</v>
      </c>
      <c r="AA19" s="2" t="s">
        <v>24</v>
      </c>
    </row>
    <row r="20" spans="1:27" s="36" customFormat="1" ht="45" x14ac:dyDescent="0.25">
      <c r="A20" s="35" t="s">
        <v>13</v>
      </c>
      <c r="B20" s="37">
        <f>(C$20^2+D$20^2)^0.5</f>
        <v>7.9384255543247254E-2</v>
      </c>
      <c r="C20" s="37">
        <f>(C$9^2+((TypeB!$D$2+TypeB!$G2)*100)^2)^0.5</f>
        <v>6.7032633533075522E-2</v>
      </c>
      <c r="D20" s="37">
        <f>(D9^2+((TypeB!$F$2+TypeB!$H2)*100)^2)^0.5</f>
        <v>4.2526298566604434E-2</v>
      </c>
      <c r="E20" s="37">
        <f>(F$20^2+G$20^2)^0.5</f>
        <v>8.4498214408311567E-2</v>
      </c>
      <c r="F20" s="37">
        <f>(F$9^2+((TypeB!$D$3+TypeB!$G3)*100)^2)^0.5</f>
        <v>7.3593959145795099E-2</v>
      </c>
      <c r="G20" s="37">
        <f>(G9^2+((TypeB!$F$3+TypeB!$H3)*100)^2)^0.5</f>
        <v>4.1519602785190915E-2</v>
      </c>
      <c r="H20" s="37">
        <f>(I$20^2+J$20^2)^0.5</f>
        <v>7.9421230754274943E-2</v>
      </c>
      <c r="I20" s="37">
        <f>(I$9^2+((TypeB!$D$4+TypeB!$G4)*100)^2)^0.5</f>
        <v>6.9487086307999033E-2</v>
      </c>
      <c r="J20" s="37">
        <f>(J9^2+((TypeB!$F$4+TypeB!$H$4)*100)^2)^0.5</f>
        <v>3.8461366732716107E-2</v>
      </c>
      <c r="K20" s="37">
        <f>(L$20^2+M$20^2)^0.5</f>
        <v>7.0464687454988781E-2</v>
      </c>
      <c r="L20" s="37">
        <f>(L$9^2+((TypeB!$D$5+TypeB!$G5)*100)^2)^0.5</f>
        <v>5.2568844873490367E-2</v>
      </c>
      <c r="M20" s="37">
        <f>(M9^2+((TypeB!$F$5+TypeB!$H$5)*100)^2)^0.5</f>
        <v>4.6923221615700665E-2</v>
      </c>
      <c r="N20" s="37">
        <f>(O$20^2+P$20^2)^0.5</f>
        <v>6.9863775184552251E-2</v>
      </c>
      <c r="O20" s="37">
        <f>(O$9^2+((TypeB!$D$6+TypeB!$G6)*100)^2)^0.5</f>
        <v>5.1972748764568109E-2</v>
      </c>
      <c r="P20" s="37">
        <f>(P9^2+((TypeB!$F$6+TypeB!$H$6)*100)^2)^0.5</f>
        <v>4.6688119140662995E-2</v>
      </c>
      <c r="Q20" s="37">
        <f>(R$20^2+S$20^2)^0.5</f>
        <v>7.0939864039235981E-2</v>
      </c>
      <c r="R20" s="37">
        <f>(R$9^2+((TypeB!$D$7+TypeB!$G7)*100)^2)^0.5</f>
        <v>5.3343496547883708E-2</v>
      </c>
      <c r="S20" s="37">
        <f>(S9^2+((TypeB!$F$7+TypeB!$H$7)*100)^2)^0.5</f>
        <v>4.6764684174611985E-2</v>
      </c>
      <c r="T20" s="37">
        <f>(U$20^2+V$20^2)^0.5</f>
        <v>7.7934823311687065E-2</v>
      </c>
      <c r="U20" s="37">
        <f>(U$9^2+((AVERAGE(TypeB!$D$2:$D$4)+AVERAGE(TypeB!$G$2:$G$4))*100)^2)^0.5</f>
        <v>6.8238987812404991E-2</v>
      </c>
      <c r="V20" s="37">
        <f>(V$9^2+((AVERAGE(TypeB!$F$2:$F$4)+AVERAGE(TypeB!$H$2:$H$4))*100)^2)^0.5</f>
        <v>3.7646742581029832E-2</v>
      </c>
      <c r="W20" s="37">
        <f>(X$20^2+Y$20^2)^0.5</f>
        <v>6.8612474107922455E-2</v>
      </c>
      <c r="X20" s="37">
        <f>(X$9^2+((AVERAGE(TypeB!$D$5:$D$7)+AVERAGE(TypeB!$G$5:$G$7))*100)^2)^0.5</f>
        <v>5.1519243717114978E-2</v>
      </c>
      <c r="Y20" s="37">
        <f>(Y$9^2+((AVERAGE(TypeB!$F$5:$F$7)+AVERAGE(TypeB!$H$5:$H$7))*100)^2)^0.5</f>
        <v>4.5314888613201279E-2</v>
      </c>
      <c r="Z20" s="36">
        <f>Z9</f>
        <v>3.7410237591238631E-4</v>
      </c>
      <c r="AA20" s="36">
        <f>AA9</f>
        <v>2.1873197877164113E-2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sqref="A1:XFD10"/>
    </sheetView>
  </sheetViews>
  <sheetFormatPr defaultRowHeight="15" x14ac:dyDescent="0.25"/>
  <cols>
    <col min="1" max="1" width="13.5703125" customWidth="1"/>
  </cols>
  <sheetData>
    <row r="1" spans="1:27" x14ac:dyDescent="0.25">
      <c r="A1" s="6"/>
      <c r="B1" s="7" t="s">
        <v>43</v>
      </c>
      <c r="C1" s="7" t="s">
        <v>44</v>
      </c>
      <c r="D1" s="7" t="s">
        <v>45</v>
      </c>
      <c r="E1" s="7" t="s">
        <v>46</v>
      </c>
      <c r="F1" s="7" t="s">
        <v>47</v>
      </c>
      <c r="G1" s="7" t="s">
        <v>48</v>
      </c>
      <c r="H1" s="7" t="s">
        <v>49</v>
      </c>
      <c r="I1" s="7" t="s">
        <v>50</v>
      </c>
      <c r="J1" s="7" t="s">
        <v>51</v>
      </c>
      <c r="K1" s="7" t="s">
        <v>52</v>
      </c>
      <c r="L1" s="7" t="s">
        <v>53</v>
      </c>
      <c r="M1" s="7" t="s">
        <v>54</v>
      </c>
      <c r="N1" s="7" t="s">
        <v>55</v>
      </c>
      <c r="O1" s="7" t="s">
        <v>56</v>
      </c>
      <c r="P1" s="7" t="s">
        <v>57</v>
      </c>
      <c r="Q1" s="7" t="s">
        <v>58</v>
      </c>
      <c r="R1" s="7" t="s">
        <v>59</v>
      </c>
      <c r="S1" s="7" t="s">
        <v>60</v>
      </c>
      <c r="T1" s="7" t="s">
        <v>61</v>
      </c>
      <c r="U1" s="7" t="s">
        <v>62</v>
      </c>
      <c r="V1" s="7" t="s">
        <v>63</v>
      </c>
      <c r="W1" s="7" t="s">
        <v>64</v>
      </c>
      <c r="X1" t="s">
        <v>65</v>
      </c>
      <c r="Y1" t="s">
        <v>66</v>
      </c>
      <c r="Z1" t="s">
        <v>67</v>
      </c>
      <c r="AA1" t="s">
        <v>68</v>
      </c>
    </row>
    <row r="2" spans="1:27" x14ac:dyDescent="0.25">
      <c r="A2" s="8" t="s">
        <v>69</v>
      </c>
      <c r="B2">
        <v>1.2283355230361739E-2</v>
      </c>
      <c r="C2">
        <v>4.8969545065819832E-4</v>
      </c>
      <c r="D2">
        <v>1.9576874973016795E-3</v>
      </c>
      <c r="E2">
        <v>1.0924696236129001E-2</v>
      </c>
      <c r="F2">
        <v>5.385284560020003E-4</v>
      </c>
      <c r="G2">
        <v>2.5344104498933443E-3</v>
      </c>
      <c r="H2">
        <v>1.041557390981116E-2</v>
      </c>
      <c r="I2">
        <v>3.4779233639379492E-3</v>
      </c>
      <c r="J2">
        <v>-4.5015324983469022E-4</v>
      </c>
      <c r="K2">
        <v>9.9441853092555217E-3</v>
      </c>
      <c r="L2">
        <v>2.3919671381190371E-3</v>
      </c>
      <c r="M2">
        <v>5.3736508199764396E-4</v>
      </c>
      <c r="N2">
        <v>9.5509287900478312E-3</v>
      </c>
      <c r="O2">
        <v>1.5317612440674704E-3</v>
      </c>
      <c r="P2">
        <v>2.0147447548624089E-3</v>
      </c>
      <c r="Q2">
        <v>9.1984406085021207E-3</v>
      </c>
      <c r="R2">
        <v>-8.768830603295579E-5</v>
      </c>
      <c r="S2">
        <v>1.7804633139299653E-3</v>
      </c>
      <c r="T2">
        <v>9.9233559612540278E-3</v>
      </c>
      <c r="U2">
        <v>1.5015730294489402E-3</v>
      </c>
      <c r="V2">
        <v>1.3473562601802676E-3</v>
      </c>
      <c r="W2">
        <v>9.2041184398370009E-3</v>
      </c>
      <c r="X2">
        <v>1.2801890524179252E-3</v>
      </c>
      <c r="Y2">
        <v>1.4443096217588481E-3</v>
      </c>
      <c r="Z2">
        <v>1.4977456043281496E-5</v>
      </c>
      <c r="AA2">
        <v>2.1121373142678638E-5</v>
      </c>
    </row>
    <row r="3" spans="1:27" x14ac:dyDescent="0.25">
      <c r="A3" s="8" t="s">
        <v>70</v>
      </c>
      <c r="B3">
        <v>1.1903861106671718E-2</v>
      </c>
      <c r="C3">
        <v>1.3509907968124003E-2</v>
      </c>
      <c r="D3">
        <v>1.6842338970530349E-2</v>
      </c>
      <c r="E3">
        <v>8.6662346520165311E-3</v>
      </c>
      <c r="F3">
        <v>8.7122852609373726E-3</v>
      </c>
      <c r="G3">
        <v>1.4332830061080108E-2</v>
      </c>
      <c r="H3">
        <v>6.9424257340698096E-3</v>
      </c>
      <c r="I3">
        <v>4.8777411378936701E-3</v>
      </c>
      <c r="J3">
        <v>1.2779782019681055E-2</v>
      </c>
      <c r="K3">
        <v>6.9414443519965965E-3</v>
      </c>
      <c r="L3">
        <v>4.4974162400311544E-3</v>
      </c>
      <c r="M3">
        <v>1.2613805757087411E-2</v>
      </c>
      <c r="N3">
        <v>6.3366607089848015E-3</v>
      </c>
      <c r="O3">
        <v>3.0849292206522644E-3</v>
      </c>
      <c r="P3">
        <v>1.1949800879605399E-2</v>
      </c>
      <c r="Q3">
        <v>6.1009027202103766E-3</v>
      </c>
      <c r="R3">
        <v>2.4679128256161909E-3</v>
      </c>
      <c r="S3">
        <v>1.1725238472983839E-2</v>
      </c>
      <c r="T3">
        <v>7.0972600500112098E-3</v>
      </c>
      <c r="U3">
        <v>5.4357091949734275E-3</v>
      </c>
      <c r="V3">
        <v>1.2715752242141292E-2</v>
      </c>
      <c r="W3">
        <v>6.0671213509226191E-3</v>
      </c>
      <c r="X3">
        <v>1.8598592489617815E-3</v>
      </c>
      <c r="Y3">
        <v>1.1660450072648286E-2</v>
      </c>
      <c r="Z3">
        <v>3.2855466316477038E-4</v>
      </c>
      <c r="AA3">
        <v>1.6708225792774877E-2</v>
      </c>
    </row>
    <row r="4" spans="1:27" x14ac:dyDescent="0.25">
      <c r="A4" s="8" t="s">
        <v>71</v>
      </c>
      <c r="B4">
        <v>1.1903861106671718E-2</v>
      </c>
      <c r="C4">
        <v>1.3509907968124003E-2</v>
      </c>
      <c r="D4">
        <v>1.6842338970530349E-2</v>
      </c>
      <c r="E4">
        <v>8.6662346520165311E-3</v>
      </c>
      <c r="F4">
        <v>8.7122852609373726E-3</v>
      </c>
      <c r="G4">
        <v>1.4332830061080108E-2</v>
      </c>
      <c r="H4">
        <v>6.9424257340698096E-3</v>
      </c>
      <c r="I4">
        <v>4.8777411378936701E-3</v>
      </c>
      <c r="J4">
        <v>1.2779782019681055E-2</v>
      </c>
      <c r="K4">
        <v>6.9414443519965965E-3</v>
      </c>
      <c r="L4">
        <v>4.4974162400311544E-3</v>
      </c>
      <c r="M4">
        <v>1.2613805757087411E-2</v>
      </c>
      <c r="N4">
        <v>6.3366607089848015E-3</v>
      </c>
      <c r="O4">
        <v>3.0849292206522644E-3</v>
      </c>
      <c r="P4">
        <v>1.1949800879605399E-2</v>
      </c>
      <c r="Q4">
        <v>6.1009027202103766E-3</v>
      </c>
      <c r="R4">
        <v>2.4679128256161909E-3</v>
      </c>
      <c r="S4">
        <v>1.1725238472983839E-2</v>
      </c>
      <c r="T4">
        <v>7.0972600500112098E-3</v>
      </c>
      <c r="U4">
        <v>5.4357091949734275E-3</v>
      </c>
      <c r="V4">
        <v>1.2715752242141292E-2</v>
      </c>
      <c r="W4">
        <v>6.0671213509226191E-3</v>
      </c>
      <c r="X4">
        <v>1.8598592489617815E-3</v>
      </c>
      <c r="Y4">
        <v>1.1660450072648286E-2</v>
      </c>
      <c r="Z4">
        <v>3.2855466316477038E-4</v>
      </c>
      <c r="AA4">
        <v>1.6708225792774877E-2</v>
      </c>
    </row>
    <row r="5" spans="1:27" x14ac:dyDescent="0.25">
      <c r="A5" s="8" t="s">
        <v>72</v>
      </c>
      <c r="B5">
        <v>4.5745593256572224E-4</v>
      </c>
      <c r="C5">
        <v>3.5665856215678086E-4</v>
      </c>
      <c r="D5">
        <v>1.0871010115847191E-3</v>
      </c>
      <c r="E5">
        <v>6.6429469388575084E-5</v>
      </c>
      <c r="F5">
        <v>9.7693177335579897E-5</v>
      </c>
      <c r="G5">
        <v>2.1678200217779993E-4</v>
      </c>
      <c r="H5">
        <v>1.1118045837883043E-4</v>
      </c>
      <c r="I5">
        <v>2.7770916021773123E-4</v>
      </c>
      <c r="J5">
        <v>3.8338602932670642E-4</v>
      </c>
      <c r="K5">
        <v>3.0797705683563834E-5</v>
      </c>
      <c r="L5">
        <v>2.5274024824545126E-4</v>
      </c>
      <c r="M5">
        <v>1.5261441863304799E-4</v>
      </c>
      <c r="N5">
        <v>1.6074169955528826E-5</v>
      </c>
      <c r="O5">
        <v>6.5642183900152301E-5</v>
      </c>
      <c r="P5">
        <v>2.0787569271740131E-4</v>
      </c>
      <c r="Q5">
        <v>1.5350117564900595E-5</v>
      </c>
      <c r="R5">
        <v>2.0143897283887339E-4</v>
      </c>
      <c r="S5">
        <v>2.6393474200497104E-4</v>
      </c>
      <c r="T5">
        <v>8.8423048041122042E-5</v>
      </c>
      <c r="U5">
        <v>6.2040919482994681E-6</v>
      </c>
      <c r="V5">
        <v>4.1739450438763465E-4</v>
      </c>
      <c r="W5">
        <v>4.7159913969990646E-5</v>
      </c>
      <c r="X5">
        <v>1.7273102662581708E-4</v>
      </c>
      <c r="Y5">
        <v>2.0813463421533984E-4</v>
      </c>
      <c r="Z5">
        <v>1.0919556700781781E-5</v>
      </c>
      <c r="AA5">
        <v>1.2794368741764285E-4</v>
      </c>
    </row>
    <row r="6" spans="1:27" x14ac:dyDescent="0.25">
      <c r="A6" s="8" t="s">
        <v>73</v>
      </c>
      <c r="B6">
        <v>2.1729156796871808E-3</v>
      </c>
      <c r="C6">
        <v>1.694128170244709E-3</v>
      </c>
      <c r="D6">
        <v>5.163729805027416E-3</v>
      </c>
      <c r="E6">
        <v>3.1553997959573167E-4</v>
      </c>
      <c r="F6">
        <v>4.6404259234400453E-4</v>
      </c>
      <c r="G6">
        <v>1.0297145103445498E-3</v>
      </c>
      <c r="H6">
        <v>5.2810717729944454E-4</v>
      </c>
      <c r="I6">
        <v>1.3191185110342234E-3</v>
      </c>
      <c r="J6">
        <v>1.8210836393018554E-3</v>
      </c>
      <c r="K6">
        <v>1.4628910199692821E-4</v>
      </c>
      <c r="L6">
        <v>1.2005161791658935E-3</v>
      </c>
      <c r="M6">
        <v>7.2491848850697788E-4</v>
      </c>
      <c r="N6">
        <v>7.6352307288761917E-5</v>
      </c>
      <c r="O6">
        <v>3.1180037352572342E-4</v>
      </c>
      <c r="P6">
        <v>9.874095404076562E-4</v>
      </c>
      <c r="Q6">
        <v>7.2913058433277827E-5</v>
      </c>
      <c r="R6">
        <v>9.5683512098464858E-4</v>
      </c>
      <c r="S6">
        <v>1.2536900245236125E-3</v>
      </c>
      <c r="T6">
        <v>4.2000947819532968E-4</v>
      </c>
      <c r="U6">
        <v>2.9469436754422472E-5</v>
      </c>
      <c r="V6">
        <v>1.9826238958412646E-3</v>
      </c>
      <c r="W6">
        <v>2.2400959135745557E-4</v>
      </c>
      <c r="X6">
        <v>8.2047237647263111E-4</v>
      </c>
      <c r="Y6">
        <v>9.8863951252286435E-4</v>
      </c>
      <c r="Z6">
        <v>5.1867894328713458E-5</v>
      </c>
      <c r="AA6">
        <v>6.0773251523380347E-4</v>
      </c>
    </row>
    <row r="7" spans="1:27" x14ac:dyDescent="0.25">
      <c r="A7" s="8" t="s">
        <v>74</v>
      </c>
      <c r="B7">
        <v>3.7467735504109678E-3</v>
      </c>
      <c r="C7">
        <v>1.8227430465370172E-3</v>
      </c>
      <c r="D7">
        <v>1.2064618327292224E-2</v>
      </c>
      <c r="E7">
        <v>4.7760325062920399E-3</v>
      </c>
      <c r="F7">
        <v>1.2630591214169407E-3</v>
      </c>
      <c r="G7">
        <v>1.1938657007499645E-2</v>
      </c>
      <c r="H7">
        <v>4.7039441165184276E-3</v>
      </c>
      <c r="I7">
        <v>6.2581554639561858E-4</v>
      </c>
      <c r="J7">
        <v>1.2039376372374094E-2</v>
      </c>
      <c r="K7">
        <v>4.9039055807767566E-3</v>
      </c>
      <c r="L7">
        <v>6.1764273014861188E-4</v>
      </c>
      <c r="M7">
        <v>1.2008244361562241E-2</v>
      </c>
      <c r="N7">
        <v>5.6440013420347929E-3</v>
      </c>
      <c r="O7">
        <v>5.9276930011217886E-4</v>
      </c>
      <c r="P7">
        <v>1.1997522516975376E-2</v>
      </c>
      <c r="Q7">
        <v>5.9807345756108269E-3</v>
      </c>
      <c r="R7">
        <v>5.3414624763104543E-4</v>
      </c>
      <c r="S7">
        <v>1.2013453056877158E-2</v>
      </c>
      <c r="T7">
        <v>5.0966185349029811E-3</v>
      </c>
      <c r="U7">
        <v>7.7534389566517273E-4</v>
      </c>
      <c r="V7">
        <v>1.2013973102366297E-2</v>
      </c>
      <c r="W7">
        <v>5.8508397607206887E-3</v>
      </c>
      <c r="X7">
        <v>3.1423950224531414E-4</v>
      </c>
      <c r="Y7">
        <v>1.2005948662907141E-2</v>
      </c>
      <c r="Z7">
        <v>3.7944686377008948E-5</v>
      </c>
      <c r="AA7">
        <v>2.1170615231377032E-3</v>
      </c>
    </row>
    <row r="8" spans="1:27" x14ac:dyDescent="0.25">
      <c r="A8" s="8" t="s">
        <v>75</v>
      </c>
      <c r="B8">
        <v>3.7006445505911611E-3</v>
      </c>
      <c r="C8">
        <v>1.8003020549654724E-3</v>
      </c>
      <c r="D8">
        <v>1.1916082855596942E-2</v>
      </c>
      <c r="E8">
        <v>4.7172316207680209E-3</v>
      </c>
      <c r="F8">
        <v>1.2475087677058508E-3</v>
      </c>
      <c r="G8">
        <v>1.1791672328671836E-2</v>
      </c>
      <c r="H8">
        <v>4.6460307586963468E-3</v>
      </c>
      <c r="I8">
        <v>6.1811071853812793E-4</v>
      </c>
      <c r="J8">
        <v>1.1891151671030477E-2</v>
      </c>
      <c r="K8">
        <v>4.8435303655126292E-3</v>
      </c>
      <c r="L8">
        <v>6.100385232211329E-4</v>
      </c>
      <c r="M8">
        <v>1.1860402946932328E-2</v>
      </c>
      <c r="N8">
        <v>5.5745143198310749E-3</v>
      </c>
      <c r="O8">
        <v>5.8547132638353907E-4</v>
      </c>
      <c r="P8">
        <v>1.1849813106044209E-2</v>
      </c>
      <c r="Q8">
        <v>5.9071018085250226E-3</v>
      </c>
      <c r="R8">
        <v>5.2757002095782672E-4</v>
      </c>
      <c r="S8">
        <v>1.1865547514564584E-2</v>
      </c>
      <c r="T8">
        <v>5.0338707033847473E-3</v>
      </c>
      <c r="U8">
        <v>7.6579812570010401E-4</v>
      </c>
      <c r="V8">
        <v>1.1866061157430786E-2</v>
      </c>
      <c r="W8">
        <v>5.7788062143542696E-3</v>
      </c>
      <c r="X8">
        <v>3.1037069252211634E-4</v>
      </c>
      <c r="Y8">
        <v>1.1858135512137167E-2</v>
      </c>
      <c r="Z8">
        <v>3.7477524322110896E-5</v>
      </c>
      <c r="AA8">
        <v>2.0909969827256928E-3</v>
      </c>
    </row>
    <row r="9" spans="1:27" x14ac:dyDescent="0.25">
      <c r="A9" s="8" t="s">
        <v>76</v>
      </c>
      <c r="B9">
        <v>4.1964637673983514E-2</v>
      </c>
      <c r="C9">
        <v>3.1003941612116385E-2</v>
      </c>
      <c r="D9">
        <v>5.2722178098986737E-2</v>
      </c>
      <c r="E9">
        <v>3.3289937140525812E-2</v>
      </c>
      <c r="F9">
        <v>1.9674650337926602E-2</v>
      </c>
      <c r="G9">
        <v>4.4021457411069949E-2</v>
      </c>
      <c r="H9">
        <v>2.9474563313946572E-2</v>
      </c>
      <c r="I9">
        <v>1.5170634869297641E-2</v>
      </c>
      <c r="J9">
        <v>3.8821646099859754E-2</v>
      </c>
      <c r="K9">
        <v>2.8816893480758273E-2</v>
      </c>
      <c r="L9">
        <v>1.3197354320568372E-2</v>
      </c>
      <c r="M9">
        <v>3.8350298031611774E-2</v>
      </c>
      <c r="N9">
        <v>2.787511683513727E-2</v>
      </c>
      <c r="O9">
        <v>8.5988913852812609E-3</v>
      </c>
      <c r="P9">
        <v>3.8751569160525072E-2</v>
      </c>
      <c r="Q9">
        <v>2.7380260915881173E-2</v>
      </c>
      <c r="R9">
        <v>6.3325424871419006E-3</v>
      </c>
      <c r="S9">
        <v>3.8350177798985842E-2</v>
      </c>
      <c r="T9">
        <v>2.9571756242856524E-2</v>
      </c>
      <c r="U9">
        <v>1.3168258981850324E-2</v>
      </c>
      <c r="V9">
        <v>4.06275457977349E-2</v>
      </c>
      <c r="W9">
        <v>2.7341176947393964E-2</v>
      </c>
      <c r="X9">
        <v>6.130750619336235E-3</v>
      </c>
      <c r="Y9">
        <v>3.7611984791715451E-2</v>
      </c>
      <c r="Z9">
        <v>7.6143220102364655E-4</v>
      </c>
      <c r="AA9">
        <v>3.6136302456651927E-2</v>
      </c>
    </row>
    <row r="10" spans="1:27" x14ac:dyDescent="0.25">
      <c r="A10" s="8" t="s">
        <v>77</v>
      </c>
      <c r="B10">
        <v>6.1162672104714315E-2</v>
      </c>
      <c r="E10">
        <v>4.8218052413119307E-2</v>
      </c>
      <c r="H10">
        <v>4.1680551438774242E-2</v>
      </c>
      <c r="K10">
        <v>4.0557558114068831E-2</v>
      </c>
      <c r="N10">
        <v>3.9694143717415323E-2</v>
      </c>
      <c r="Q10">
        <v>3.8869489726072862E-2</v>
      </c>
      <c r="T10">
        <v>4.2708319121221902E-2</v>
      </c>
      <c r="W10">
        <v>3.8108365264449828E-2</v>
      </c>
    </row>
    <row r="11" spans="1:27" x14ac:dyDescent="0.25">
      <c r="A11" s="2"/>
      <c r="B11" s="3"/>
      <c r="C11" s="3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7" x14ac:dyDescent="0.25">
      <c r="A12" s="2"/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7" x14ac:dyDescent="0.25">
      <c r="A13" s="8"/>
      <c r="C13" s="8"/>
    </row>
    <row r="14" spans="1:27" x14ac:dyDescent="0.25">
      <c r="A14" s="8"/>
    </row>
    <row r="15" spans="1:27" x14ac:dyDescent="0.25">
      <c r="A15" s="8"/>
      <c r="C15" s="8"/>
    </row>
    <row r="16" spans="1:27" x14ac:dyDescent="0.25">
      <c r="A16" s="8"/>
    </row>
    <row r="17" spans="1:27" x14ac:dyDescent="0.25">
      <c r="A17" s="8"/>
    </row>
    <row r="18" spans="1:27" x14ac:dyDescent="0.25">
      <c r="A18" s="5"/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3"/>
      <c r="U18" s="3"/>
      <c r="V18" s="3"/>
      <c r="W18" s="3"/>
    </row>
    <row r="19" spans="1:27" s="2" customFormat="1" x14ac:dyDescent="0.25">
      <c r="B19" s="2" t="s">
        <v>17</v>
      </c>
      <c r="C19" s="2" t="s">
        <v>25</v>
      </c>
      <c r="D19" s="2" t="s">
        <v>26</v>
      </c>
      <c r="E19" s="2" t="s">
        <v>18</v>
      </c>
      <c r="F19" s="2" t="s">
        <v>27</v>
      </c>
      <c r="G19" s="2" t="s">
        <v>28</v>
      </c>
      <c r="H19" s="2" t="s">
        <v>19</v>
      </c>
      <c r="I19" s="2" t="s">
        <v>29</v>
      </c>
      <c r="J19" s="2" t="s">
        <v>30</v>
      </c>
      <c r="K19" s="2" t="s">
        <v>20</v>
      </c>
      <c r="L19" s="2" t="s">
        <v>31</v>
      </c>
      <c r="M19" s="2" t="s">
        <v>32</v>
      </c>
      <c r="N19" s="2" t="s">
        <v>33</v>
      </c>
      <c r="O19" s="2" t="s">
        <v>36</v>
      </c>
      <c r="P19" s="2" t="s">
        <v>35</v>
      </c>
      <c r="Q19" s="2" t="s">
        <v>21</v>
      </c>
      <c r="R19" s="2" t="s">
        <v>34</v>
      </c>
      <c r="S19" s="2" t="s">
        <v>37</v>
      </c>
      <c r="T19" s="2" t="s">
        <v>22</v>
      </c>
      <c r="U19" s="2" t="s">
        <v>38</v>
      </c>
      <c r="V19" s="2" t="s">
        <v>39</v>
      </c>
      <c r="W19" s="2" t="s">
        <v>40</v>
      </c>
      <c r="X19" s="2" t="s">
        <v>41</v>
      </c>
      <c r="Y19" s="2" t="s">
        <v>42</v>
      </c>
      <c r="Z19" s="2" t="s">
        <v>23</v>
      </c>
      <c r="AA19" s="2" t="s">
        <v>24</v>
      </c>
    </row>
    <row r="20" spans="1:27" s="36" customFormat="1" ht="45" x14ac:dyDescent="0.25">
      <c r="A20" s="35" t="s">
        <v>13</v>
      </c>
      <c r="B20" s="37">
        <f>(C$20^2+D$20^2)^0.5</f>
        <v>8.1620935155288982E-2</v>
      </c>
      <c r="C20" s="37">
        <f>(C$9^2+((TypeB!$D$2+TypeB!$G2)*100)^2)^0.5</f>
        <v>5.9676162707539421E-2</v>
      </c>
      <c r="D20" s="37">
        <f>(D9^2+((TypeB!$F$2+TypeB!$H2)*100)^2)^0.5</f>
        <v>5.5684222721765361E-2</v>
      </c>
      <c r="E20" s="37">
        <f>(F$20^2+G$20^2)^0.5</f>
        <v>7.7312861240596359E-2</v>
      </c>
      <c r="F20" s="37">
        <f>(F$9^2+((TypeB!$D$3+TypeB!$G3)*100)^2)^0.5</f>
        <v>6.0885892174915732E-2</v>
      </c>
      <c r="G20" s="37">
        <f>(G9^2+((TypeB!$F$3+TypeB!$H3)*100)^2)^0.5</f>
        <v>4.7646475706732416E-2</v>
      </c>
      <c r="H20" s="37">
        <f>(I$20^2+J$20^2)^0.5</f>
        <v>6.7491111123827163E-2</v>
      </c>
      <c r="I20" s="37">
        <f>(I$9^2+((TypeB!$D$4+TypeB!$G4)*100)^2)^0.5</f>
        <v>5.244185506182826E-2</v>
      </c>
      <c r="J20" s="37">
        <f>(J9^2+((TypeB!$F$4+TypeB!$H$4)*100)^2)^0.5</f>
        <v>4.2484137256192267E-2</v>
      </c>
      <c r="K20" s="37">
        <f>(L$20^2+M$20^2)^0.5</f>
        <v>6.0233684974398759E-2</v>
      </c>
      <c r="L20" s="37">
        <f>(L$9^2+((TypeB!$D$5+TypeB!$G5)*100)^2)^0.5</f>
        <v>2.9601733316892202E-2</v>
      </c>
      <c r="M20" s="37">
        <f>(M9^2+((TypeB!$F$5+TypeB!$H$5)*100)^2)^0.5</f>
        <v>5.2457927811063079E-2</v>
      </c>
      <c r="N20" s="37">
        <f>(O$20^2+P$20^2)^0.5</f>
        <v>6.0527383965611886E-2</v>
      </c>
      <c r="O20" s="37">
        <f>(O$9^2+((TypeB!$D$6+TypeB!$G6)*100)^2)^0.5</f>
        <v>2.9618508070713874E-2</v>
      </c>
      <c r="P20" s="37">
        <f>(P9^2+((TypeB!$F$6+TypeB!$H$6)*100)^2)^0.5</f>
        <v>5.2785492224527643E-2</v>
      </c>
      <c r="Q20" s="37">
        <f>(R$20^2+S$20^2)^0.5</f>
        <v>6.0131130378749127E-2</v>
      </c>
      <c r="R20" s="37">
        <f>(R$9^2+((TypeB!$D$7+TypeB!$G7)*100)^2)^0.5</f>
        <v>2.9468619921246476E-2</v>
      </c>
      <c r="S20" s="37">
        <f>(S9^2+((TypeB!$F$7+TypeB!$H$7)*100)^2)^0.5</f>
        <v>5.2415200853981672E-2</v>
      </c>
      <c r="T20" s="37">
        <f>(U$20^2+V$20^2)^0.5</f>
        <v>7.0307617609364353E-2</v>
      </c>
      <c r="U20" s="37">
        <f>(U$9^2+((AVERAGE(TypeB!$D$2:$D$4)+AVERAGE(TypeB!$G$2:$G$4))*100)^2)^0.5</f>
        <v>5.4549673021974936E-2</v>
      </c>
      <c r="V20" s="37">
        <f>(V$9^2+((AVERAGE(TypeB!$F$2:$F$4)+AVERAGE(TypeB!$H$2:$H$4))*100)^2)^0.5</f>
        <v>4.4356445609406304E-2</v>
      </c>
      <c r="W20" s="37">
        <f>(X$20^2+Y$20^2)^0.5</f>
        <v>5.9244789615216398E-2</v>
      </c>
      <c r="X20" s="37">
        <f>(X$9^2+((AVERAGE(TypeB!$D$5:$D$7)+AVERAGE(TypeB!$G$5:$G$7))*100)^2)^0.5</f>
        <v>2.8539605959768476E-2</v>
      </c>
      <c r="Y20" s="37">
        <f>(Y$9^2+((AVERAGE(TypeB!$F$5:$F$7)+AVERAGE(TypeB!$H$5:$H$7))*100)^2)^0.5</f>
        <v>5.1917588428319748E-2</v>
      </c>
      <c r="Z20" s="36">
        <f>Z9</f>
        <v>7.6143220102364655E-4</v>
      </c>
      <c r="AA20" s="36">
        <f>AA9</f>
        <v>3.6136302456651927E-2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FreqRng</vt:lpstr>
      <vt:lpstr>MagRng</vt:lpstr>
      <vt:lpstr>Harmonics</vt:lpstr>
      <vt:lpstr>OOB</vt:lpstr>
      <vt:lpstr>FreqRamp Pos</vt:lpstr>
      <vt:lpstr>FreqRamp Neg</vt:lpstr>
      <vt:lpstr>PM</vt:lpstr>
      <vt:lpstr>AM</vt:lpstr>
      <vt:lpstr>Phase Step Pos</vt:lpstr>
      <vt:lpstr>Phase Step Neg</vt:lpstr>
      <vt:lpstr>Mag Step Pos</vt:lpstr>
      <vt:lpstr>Mag Step Neg</vt:lpstr>
      <vt:lpstr>TypeB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2015-11-04T16:52:33Z</dcterms:modified>
</cp:coreProperties>
</file>