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updateLinks="never" defaultThemeVersion="124226"/>
  <bookViews>
    <workbookView xWindow="240" yWindow="105" windowWidth="14805" windowHeight="8010" tabRatio="708" firstSheet="2" activeTab="11"/>
  </bookViews>
  <sheets>
    <sheet name="FreqRng" sheetId="4" r:id="rId1"/>
    <sheet name="MagRng" sheetId="6" r:id="rId2"/>
    <sheet name="Harmonics" sheetId="7" r:id="rId3"/>
    <sheet name="OOB" sheetId="11" r:id="rId4"/>
    <sheet name="FreqRamp Pos" sheetId="18" r:id="rId5"/>
    <sheet name="FreqRamp Neg" sheetId="8" r:id="rId6"/>
    <sheet name="PM" sheetId="9" r:id="rId7"/>
    <sheet name="AM" sheetId="5" r:id="rId8"/>
    <sheet name="Phase Step Pos" sheetId="14" r:id="rId9"/>
    <sheet name="Phase Step Neg" sheetId="16" r:id="rId10"/>
    <sheet name="Mag Step Pos" sheetId="15" r:id="rId11"/>
    <sheet name="Mag Step Neg" sheetId="17" r:id="rId12"/>
    <sheet name="TypeB" sheetId="10" r:id="rId13"/>
  </sheets>
  <calcPr calcId="152511"/>
</workbook>
</file>

<file path=xl/calcChain.xml><?xml version="1.0" encoding="utf-8"?>
<calcChain xmlns="http://schemas.openxmlformats.org/spreadsheetml/2006/main">
  <c r="U18" i="17" l="1"/>
  <c r="T18" i="17"/>
  <c r="S18" i="17"/>
  <c r="R18" i="17"/>
  <c r="Q18" i="17"/>
  <c r="P18" i="17"/>
  <c r="P20" i="17" s="1"/>
  <c r="O18" i="17"/>
  <c r="O20" i="17" s="1"/>
  <c r="N18" i="17"/>
  <c r="N20" i="17" s="1"/>
  <c r="M18" i="17"/>
  <c r="L18" i="17"/>
  <c r="K18" i="17"/>
  <c r="J18" i="17"/>
  <c r="I18" i="17"/>
  <c r="H18" i="17"/>
  <c r="H20" i="17" s="1"/>
  <c r="G18" i="17"/>
  <c r="G20" i="17" s="1"/>
  <c r="F18" i="17"/>
  <c r="F20" i="17" s="1"/>
  <c r="E18" i="17"/>
  <c r="D18" i="17"/>
  <c r="U18" i="14"/>
  <c r="T18" i="14"/>
  <c r="T20" i="14" s="1"/>
  <c r="S18" i="14"/>
  <c r="R18" i="14"/>
  <c r="R20" i="14" s="1"/>
  <c r="Q18" i="14"/>
  <c r="P18" i="14"/>
  <c r="O18" i="14"/>
  <c r="N18" i="14"/>
  <c r="M18" i="14"/>
  <c r="L18" i="14"/>
  <c r="L20" i="14" s="1"/>
  <c r="K18" i="14"/>
  <c r="J18" i="14"/>
  <c r="J20" i="14" s="1"/>
  <c r="I18" i="14"/>
  <c r="H18" i="14"/>
  <c r="G18" i="14"/>
  <c r="F18" i="14"/>
  <c r="E18" i="14"/>
  <c r="D18" i="14"/>
  <c r="D20" i="14" s="1"/>
  <c r="U18" i="16"/>
  <c r="U20" i="16" s="1"/>
  <c r="T18" i="16"/>
  <c r="S18" i="16"/>
  <c r="R18" i="16"/>
  <c r="Q18" i="16"/>
  <c r="P18" i="16"/>
  <c r="O18" i="16"/>
  <c r="N18" i="16"/>
  <c r="N20" i="16" s="1"/>
  <c r="M18" i="16"/>
  <c r="M20" i="16" s="1"/>
  <c r="L18" i="16"/>
  <c r="K18" i="16"/>
  <c r="J18" i="16"/>
  <c r="I18" i="16"/>
  <c r="H18" i="16"/>
  <c r="G18" i="16"/>
  <c r="F18" i="16"/>
  <c r="F20" i="16" s="1"/>
  <c r="E18" i="16"/>
  <c r="E20" i="16" s="1"/>
  <c r="D18" i="16"/>
  <c r="U20" i="14"/>
  <c r="S20" i="14"/>
  <c r="Q20" i="14"/>
  <c r="P20" i="14"/>
  <c r="O20" i="14"/>
  <c r="N20" i="14"/>
  <c r="M20" i="14"/>
  <c r="K20" i="14"/>
  <c r="I20" i="14"/>
  <c r="H20" i="14"/>
  <c r="G20" i="14"/>
  <c r="F20" i="14"/>
  <c r="E20" i="14"/>
  <c r="W20" i="16"/>
  <c r="V20" i="16"/>
  <c r="T20" i="16"/>
  <c r="S20" i="16"/>
  <c r="R20" i="16"/>
  <c r="Q20" i="16"/>
  <c r="P20" i="16"/>
  <c r="O20" i="16"/>
  <c r="L20" i="16"/>
  <c r="K20" i="16"/>
  <c r="J20" i="16"/>
  <c r="I20" i="16"/>
  <c r="H20" i="16"/>
  <c r="G20" i="16"/>
  <c r="D20" i="16"/>
  <c r="W20" i="17"/>
  <c r="V20" i="17"/>
  <c r="U20" i="17"/>
  <c r="T20" i="17"/>
  <c r="S20" i="17"/>
  <c r="R20" i="17"/>
  <c r="Q20" i="17"/>
  <c r="M20" i="17"/>
  <c r="L20" i="17"/>
  <c r="K20" i="17"/>
  <c r="J20" i="17"/>
  <c r="I20" i="17"/>
  <c r="E20" i="17"/>
  <c r="D20" i="17"/>
  <c r="U20" i="15"/>
  <c r="R20" i="15"/>
  <c r="O20" i="15"/>
  <c r="L20" i="15"/>
  <c r="I20" i="15"/>
  <c r="F20" i="15"/>
  <c r="T20" i="15"/>
  <c r="Q20" i="15"/>
  <c r="N20" i="15"/>
  <c r="K20" i="15"/>
  <c r="H20" i="15"/>
  <c r="E20" i="15"/>
  <c r="U18" i="15"/>
  <c r="T18" i="15"/>
  <c r="S18" i="15"/>
  <c r="R18" i="15"/>
  <c r="Q18" i="15"/>
  <c r="P18" i="15"/>
  <c r="O18" i="15"/>
  <c r="N18" i="15"/>
  <c r="M18" i="15"/>
  <c r="L18" i="15"/>
  <c r="K18" i="15"/>
  <c r="J18" i="15"/>
  <c r="I18" i="15"/>
  <c r="H18" i="15"/>
  <c r="G18" i="15"/>
  <c r="F18" i="15"/>
  <c r="E18" i="15"/>
  <c r="D18" i="15"/>
  <c r="W20" i="18" l="1"/>
  <c r="V20" i="18"/>
  <c r="S20" i="18"/>
  <c r="P20" i="18"/>
  <c r="M20" i="18"/>
  <c r="J20" i="18"/>
  <c r="G20" i="18"/>
  <c r="D20" i="18"/>
  <c r="W20" i="15" l="1"/>
  <c r="V20" i="15"/>
  <c r="W20" i="5"/>
  <c r="V20" i="5"/>
  <c r="W20" i="9"/>
  <c r="V20" i="9"/>
  <c r="W20" i="8"/>
  <c r="V20" i="8"/>
  <c r="W20" i="11"/>
  <c r="V20" i="11"/>
  <c r="W20" i="7"/>
  <c r="V20" i="7"/>
  <c r="W20" i="6"/>
  <c r="V20" i="6"/>
  <c r="W20" i="4"/>
  <c r="V20" i="4"/>
  <c r="W20" i="14"/>
  <c r="V20" i="14"/>
  <c r="S20" i="15" l="1"/>
  <c r="P20" i="15"/>
  <c r="M20" i="15"/>
  <c r="J20" i="15"/>
  <c r="G20" i="15"/>
  <c r="D20" i="15"/>
  <c r="S20" i="5" l="1"/>
  <c r="P20" i="5"/>
  <c r="M20" i="5"/>
  <c r="J20" i="5"/>
  <c r="G20" i="5"/>
  <c r="D20" i="5"/>
  <c r="S20" i="9"/>
  <c r="P20" i="9"/>
  <c r="M20" i="9"/>
  <c r="J20" i="9"/>
  <c r="G20" i="9"/>
  <c r="D20" i="9"/>
  <c r="S20" i="8"/>
  <c r="P20" i="8"/>
  <c r="M20" i="8"/>
  <c r="J20" i="8"/>
  <c r="G20" i="8"/>
  <c r="D20" i="8"/>
  <c r="S20" i="11"/>
  <c r="P20" i="11"/>
  <c r="M20" i="11"/>
  <c r="J20" i="11"/>
  <c r="G20" i="11"/>
  <c r="D20" i="11"/>
  <c r="S20" i="7"/>
  <c r="P20" i="7"/>
  <c r="M20" i="7"/>
  <c r="J20" i="7"/>
  <c r="G20" i="7"/>
  <c r="D20" i="7"/>
  <c r="S20" i="6"/>
  <c r="P20" i="6"/>
  <c r="M20" i="6"/>
  <c r="J20" i="6"/>
  <c r="G20" i="6"/>
  <c r="D20" i="6"/>
  <c r="S20" i="4"/>
  <c r="P20" i="4"/>
  <c r="M20" i="4"/>
  <c r="J20" i="4"/>
  <c r="G20" i="4"/>
  <c r="D20" i="4"/>
</calcChain>
</file>

<file path=xl/sharedStrings.xml><?xml version="1.0" encoding="utf-8"?>
<sst xmlns="http://schemas.openxmlformats.org/spreadsheetml/2006/main" count="445" uniqueCount="50">
  <si>
    <t>IC</t>
  </si>
  <si>
    <t>IB</t>
  </si>
  <si>
    <t>IA</t>
  </si>
  <si>
    <t>VC</t>
  </si>
  <si>
    <t>VB</t>
  </si>
  <si>
    <t>VA</t>
  </si>
  <si>
    <t>CT gain uncertainty</t>
  </si>
  <si>
    <t>Sin (delay uncertainty)</t>
  </si>
  <si>
    <t>HP3458 RMS uncertainty</t>
  </si>
  <si>
    <t xml:space="preserve">gain factor uncertainty </t>
  </si>
  <si>
    <t>Column1</t>
  </si>
  <si>
    <t>Total % TVE</t>
  </si>
  <si>
    <t>Phase</t>
  </si>
  <si>
    <t>Combined
Type A Type B</t>
  </si>
  <si>
    <t>Combined
Type A
 Type B</t>
  </si>
  <si>
    <t>Time</t>
  </si>
  <si>
    <t>Param</t>
  </si>
  <si>
    <t>TVE VA %</t>
  </si>
  <si>
    <t>ME VA %</t>
  </si>
  <si>
    <t>PE VA %</t>
  </si>
  <si>
    <t>TVE VB %</t>
  </si>
  <si>
    <t>ME VB %</t>
  </si>
  <si>
    <t>PE VB %</t>
  </si>
  <si>
    <t>TVE VC %</t>
  </si>
  <si>
    <t>ME VC %</t>
  </si>
  <si>
    <t>PE VC %</t>
  </si>
  <si>
    <t>TVE IA %</t>
  </si>
  <si>
    <t>ME IA %</t>
  </si>
  <si>
    <t>PE IA %</t>
  </si>
  <si>
    <t>TVE IB %</t>
  </si>
  <si>
    <t>ME IB %</t>
  </si>
  <si>
    <t>PE IB %</t>
  </si>
  <si>
    <t>TVE IC %</t>
  </si>
  <si>
    <t>ME IC %</t>
  </si>
  <si>
    <t>PE IC %</t>
  </si>
  <si>
    <t>FE Hz</t>
  </si>
  <si>
    <t>RFE Hz/s</t>
  </si>
  <si>
    <t>Max</t>
  </si>
  <si>
    <t>Min</t>
  </si>
  <si>
    <t>Mean</t>
  </si>
  <si>
    <t>St.Dev.</t>
  </si>
  <si>
    <t>DOF</t>
  </si>
  <si>
    <t>SD mean</t>
  </si>
  <si>
    <t>Student T</t>
  </si>
  <si>
    <t>Type A</t>
  </si>
  <si>
    <t>95% Conf</t>
  </si>
  <si>
    <t>V Mean</t>
  </si>
  <si>
    <t>I Mean</t>
  </si>
  <si>
    <t>V&amp;I mean</t>
  </si>
  <si>
    <t>95% conf
f(ME,PE)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</si>
</sst>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0"/>
    <numFmt numFmtId="165" formatCode="0.000000"/>
    <numFmt numFmtId="166" formatCode="0.0000%"/>
    <numFmt numFmtId="167" formatCode="0.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NumberFormat="1" applyFont="1"/>
    <xf numFmtId="0" fontId="1" fillId="0" borderId="0" xfId="0" applyNumberFormat="1" applyFont="1"/>
    <xf numFmtId="0" fontId="0" fillId="0" borderId="0" xfId="0" applyNumberFormat="1"/>
    <xf numFmtId="164" fontId="0" fillId="0" borderId="0" xfId="0" applyNumberFormat="1"/>
    <xf numFmtId="0" fontId="1" fillId="0" borderId="0" xfId="0" applyNumberFormat="1" applyFont="1" applyAlignment="1">
      <alignment wrapText="1"/>
    </xf>
    <xf numFmtId="0" fontId="0" fillId="0" borderId="0" xfId="0" applyFont="1"/>
    <xf numFmtId="49" fontId="0" fillId="0" borderId="0" xfId="0" applyNumberFormat="1" applyFont="1"/>
    <xf numFmtId="0" fontId="1" fillId="0" borderId="0" xfId="0" applyFont="1"/>
    <xf numFmtId="165" fontId="0" fillId="0" borderId="0" xfId="0" applyNumberFormat="1"/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  <xf numFmtId="10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11" fontId="0" fillId="0" borderId="2" xfId="0" applyNumberFormat="1" applyBorder="1" applyAlignment="1">
      <alignment horizontal="center"/>
    </xf>
    <xf numFmtId="0" fontId="0" fillId="2" borderId="2" xfId="0" applyFill="1" applyBorder="1" applyAlignment="1">
      <alignment horizontal="center"/>
    </xf>
    <xf numFmtId="166" fontId="0" fillId="0" borderId="2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1" fontId="0" fillId="0" borderId="5" xfId="0" applyNumberFormat="1" applyBorder="1" applyAlignment="1">
      <alignment horizontal="center"/>
    </xf>
    <xf numFmtId="0" fontId="0" fillId="2" borderId="5" xfId="0" applyFill="1" applyBorder="1" applyAlignment="1">
      <alignment horizontal="center"/>
    </xf>
    <xf numFmtId="166" fontId="0" fillId="0" borderId="5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11" fontId="1" fillId="0" borderId="8" xfId="0" applyNumberFormat="1" applyFont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10" fontId="1" fillId="0" borderId="8" xfId="0" applyNumberFormat="1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164" fontId="1" fillId="0" borderId="0" xfId="0" applyNumberFormat="1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/>
    </xf>
    <xf numFmtId="167" fontId="0" fillId="0" borderId="0" xfId="0" applyNumberFormat="1"/>
    <xf numFmtId="164" fontId="1" fillId="0" borderId="0" xfId="0" applyNumberFormat="1" applyFont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11"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5" formatCode="0.00E+00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5" formatCode="0.00E+00"/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66" formatCode="0.0000%"/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847725</xdr:colOff>
      <xdr:row>8</xdr:row>
      <xdr:rowOff>85725</xdr:rowOff>
    </xdr:from>
    <xdr:to>
      <xdr:col>6</xdr:col>
      <xdr:colOff>523875</xdr:colOff>
      <xdr:row>12</xdr:row>
      <xdr:rowOff>47625</xdr:rowOff>
    </xdr:to>
    <xdr:sp macro="" textlink="">
      <xdr:nvSpPr>
        <xdr:cNvPr id="2" name="TextBox 1"/>
        <xdr:cNvSpPr txBox="1"/>
      </xdr:nvSpPr>
      <xdr:spPr>
        <a:xfrm>
          <a:off x="2438400" y="1609725"/>
          <a:ext cx="1743075" cy="723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800"/>
            <a:t>Date: 2014</a:t>
          </a:r>
          <a:r>
            <a:rPr lang="en-US" sz="2800" baseline="0"/>
            <a:t> / 10 / 07</a:t>
          </a:r>
          <a:endParaRPr lang="en-US" sz="2800"/>
        </a:p>
      </xdr:txBody>
    </xdr:sp>
    <xdr:clientData/>
  </xdr:twoCellAnchor>
</xdr:wsDr>
</file>

<file path=xl/tables/table1.xml><?xml version="1.0" encoding="utf-8"?>
<table xmlns="http://schemas.openxmlformats.org/spreadsheetml/2006/main" id="1" name="Table1" displayName="Table1" ref="A1:G7" totalsRowShown="0" headerRowDxfId="10" headerRowBorderDxfId="9" tableBorderDxfId="8" totalsRowBorderDxfId="7">
  <autoFilter ref="A1:G7"/>
  <tableColumns count="7">
    <tableColumn id="1" name="Phase" dataDxfId="6"/>
    <tableColumn id="2" name="Total % TVE" dataDxfId="5"/>
    <tableColumn id="3" name="Column1" dataDxfId="4"/>
    <tableColumn id="4" name="gain factor uncertainty " dataDxfId="3"/>
    <tableColumn id="5" name="HP3458 RMS uncertainty" dataDxfId="2"/>
    <tableColumn id="6" name="Sin (delay uncertainty)" dataDxfId="1"/>
    <tableColumn id="7" name="CT gain uncertainty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0"/>
  <sheetViews>
    <sheetView workbookViewId="0">
      <selection sqref="A1:W18"/>
    </sheetView>
  </sheetViews>
  <sheetFormatPr defaultColWidth="9.140625" defaultRowHeight="15" x14ac:dyDescent="0.25"/>
  <cols>
    <col min="1" max="1" width="11.140625" style="2" customWidth="1"/>
    <col min="2" max="2" width="14.7109375" style="3" bestFit="1" customWidth="1"/>
    <col min="3" max="23" width="11.5703125" style="3" bestFit="1" customWidth="1"/>
    <col min="24" max="16384" width="9.140625" style="3"/>
  </cols>
  <sheetData>
    <row r="1" spans="1:23" s="1" customFormat="1" x14ac:dyDescent="0.25">
      <c r="B1" s="1" t="s">
        <v>15</v>
      </c>
      <c r="C1" s="1" t="s">
        <v>16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  <c r="N1" s="1" t="s">
        <v>27</v>
      </c>
      <c r="O1" s="1" t="s">
        <v>28</v>
      </c>
      <c r="P1" s="1" t="s">
        <v>29</v>
      </c>
      <c r="Q1" s="1" t="s">
        <v>30</v>
      </c>
      <c r="R1" s="1" t="s">
        <v>31</v>
      </c>
      <c r="S1" s="1" t="s">
        <v>32</v>
      </c>
      <c r="T1" s="1" t="s">
        <v>33</v>
      </c>
      <c r="U1" s="1" t="s">
        <v>34</v>
      </c>
      <c r="V1" s="1" t="s">
        <v>35</v>
      </c>
      <c r="W1" s="1" t="s">
        <v>36</v>
      </c>
    </row>
    <row r="2" spans="1:23" x14ac:dyDescent="0.25">
      <c r="A2" s="2" t="s">
        <v>37</v>
      </c>
      <c r="B2" s="3">
        <v>29196854</v>
      </c>
      <c r="C2" s="3">
        <v>65.00027</v>
      </c>
      <c r="D2" s="4">
        <v>4.7496999999999998E-2</v>
      </c>
      <c r="E2" s="4">
        <v>4.4809000000000002E-2</v>
      </c>
      <c r="F2" s="4">
        <v>3.1716000000000001E-2</v>
      </c>
      <c r="G2" s="4">
        <v>3.2590000000000001E-2</v>
      </c>
      <c r="H2" s="4">
        <v>1.3873E-2</v>
      </c>
      <c r="I2" s="4">
        <v>3.2509000000000003E-2</v>
      </c>
      <c r="J2" s="4">
        <v>3.5977000000000002E-2</v>
      </c>
      <c r="K2" s="4">
        <v>1.7905000000000001E-2</v>
      </c>
      <c r="L2" s="4">
        <v>1.6989000000000001E-2</v>
      </c>
      <c r="M2" s="4">
        <v>1.3603000000000001E-2</v>
      </c>
      <c r="N2" s="4">
        <v>4.4980000000000003E-3</v>
      </c>
      <c r="O2" s="4">
        <v>7.522E-3</v>
      </c>
      <c r="P2" s="4">
        <v>1.5540999999999999E-2</v>
      </c>
      <c r="Q2" s="4">
        <v>3.3670000000000002E-3</v>
      </c>
      <c r="R2" s="4">
        <v>1.2029E-2</v>
      </c>
      <c r="S2" s="4">
        <v>1.0547000000000001E-2</v>
      </c>
      <c r="T2" s="4">
        <v>2.8639999999999998E-3</v>
      </c>
      <c r="U2" s="4">
        <v>8.4410000000000006E-3</v>
      </c>
      <c r="V2" s="4">
        <v>4.57E-4</v>
      </c>
      <c r="W2" s="4">
        <v>3.8000000000000002E-4</v>
      </c>
    </row>
    <row r="3" spans="1:23" x14ac:dyDescent="0.25">
      <c r="A3" s="2" t="s">
        <v>38</v>
      </c>
      <c r="B3" s="3">
        <v>29186739.017000001</v>
      </c>
      <c r="C3" s="3">
        <v>54.999668999999997</v>
      </c>
      <c r="D3" s="4">
        <v>5.3999999999999998E-5</v>
      </c>
      <c r="E3" s="4">
        <v>-1.1278E-2</v>
      </c>
      <c r="F3" s="4">
        <v>-3.1823999999999998E-2</v>
      </c>
      <c r="G3" s="4">
        <v>4.5000000000000003E-5</v>
      </c>
      <c r="H3" s="4">
        <v>-1.3693E-2</v>
      </c>
      <c r="I3" s="4">
        <v>-2.9676999999999999E-2</v>
      </c>
      <c r="J3" s="4">
        <v>5.0900000000000001E-4</v>
      </c>
      <c r="K3" s="4">
        <v>-3.4299999999999999E-3</v>
      </c>
      <c r="L3" s="4">
        <v>-3.4890999999999998E-2</v>
      </c>
      <c r="M3" s="4">
        <v>1.9000000000000001E-5</v>
      </c>
      <c r="N3" s="4">
        <v>-4.62E-3</v>
      </c>
      <c r="O3" s="4">
        <v>-1.3557E-2</v>
      </c>
      <c r="P3" s="4">
        <v>1.1E-5</v>
      </c>
      <c r="Q3" s="4">
        <v>-6.966E-3</v>
      </c>
      <c r="R3" s="4">
        <v>-1.5295E-2</v>
      </c>
      <c r="S3" s="4">
        <v>2.0000000000000002E-5</v>
      </c>
      <c r="T3" s="4">
        <v>-5.9569999999999996E-3</v>
      </c>
      <c r="U3" s="4">
        <v>-1.0526000000000001E-2</v>
      </c>
      <c r="V3" s="4">
        <v>-4.5399999999999998E-4</v>
      </c>
      <c r="W3" s="4">
        <v>-4.1899999999999999E-4</v>
      </c>
    </row>
    <row r="4" spans="1:23" x14ac:dyDescent="0.25">
      <c r="A4" s="2" t="s">
        <v>39</v>
      </c>
      <c r="B4" s="3">
        <v>29191789.112293728</v>
      </c>
      <c r="C4" s="3">
        <v>59.999999828185281</v>
      </c>
      <c r="D4" s="4">
        <v>1.245604396039604E-2</v>
      </c>
      <c r="E4" s="4">
        <v>9.4444411551155086E-3</v>
      </c>
      <c r="F4" s="4">
        <v>-1.5453010231023039E-3</v>
      </c>
      <c r="G4" s="4">
        <v>7.0459654455445877E-3</v>
      </c>
      <c r="H4" s="4">
        <v>-9.5530198019801621E-5</v>
      </c>
      <c r="I4" s="4">
        <v>-7.9590765676567721E-4</v>
      </c>
      <c r="J4" s="4">
        <v>1.2874637227722851E-2</v>
      </c>
      <c r="K4" s="4">
        <v>7.7995236963696998E-3</v>
      </c>
      <c r="L4" s="4">
        <v>-9.3493688778878148E-3</v>
      </c>
      <c r="M4" s="4">
        <v>2.8838905940594016E-3</v>
      </c>
      <c r="N4" s="4">
        <v>1.3985204620462039E-4</v>
      </c>
      <c r="O4" s="4">
        <v>-1.5946683498349766E-3</v>
      </c>
      <c r="P4" s="4">
        <v>4.1133502640263884E-3</v>
      </c>
      <c r="Q4" s="4">
        <v>-1.8510814191419025E-3</v>
      </c>
      <c r="R4" s="4">
        <v>-9.7905181518143593E-5</v>
      </c>
      <c r="S4" s="4">
        <v>2.6746149834983679E-3</v>
      </c>
      <c r="T4" s="4">
        <v>-1.5459257095709472E-3</v>
      </c>
      <c r="U4" s="4">
        <v>-6.0898613861386296E-4</v>
      </c>
      <c r="V4" s="4">
        <v>1.7184818481848134E-7</v>
      </c>
      <c r="W4" s="4">
        <v>-2.0099009900990173E-8</v>
      </c>
    </row>
    <row r="5" spans="1:23" x14ac:dyDescent="0.25">
      <c r="A5" s="2" t="s">
        <v>40</v>
      </c>
      <c r="B5" s="3">
        <v>2941.7641658584357</v>
      </c>
      <c r="C5" s="3">
        <v>2.9155238899623908</v>
      </c>
      <c r="D5" s="4">
        <v>6.0976453062568459E-3</v>
      </c>
      <c r="E5" s="4">
        <v>6.3472844980636111E-3</v>
      </c>
      <c r="F5" s="4">
        <v>7.7770920552128319E-3</v>
      </c>
      <c r="G5" s="4">
        <v>4.2215001803888709E-3</v>
      </c>
      <c r="H5" s="4">
        <v>3.460423111243453E-3</v>
      </c>
      <c r="I5" s="4">
        <v>7.4060421090553245E-3</v>
      </c>
      <c r="J5" s="4">
        <v>3.9978120996230397E-3</v>
      </c>
      <c r="K5" s="4">
        <v>2.4954470950706736E-3</v>
      </c>
      <c r="L5" s="4">
        <v>5.2221603746831604E-3</v>
      </c>
      <c r="M5" s="4">
        <v>1.8526315699019102E-3</v>
      </c>
      <c r="N5" s="4">
        <v>1.1296434342664258E-3</v>
      </c>
      <c r="O5" s="4">
        <v>2.8125267489858873E-3</v>
      </c>
      <c r="P5" s="4">
        <v>2.0899704333820802E-3</v>
      </c>
      <c r="Q5" s="4">
        <v>1.4437062658919403E-3</v>
      </c>
      <c r="R5" s="4">
        <v>3.9707693470225581E-3</v>
      </c>
      <c r="S5" s="4">
        <v>1.3049622800328621E-3</v>
      </c>
      <c r="T5" s="4">
        <v>1.1261896221818688E-3</v>
      </c>
      <c r="U5" s="4">
        <v>2.1971090665788939E-3</v>
      </c>
      <c r="V5" s="4">
        <v>1.1080035459205667E-4</v>
      </c>
      <c r="W5" s="4">
        <v>9.3328152892032596E-5</v>
      </c>
    </row>
    <row r="6" spans="1:23" x14ac:dyDescent="0.25">
      <c r="A6" s="2" t="s">
        <v>41</v>
      </c>
      <c r="B6" s="3">
        <v>30300</v>
      </c>
      <c r="C6" s="3">
        <v>30300</v>
      </c>
      <c r="D6" s="3">
        <v>30300</v>
      </c>
      <c r="E6" s="3">
        <v>30300</v>
      </c>
      <c r="F6" s="3">
        <v>30300</v>
      </c>
      <c r="G6" s="3">
        <v>30300</v>
      </c>
      <c r="H6" s="3">
        <v>30300</v>
      </c>
      <c r="I6" s="3">
        <v>30300</v>
      </c>
      <c r="J6" s="3">
        <v>30300</v>
      </c>
      <c r="K6" s="3">
        <v>30300</v>
      </c>
      <c r="L6" s="3">
        <v>30300</v>
      </c>
      <c r="M6" s="3">
        <v>30300</v>
      </c>
      <c r="N6" s="3">
        <v>30300</v>
      </c>
      <c r="O6" s="3">
        <v>30300</v>
      </c>
      <c r="P6" s="3">
        <v>30300</v>
      </c>
      <c r="Q6" s="3">
        <v>30300</v>
      </c>
      <c r="R6" s="3">
        <v>30300</v>
      </c>
      <c r="S6" s="3">
        <v>30300</v>
      </c>
      <c r="T6" s="3">
        <v>30300</v>
      </c>
      <c r="U6" s="3">
        <v>30300</v>
      </c>
      <c r="V6" s="3">
        <v>30300</v>
      </c>
      <c r="W6" s="3">
        <v>30300</v>
      </c>
    </row>
    <row r="7" spans="1:23" x14ac:dyDescent="0.25">
      <c r="A7" s="2" t="s">
        <v>42</v>
      </c>
      <c r="B7" s="3">
        <v>393.1097616606707</v>
      </c>
      <c r="C7" s="3">
        <v>2.900701467222623</v>
      </c>
      <c r="D7" s="4">
        <v>6.0802532948270862E-3</v>
      </c>
      <c r="E7" s="4">
        <v>6.3744207980598409E-3</v>
      </c>
      <c r="F7" s="4">
        <v>7.7499912202321454E-3</v>
      </c>
      <c r="G7" s="4">
        <v>4.2082168672727674E-3</v>
      </c>
      <c r="H7" s="4">
        <v>3.4656567390186415E-3</v>
      </c>
      <c r="I7" s="4">
        <v>7.3736799941411775E-3</v>
      </c>
      <c r="J7" s="4">
        <v>3.9814955217693983E-3</v>
      </c>
      <c r="K7" s="4">
        <v>2.4915223014462312E-3</v>
      </c>
      <c r="L7" s="4">
        <v>5.2166336705946892E-3</v>
      </c>
      <c r="M7" s="4">
        <v>1.8545046382431505E-3</v>
      </c>
      <c r="N7" s="4">
        <v>1.1292776075758975E-3</v>
      </c>
      <c r="O7" s="4">
        <v>2.8048561390896301E-3</v>
      </c>
      <c r="P7" s="4">
        <v>2.0939022856132053E-3</v>
      </c>
      <c r="Q7" s="4">
        <v>1.4408346623136167E-3</v>
      </c>
      <c r="R7" s="4">
        <v>3.9620446258918059E-3</v>
      </c>
      <c r="S7" s="4">
        <v>1.3075951583799551E-3</v>
      </c>
      <c r="T7" s="4">
        <v>1.1251751714882949E-3</v>
      </c>
      <c r="U7" s="4">
        <v>2.1971123622499091E-3</v>
      </c>
      <c r="V7" s="4">
        <v>1.1080534094459463E-4</v>
      </c>
      <c r="W7" s="4">
        <v>9.3328152892032596E-5</v>
      </c>
    </row>
    <row r="8" spans="1:23" hidden="1" x14ac:dyDescent="0.25">
      <c r="A8" s="2" t="s">
        <v>43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</row>
    <row r="9" spans="1:23" hidden="1" x14ac:dyDescent="0.25">
      <c r="A9" s="2" t="s">
        <v>44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</row>
    <row r="10" spans="1:23" x14ac:dyDescent="0.25"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</row>
    <row r="11" spans="1:23" x14ac:dyDescent="0.25">
      <c r="A11" s="2" t="s">
        <v>45</v>
      </c>
      <c r="D11" s="4">
        <v>2.4651334572909731E-2</v>
      </c>
      <c r="E11" s="4">
        <v>2.2139010151242731E-2</v>
      </c>
      <c r="F11" s="4">
        <v>1.400888308732336E-2</v>
      </c>
      <c r="G11" s="4">
        <v>1.5488965806322329E-2</v>
      </c>
      <c r="H11" s="4">
        <v>6.8253160244671042E-3</v>
      </c>
      <c r="I11" s="4">
        <v>1.4016176561344972E-2</v>
      </c>
      <c r="J11" s="4">
        <v>2.087026142696893E-2</v>
      </c>
      <c r="K11" s="4">
        <v>1.2790417886511047E-2</v>
      </c>
      <c r="L11" s="4">
        <v>1.0949518714785059E-3</v>
      </c>
      <c r="M11" s="4">
        <v>6.5891537338632223E-3</v>
      </c>
      <c r="N11" s="4">
        <v>2.3991389147374718E-3</v>
      </c>
      <c r="O11" s="4">
        <v>4.030385148136798E-3</v>
      </c>
      <c r="P11" s="4">
        <v>8.2932911307905498E-3</v>
      </c>
      <c r="Q11" s="4">
        <v>1.0363311126419781E-3</v>
      </c>
      <c r="R11" s="4">
        <v>7.8436335125269731E-3</v>
      </c>
      <c r="S11" s="4">
        <v>5.2845395435640926E-3</v>
      </c>
      <c r="T11" s="4">
        <v>7.0645353479279046E-4</v>
      </c>
      <c r="U11" s="4">
        <v>3.7852319945439247E-3</v>
      </c>
      <c r="V11" s="4">
        <v>2.2177255736893181E-4</v>
      </c>
      <c r="W11" s="4">
        <v>1.866362067741642E-4</v>
      </c>
    </row>
    <row r="13" spans="1:23" x14ac:dyDescent="0.25">
      <c r="C13" s="2" t="s">
        <v>46</v>
      </c>
      <c r="D13" s="4">
        <v>1.0792215544554493E-2</v>
      </c>
      <c r="E13" s="4">
        <v>5.7161448844884688E-3</v>
      </c>
      <c r="F13" s="4">
        <v>-3.896859185918599E-3</v>
      </c>
      <c r="L13" s="3" t="s">
        <v>47</v>
      </c>
      <c r="M13" s="3">
        <v>3.2239519471947194E-3</v>
      </c>
      <c r="N13" s="3">
        <v>-1.0857183608360764E-3</v>
      </c>
      <c r="O13" s="3">
        <v>-7.6718655665566091E-4</v>
      </c>
    </row>
    <row r="14" spans="1:23" x14ac:dyDescent="0.25">
      <c r="D14" s="4"/>
      <c r="E14" s="4"/>
      <c r="F14" s="4"/>
    </row>
    <row r="15" spans="1:23" x14ac:dyDescent="0.25">
      <c r="C15" s="2" t="s">
        <v>48</v>
      </c>
      <c r="D15" s="4">
        <v>7.008083745874606E-3</v>
      </c>
      <c r="E15" s="4">
        <v>2.3152132618261961E-3</v>
      </c>
      <c r="F15" s="4">
        <v>-2.3320228712871301E-3</v>
      </c>
    </row>
    <row r="16" spans="1:23" x14ac:dyDescent="0.25"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</row>
    <row r="17" spans="1:23" x14ac:dyDescent="0.25">
      <c r="A17" s="5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</row>
    <row r="18" spans="1:23" s="4" customFormat="1" ht="32.25" customHeight="1" x14ac:dyDescent="0.25">
      <c r="A18" s="36" t="s">
        <v>49</v>
      </c>
      <c r="D18" s="4">
        <v>2.9646997400215439E-2</v>
      </c>
      <c r="G18" s="4">
        <v>1.7150808338368191E-2</v>
      </c>
      <c r="J18" s="4">
        <v>2.3751047750477056E-2</v>
      </c>
      <c r="M18" s="4">
        <v>7.6626043398624333E-3</v>
      </c>
      <c r="P18" s="4">
        <v>1.0303827801989206E-2</v>
      </c>
      <c r="S18" s="4">
        <v>6.5994008733651893E-3</v>
      </c>
    </row>
    <row r="20" spans="1:23" s="34" customFormat="1" ht="45" x14ac:dyDescent="0.25">
      <c r="A20" s="33" t="s">
        <v>13</v>
      </c>
      <c r="D20" s="34">
        <f>(D18^2+(TypeB!B2*100)^2)^0.5</f>
        <v>5.989734085919738E-2</v>
      </c>
      <c r="G20" s="34">
        <f>(G18^2+(TypeB!B3*100)^2)^0.5</f>
        <v>6.1068989625375526E-2</v>
      </c>
      <c r="J20" s="34">
        <f>(J18^2+(TypeB!B4*100)^2)^0.5</f>
        <v>5.6387356966595796E-2</v>
      </c>
      <c r="M20" s="34">
        <f>(M18^2+(TypeB!B5*100)^2)^0.5</f>
        <v>2.8802447148342247E-2</v>
      </c>
      <c r="P20" s="34">
        <f>(P18^2+(TypeB!B6*100)^2)^0.5</f>
        <v>3.1377185816982144E-2</v>
      </c>
      <c r="S20" s="34">
        <f>(S18^2+(TypeB!B7*100)^2)^0.5</f>
        <v>3.0613734460067151E-2</v>
      </c>
      <c r="V20" s="34">
        <f>V11</f>
        <v>2.2177255736893181E-4</v>
      </c>
      <c r="W20" s="34">
        <f>W11</f>
        <v>1.866362067741642E-4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0"/>
  <sheetViews>
    <sheetView workbookViewId="0">
      <selection activeCell="D18" sqref="D18:U18"/>
    </sheetView>
  </sheetViews>
  <sheetFormatPr defaultRowHeight="15" x14ac:dyDescent="0.25"/>
  <sheetData>
    <row r="1" spans="1:23" x14ac:dyDescent="0.25"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</row>
    <row r="2" spans="1:23" x14ac:dyDescent="0.25">
      <c r="A2" t="s">
        <v>37</v>
      </c>
      <c r="B2">
        <v>29858525.98</v>
      </c>
      <c r="C2">
        <v>0.97999999900000001</v>
      </c>
      <c r="D2">
        <v>1.3473000000000001E-2</v>
      </c>
      <c r="E2">
        <v>1.1707E-2</v>
      </c>
      <c r="F2">
        <v>1.2527E-2</v>
      </c>
      <c r="G2">
        <v>2.0969999999999999E-2</v>
      </c>
      <c r="H2">
        <v>1.2513E-2</v>
      </c>
      <c r="I2">
        <v>2.0806999999999999E-2</v>
      </c>
      <c r="J2">
        <v>1.8534999999999999E-2</v>
      </c>
      <c r="K2">
        <v>1.4031E-2</v>
      </c>
      <c r="L2">
        <v>3.5920000000000001E-3</v>
      </c>
      <c r="M2">
        <v>4.2290000000000001E-3</v>
      </c>
      <c r="N2">
        <v>2.8300000000000001E-3</v>
      </c>
      <c r="O2">
        <v>3.7100000000000002E-3</v>
      </c>
      <c r="P2">
        <v>6.4260000000000003E-3</v>
      </c>
      <c r="Q2">
        <v>9.5000000000000005E-5</v>
      </c>
      <c r="R2">
        <v>4.9820000000000003E-3</v>
      </c>
      <c r="S2">
        <v>6.816E-3</v>
      </c>
      <c r="T2">
        <v>4.4099999999999999E-4</v>
      </c>
      <c r="U2">
        <v>5.3080000000000002E-3</v>
      </c>
      <c r="V2">
        <v>3.79E-4</v>
      </c>
      <c r="W2">
        <v>1.8665000000000001E-2</v>
      </c>
    </row>
    <row r="3" spans="1:23" x14ac:dyDescent="0.25">
      <c r="A3" t="s">
        <v>38</v>
      </c>
      <c r="B3">
        <v>29858524</v>
      </c>
      <c r="C3">
        <v>-1.0009999999999999</v>
      </c>
      <c r="D3">
        <v>2.7E-4</v>
      </c>
      <c r="E3">
        <v>-8.3619999999999996E-3</v>
      </c>
      <c r="F3">
        <v>-1.1327E-2</v>
      </c>
      <c r="G3">
        <v>4.0000000000000003E-5</v>
      </c>
      <c r="H3">
        <v>-1.2453000000000001E-2</v>
      </c>
      <c r="I3">
        <v>-1.4597000000000001E-2</v>
      </c>
      <c r="J3">
        <v>8.8199999999999997E-4</v>
      </c>
      <c r="K3">
        <v>-5.6629999999999996E-3</v>
      </c>
      <c r="L3">
        <v>-1.8363999999999998E-2</v>
      </c>
      <c r="M3">
        <v>5.0000000000000002E-5</v>
      </c>
      <c r="N3">
        <v>-3.787E-3</v>
      </c>
      <c r="O3">
        <v>-3.3019999999999998E-3</v>
      </c>
      <c r="P3">
        <v>4.0299999999999998E-4</v>
      </c>
      <c r="Q3">
        <v>-5.3790000000000001E-3</v>
      </c>
      <c r="R3">
        <v>-1.4729999999999999E-3</v>
      </c>
      <c r="S3">
        <v>2.8899999999999998E-4</v>
      </c>
      <c r="T3">
        <v>-6.2830000000000004E-3</v>
      </c>
      <c r="U3">
        <v>-3.385E-3</v>
      </c>
      <c r="V3">
        <v>-3.3199999999999999E-4</v>
      </c>
      <c r="W3">
        <v>-1.9286000000000001E-2</v>
      </c>
    </row>
    <row r="4" spans="1:23" x14ac:dyDescent="0.25">
      <c r="A4" t="s">
        <v>39</v>
      </c>
      <c r="B4">
        <v>29858524.993327755</v>
      </c>
      <c r="C4">
        <v>-1.0500000359410597E-2</v>
      </c>
      <c r="D4">
        <v>4.5984672268907624E-3</v>
      </c>
      <c r="E4">
        <v>2.4650310924369742E-3</v>
      </c>
      <c r="F4">
        <v>6.4129747899159713E-4</v>
      </c>
      <c r="G4">
        <v>5.2227924369747875E-3</v>
      </c>
      <c r="H4">
        <v>-7.0946722689075638E-4</v>
      </c>
      <c r="I4">
        <v>1.2900470588235291E-3</v>
      </c>
      <c r="J4">
        <v>8.7910991596638881E-3</v>
      </c>
      <c r="K4">
        <v>4.3609764705882376E-3</v>
      </c>
      <c r="L4">
        <v>-6.9854840336134446E-3</v>
      </c>
      <c r="M4">
        <v>1.4215117647058875E-3</v>
      </c>
      <c r="N4">
        <v>-3.1759663865546268E-4</v>
      </c>
      <c r="O4">
        <v>3.6220924369747881E-4</v>
      </c>
      <c r="P4">
        <v>3.1682218487394964E-3</v>
      </c>
      <c r="Q4">
        <v>-2.5214579831932793E-3</v>
      </c>
      <c r="R4">
        <v>1.6289941176470589E-3</v>
      </c>
      <c r="S4">
        <v>3.0489521008403328E-3</v>
      </c>
      <c r="T4">
        <v>-2.58840924369748E-3</v>
      </c>
      <c r="U4">
        <v>1.1334067226890774E-3</v>
      </c>
      <c r="V4">
        <v>-2.5873949579831946E-6</v>
      </c>
      <c r="W4">
        <v>2.4837815126050435E-5</v>
      </c>
    </row>
    <row r="5" spans="1:23" x14ac:dyDescent="0.25">
      <c r="A5" t="s">
        <v>40</v>
      </c>
      <c r="B5">
        <v>0.57278216898397771</v>
      </c>
      <c r="C5">
        <v>0.57277926996269068</v>
      </c>
      <c r="D5">
        <v>2.3943492244794121E-3</v>
      </c>
      <c r="E5">
        <v>3.2317684509121083E-3</v>
      </c>
      <c r="F5">
        <v>3.1561026573547167E-3</v>
      </c>
      <c r="G5">
        <v>3.0661581322483852E-3</v>
      </c>
      <c r="H5">
        <v>3.5851924626579355E-3</v>
      </c>
      <c r="I5">
        <v>4.6558246581645847E-3</v>
      </c>
      <c r="J5">
        <v>2.9218575828541069E-3</v>
      </c>
      <c r="K5">
        <v>2.8905478941068335E-3</v>
      </c>
      <c r="L5">
        <v>3.1064723831240445E-3</v>
      </c>
      <c r="M5">
        <v>7.6133179387577259E-4</v>
      </c>
      <c r="N5">
        <v>1.0988061326102354E-3</v>
      </c>
      <c r="O5">
        <v>1.0781362500509584E-3</v>
      </c>
      <c r="P5">
        <v>9.3843117721815203E-4</v>
      </c>
      <c r="Q5">
        <v>9.0991417048223483E-4</v>
      </c>
      <c r="R5">
        <v>1.0388891221104299E-3</v>
      </c>
      <c r="S5">
        <v>1.0452999731505707E-3</v>
      </c>
      <c r="T5">
        <v>1.0441536440480106E-3</v>
      </c>
      <c r="U5">
        <v>1.1467800568816166E-3</v>
      </c>
      <c r="V5">
        <v>1.1828479982472282E-4</v>
      </c>
      <c r="W5">
        <v>5.9329373803686985E-3</v>
      </c>
    </row>
    <row r="6" spans="1:23" x14ac:dyDescent="0.25">
      <c r="A6" t="s">
        <v>41</v>
      </c>
      <c r="B6">
        <v>1190</v>
      </c>
      <c r="C6">
        <v>1190</v>
      </c>
      <c r="D6">
        <v>1190</v>
      </c>
      <c r="E6">
        <v>1190</v>
      </c>
      <c r="F6">
        <v>1190</v>
      </c>
      <c r="G6">
        <v>1190</v>
      </c>
      <c r="H6">
        <v>1190</v>
      </c>
      <c r="I6">
        <v>1190</v>
      </c>
      <c r="J6">
        <v>1190</v>
      </c>
      <c r="K6">
        <v>1190</v>
      </c>
      <c r="L6">
        <v>1190</v>
      </c>
      <c r="M6">
        <v>1190</v>
      </c>
      <c r="N6">
        <v>1190</v>
      </c>
      <c r="O6">
        <v>1190</v>
      </c>
      <c r="P6">
        <v>1190</v>
      </c>
      <c r="Q6">
        <v>1190</v>
      </c>
      <c r="R6">
        <v>1190</v>
      </c>
      <c r="S6">
        <v>1190</v>
      </c>
      <c r="T6">
        <v>1190</v>
      </c>
      <c r="U6">
        <v>1190</v>
      </c>
      <c r="V6">
        <v>1190</v>
      </c>
      <c r="W6">
        <v>1190</v>
      </c>
    </row>
    <row r="7" spans="1:23" x14ac:dyDescent="0.25">
      <c r="A7" t="s">
        <v>42</v>
      </c>
      <c r="B7">
        <v>8.1003623065900214</v>
      </c>
      <c r="C7">
        <v>0.57121087884097277</v>
      </c>
      <c r="D7">
        <v>2.3947072599799337E-3</v>
      </c>
      <c r="E7">
        <v>3.2229320047184522E-3</v>
      </c>
      <c r="F7">
        <v>3.150049353599616E-3</v>
      </c>
      <c r="G7">
        <v>3.0622638776091958E-3</v>
      </c>
      <c r="H7">
        <v>3.580031985831662E-3</v>
      </c>
      <c r="I7">
        <v>4.6294425665282567E-3</v>
      </c>
      <c r="J7">
        <v>2.9149921163080668E-3</v>
      </c>
      <c r="K7">
        <v>2.9057131586186853E-3</v>
      </c>
      <c r="L7">
        <v>3.1062596116278223E-3</v>
      </c>
      <c r="M7">
        <v>7.6138356971895194E-4</v>
      </c>
      <c r="N7">
        <v>1.0987973422666585E-3</v>
      </c>
      <c r="O7">
        <v>1.0758958776933729E-3</v>
      </c>
      <c r="P7">
        <v>9.3983728581346698E-4</v>
      </c>
      <c r="Q7">
        <v>9.085953927420445E-4</v>
      </c>
      <c r="R7">
        <v>1.0375189455705902E-3</v>
      </c>
      <c r="S7">
        <v>1.0466074793093647E-3</v>
      </c>
      <c r="T7">
        <v>1.0437018189593638E-3</v>
      </c>
      <c r="U7">
        <v>1.1468282246785981E-3</v>
      </c>
      <c r="V7">
        <v>1.1842681952428821E-4</v>
      </c>
      <c r="W7">
        <v>5.9329373803686985E-3</v>
      </c>
    </row>
    <row r="8" spans="1:23" x14ac:dyDescent="0.25">
      <c r="A8" t="s">
        <v>43</v>
      </c>
    </row>
    <row r="9" spans="1:23" x14ac:dyDescent="0.25">
      <c r="A9" t="s">
        <v>44</v>
      </c>
    </row>
    <row r="11" spans="1:23" x14ac:dyDescent="0.25">
      <c r="A11" t="s">
        <v>45</v>
      </c>
      <c r="D11">
        <v>9.3871656758495875E-3</v>
      </c>
      <c r="E11">
        <v>8.9285679942611908E-3</v>
      </c>
      <c r="F11">
        <v>6.9535027937010305E-3</v>
      </c>
      <c r="G11">
        <v>1.1355108701471557E-2</v>
      </c>
      <c r="H11">
        <v>6.4609176984251147E-3</v>
      </c>
      <c r="I11">
        <v>1.0601696375152698E-2</v>
      </c>
      <c r="J11">
        <v>1.4634814325372102E-2</v>
      </c>
      <c r="K11">
        <v>1.0142072258801905E-2</v>
      </c>
      <c r="L11">
        <v>-7.7253926736535559E-4</v>
      </c>
      <c r="M11">
        <v>2.9441753524574324E-3</v>
      </c>
      <c r="N11">
        <v>1.8800156265650083E-3</v>
      </c>
      <c r="O11">
        <v>2.5184817437993957E-3</v>
      </c>
      <c r="P11">
        <v>5.0450842031758009E-3</v>
      </c>
      <c r="Q11">
        <v>-7.0162964222880968E-4</v>
      </c>
      <c r="R11">
        <v>3.706772361867919E-3</v>
      </c>
      <c r="S11">
        <v>5.1395520471414742E-3</v>
      </c>
      <c r="T11">
        <v>-5.0010195560145883E-4</v>
      </c>
      <c r="U11">
        <v>3.4269668364523107E-3</v>
      </c>
      <c r="V11">
        <v>2.3398220469146244E-4</v>
      </c>
      <c r="W11">
        <v>1.1890712575863447E-2</v>
      </c>
    </row>
    <row r="13" spans="1:23" x14ac:dyDescent="0.25">
      <c r="C13" t="s">
        <v>46</v>
      </c>
      <c r="D13">
        <v>6.2041196078431457E-3</v>
      </c>
      <c r="E13">
        <v>2.038846778711485E-3</v>
      </c>
      <c r="F13">
        <v>-1.6847131652661061E-3</v>
      </c>
      <c r="L13" t="s">
        <v>47</v>
      </c>
      <c r="M13">
        <v>2.5462285714285722E-3</v>
      </c>
      <c r="N13">
        <v>-1.8091546218487406E-3</v>
      </c>
      <c r="O13">
        <v>1.0415366946778717E-3</v>
      </c>
    </row>
    <row r="15" spans="1:23" x14ac:dyDescent="0.25">
      <c r="C15" t="s">
        <v>48</v>
      </c>
      <c r="D15">
        <v>4.3751740896358585E-3</v>
      </c>
      <c r="E15">
        <v>1.1484607843137223E-4</v>
      </c>
      <c r="F15">
        <v>-3.2158823529411724E-4</v>
      </c>
    </row>
    <row r="18" spans="1:23" ht="29.25" customHeight="1" x14ac:dyDescent="0.25">
      <c r="A18" s="37" t="s">
        <v>49</v>
      </c>
      <c r="D18" s="4">
        <f>((E4^2+F4^2)^0.5)+(2*(E5^2+F5^2)^0.5)</f>
        <v>1.1581532452304014E-2</v>
      </c>
      <c r="E18" s="4">
        <f>E4+(2*E5)</f>
        <v>8.9285679942611908E-3</v>
      </c>
      <c r="F18" s="4">
        <f>F4+(2*F5)</f>
        <v>6.9535027937010305E-3</v>
      </c>
      <c r="G18" s="4">
        <f>((H4^2+I4^2)^0.5)+(2*(H5^2+I5^2)^0.5)</f>
        <v>1.3224764325232896E-2</v>
      </c>
      <c r="H18" s="4">
        <f>H4+(2*H5)</f>
        <v>6.4609176984251147E-3</v>
      </c>
      <c r="I18" s="4">
        <f>I4+(2*I5)</f>
        <v>1.0601696375152698E-2</v>
      </c>
      <c r="J18" s="4">
        <f>((K4^2+L4^2)^0.5)+(2*(K5^2+L5^2)^0.5)</f>
        <v>1.6721555568296756E-2</v>
      </c>
      <c r="K18" s="4">
        <f>K4+(2*K5)</f>
        <v>1.0142072258801905E-2</v>
      </c>
      <c r="L18" s="4">
        <f>L4+(2*L5)</f>
        <v>-7.7253926736535559E-4</v>
      </c>
      <c r="M18" s="4">
        <f>((N4^2+O4^2)^0.5)+(2*(N5^2+O5^2)^0.5)</f>
        <v>3.5605295590905796E-3</v>
      </c>
      <c r="N18" s="4">
        <f>N4+(2*N5)</f>
        <v>1.8800156265650083E-3</v>
      </c>
      <c r="O18" s="4">
        <f>O4+(2*O5)</f>
        <v>2.5184817437993957E-3</v>
      </c>
      <c r="P18" s="4">
        <f>((Q4^2+R4^2)^0.5)+(2*(Q5^2+R5^2)^0.5)</f>
        <v>5.7639479211944716E-3</v>
      </c>
      <c r="Q18" s="4">
        <f>Q4+(2*Q5)</f>
        <v>-7.0162964222880968E-4</v>
      </c>
      <c r="R18" s="4">
        <f>R4+(2*R5)</f>
        <v>3.706772361867919E-3</v>
      </c>
      <c r="S18" s="4">
        <f>((T4^2+U4^2)^0.5)+(2*(T5^2+U5^2)^0.5)</f>
        <v>5.9275264882031071E-3</v>
      </c>
      <c r="T18" s="4">
        <f>T4+(2*T5)</f>
        <v>-5.0010195560145883E-4</v>
      </c>
      <c r="U18" s="4">
        <f>U4+(2*U5)</f>
        <v>3.4269668364523107E-3</v>
      </c>
    </row>
    <row r="20" spans="1:23" s="34" customFormat="1" ht="60" x14ac:dyDescent="0.25">
      <c r="A20" s="33" t="s">
        <v>14</v>
      </c>
      <c r="D20" s="34">
        <f>(D18^2+(TypeB!B2*100)^2)^0.5</f>
        <v>5.3318654156854578E-2</v>
      </c>
      <c r="E20" s="34">
        <f>(E18^2+TypeB!$D2^2)^0.5</f>
        <v>8.9431161475263324E-3</v>
      </c>
      <c r="F20" s="34">
        <f>(F18^2+TypeB!$F2^2)^0.5</f>
        <v>6.9542775182417456E-3</v>
      </c>
      <c r="G20" s="34">
        <f>(G18^2+(TypeB!B3*100)^2)^0.5</f>
        <v>6.0084654102880011E-2</v>
      </c>
      <c r="H20" s="34">
        <f>(H18^2+TypeB!$D3^2)^0.5</f>
        <v>6.486559758903364E-3</v>
      </c>
      <c r="I20" s="34">
        <f>(I18^2+TypeB!$F3^2)^0.5</f>
        <v>1.0602235290618897E-2</v>
      </c>
      <c r="J20" s="34">
        <f>(J18^2+(TypeB!B4*100)^2)^0.5</f>
        <v>5.3805503222779119E-2</v>
      </c>
      <c r="K20" s="34">
        <f>(K18^2+TypeB!$D4^2)^0.5</f>
        <v>1.0154488155626458E-2</v>
      </c>
      <c r="L20" s="34">
        <f>(L18^2+TypeB!$F4^2)^0.5</f>
        <v>7.786264157257065E-4</v>
      </c>
      <c r="M20" s="34">
        <f>(M18^2+(TypeB!B5*100)^2)^0.5</f>
        <v>2.7991835009604633E-2</v>
      </c>
      <c r="N20" s="34">
        <f>(N18^2+TypeB!$D5^2)^0.5</f>
        <v>1.8956834008159325E-3</v>
      </c>
      <c r="O20" s="34">
        <f>(O18^2+TypeB!$F5^2)^0.5</f>
        <v>2.5219252644550715E-3</v>
      </c>
      <c r="P20" s="34">
        <f>(P18^2+(TypeB!B6*100)^2)^0.5</f>
        <v>3.0192416565399692E-2</v>
      </c>
      <c r="Q20" s="34">
        <f>(Q18^2+TypeB!$D6^2)^0.5</f>
        <v>7.4977953750033071E-4</v>
      </c>
      <c r="R20" s="34">
        <f>(R18^2+TypeB!$F6^2)^0.5</f>
        <v>3.709130405941959E-3</v>
      </c>
      <c r="S20" s="34">
        <f>(S18^2+(TypeB!B7*100)^2)^0.5</f>
        <v>3.0475961280531896E-2</v>
      </c>
      <c r="T20" s="34">
        <f>(T18^2+TypeB!$D7^2)^0.5</f>
        <v>5.6724841647800336E-4</v>
      </c>
      <c r="U20" s="34">
        <f>(U18^2+TypeB!$F7^2)^0.5</f>
        <v>3.429474317741322E-3</v>
      </c>
      <c r="V20" s="34">
        <f>V11</f>
        <v>2.3398220469146244E-4</v>
      </c>
      <c r="W20" s="34">
        <f>W11</f>
        <v>1.1890712575863447E-2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0"/>
  <sheetViews>
    <sheetView workbookViewId="0">
      <selection activeCell="U18" activeCellId="1" sqref="D18:U18 U18"/>
    </sheetView>
  </sheetViews>
  <sheetFormatPr defaultRowHeight="15" x14ac:dyDescent="0.25"/>
  <sheetData>
    <row r="1" spans="1:23" x14ac:dyDescent="0.25">
      <c r="A1" s="6"/>
      <c r="B1" s="7" t="s">
        <v>15</v>
      </c>
      <c r="C1" s="7" t="s">
        <v>16</v>
      </c>
      <c r="D1" s="7" t="s">
        <v>17</v>
      </c>
      <c r="E1" s="7" t="s">
        <v>18</v>
      </c>
      <c r="F1" s="7" t="s">
        <v>19</v>
      </c>
      <c r="G1" s="7" t="s">
        <v>20</v>
      </c>
      <c r="H1" s="7" t="s">
        <v>21</v>
      </c>
      <c r="I1" s="7" t="s">
        <v>22</v>
      </c>
      <c r="J1" s="7" t="s">
        <v>23</v>
      </c>
      <c r="K1" s="7" t="s">
        <v>24</v>
      </c>
      <c r="L1" s="7" t="s">
        <v>25</v>
      </c>
      <c r="M1" s="7" t="s">
        <v>26</v>
      </c>
      <c r="N1" s="7" t="s">
        <v>27</v>
      </c>
      <c r="O1" s="7" t="s">
        <v>28</v>
      </c>
      <c r="P1" s="7" t="s">
        <v>29</v>
      </c>
      <c r="Q1" s="7" t="s">
        <v>30</v>
      </c>
      <c r="R1" s="7" t="s">
        <v>31</v>
      </c>
      <c r="S1" s="7" t="s">
        <v>32</v>
      </c>
      <c r="T1" s="7" t="s">
        <v>33</v>
      </c>
      <c r="U1" s="7" t="s">
        <v>34</v>
      </c>
      <c r="V1" s="7" t="s">
        <v>35</v>
      </c>
      <c r="W1" s="7" t="s">
        <v>36</v>
      </c>
    </row>
    <row r="2" spans="1:23" x14ac:dyDescent="0.25">
      <c r="A2" s="8" t="s">
        <v>37</v>
      </c>
      <c r="B2">
        <v>29796772.982999999</v>
      </c>
      <c r="C2">
        <v>0.98199999999999998</v>
      </c>
      <c r="D2">
        <v>1.4555999999999999E-2</v>
      </c>
      <c r="E2">
        <v>1.4213E-2</v>
      </c>
      <c r="F2">
        <v>1.0500000000000001E-2</v>
      </c>
      <c r="G2">
        <v>1.8627000000000001E-2</v>
      </c>
      <c r="H2">
        <v>1.1797E-2</v>
      </c>
      <c r="I2">
        <v>1.7552999999999999E-2</v>
      </c>
      <c r="J2">
        <v>1.8513000000000002E-2</v>
      </c>
      <c r="K2">
        <v>1.1587E-2</v>
      </c>
      <c r="L2">
        <v>4.9069999999999999E-3</v>
      </c>
      <c r="M2">
        <v>5.4739999999999997E-3</v>
      </c>
      <c r="N2">
        <v>3.3449999999999999E-3</v>
      </c>
      <c r="O2">
        <v>3.117E-3</v>
      </c>
      <c r="P2">
        <v>4.6420000000000003E-3</v>
      </c>
      <c r="Q2">
        <v>1.2080000000000001E-3</v>
      </c>
      <c r="R2">
        <v>3.7699999999999999E-3</v>
      </c>
      <c r="S2">
        <v>5.1409999999999997E-3</v>
      </c>
      <c r="T2">
        <v>1.3370000000000001E-3</v>
      </c>
      <c r="U2">
        <v>3.0360000000000001E-3</v>
      </c>
      <c r="V2">
        <v>3.3399999999999999E-4</v>
      </c>
      <c r="W2">
        <v>2.0062E-2</v>
      </c>
    </row>
    <row r="3" spans="1:23" x14ac:dyDescent="0.25">
      <c r="A3" s="8" t="s">
        <v>38</v>
      </c>
      <c r="B3">
        <v>29796771.002</v>
      </c>
      <c r="C3">
        <v>-0.999</v>
      </c>
      <c r="D3">
        <v>1.9000000000000001E-4</v>
      </c>
      <c r="E3">
        <v>-5.8230000000000001E-3</v>
      </c>
      <c r="F3">
        <v>-1.0937000000000001E-2</v>
      </c>
      <c r="G3">
        <v>1.6699999999999999E-4</v>
      </c>
      <c r="H3">
        <v>-1.034E-2</v>
      </c>
      <c r="I3">
        <v>-1.3077E-2</v>
      </c>
      <c r="J3">
        <v>3.1700000000000001E-4</v>
      </c>
      <c r="K3">
        <v>-5.6870000000000002E-3</v>
      </c>
      <c r="L3">
        <v>-1.8169999999999999E-2</v>
      </c>
      <c r="M3">
        <v>8.7999999999999998E-5</v>
      </c>
      <c r="N3">
        <v>-3.1089999999999998E-3</v>
      </c>
      <c r="O3">
        <v>-5.4039999999999999E-3</v>
      </c>
      <c r="P3">
        <v>1.22E-4</v>
      </c>
      <c r="Q3">
        <v>-4.5199999999999997E-3</v>
      </c>
      <c r="R3">
        <v>-2.9849999999999998E-3</v>
      </c>
      <c r="S3">
        <v>1.2899999999999999E-4</v>
      </c>
      <c r="T3">
        <v>-4.7349999999999996E-3</v>
      </c>
      <c r="U3">
        <v>-4.1910000000000003E-3</v>
      </c>
      <c r="V3">
        <v>-4.0999999999999999E-4</v>
      </c>
      <c r="W3">
        <v>-1.7083000000000001E-2</v>
      </c>
    </row>
    <row r="4" spans="1:23" x14ac:dyDescent="0.25">
      <c r="A4" s="8" t="s">
        <v>39</v>
      </c>
      <c r="B4">
        <v>29796771.992500003</v>
      </c>
      <c r="C4">
        <v>-8.4999999999998358E-3</v>
      </c>
      <c r="D4">
        <v>4.5864117647058831E-3</v>
      </c>
      <c r="E4">
        <v>2.6446714285714278E-3</v>
      </c>
      <c r="F4">
        <v>-3.3581512605042004E-4</v>
      </c>
      <c r="G4">
        <v>4.4326957983193234E-3</v>
      </c>
      <c r="H4">
        <v>-1.3490672268907559E-4</v>
      </c>
      <c r="I4">
        <v>-2.0931848739495819E-4</v>
      </c>
      <c r="J4">
        <v>9.5805361344537959E-3</v>
      </c>
      <c r="K4">
        <v>4.3964647058823423E-3</v>
      </c>
      <c r="L4">
        <v>-7.9967781512605071E-3</v>
      </c>
      <c r="M4">
        <v>1.6887815126050421E-3</v>
      </c>
      <c r="N4">
        <v>3.2728907563025139E-4</v>
      </c>
      <c r="O4">
        <v>-9.9066218487394884E-4</v>
      </c>
      <c r="P4">
        <v>2.3460747899159656E-3</v>
      </c>
      <c r="Q4">
        <v>-2.0264126050420161E-3</v>
      </c>
      <c r="R4">
        <v>2.134949579831934E-4</v>
      </c>
      <c r="S4">
        <v>2.2122731092436977E-3</v>
      </c>
      <c r="T4">
        <v>-1.8171453781512604E-3</v>
      </c>
      <c r="U4">
        <v>-5.0651932773109246E-4</v>
      </c>
      <c r="V4">
        <v>-3.0638655462184826E-6</v>
      </c>
      <c r="W4">
        <v>-1.4609243697478936E-5</v>
      </c>
    </row>
    <row r="5" spans="1:23" x14ac:dyDescent="0.25">
      <c r="A5" s="8" t="s">
        <v>40</v>
      </c>
      <c r="B5">
        <v>0.57277926996350415</v>
      </c>
      <c r="C5">
        <v>0.5727792699585037</v>
      </c>
      <c r="D5">
        <v>2.3677199232986276E-3</v>
      </c>
      <c r="E5">
        <v>3.0365603358535232E-3</v>
      </c>
      <c r="F5">
        <v>3.2133659064214094E-3</v>
      </c>
      <c r="G5">
        <v>2.4705708788695193E-3</v>
      </c>
      <c r="H5">
        <v>3.3803411648511733E-3</v>
      </c>
      <c r="I5">
        <v>3.7788478146077455E-3</v>
      </c>
      <c r="J5">
        <v>3.1471731013421522E-3</v>
      </c>
      <c r="K5">
        <v>2.5584818205833418E-3</v>
      </c>
      <c r="L5">
        <v>3.446029148313694E-3</v>
      </c>
      <c r="M5">
        <v>8.9242986884693464E-4</v>
      </c>
      <c r="N5">
        <v>1.0522778098959009E-3</v>
      </c>
      <c r="O5">
        <v>1.2058532033469656E-3</v>
      </c>
      <c r="P5">
        <v>8.2973609975871645E-4</v>
      </c>
      <c r="Q5">
        <v>8.7424461033349299E-4</v>
      </c>
      <c r="R5">
        <v>1.1301429070266138E-3</v>
      </c>
      <c r="S5">
        <v>9.2318811257634107E-4</v>
      </c>
      <c r="T5">
        <v>1.0143374118463415E-3</v>
      </c>
      <c r="U5">
        <v>1.0770020319543791E-3</v>
      </c>
      <c r="V5">
        <v>1.0740562836457402E-4</v>
      </c>
      <c r="W5">
        <v>5.3698331546469342E-3</v>
      </c>
    </row>
    <row r="6" spans="1:23" x14ac:dyDescent="0.25">
      <c r="A6" s="8" t="s">
        <v>41</v>
      </c>
      <c r="B6">
        <v>1190</v>
      </c>
      <c r="C6">
        <v>1190</v>
      </c>
      <c r="D6">
        <v>1190</v>
      </c>
      <c r="E6">
        <v>1190</v>
      </c>
      <c r="F6">
        <v>1190</v>
      </c>
      <c r="G6">
        <v>1190</v>
      </c>
      <c r="H6">
        <v>1190</v>
      </c>
      <c r="I6">
        <v>1190</v>
      </c>
      <c r="J6">
        <v>1190</v>
      </c>
      <c r="K6">
        <v>1190</v>
      </c>
      <c r="L6">
        <v>1190</v>
      </c>
      <c r="M6">
        <v>1190</v>
      </c>
      <c r="N6">
        <v>1190</v>
      </c>
      <c r="O6">
        <v>1190</v>
      </c>
      <c r="P6">
        <v>1190</v>
      </c>
      <c r="Q6">
        <v>1190</v>
      </c>
      <c r="R6">
        <v>1190</v>
      </c>
      <c r="S6">
        <v>1190</v>
      </c>
      <c r="T6">
        <v>1190</v>
      </c>
      <c r="U6">
        <v>1190</v>
      </c>
      <c r="V6">
        <v>1190</v>
      </c>
      <c r="W6">
        <v>1190</v>
      </c>
    </row>
    <row r="7" spans="1:23" x14ac:dyDescent="0.25">
      <c r="A7" s="8" t="s">
        <v>42</v>
      </c>
      <c r="B7">
        <v>6.8460217029404795</v>
      </c>
      <c r="C7">
        <v>0.57249595456420821</v>
      </c>
      <c r="D7">
        <v>2.3683464337973408E-3</v>
      </c>
      <c r="E7">
        <v>3.0352903325419627E-3</v>
      </c>
      <c r="F7">
        <v>3.2041018223113618E-3</v>
      </c>
      <c r="G7">
        <v>2.4723627550279851E-3</v>
      </c>
      <c r="H7">
        <v>3.3898562862061826E-3</v>
      </c>
      <c r="I7">
        <v>3.7678185968408329E-3</v>
      </c>
      <c r="J7">
        <v>3.1392064864175268E-3</v>
      </c>
      <c r="K7">
        <v>2.5622318288347134E-3</v>
      </c>
      <c r="L7">
        <v>3.4428184957285522E-3</v>
      </c>
      <c r="M7">
        <v>8.916388901730757E-4</v>
      </c>
      <c r="N7">
        <v>1.0519748847440369E-3</v>
      </c>
      <c r="O7">
        <v>1.2039422576357657E-3</v>
      </c>
      <c r="P7">
        <v>8.3102935669865353E-4</v>
      </c>
      <c r="Q7">
        <v>8.7452887842005248E-4</v>
      </c>
      <c r="R7">
        <v>1.1291209504874764E-3</v>
      </c>
      <c r="S7">
        <v>9.239321775861046E-4</v>
      </c>
      <c r="T7">
        <v>1.0147581162946204E-3</v>
      </c>
      <c r="U7">
        <v>1.0771140576420126E-3</v>
      </c>
      <c r="V7">
        <v>1.0776052940493852E-4</v>
      </c>
      <c r="W7">
        <v>5.3698331546469342E-3</v>
      </c>
    </row>
    <row r="8" spans="1:23" x14ac:dyDescent="0.25">
      <c r="A8" s="8" t="s">
        <v>43</v>
      </c>
    </row>
    <row r="9" spans="1:23" x14ac:dyDescent="0.25">
      <c r="A9" s="8" t="s">
        <v>44</v>
      </c>
    </row>
    <row r="10" spans="1:23" x14ac:dyDescent="0.25">
      <c r="A10" s="8"/>
    </row>
    <row r="11" spans="1:23" x14ac:dyDescent="0.25">
      <c r="A11" s="2" t="s">
        <v>45</v>
      </c>
      <c r="B11" s="3"/>
      <c r="C11" s="3"/>
      <c r="D11" s="4">
        <v>9.3218516113031391E-3</v>
      </c>
      <c r="E11" s="4">
        <v>8.717792100278475E-3</v>
      </c>
      <c r="F11" s="4">
        <v>6.090916686792399E-3</v>
      </c>
      <c r="G11" s="4">
        <v>9.373837556058362E-3</v>
      </c>
      <c r="H11" s="4">
        <v>6.6257756070132708E-3</v>
      </c>
      <c r="I11" s="4">
        <v>7.3483771418205324E-3</v>
      </c>
      <c r="J11" s="4">
        <v>1.5874882337138102E-2</v>
      </c>
      <c r="K11" s="4">
        <v>9.5134283470490258E-3</v>
      </c>
      <c r="L11" s="4">
        <v>-1.1047198546331191E-3</v>
      </c>
      <c r="M11" s="4">
        <v>3.4736412502989113E-3</v>
      </c>
      <c r="N11" s="4">
        <v>2.4318446954220531E-3</v>
      </c>
      <c r="O11" s="4">
        <v>1.4210442218199823E-3</v>
      </c>
      <c r="P11" s="4">
        <v>4.0055469894333985E-3</v>
      </c>
      <c r="Q11" s="4">
        <v>-2.7792338437503008E-4</v>
      </c>
      <c r="R11" s="4">
        <v>2.473780772036421E-3</v>
      </c>
      <c r="S11" s="4">
        <v>4.0586493343963796E-3</v>
      </c>
      <c r="T11" s="4">
        <v>2.1152944554142256E-4</v>
      </c>
      <c r="U11" s="4">
        <v>1.6474847361776658E-3</v>
      </c>
      <c r="V11" s="4">
        <v>2.1174739118292956E-4</v>
      </c>
      <c r="W11" s="4">
        <v>1.0725057065596389E-2</v>
      </c>
    </row>
    <row r="12" spans="1:23" x14ac:dyDescent="0.25">
      <c r="A12" s="2"/>
      <c r="B12" s="3"/>
      <c r="C12" s="3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</row>
    <row r="13" spans="1:23" x14ac:dyDescent="0.25">
      <c r="A13" s="8"/>
      <c r="C13" s="8" t="s">
        <v>46</v>
      </c>
      <c r="D13">
        <v>6.1998812324930014E-3</v>
      </c>
      <c r="E13">
        <v>2.3020764705882317E-3</v>
      </c>
      <c r="F13">
        <v>-2.8473039215686281E-3</v>
      </c>
      <c r="L13" t="s">
        <v>47</v>
      </c>
      <c r="M13">
        <v>2.0823764705882354E-3</v>
      </c>
      <c r="N13">
        <v>-1.1720896358543417E-3</v>
      </c>
      <c r="O13">
        <v>-4.2789551820728266E-4</v>
      </c>
    </row>
    <row r="14" spans="1:23" x14ac:dyDescent="0.25">
      <c r="A14" s="8"/>
    </row>
    <row r="15" spans="1:23" x14ac:dyDescent="0.25">
      <c r="A15" s="8"/>
      <c r="C15" s="8" t="s">
        <v>48</v>
      </c>
      <c r="D15">
        <v>4.1411288515406184E-3</v>
      </c>
      <c r="E15">
        <v>5.64993417366945E-4</v>
      </c>
      <c r="F15">
        <v>-1.6375997198879555E-3</v>
      </c>
    </row>
    <row r="16" spans="1:23" x14ac:dyDescent="0.25">
      <c r="A16" s="8"/>
    </row>
    <row r="17" spans="1:23" x14ac:dyDescent="0.25">
      <c r="A17" s="8"/>
    </row>
    <row r="18" spans="1:23" ht="30" x14ac:dyDescent="0.25">
      <c r="A18" s="5" t="s">
        <v>49</v>
      </c>
      <c r="B18" s="3"/>
      <c r="C18" s="3"/>
      <c r="D18" s="4">
        <f>((E4^2+F4^2)^0.5)+(2*(E5^2+F5^2)^0.5)</f>
        <v>1.1508173222397281E-2</v>
      </c>
      <c r="E18" s="4">
        <f>E4+(2*E5)</f>
        <v>8.717792100278475E-3</v>
      </c>
      <c r="F18" s="4">
        <f>F4+(2*F5)</f>
        <v>6.090916686792399E-3</v>
      </c>
      <c r="G18" s="4">
        <f>((H4^2+I4^2)^0.5)+(2*(H5^2+I5^2)^0.5)</f>
        <v>1.0389321510227544E-2</v>
      </c>
      <c r="H18" s="4">
        <f>H4+(2*H5)</f>
        <v>6.6257756070132708E-3</v>
      </c>
      <c r="I18" s="4">
        <f>I4+(2*I5)</f>
        <v>7.3483771418205324E-3</v>
      </c>
      <c r="J18" s="4">
        <f>((K4^2+L4^2)^0.5)+(2*(K5^2+L5^2)^0.5)</f>
        <v>1.7709569075230885E-2</v>
      </c>
      <c r="K18" s="4">
        <f>K4+(2*K5)</f>
        <v>9.5134283470490258E-3</v>
      </c>
      <c r="L18" s="4">
        <f>L4+(2*L5)</f>
        <v>-1.1047198546331191E-3</v>
      </c>
      <c r="M18" s="4">
        <f>((N4^2+O4^2)^0.5)+(2*(N5^2+O5^2)^0.5)</f>
        <v>4.2441827401380776E-3</v>
      </c>
      <c r="N18" s="4">
        <f>N4+(2*N5)</f>
        <v>2.4318446954220531E-3</v>
      </c>
      <c r="O18" s="4">
        <f>O4+(2*O5)</f>
        <v>1.4210442218199823E-3</v>
      </c>
      <c r="P18" s="4">
        <f>((Q4^2+R4^2)^0.5)+(2*(Q5^2+R5^2)^0.5)</f>
        <v>4.8952680934818632E-3</v>
      </c>
      <c r="Q18" s="4">
        <f>Q4+(2*Q5)</f>
        <v>-2.7792338437503008E-4</v>
      </c>
      <c r="R18" s="4">
        <f>R4+(2*R5)</f>
        <v>2.473780772036421E-3</v>
      </c>
      <c r="S18" s="4">
        <f>((T4^2+U4^2)^0.5)+(2*(T5^2+U5^2)^0.5)</f>
        <v>4.8453476889768216E-3</v>
      </c>
      <c r="T18" s="4">
        <f>T4+(2*T5)</f>
        <v>2.1152944554142256E-4</v>
      </c>
      <c r="U18" s="4">
        <f>U4+(2*U5)</f>
        <v>1.6474847361776658E-3</v>
      </c>
      <c r="V18" s="3"/>
      <c r="W18" s="3"/>
    </row>
    <row r="20" spans="1:23" s="34" customFormat="1" ht="60" x14ac:dyDescent="0.25">
      <c r="A20" s="33" t="s">
        <v>14</v>
      </c>
      <c r="D20" s="34">
        <f>(D18^2+(TypeB!B2*100)^2)^0.5</f>
        <v>5.3302767639881482E-2</v>
      </c>
      <c r="E20" s="34">
        <f>(E18^2+TypeB!$D2^2)^0.5</f>
        <v>8.7326914009186601E-3</v>
      </c>
      <c r="F20" s="34">
        <f>(F18^2+TypeB!$F2^2)^0.5</f>
        <v>6.091801111671377E-3</v>
      </c>
      <c r="G20" s="34">
        <f>(G18^2+(TypeB!B3*100)^2)^0.5</f>
        <v>5.9524862609229602E-2</v>
      </c>
      <c r="H20" s="34">
        <f>(H18^2+TypeB!$D3^2)^0.5</f>
        <v>6.6507820889346279E-3</v>
      </c>
      <c r="I20" s="34">
        <f>(I18^2+TypeB!$F3^2)^0.5</f>
        <v>7.3491546279248606E-3</v>
      </c>
      <c r="J20" s="34">
        <f>(J18^2+(TypeB!B4*100)^2)^0.5</f>
        <v>5.4120703924313771E-2</v>
      </c>
      <c r="K20" s="34">
        <f>(K18^2+TypeB!$D4^2)^0.5</f>
        <v>9.5266635772674781E-3</v>
      </c>
      <c r="L20" s="34">
        <f>(L18^2+TypeB!$F4^2)^0.5</f>
        <v>1.1089851815353894E-3</v>
      </c>
      <c r="M20" s="34">
        <f>(M18^2+(TypeB!B5*100)^2)^0.5</f>
        <v>2.8086981745916662E-2</v>
      </c>
      <c r="N20" s="34">
        <f>(N18^2+TypeB!$D5^2)^0.5</f>
        <v>2.4439773776884304E-3</v>
      </c>
      <c r="O20" s="34">
        <f>(O18^2+TypeB!$F5^2)^0.5</f>
        <v>1.4271381944345465E-3</v>
      </c>
      <c r="P20" s="34">
        <f>(P18^2+(TypeB!B6*100)^2)^0.5</f>
        <v>3.0038684593827362E-2</v>
      </c>
      <c r="Q20" s="34">
        <f>(Q18^2+TypeB!$D6^2)^0.5</f>
        <v>3.8357086383425019E-4</v>
      </c>
      <c r="R20" s="34">
        <f>(R18^2+TypeB!$F6^2)^0.5</f>
        <v>2.4773127242381813E-3</v>
      </c>
      <c r="S20" s="34">
        <f>(S18^2+(TypeB!B7*100)^2)^0.5</f>
        <v>3.0284088890557743E-2</v>
      </c>
      <c r="T20" s="34">
        <f>(T18^2+TypeB!$D7^2)^0.5</f>
        <v>3.4119423548978741E-4</v>
      </c>
      <c r="U20" s="34">
        <f>(U18^2+TypeB!$F7^2)^0.5</f>
        <v>1.6526942711347855E-3</v>
      </c>
      <c r="V20" s="34">
        <f>V11</f>
        <v>2.1174739118292956E-4</v>
      </c>
      <c r="W20" s="34">
        <f>W11</f>
        <v>1.0725057065596389E-2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0"/>
  <sheetViews>
    <sheetView tabSelected="1" workbookViewId="0">
      <selection activeCell="D18" sqref="D18:U18"/>
    </sheetView>
  </sheetViews>
  <sheetFormatPr defaultRowHeight="15" x14ac:dyDescent="0.25"/>
  <sheetData>
    <row r="1" spans="1:23" x14ac:dyDescent="0.25"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</row>
    <row r="2" spans="1:23" x14ac:dyDescent="0.25">
      <c r="A2" t="s">
        <v>37</v>
      </c>
      <c r="B2">
        <v>29797887.98</v>
      </c>
      <c r="C2">
        <v>0.98199999900000001</v>
      </c>
      <c r="D2">
        <v>2.0032999999999999E-2</v>
      </c>
      <c r="E2">
        <v>1.9864E-2</v>
      </c>
      <c r="F2">
        <v>1.2616E-2</v>
      </c>
      <c r="G2">
        <v>1.6024E-2</v>
      </c>
      <c r="H2">
        <v>1.1278E-2</v>
      </c>
      <c r="I2">
        <v>1.3134E-2</v>
      </c>
      <c r="J2">
        <v>1.8825000000000001E-2</v>
      </c>
      <c r="K2">
        <v>1.2337000000000001E-2</v>
      </c>
      <c r="L2">
        <v>3.8279999999999998E-3</v>
      </c>
      <c r="M2">
        <v>4.1110000000000001E-3</v>
      </c>
      <c r="N2">
        <v>3.2049999999999999E-3</v>
      </c>
      <c r="O2">
        <v>4.032E-3</v>
      </c>
      <c r="P2">
        <v>6.4650000000000003E-3</v>
      </c>
      <c r="Q2">
        <v>1.2830000000000001E-3</v>
      </c>
      <c r="R2">
        <v>5.1669999999999997E-3</v>
      </c>
      <c r="S2">
        <v>5.0289999999999996E-3</v>
      </c>
      <c r="T2">
        <v>1.297E-3</v>
      </c>
      <c r="U2">
        <v>4.3189999999999999E-3</v>
      </c>
      <c r="V2">
        <v>3.8400000000000001E-4</v>
      </c>
      <c r="W2">
        <v>1.7059999999999999E-2</v>
      </c>
    </row>
    <row r="3" spans="1:23" x14ac:dyDescent="0.25">
      <c r="A3" t="s">
        <v>38</v>
      </c>
      <c r="B3">
        <v>29797886</v>
      </c>
      <c r="C3">
        <v>-0.999</v>
      </c>
      <c r="D3">
        <v>1.94E-4</v>
      </c>
      <c r="E3">
        <v>-9.5670000000000009E-3</v>
      </c>
      <c r="F3">
        <v>-1.7580999999999999E-2</v>
      </c>
      <c r="G3">
        <v>1.7899999999999999E-4</v>
      </c>
      <c r="H3">
        <v>-1.0887000000000001E-2</v>
      </c>
      <c r="I3">
        <v>-1.269E-2</v>
      </c>
      <c r="J3">
        <v>5.0199999999999995E-4</v>
      </c>
      <c r="K3">
        <v>-4.8520000000000004E-3</v>
      </c>
      <c r="L3">
        <v>-1.6535999999999999E-2</v>
      </c>
      <c r="M3">
        <v>7.2000000000000002E-5</v>
      </c>
      <c r="N3">
        <v>-3.9319999999999997E-3</v>
      </c>
      <c r="O3">
        <v>-3.9880000000000002E-3</v>
      </c>
      <c r="P3">
        <v>1.16E-4</v>
      </c>
      <c r="Q3">
        <v>-5.2589999999999998E-3</v>
      </c>
      <c r="R3">
        <v>-3.5019999999999999E-3</v>
      </c>
      <c r="S3">
        <v>6.3999999999999997E-5</v>
      </c>
      <c r="T3">
        <v>-4.9719999999999999E-3</v>
      </c>
      <c r="U3">
        <v>-3.3089999999999999E-3</v>
      </c>
      <c r="V3">
        <v>-4.06E-4</v>
      </c>
      <c r="W3">
        <v>-1.9595999999999999E-2</v>
      </c>
    </row>
    <row r="4" spans="1:23" x14ac:dyDescent="0.25">
      <c r="A4" t="s">
        <v>39</v>
      </c>
      <c r="B4">
        <v>29797886.993327755</v>
      </c>
      <c r="C4">
        <v>-8.500000359664037E-3</v>
      </c>
      <c r="D4">
        <v>5.2149310924369781E-3</v>
      </c>
      <c r="E4">
        <v>2.9209487394957928E-3</v>
      </c>
      <c r="F4">
        <v>-1.7544117647058828E-4</v>
      </c>
      <c r="G4">
        <v>4.6336966386554632E-3</v>
      </c>
      <c r="H4">
        <v>-6.1809243697478827E-5</v>
      </c>
      <c r="I4">
        <v>-2.3496134453781533E-4</v>
      </c>
      <c r="J4">
        <v>9.515129411764708E-3</v>
      </c>
      <c r="K4">
        <v>4.5340394957983183E-3</v>
      </c>
      <c r="L4">
        <v>-7.851726890756295E-3</v>
      </c>
      <c r="M4">
        <v>1.5709100840336125E-3</v>
      </c>
      <c r="N4">
        <v>1.0703865546218456E-4</v>
      </c>
      <c r="O4">
        <v>-3.1397647058823563E-4</v>
      </c>
      <c r="P4">
        <v>2.5502226890756316E-3</v>
      </c>
      <c r="Q4">
        <v>-1.9958974789915963E-3</v>
      </c>
      <c r="R4">
        <v>9.9886386554621999E-4</v>
      </c>
      <c r="S4">
        <v>2.0514974789916001E-3</v>
      </c>
      <c r="T4">
        <v>-1.3997899159663863E-3</v>
      </c>
      <c r="U4">
        <v>3.6451344537815109E-4</v>
      </c>
      <c r="V4">
        <v>-1.8319327731092191E-7</v>
      </c>
      <c r="W4">
        <v>6.3991596638654673E-6</v>
      </c>
    </row>
    <row r="5" spans="1:23" x14ac:dyDescent="0.25">
      <c r="A5" t="s">
        <v>40</v>
      </c>
      <c r="B5">
        <v>0.57278216898397771</v>
      </c>
      <c r="C5">
        <v>0.57277926996268569</v>
      </c>
      <c r="D5">
        <v>2.6480916432421388E-3</v>
      </c>
      <c r="E5">
        <v>3.4513133368708443E-3</v>
      </c>
      <c r="F5">
        <v>3.7080929224375899E-3</v>
      </c>
      <c r="G5">
        <v>2.5600968326748162E-3</v>
      </c>
      <c r="H5">
        <v>3.6690715501494823E-3</v>
      </c>
      <c r="I5">
        <v>3.8107494875734196E-3</v>
      </c>
      <c r="J5">
        <v>2.7246021569087759E-3</v>
      </c>
      <c r="K5">
        <v>2.5476790356286651E-3</v>
      </c>
      <c r="L5">
        <v>3.0446566800893561E-3</v>
      </c>
      <c r="M5">
        <v>7.8873261837966388E-4</v>
      </c>
      <c r="N5">
        <v>1.1081083117024837E-3</v>
      </c>
      <c r="O5">
        <v>1.3243149106708131E-3</v>
      </c>
      <c r="P5">
        <v>9.7809050337382963E-4</v>
      </c>
      <c r="Q5">
        <v>9.1092976813050993E-4</v>
      </c>
      <c r="R5">
        <v>1.2846276189553362E-3</v>
      </c>
      <c r="S5">
        <v>8.7631731020708251E-4</v>
      </c>
      <c r="T5">
        <v>9.5661711815526324E-4</v>
      </c>
      <c r="U5">
        <v>1.4038704037111864E-3</v>
      </c>
      <c r="V5">
        <v>1.1290311596454832E-4</v>
      </c>
      <c r="W5">
        <v>5.6461919867034421E-3</v>
      </c>
    </row>
    <row r="6" spans="1:23" x14ac:dyDescent="0.25">
      <c r="A6" t="s">
        <v>41</v>
      </c>
      <c r="B6">
        <v>1190</v>
      </c>
      <c r="C6">
        <v>1190</v>
      </c>
      <c r="D6">
        <v>1190</v>
      </c>
      <c r="E6">
        <v>1190</v>
      </c>
      <c r="F6">
        <v>1190</v>
      </c>
      <c r="G6">
        <v>1190</v>
      </c>
      <c r="H6">
        <v>1190</v>
      </c>
      <c r="I6">
        <v>1190</v>
      </c>
      <c r="J6">
        <v>1190</v>
      </c>
      <c r="K6">
        <v>1190</v>
      </c>
      <c r="L6">
        <v>1190</v>
      </c>
      <c r="M6">
        <v>1190</v>
      </c>
      <c r="N6">
        <v>1190</v>
      </c>
      <c r="O6">
        <v>1190</v>
      </c>
      <c r="P6">
        <v>1190</v>
      </c>
      <c r="Q6">
        <v>1190</v>
      </c>
      <c r="R6">
        <v>1190</v>
      </c>
      <c r="S6">
        <v>1190</v>
      </c>
      <c r="T6">
        <v>1190</v>
      </c>
      <c r="U6">
        <v>1190</v>
      </c>
      <c r="V6">
        <v>1190</v>
      </c>
      <c r="W6">
        <v>1190</v>
      </c>
    </row>
    <row r="7" spans="1:23" x14ac:dyDescent="0.25">
      <c r="A7" t="s">
        <v>42</v>
      </c>
      <c r="B7">
        <v>6.8460558638586111</v>
      </c>
      <c r="C7">
        <v>0.57158220139197469</v>
      </c>
      <c r="D7">
        <v>2.6495453176284536E-3</v>
      </c>
      <c r="E7">
        <v>3.4443524457070502E-3</v>
      </c>
      <c r="F7">
        <v>3.7021612587637229E-3</v>
      </c>
      <c r="G7">
        <v>2.5597103455902042E-3</v>
      </c>
      <c r="H7">
        <v>3.6632296936457212E-3</v>
      </c>
      <c r="I7">
        <v>3.7965579023983248E-3</v>
      </c>
      <c r="J7">
        <v>2.7206193648006949E-3</v>
      </c>
      <c r="K7">
        <v>2.556503980012502E-3</v>
      </c>
      <c r="L7">
        <v>3.0433589641700684E-3</v>
      </c>
      <c r="M7">
        <v>7.8873656207233351E-4</v>
      </c>
      <c r="N7">
        <v>1.1085812224635994E-3</v>
      </c>
      <c r="O7">
        <v>1.3219382193525059E-3</v>
      </c>
      <c r="P7">
        <v>9.793345587622126E-4</v>
      </c>
      <c r="Q7">
        <v>9.0977054921181151E-4</v>
      </c>
      <c r="R7">
        <v>1.2833833402979941E-3</v>
      </c>
      <c r="S7">
        <v>8.7675360367992438E-4</v>
      </c>
      <c r="T7">
        <v>9.5582172751076835E-4</v>
      </c>
      <c r="U7">
        <v>1.4040023861389493E-3</v>
      </c>
      <c r="V7">
        <v>1.1325298521806274E-4</v>
      </c>
      <c r="W7">
        <v>5.6461919867034421E-3</v>
      </c>
    </row>
    <row r="8" spans="1:23" x14ac:dyDescent="0.25">
      <c r="A8" t="s">
        <v>43</v>
      </c>
    </row>
    <row r="9" spans="1:23" x14ac:dyDescent="0.25">
      <c r="A9" t="s">
        <v>44</v>
      </c>
    </row>
    <row r="11" spans="1:23" x14ac:dyDescent="0.25">
      <c r="A11" t="s">
        <v>45</v>
      </c>
      <c r="D11">
        <v>1.0511114378921256E-2</v>
      </c>
      <c r="E11">
        <v>9.8235754132374817E-3</v>
      </c>
      <c r="F11">
        <v>7.2407446684045916E-3</v>
      </c>
      <c r="G11">
        <v>9.7538903040050966E-3</v>
      </c>
      <c r="H11">
        <v>7.2763338566014853E-3</v>
      </c>
      <c r="I11">
        <v>7.3865376306090236E-3</v>
      </c>
      <c r="J11">
        <v>1.4964333725582261E-2</v>
      </c>
      <c r="K11">
        <v>9.6293975670556486E-3</v>
      </c>
      <c r="L11">
        <v>-1.7624135305775827E-3</v>
      </c>
      <c r="M11">
        <v>3.1483753207929401E-3</v>
      </c>
      <c r="N11">
        <v>2.3232552788671518E-3</v>
      </c>
      <c r="O11">
        <v>2.3346533507533906E-3</v>
      </c>
      <c r="P11">
        <v>4.5064036958232905E-3</v>
      </c>
      <c r="Q11">
        <v>-1.7403794273057648E-4</v>
      </c>
      <c r="R11">
        <v>3.5681191034568922E-3</v>
      </c>
      <c r="S11">
        <v>3.8041320994057649E-3</v>
      </c>
      <c r="T11">
        <v>5.1344432034414016E-4</v>
      </c>
      <c r="U11">
        <v>3.1722542528005238E-3</v>
      </c>
      <c r="V11">
        <v>2.2562303865178573E-4</v>
      </c>
      <c r="W11">
        <v>1.129878313307075E-2</v>
      </c>
    </row>
    <row r="13" spans="1:23" x14ac:dyDescent="0.25">
      <c r="C13" t="s">
        <v>46</v>
      </c>
      <c r="D13">
        <v>6.454585714285717E-3</v>
      </c>
      <c r="E13">
        <v>2.4643929971988774E-3</v>
      </c>
      <c r="F13">
        <v>-2.7540431372548996E-3</v>
      </c>
      <c r="L13" t="s">
        <v>47</v>
      </c>
      <c r="M13">
        <v>2.0575434173669481E-3</v>
      </c>
      <c r="N13">
        <v>-1.0962162464985992E-3</v>
      </c>
      <c r="O13">
        <v>3.498002801120452E-4</v>
      </c>
    </row>
    <row r="15" spans="1:23" x14ac:dyDescent="0.25">
      <c r="C15" t="s">
        <v>48</v>
      </c>
      <c r="D15">
        <v>4.2560645658263323E-3</v>
      </c>
      <c r="E15">
        <v>6.8408837535013911E-4</v>
      </c>
      <c r="F15">
        <v>-1.2021214285714273E-3</v>
      </c>
    </row>
    <row r="18" spans="1:23" x14ac:dyDescent="0.25">
      <c r="A18" t="s">
        <v>49</v>
      </c>
      <c r="D18" s="4">
        <f>((E4^2+F4^2)^0.5)+(2*(E5^2+F5^2)^0.5)</f>
        <v>1.3057652321139659E-2</v>
      </c>
      <c r="E18" s="4">
        <f>E4+(2*E5)</f>
        <v>9.8235754132374817E-3</v>
      </c>
      <c r="F18" s="4">
        <f>F4+(2*F5)</f>
        <v>7.2407446684045916E-3</v>
      </c>
      <c r="G18" s="4">
        <f>((H4^2+I4^2)^0.5)+(2*(H5^2+I5^2)^0.5)</f>
        <v>1.0822916930316452E-2</v>
      </c>
      <c r="H18" s="4">
        <f>H4+(2*H5)</f>
        <v>7.2763338566014853E-3</v>
      </c>
      <c r="I18" s="4">
        <f>I4+(2*I5)</f>
        <v>7.3865376306090236E-3</v>
      </c>
      <c r="J18" s="4">
        <f>((K4^2+L4^2)^0.5)+(2*(K5^2+L5^2)^0.5)</f>
        <v>1.7006739858428654E-2</v>
      </c>
      <c r="K18" s="4">
        <f>K4+(2*K5)</f>
        <v>9.6293975670556486E-3</v>
      </c>
      <c r="L18" s="4">
        <f>L4+(2*L5)</f>
        <v>-1.7624135305775827E-3</v>
      </c>
      <c r="M18" s="4">
        <f>((N4^2+O4^2)^0.5)+(2*(N5^2+O5^2)^0.5)</f>
        <v>3.7852485703638709E-3</v>
      </c>
      <c r="N18" s="4">
        <f>N4+(2*N5)</f>
        <v>2.3232552788671518E-3</v>
      </c>
      <c r="O18" s="4">
        <f>O4+(2*O5)</f>
        <v>2.3346533507533906E-3</v>
      </c>
      <c r="P18" s="4">
        <f>((Q4^2+R4^2)^0.5)+(2*(Q5^2+R5^2)^0.5)</f>
        <v>5.3815326136515303E-3</v>
      </c>
      <c r="Q18" s="4">
        <f>Q4+(2*Q5)</f>
        <v>-1.7403794273057648E-4</v>
      </c>
      <c r="R18" s="4">
        <f>R4+(2*R5)</f>
        <v>3.5681191034568922E-3</v>
      </c>
      <c r="S18" s="4">
        <f>((T4^2+U4^2)^0.5)+(2*(T5^2+U5^2)^0.5)</f>
        <v>4.8440998676001351E-3</v>
      </c>
      <c r="T18" s="4">
        <f>T4+(2*T5)</f>
        <v>5.1344432034414016E-4</v>
      </c>
      <c r="U18" s="4">
        <f>U4+(2*U5)</f>
        <v>3.1722542528005238E-3</v>
      </c>
    </row>
    <row r="20" spans="1:23" s="34" customFormat="1" ht="60" x14ac:dyDescent="0.25">
      <c r="A20" s="33" t="s">
        <v>14</v>
      </c>
      <c r="D20" s="34">
        <f>(D18^2+(TypeB!B2*100)^2)^0.5</f>
        <v>5.3658636502377309E-2</v>
      </c>
      <c r="E20" s="34">
        <f>(E18^2+TypeB!$D2^2)^0.5</f>
        <v>9.8367999826958399E-3</v>
      </c>
      <c r="F20" s="34">
        <f>(F18^2+TypeB!$F2^2)^0.5</f>
        <v>7.2414886626814548E-3</v>
      </c>
      <c r="G20" s="34">
        <f>(G18^2+(TypeB!B3*100)^2)^0.5</f>
        <v>5.9602070417774197E-2</v>
      </c>
      <c r="H20" s="34">
        <f>(H18^2+TypeB!$D3^2)^0.5</f>
        <v>7.2991118906841415E-3</v>
      </c>
      <c r="I20" s="34">
        <f>(I18^2+TypeB!$F3^2)^0.5</f>
        <v>7.3873111004696471E-3</v>
      </c>
      <c r="J20" s="34">
        <f>(J18^2+(TypeB!B4*100)^2)^0.5</f>
        <v>5.3894813823271749E-2</v>
      </c>
      <c r="K20" s="34">
        <f>(K18^2+TypeB!$D4^2)^0.5</f>
        <v>9.6424736195862143E-3</v>
      </c>
      <c r="L20" s="34">
        <f>(L18^2+TypeB!$F4^2)^0.5</f>
        <v>1.7650902606969993E-3</v>
      </c>
      <c r="M20" s="34">
        <f>(M18^2+(TypeB!B5*100)^2)^0.5</f>
        <v>2.8021305522819801E-2</v>
      </c>
      <c r="N20" s="34">
        <f>(N18^2+TypeB!$D5^2)^0.5</f>
        <v>2.3359520309254055E-3</v>
      </c>
      <c r="O20" s="34">
        <f>(O18^2+TypeB!$F5^2)^0.5</f>
        <v>2.3383675959587646E-3</v>
      </c>
      <c r="P20" s="34">
        <f>(P18^2+(TypeB!B6*100)^2)^0.5</f>
        <v>3.0121749877657752E-2</v>
      </c>
      <c r="Q20" s="34">
        <f>(Q18^2+TypeB!$D6^2)^0.5</f>
        <v>3.1650340521070791E-4</v>
      </c>
      <c r="R20" s="34">
        <f>(R18^2+TypeB!$F6^2)^0.5</f>
        <v>3.5705687168894125E-3</v>
      </c>
      <c r="S20" s="34">
        <f>(S18^2+(TypeB!B7*100)^2)^0.5</f>
        <v>3.0283889268576676E-2</v>
      </c>
      <c r="T20" s="34">
        <f>(T18^2+TypeB!$D7^2)^0.5</f>
        <v>5.7904565458524499E-4</v>
      </c>
      <c r="U20" s="34">
        <f>(U18^2+TypeB!$F7^2)^0.5</f>
        <v>3.1749629040847636E-3</v>
      </c>
      <c r="V20" s="34">
        <f>V11</f>
        <v>2.2562303865178573E-4</v>
      </c>
      <c r="W20" s="34">
        <f>W11</f>
        <v>1.129878313307075E-2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B2" sqref="B2"/>
    </sheetView>
  </sheetViews>
  <sheetFormatPr defaultColWidth="9.140625" defaultRowHeight="15" x14ac:dyDescent="0.25"/>
  <cols>
    <col min="1" max="1" width="9.140625" style="10"/>
    <col min="2" max="2" width="13.7109375" style="13" customWidth="1"/>
    <col min="3" max="3" width="11" style="12" customWidth="1"/>
    <col min="4" max="4" width="30.85546875" style="11" customWidth="1"/>
    <col min="5" max="5" width="24.5703125" style="10" customWidth="1"/>
    <col min="6" max="6" width="24.28515625" style="10" customWidth="1"/>
    <col min="7" max="7" width="23.42578125" style="10" customWidth="1"/>
    <col min="8" max="16384" width="9.140625" style="10"/>
  </cols>
  <sheetData>
    <row r="1" spans="1:7" s="26" customFormat="1" x14ac:dyDescent="0.25">
      <c r="A1" s="32" t="s">
        <v>12</v>
      </c>
      <c r="B1" s="31" t="s">
        <v>11</v>
      </c>
      <c r="C1" s="30" t="s">
        <v>10</v>
      </c>
      <c r="D1" s="29" t="s">
        <v>9</v>
      </c>
      <c r="E1" s="28" t="s">
        <v>8</v>
      </c>
      <c r="F1" s="28" t="s">
        <v>7</v>
      </c>
      <c r="G1" s="27" t="s">
        <v>6</v>
      </c>
    </row>
    <row r="2" spans="1:7" x14ac:dyDescent="0.25">
      <c r="A2" s="25" t="s">
        <v>5</v>
      </c>
      <c r="B2" s="24">
        <v>5.2045624092275948E-4</v>
      </c>
      <c r="C2" s="23"/>
      <c r="D2" s="22">
        <v>5.099019513601803E-4</v>
      </c>
      <c r="E2" s="22">
        <v>1.0000000000000001E-5</v>
      </c>
      <c r="F2" s="21">
        <v>1.038012462089439E-4</v>
      </c>
      <c r="G2" s="20">
        <v>0</v>
      </c>
    </row>
    <row r="3" spans="1:7" x14ac:dyDescent="0.25">
      <c r="A3" s="25" t="s">
        <v>4</v>
      </c>
      <c r="B3" s="24">
        <v>5.8611187218864482E-4</v>
      </c>
      <c r="C3" s="23"/>
      <c r="D3" s="22">
        <v>5.7619441163688748E-4</v>
      </c>
      <c r="E3" s="22">
        <v>1.0000000000000001E-5</v>
      </c>
      <c r="F3" s="21">
        <v>1.068977395406439E-4</v>
      </c>
      <c r="G3" s="20">
        <v>0</v>
      </c>
    </row>
    <row r="4" spans="1:7" x14ac:dyDescent="0.25">
      <c r="A4" s="25" t="s">
        <v>3</v>
      </c>
      <c r="B4" s="24">
        <v>5.1141194319578203E-4</v>
      </c>
      <c r="C4" s="23"/>
      <c r="D4" s="22">
        <v>5.0199601591927533E-4</v>
      </c>
      <c r="E4" s="22">
        <v>1.0000000000000001E-5</v>
      </c>
      <c r="F4" s="21">
        <v>9.7170858000021786E-5</v>
      </c>
      <c r="G4" s="20">
        <v>0</v>
      </c>
    </row>
    <row r="5" spans="1:7" x14ac:dyDescent="0.25">
      <c r="A5" s="25" t="s">
        <v>2</v>
      </c>
      <c r="B5" s="24">
        <v>2.7764463914575587E-4</v>
      </c>
      <c r="C5" s="23"/>
      <c r="D5" s="22">
        <v>2.4322170955825236E-4</v>
      </c>
      <c r="E5" s="22">
        <v>1.0000000000000001E-5</v>
      </c>
      <c r="F5" s="21">
        <v>1.3174500235659079E-4</v>
      </c>
      <c r="G5" s="20">
        <v>2.174856317093157E-5</v>
      </c>
    </row>
    <row r="6" spans="1:7" x14ac:dyDescent="0.25">
      <c r="A6" s="25" t="s">
        <v>1</v>
      </c>
      <c r="B6" s="24">
        <v>2.963712068370306E-4</v>
      </c>
      <c r="C6" s="23"/>
      <c r="D6" s="22">
        <v>2.6435809047593411E-4</v>
      </c>
      <c r="E6" s="22">
        <v>1.0000000000000001E-5</v>
      </c>
      <c r="F6" s="21">
        <v>1.3223851774460093E-4</v>
      </c>
      <c r="G6" s="20">
        <v>1.9070046320517072E-5</v>
      </c>
    </row>
    <row r="7" spans="1:7" x14ac:dyDescent="0.25">
      <c r="A7" s="19" t="s">
        <v>0</v>
      </c>
      <c r="B7" s="18">
        <v>2.9893956675290239E-4</v>
      </c>
      <c r="C7" s="17"/>
      <c r="D7" s="16">
        <v>2.6771029117387114E-4</v>
      </c>
      <c r="E7" s="16">
        <v>1.0000000000000001E-5</v>
      </c>
      <c r="F7" s="15">
        <v>1.3111978456109306E-4</v>
      </c>
      <c r="G7" s="14">
        <v>2.0091457554559516E-5</v>
      </c>
    </row>
  </sheetData>
  <sheetProtection selectLockedCells="1" selectUnlockedCells="1"/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0"/>
  <sheetViews>
    <sheetView workbookViewId="0">
      <selection sqref="A1:W18"/>
    </sheetView>
  </sheetViews>
  <sheetFormatPr defaultColWidth="9.140625" defaultRowHeight="15" x14ac:dyDescent="0.25"/>
  <cols>
    <col min="1" max="1" width="11.140625" style="2" customWidth="1"/>
    <col min="2" max="2" width="14.7109375" style="3" bestFit="1" customWidth="1"/>
    <col min="3" max="23" width="11.5703125" style="3" bestFit="1" customWidth="1"/>
    <col min="24" max="16384" width="9.140625" style="3"/>
  </cols>
  <sheetData>
    <row r="1" spans="1:23" s="1" customFormat="1" x14ac:dyDescent="0.25">
      <c r="B1" s="1" t="s">
        <v>15</v>
      </c>
      <c r="C1" s="1" t="s">
        <v>16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  <c r="N1" s="1" t="s">
        <v>27</v>
      </c>
      <c r="O1" s="1" t="s">
        <v>28</v>
      </c>
      <c r="P1" s="1" t="s">
        <v>29</v>
      </c>
      <c r="Q1" s="1" t="s">
        <v>30</v>
      </c>
      <c r="R1" s="1" t="s">
        <v>31</v>
      </c>
      <c r="S1" s="1" t="s">
        <v>32</v>
      </c>
      <c r="T1" s="1" t="s">
        <v>33</v>
      </c>
      <c r="U1" s="1" t="s">
        <v>34</v>
      </c>
      <c r="V1" s="1" t="s">
        <v>35</v>
      </c>
      <c r="W1" s="1" t="s">
        <v>36</v>
      </c>
    </row>
    <row r="2" spans="1:23" x14ac:dyDescent="0.25">
      <c r="A2" s="2" t="s">
        <v>37</v>
      </c>
      <c r="B2" s="3">
        <v>29529925</v>
      </c>
      <c r="C2" s="3">
        <v>200</v>
      </c>
      <c r="D2" s="4">
        <v>2.9692E-2</v>
      </c>
      <c r="E2" s="4">
        <v>2.3307999999999999E-2</v>
      </c>
      <c r="F2" s="4">
        <v>2.2766999999999999E-2</v>
      </c>
      <c r="G2" s="4">
        <v>6.7694000000000004E-2</v>
      </c>
      <c r="H2" s="4">
        <v>3.3607999999999999E-2</v>
      </c>
      <c r="I2" s="4">
        <v>6.6053000000000001E-2</v>
      </c>
      <c r="J2" s="4">
        <v>5.2441000000000002E-2</v>
      </c>
      <c r="K2" s="4">
        <v>2.9423000000000001E-2</v>
      </c>
      <c r="L2" s="4">
        <v>4.2800999999999999E-2</v>
      </c>
      <c r="M2" s="4">
        <v>1.8742000000000002E-2</v>
      </c>
      <c r="N2" s="4">
        <v>1.2796E-2</v>
      </c>
      <c r="O2" s="4">
        <v>1.8734000000000001E-2</v>
      </c>
      <c r="P2" s="4">
        <v>1.8547000000000001E-2</v>
      </c>
      <c r="Q2" s="4">
        <v>1.2692E-2</v>
      </c>
      <c r="R2" s="4">
        <v>1.8435E-2</v>
      </c>
      <c r="S2" s="4">
        <v>2.1984E-2</v>
      </c>
      <c r="T2" s="4">
        <v>8.4679999999999998E-3</v>
      </c>
      <c r="U2" s="4">
        <v>2.1873E-2</v>
      </c>
      <c r="V2" s="9">
        <v>6.4300000000000002E-4</v>
      </c>
      <c r="W2" s="4">
        <v>5.5400000000000002E-4</v>
      </c>
    </row>
    <row r="3" spans="1:23" x14ac:dyDescent="0.25">
      <c r="A3" s="2" t="s">
        <v>38</v>
      </c>
      <c r="B3" s="3">
        <v>29527984.02</v>
      </c>
      <c r="C3" s="3">
        <v>10</v>
      </c>
      <c r="D3" s="4">
        <v>7.8999999999999996E-5</v>
      </c>
      <c r="E3" s="4">
        <v>-8.6409999999999994E-3</v>
      </c>
      <c r="F3" s="4">
        <v>-2.9574E-2</v>
      </c>
      <c r="G3" s="4">
        <v>3.8999999999999999E-5</v>
      </c>
      <c r="H3" s="4">
        <v>-1.2050999999999999E-2</v>
      </c>
      <c r="I3" s="4">
        <v>-5.6596E-2</v>
      </c>
      <c r="J3" s="4">
        <v>1.17E-4</v>
      </c>
      <c r="K3" s="4">
        <v>-1.4992999999999999E-2</v>
      </c>
      <c r="L3" s="4">
        <v>-5.2428000000000002E-2</v>
      </c>
      <c r="M3" s="4">
        <v>2.6999999999999999E-5</v>
      </c>
      <c r="N3" s="4">
        <v>-4.9839999999999997E-3</v>
      </c>
      <c r="O3" s="4">
        <v>-1.5112E-2</v>
      </c>
      <c r="P3" s="4">
        <v>3.1000000000000001E-5</v>
      </c>
      <c r="Q3" s="4">
        <v>-7.6360000000000004E-3</v>
      </c>
      <c r="R3" s="4">
        <v>-1.7555999999999999E-2</v>
      </c>
      <c r="S3" s="4">
        <v>2.5000000000000001E-5</v>
      </c>
      <c r="T3" s="4">
        <v>-7.1869999999999998E-3</v>
      </c>
      <c r="U3" s="4">
        <v>-1.5854E-2</v>
      </c>
      <c r="V3" s="9">
        <v>-7.1000000000000002E-4</v>
      </c>
      <c r="W3" s="4">
        <v>-6.4300000000000002E-4</v>
      </c>
    </row>
    <row r="4" spans="1:23" x14ac:dyDescent="0.25">
      <c r="A4" s="2" t="s">
        <v>39</v>
      </c>
      <c r="B4" s="3">
        <v>29528952.108333338</v>
      </c>
      <c r="C4" s="3">
        <v>105</v>
      </c>
      <c r="D4" s="4">
        <v>6.3093495000000116E-3</v>
      </c>
      <c r="E4" s="4">
        <v>2.5510656666666701E-3</v>
      </c>
      <c r="F4" s="4">
        <v>-1.133746666666675E-4</v>
      </c>
      <c r="G4" s="4">
        <v>7.521029666666703E-3</v>
      </c>
      <c r="H4" s="4">
        <v>1.6808171666666683E-3</v>
      </c>
      <c r="I4" s="4">
        <v>-7.7859249999999837E-4</v>
      </c>
      <c r="J4" s="4">
        <v>1.2290112500000056E-2</v>
      </c>
      <c r="K4" s="4">
        <v>7.4904529999999785E-3</v>
      </c>
      <c r="L4" s="4">
        <v>-7.8756293333333317E-3</v>
      </c>
      <c r="M4" s="4">
        <v>3.0885958333333311E-3</v>
      </c>
      <c r="N4" s="4">
        <v>1.9754835000000003E-3</v>
      </c>
      <c r="O4" s="4">
        <v>-2.1608616666666611E-4</v>
      </c>
      <c r="P4" s="4">
        <v>3.1831804999999888E-3</v>
      </c>
      <c r="Q4" s="4">
        <v>-7.9412033333333169E-4</v>
      </c>
      <c r="R4" s="4">
        <v>1.6326336666666681E-3</v>
      </c>
      <c r="S4" s="4">
        <v>2.7231328333333278E-3</v>
      </c>
      <c r="T4" s="4">
        <v>-4.3407333333333526E-4</v>
      </c>
      <c r="U4" s="4">
        <v>8.760736666666687E-4</v>
      </c>
      <c r="V4" s="9">
        <v>2.1568333333333362E-6</v>
      </c>
      <c r="W4" s="4">
        <v>-6.4166666666666705E-8</v>
      </c>
    </row>
    <row r="5" spans="1:23" x14ac:dyDescent="0.25">
      <c r="A5" s="2" t="s">
        <v>40</v>
      </c>
      <c r="B5" s="3">
        <v>587.07730885717706</v>
      </c>
      <c r="C5" s="3">
        <v>57.667618808506163</v>
      </c>
      <c r="D5" s="4">
        <v>4.1175576613083006E-3</v>
      </c>
      <c r="E5" s="4">
        <v>3.7732404895951025E-3</v>
      </c>
      <c r="F5" s="4">
        <v>6.0011205189146781E-3</v>
      </c>
      <c r="G5" s="4">
        <v>5.9768110845926621E-3</v>
      </c>
      <c r="H5" s="4">
        <v>4.5405268205396523E-3</v>
      </c>
      <c r="I5" s="4">
        <v>8.261131548211384E-3</v>
      </c>
      <c r="J5" s="4">
        <v>5.1366731084701352E-3</v>
      </c>
      <c r="K5" s="4">
        <v>3.7022990827602895E-3</v>
      </c>
      <c r="L5" s="4">
        <v>6.7510650622588462E-3</v>
      </c>
      <c r="M5" s="4">
        <v>1.8855929729466884E-3</v>
      </c>
      <c r="N5" s="4">
        <v>1.9150367198396277E-3</v>
      </c>
      <c r="O5" s="4">
        <v>2.3408843002791046E-3</v>
      </c>
      <c r="P5" s="4">
        <v>2.128520049514855E-3</v>
      </c>
      <c r="Q5" s="4">
        <v>2.2192178818646398E-3</v>
      </c>
      <c r="R5" s="4">
        <v>2.5382301409659423E-3</v>
      </c>
      <c r="S5" s="4">
        <v>2.0409399725413954E-3</v>
      </c>
      <c r="T5" s="4">
        <v>1.9202506343457687E-3</v>
      </c>
      <c r="U5" s="4">
        <v>2.6341554711293907E-3</v>
      </c>
      <c r="V5" s="9">
        <v>1.0729121649741464E-4</v>
      </c>
      <c r="W5" s="4">
        <v>9.0589687407285075E-5</v>
      </c>
    </row>
    <row r="6" spans="1:23" x14ac:dyDescent="0.25">
      <c r="A6" s="2" t="s">
        <v>41</v>
      </c>
      <c r="B6" s="3">
        <v>6000</v>
      </c>
      <c r="C6" s="3">
        <v>6000</v>
      </c>
      <c r="D6" s="3">
        <v>6000</v>
      </c>
      <c r="E6" s="3">
        <v>6000</v>
      </c>
      <c r="F6" s="3">
        <v>6000</v>
      </c>
      <c r="G6" s="3">
        <v>6000</v>
      </c>
      <c r="H6" s="3">
        <v>6000</v>
      </c>
      <c r="I6" s="3">
        <v>6000</v>
      </c>
      <c r="J6" s="3">
        <v>6000</v>
      </c>
      <c r="K6" s="3">
        <v>6000</v>
      </c>
      <c r="L6" s="3">
        <v>6000</v>
      </c>
      <c r="M6" s="3">
        <v>6000</v>
      </c>
      <c r="N6" s="3">
        <v>6000</v>
      </c>
      <c r="O6" s="3">
        <v>6000</v>
      </c>
      <c r="P6" s="3">
        <v>6000</v>
      </c>
      <c r="Q6" s="3">
        <v>6000</v>
      </c>
      <c r="R6" s="3">
        <v>6000</v>
      </c>
      <c r="S6" s="3">
        <v>6000</v>
      </c>
      <c r="T6" s="3">
        <v>6000</v>
      </c>
      <c r="U6" s="3">
        <v>6000</v>
      </c>
      <c r="V6" s="3">
        <v>6000</v>
      </c>
      <c r="W6" s="3">
        <v>6000</v>
      </c>
    </row>
    <row r="7" spans="1:23" x14ac:dyDescent="0.25">
      <c r="A7" s="2" t="s">
        <v>42</v>
      </c>
      <c r="B7" s="3">
        <v>177.01046876462249</v>
      </c>
      <c r="C7" s="3">
        <v>57.195164839125042</v>
      </c>
      <c r="D7" s="4">
        <v>4.0848002387235856E-3</v>
      </c>
      <c r="E7" s="4">
        <v>3.765727825048807E-3</v>
      </c>
      <c r="F7" s="4">
        <v>5.8948396887692498E-3</v>
      </c>
      <c r="G7" s="4">
        <v>5.9395034431343465E-3</v>
      </c>
      <c r="H7" s="4">
        <v>4.4649821467110454E-3</v>
      </c>
      <c r="I7" s="4">
        <v>8.2294188655715941E-3</v>
      </c>
      <c r="J7" s="4">
        <v>5.1560238860944539E-3</v>
      </c>
      <c r="K7" s="4">
        <v>3.698844126498799E-3</v>
      </c>
      <c r="L7" s="4">
        <v>6.7366874719636868E-3</v>
      </c>
      <c r="M7" s="4">
        <v>1.8816166145521926E-3</v>
      </c>
      <c r="N7" s="4">
        <v>1.9156124478963621E-3</v>
      </c>
      <c r="O7" s="4">
        <v>2.3321145477389494E-3</v>
      </c>
      <c r="P7" s="4">
        <v>2.1206016624372493E-3</v>
      </c>
      <c r="Q7" s="4">
        <v>2.2202116489827266E-3</v>
      </c>
      <c r="R7" s="4">
        <v>2.5336572159756353E-3</v>
      </c>
      <c r="S7" s="4">
        <v>2.0393173215117518E-3</v>
      </c>
      <c r="T7" s="4">
        <v>1.9171445007970949E-3</v>
      </c>
      <c r="U7" s="4">
        <v>2.6343622766855472E-3</v>
      </c>
      <c r="V7" s="4">
        <v>1.0729443537875995E-4</v>
      </c>
      <c r="W7" s="4">
        <v>9.0589687407285075E-5</v>
      </c>
    </row>
    <row r="8" spans="1:23" hidden="1" x14ac:dyDescent="0.25">
      <c r="A8" s="2" t="s">
        <v>43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</row>
    <row r="9" spans="1:23" hidden="1" x14ac:dyDescent="0.25">
      <c r="A9" s="2" t="s">
        <v>44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</row>
    <row r="10" spans="1:23" x14ac:dyDescent="0.25"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</row>
    <row r="11" spans="1:23" x14ac:dyDescent="0.25">
      <c r="A11" s="2" t="s">
        <v>45</v>
      </c>
      <c r="D11" s="4">
        <v>1.4544464822616614E-2</v>
      </c>
      <c r="E11" s="4">
        <v>1.0097546645856876E-2</v>
      </c>
      <c r="F11" s="4">
        <v>1.1888866371162689E-2</v>
      </c>
      <c r="G11" s="4">
        <v>1.9474651835852029E-2</v>
      </c>
      <c r="H11" s="4">
        <v>1.0761870807745972E-2</v>
      </c>
      <c r="I11" s="4">
        <v>1.574367059642277E-2</v>
      </c>
      <c r="J11" s="4">
        <v>2.2563458716940328E-2</v>
      </c>
      <c r="K11" s="4">
        <v>1.4895051165520558E-2</v>
      </c>
      <c r="L11" s="4">
        <v>5.6265007911843606E-3</v>
      </c>
      <c r="M11" s="4">
        <v>6.859781779226708E-3</v>
      </c>
      <c r="N11" s="4">
        <v>5.8055569396792562E-3</v>
      </c>
      <c r="O11" s="4">
        <v>4.4656824338915428E-3</v>
      </c>
      <c r="P11" s="4">
        <v>7.4402205990296982E-3</v>
      </c>
      <c r="Q11" s="4">
        <v>3.644315430395948E-3</v>
      </c>
      <c r="R11" s="4">
        <v>6.7090939485985532E-3</v>
      </c>
      <c r="S11" s="4">
        <v>6.8050127784161189E-3</v>
      </c>
      <c r="T11" s="4">
        <v>3.406427935358202E-3</v>
      </c>
      <c r="U11" s="4">
        <v>6.1443846089254501E-3</v>
      </c>
      <c r="V11" s="35">
        <v>2.1673926632816262E-4</v>
      </c>
      <c r="W11" s="4">
        <v>1.8111520814790348E-4</v>
      </c>
    </row>
    <row r="13" spans="1:23" x14ac:dyDescent="0.25">
      <c r="C13" s="2" t="s">
        <v>46</v>
      </c>
      <c r="D13" s="4">
        <v>8.7068305555555916E-3</v>
      </c>
      <c r="E13" s="4">
        <v>3.907445277777772E-3</v>
      </c>
      <c r="F13" s="4">
        <v>-2.9225321666666655E-3</v>
      </c>
      <c r="L13" s="3" t="s">
        <v>47</v>
      </c>
      <c r="M13" s="3">
        <v>2.9983030555555492E-3</v>
      </c>
      <c r="N13" s="3">
        <v>2.4909661111111118E-4</v>
      </c>
      <c r="O13" s="3">
        <v>7.6420705555555694E-4</v>
      </c>
    </row>
    <row r="14" spans="1:23" x14ac:dyDescent="0.25">
      <c r="D14" s="4"/>
      <c r="E14" s="4"/>
      <c r="F14" s="4"/>
    </row>
    <row r="15" spans="1:23" x14ac:dyDescent="0.25">
      <c r="C15" s="2" t="s">
        <v>48</v>
      </c>
      <c r="D15" s="4">
        <v>5.8525668055555702E-3</v>
      </c>
      <c r="E15" s="4">
        <v>2.0782709444444416E-3</v>
      </c>
      <c r="F15" s="4">
        <v>-1.0791625555555543E-3</v>
      </c>
    </row>
    <row r="16" spans="1:23" x14ac:dyDescent="0.25"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</row>
    <row r="17" spans="1:23" x14ac:dyDescent="0.25">
      <c r="A17" s="5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</row>
    <row r="18" spans="1:23" ht="16.5" customHeight="1" x14ac:dyDescent="0.25">
      <c r="A18" s="5" t="s">
        <v>49</v>
      </c>
      <c r="D18" s="3">
        <v>1.6731142229746972E-2</v>
      </c>
      <c r="G18" s="3">
        <v>2.070579162738384E-2</v>
      </c>
      <c r="J18" s="3">
        <v>2.6268081578198307E-2</v>
      </c>
      <c r="M18" s="3">
        <v>8.0361027710130449E-3</v>
      </c>
      <c r="P18" s="3">
        <v>8.5586785133229919E-3</v>
      </c>
      <c r="S18" s="3">
        <v>7.497265410553529E-3</v>
      </c>
    </row>
    <row r="20" spans="1:23" s="34" customFormat="1" ht="45" x14ac:dyDescent="0.25">
      <c r="A20" s="33" t="s">
        <v>13</v>
      </c>
      <c r="D20" s="34">
        <f>(D18^2+(TypeB!B2*100)^2)^0.5</f>
        <v>5.4668803786680001E-2</v>
      </c>
      <c r="G20" s="34">
        <f>(G18^2+(TypeB!B3*100)^2)^0.5</f>
        <v>6.2161089711502179E-2</v>
      </c>
      <c r="J20" s="34">
        <f>(J18^2+(TypeB!B4*100)^2)^0.5</f>
        <v>5.7492902746615074E-2</v>
      </c>
      <c r="M20" s="34">
        <f>(M18^2+(TypeB!B5*100)^2)^0.5</f>
        <v>2.890405515165741E-2</v>
      </c>
      <c r="P20" s="34">
        <f>(P18^2+(TypeB!B6*100)^2)^0.5</f>
        <v>3.0848174991639235E-2</v>
      </c>
      <c r="S20" s="34">
        <f>(S18^2+(TypeB!B7*100)^2)^0.5</f>
        <v>3.0819760452352841E-2</v>
      </c>
      <c r="V20" s="34">
        <f>V11</f>
        <v>2.1673926632816262E-4</v>
      </c>
      <c r="W20" s="34">
        <f>W11</f>
        <v>1.8111520814790348E-4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0"/>
  <sheetViews>
    <sheetView workbookViewId="0">
      <selection activeCell="W11" sqref="W11"/>
    </sheetView>
  </sheetViews>
  <sheetFormatPr defaultRowHeight="15" x14ac:dyDescent="0.25"/>
  <cols>
    <col min="1" max="1" width="10.5703125" style="8" customWidth="1"/>
  </cols>
  <sheetData>
    <row r="1" spans="1:23" s="6" customFormat="1" x14ac:dyDescent="0.25">
      <c r="B1" s="7" t="s">
        <v>15</v>
      </c>
      <c r="C1" s="7" t="s">
        <v>16</v>
      </c>
      <c r="D1" s="7" t="s">
        <v>17</v>
      </c>
      <c r="E1" s="7" t="s">
        <v>18</v>
      </c>
      <c r="F1" s="7" t="s">
        <v>19</v>
      </c>
      <c r="G1" s="7" t="s">
        <v>20</v>
      </c>
      <c r="H1" s="7" t="s">
        <v>21</v>
      </c>
      <c r="I1" s="7" t="s">
        <v>22</v>
      </c>
      <c r="J1" s="7" t="s">
        <v>23</v>
      </c>
      <c r="K1" s="7" t="s">
        <v>24</v>
      </c>
      <c r="L1" s="7" t="s">
        <v>25</v>
      </c>
      <c r="M1" s="7" t="s">
        <v>26</v>
      </c>
      <c r="N1" s="7" t="s">
        <v>27</v>
      </c>
      <c r="O1" s="7" t="s">
        <v>28</v>
      </c>
      <c r="P1" s="7" t="s">
        <v>29</v>
      </c>
      <c r="Q1" s="7" t="s">
        <v>30</v>
      </c>
      <c r="R1" s="7" t="s">
        <v>31</v>
      </c>
      <c r="S1" s="7" t="s">
        <v>32</v>
      </c>
      <c r="T1" s="7" t="s">
        <v>33</v>
      </c>
      <c r="U1" s="7" t="s">
        <v>34</v>
      </c>
      <c r="V1" s="7" t="s">
        <v>35</v>
      </c>
      <c r="W1" s="7" t="s">
        <v>36</v>
      </c>
    </row>
    <row r="2" spans="1:23" x14ac:dyDescent="0.25">
      <c r="A2" s="8" t="s">
        <v>37</v>
      </c>
      <c r="B2">
        <v>29524097</v>
      </c>
      <c r="C2">
        <v>50</v>
      </c>
      <c r="D2">
        <v>3.4514999999999997E-2</v>
      </c>
      <c r="E2">
        <v>1.6920999999999999E-2</v>
      </c>
      <c r="F2">
        <v>2.9808999999999999E-2</v>
      </c>
      <c r="G2">
        <v>3.8461000000000002E-2</v>
      </c>
      <c r="H2">
        <v>1.5723000000000001E-2</v>
      </c>
      <c r="I2">
        <v>2.9763999999999999E-2</v>
      </c>
      <c r="J2">
        <v>3.5483000000000001E-2</v>
      </c>
      <c r="K2">
        <v>1.3431E-2</v>
      </c>
      <c r="L2">
        <v>1.8749999999999999E-2</v>
      </c>
      <c r="M2">
        <v>1.0723E-2</v>
      </c>
      <c r="N2">
        <v>8.3820000000000006E-3</v>
      </c>
      <c r="O2">
        <v>1.0715000000000001E-2</v>
      </c>
      <c r="P2">
        <v>1.2192E-2</v>
      </c>
      <c r="Q2">
        <v>4.7429999999999998E-3</v>
      </c>
      <c r="R2">
        <v>1.1944E-2</v>
      </c>
      <c r="S2">
        <v>1.0078E-2</v>
      </c>
      <c r="T2">
        <v>2.8449999999999999E-3</v>
      </c>
      <c r="U2">
        <v>1.0017E-2</v>
      </c>
      <c r="V2">
        <v>5.6400000000000005E-4</v>
      </c>
      <c r="W2">
        <v>4.4000000000000002E-4</v>
      </c>
    </row>
    <row r="3" spans="1:23" x14ac:dyDescent="0.25">
      <c r="A3" s="8" t="s">
        <v>38</v>
      </c>
      <c r="B3">
        <v>29519091.02</v>
      </c>
      <c r="C3">
        <v>2</v>
      </c>
      <c r="D3">
        <v>3.6000000000000001E-5</v>
      </c>
      <c r="E3">
        <v>-9.3720000000000001E-3</v>
      </c>
      <c r="F3">
        <v>-3.3994000000000003E-2</v>
      </c>
      <c r="G3">
        <v>5.5000000000000002E-5</v>
      </c>
      <c r="H3">
        <v>-1.6945000000000002E-2</v>
      </c>
      <c r="I3">
        <v>-3.7873999999999998E-2</v>
      </c>
      <c r="J3">
        <v>1.8E-5</v>
      </c>
      <c r="K3">
        <v>-6.4840000000000002E-3</v>
      </c>
      <c r="L3">
        <v>-3.5407000000000001E-2</v>
      </c>
      <c r="M3">
        <v>3.1000000000000001E-5</v>
      </c>
      <c r="N3">
        <v>-6.0629999999999998E-3</v>
      </c>
      <c r="O3">
        <v>-9.4520000000000003E-3</v>
      </c>
      <c r="P3">
        <v>3.8999999999999999E-5</v>
      </c>
      <c r="Q3">
        <v>-8.0210000000000004E-3</v>
      </c>
      <c r="R3">
        <v>-8.1469999999999997E-3</v>
      </c>
      <c r="S3">
        <v>2.5000000000000001E-5</v>
      </c>
      <c r="T3">
        <v>-4.8659999999999997E-3</v>
      </c>
      <c r="U3">
        <v>-8.3789999999999993E-3</v>
      </c>
      <c r="V3">
        <v>-5.3399999999999997E-4</v>
      </c>
      <c r="W3">
        <v>-5.0900000000000001E-4</v>
      </c>
    </row>
    <row r="4" spans="1:23" x14ac:dyDescent="0.25">
      <c r="A4" s="8" t="s">
        <v>39</v>
      </c>
      <c r="B4">
        <v>29521595.487925164</v>
      </c>
      <c r="C4">
        <v>26</v>
      </c>
      <c r="D4">
        <v>7.6943515646258152E-3</v>
      </c>
      <c r="E4">
        <v>3.2461170748299241E-3</v>
      </c>
      <c r="F4">
        <v>8.9153401360544848E-5</v>
      </c>
      <c r="G4">
        <v>6.9954012925170254E-3</v>
      </c>
      <c r="H4">
        <v>8.5516380952380491E-4</v>
      </c>
      <c r="I4">
        <v>-4.4073829931972974E-4</v>
      </c>
      <c r="J4">
        <v>9.6349058503400822E-3</v>
      </c>
      <c r="K4">
        <v>3.9343562585033931E-3</v>
      </c>
      <c r="L4">
        <v>-7.6439849659864041E-3</v>
      </c>
      <c r="M4">
        <v>2.6048889115646251E-3</v>
      </c>
      <c r="N4">
        <v>1.3038557823129209E-3</v>
      </c>
      <c r="O4">
        <v>-2.8273401360544498E-4</v>
      </c>
      <c r="P4">
        <v>3.1686877551020533E-3</v>
      </c>
      <c r="Q4">
        <v>-1.0353643537414927E-3</v>
      </c>
      <c r="R4">
        <v>1.5718275510204177E-3</v>
      </c>
      <c r="S4">
        <v>2.3627485034013527E-3</v>
      </c>
      <c r="T4">
        <v>-9.5132061224489743E-4</v>
      </c>
      <c r="U4">
        <v>6.0190482993197189E-4</v>
      </c>
      <c r="V4">
        <v>1.5542857142857037E-6</v>
      </c>
      <c r="W4">
        <v>-2.5374149659864008E-8</v>
      </c>
    </row>
    <row r="5" spans="1:23" x14ac:dyDescent="0.25">
      <c r="A5" s="8" t="s">
        <v>40</v>
      </c>
      <c r="B5">
        <v>1472.1297701449625</v>
      </c>
      <c r="C5">
        <v>14.142616673295651</v>
      </c>
      <c r="D5">
        <v>4.2229416784465351E-3</v>
      </c>
      <c r="E5">
        <v>3.3518107102049033E-3</v>
      </c>
      <c r="F5">
        <v>7.4338829598771736E-3</v>
      </c>
      <c r="G5">
        <v>4.1914131754689906E-3</v>
      </c>
      <c r="H5">
        <v>3.4675360863010165E-3</v>
      </c>
      <c r="I5">
        <v>7.3182176853073726E-3</v>
      </c>
      <c r="J5">
        <v>4.5632186338154515E-3</v>
      </c>
      <c r="K5">
        <v>2.5015432997289458E-3</v>
      </c>
      <c r="L5">
        <v>5.7855043030190997E-3</v>
      </c>
      <c r="M5">
        <v>1.470712310327135E-3</v>
      </c>
      <c r="N5">
        <v>1.4482414791326451E-3</v>
      </c>
      <c r="O5">
        <v>2.2520016409200028E-3</v>
      </c>
      <c r="P5">
        <v>1.8873065112100639E-3</v>
      </c>
      <c r="Q5">
        <v>1.4342023188336471E-3</v>
      </c>
      <c r="R5">
        <v>2.8288934627415429E-3</v>
      </c>
      <c r="S5">
        <v>1.3674832309435632E-3</v>
      </c>
      <c r="T5">
        <v>1.0003338751417958E-3</v>
      </c>
      <c r="U5">
        <v>2.2770245466463778E-3</v>
      </c>
      <c r="V5">
        <v>1.164877398802888E-4</v>
      </c>
      <c r="W5">
        <v>9.8609715618618187E-5</v>
      </c>
    </row>
    <row r="6" spans="1:23" x14ac:dyDescent="0.25">
      <c r="A6" s="8" t="s">
        <v>41</v>
      </c>
      <c r="B6">
        <v>14700</v>
      </c>
      <c r="C6">
        <v>14700</v>
      </c>
      <c r="D6">
        <v>14700</v>
      </c>
      <c r="E6">
        <v>14700</v>
      </c>
      <c r="F6">
        <v>14700</v>
      </c>
      <c r="G6">
        <v>14700</v>
      </c>
      <c r="H6">
        <v>14700</v>
      </c>
      <c r="I6">
        <v>14700</v>
      </c>
      <c r="J6">
        <v>14700</v>
      </c>
      <c r="K6">
        <v>14700</v>
      </c>
      <c r="L6">
        <v>14700</v>
      </c>
      <c r="M6">
        <v>14700</v>
      </c>
      <c r="N6">
        <v>14700</v>
      </c>
      <c r="O6">
        <v>14700</v>
      </c>
      <c r="P6">
        <v>14700</v>
      </c>
      <c r="Q6">
        <v>14700</v>
      </c>
      <c r="R6">
        <v>14700</v>
      </c>
      <c r="S6">
        <v>14700</v>
      </c>
      <c r="T6">
        <v>14700</v>
      </c>
      <c r="U6">
        <v>14700</v>
      </c>
      <c r="V6">
        <v>14700</v>
      </c>
      <c r="W6">
        <v>14700</v>
      </c>
    </row>
    <row r="7" spans="1:23" x14ac:dyDescent="0.25">
      <c r="A7" s="8" t="s">
        <v>42</v>
      </c>
      <c r="B7">
        <v>849.93451907525605</v>
      </c>
      <c r="C7">
        <v>14.085090910946183</v>
      </c>
      <c r="D7">
        <v>4.2130568041945354E-3</v>
      </c>
      <c r="E7">
        <v>3.3630994023030221E-3</v>
      </c>
      <c r="F7">
        <v>7.3900130365189293E-3</v>
      </c>
      <c r="G7">
        <v>4.1812171653816043E-3</v>
      </c>
      <c r="H7">
        <v>3.4488593504380977E-3</v>
      </c>
      <c r="I7">
        <v>7.2905153249144452E-3</v>
      </c>
      <c r="J7">
        <v>4.5555580705312461E-3</v>
      </c>
      <c r="K7">
        <v>2.5101300810057166E-3</v>
      </c>
      <c r="L7">
        <v>5.7768484037397615E-3</v>
      </c>
      <c r="M7">
        <v>1.4693537861021162E-3</v>
      </c>
      <c r="N7">
        <v>1.4465355730479126E-3</v>
      </c>
      <c r="O7">
        <v>2.2492064894565973E-3</v>
      </c>
      <c r="P7">
        <v>1.8891370272780574E-3</v>
      </c>
      <c r="Q7">
        <v>1.4330849481788033E-3</v>
      </c>
      <c r="R7">
        <v>2.8269491902984186E-3</v>
      </c>
      <c r="S7">
        <v>1.3683400801114999E-3</v>
      </c>
      <c r="T7">
        <v>1.0000484020684709E-3</v>
      </c>
      <c r="U7">
        <v>2.2771122171544281E-3</v>
      </c>
      <c r="V7">
        <v>1.1648634205257109E-4</v>
      </c>
      <c r="W7">
        <v>9.8609715618618187E-5</v>
      </c>
    </row>
    <row r="8" spans="1:23" hidden="1" x14ac:dyDescent="0.25">
      <c r="A8" s="8" t="s">
        <v>43</v>
      </c>
    </row>
    <row r="9" spans="1:23" hidden="1" x14ac:dyDescent="0.25">
      <c r="A9" s="8" t="s">
        <v>44</v>
      </c>
    </row>
    <row r="11" spans="1:23" s="3" customFormat="1" x14ac:dyDescent="0.25">
      <c r="A11" s="2" t="s">
        <v>45</v>
      </c>
      <c r="D11" s="4">
        <v>1.6140234921518885E-2</v>
      </c>
      <c r="E11" s="4">
        <v>9.9497384952397308E-3</v>
      </c>
      <c r="F11" s="4">
        <v>1.4956919321114892E-2</v>
      </c>
      <c r="G11" s="4">
        <v>1.5378227643455006E-2</v>
      </c>
      <c r="H11" s="4">
        <v>7.7902359821258376E-3</v>
      </c>
      <c r="I11" s="4">
        <v>1.4195697071295015E-2</v>
      </c>
      <c r="J11" s="4">
        <v>1.8761343117970987E-2</v>
      </c>
      <c r="K11" s="4">
        <v>8.9374428579612857E-3</v>
      </c>
      <c r="L11" s="4">
        <v>3.9270236400517954E-3</v>
      </c>
      <c r="M11" s="4">
        <v>5.5463135322188946E-3</v>
      </c>
      <c r="N11" s="4">
        <v>4.2003387405782112E-3</v>
      </c>
      <c r="O11" s="4">
        <v>4.221269268234561E-3</v>
      </c>
      <c r="P11" s="4">
        <v>6.9433007775221815E-3</v>
      </c>
      <c r="Q11" s="4">
        <v>1.8330402839258015E-3</v>
      </c>
      <c r="R11" s="4">
        <v>7.2296144765035038E-3</v>
      </c>
      <c r="S11" s="4">
        <v>5.0977149652884791E-3</v>
      </c>
      <c r="T11" s="4">
        <v>1.0493471380386941E-3</v>
      </c>
      <c r="U11" s="4">
        <v>5.1559539232247271E-3</v>
      </c>
      <c r="V11" s="4">
        <v>2.345297654748633E-4</v>
      </c>
      <c r="W11" s="4">
        <v>1.9719405708757651E-4</v>
      </c>
    </row>
    <row r="12" spans="1:23" s="3" customFormat="1" x14ac:dyDescent="0.25">
      <c r="A12" s="2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</row>
    <row r="13" spans="1:23" x14ac:dyDescent="0.25">
      <c r="C13" s="8" t="s">
        <v>46</v>
      </c>
      <c r="D13">
        <v>8.1082195691609734E-3</v>
      </c>
      <c r="E13">
        <v>2.6785457142857075E-3</v>
      </c>
      <c r="F13">
        <v>-2.66518995464853E-3</v>
      </c>
      <c r="L13" t="s">
        <v>47</v>
      </c>
      <c r="M13">
        <v>2.7121083900226769E-3</v>
      </c>
      <c r="N13">
        <v>-2.2760972789115643E-4</v>
      </c>
      <c r="O13">
        <v>6.303327891156482E-4</v>
      </c>
    </row>
    <row r="15" spans="1:23" x14ac:dyDescent="0.25">
      <c r="C15" s="8" t="s">
        <v>48</v>
      </c>
      <c r="D15">
        <v>5.4101639795918251E-3</v>
      </c>
      <c r="E15">
        <v>1.2254679931972756E-3</v>
      </c>
      <c r="F15">
        <v>-1.0174285827664409E-3</v>
      </c>
    </row>
    <row r="18" spans="1:23" s="3" customFormat="1" ht="30" x14ac:dyDescent="0.25">
      <c r="A18" s="5" t="s">
        <v>49</v>
      </c>
      <c r="D18" s="4">
        <v>1.9556510436918327E-2</v>
      </c>
      <c r="E18" s="4"/>
      <c r="F18" s="4"/>
      <c r="G18" s="4">
        <v>1.7158368164152834E-2</v>
      </c>
      <c r="H18" s="4"/>
      <c r="I18" s="4"/>
      <c r="J18" s="4">
        <v>2.1203385600684448E-2</v>
      </c>
      <c r="K18" s="4"/>
      <c r="L18" s="4"/>
      <c r="M18" s="4">
        <v>6.6891241549177707E-3</v>
      </c>
      <c r="N18" s="4"/>
      <c r="O18" s="4"/>
      <c r="P18" s="4">
        <v>8.2255516791567354E-3</v>
      </c>
      <c r="Q18" s="4"/>
      <c r="R18" s="4"/>
      <c r="S18" s="4">
        <v>6.0998809129675603E-3</v>
      </c>
    </row>
    <row r="20" spans="1:23" s="34" customFormat="1" ht="45" x14ac:dyDescent="0.25">
      <c r="A20" s="33" t="s">
        <v>13</v>
      </c>
      <c r="D20" s="34">
        <f>(D18^2+(TypeB!B2*100)^2)^0.5</f>
        <v>5.5598597892606877E-2</v>
      </c>
      <c r="G20" s="34">
        <f>(G18^2+(TypeB!B3*100)^2)^0.5</f>
        <v>6.107111318177684E-2</v>
      </c>
      <c r="J20" s="34">
        <f>(J18^2+(TypeB!B4*100)^2)^0.5</f>
        <v>5.5362490165853005E-2</v>
      </c>
      <c r="M20" s="34">
        <f>(M18^2+(TypeB!B5*100)^2)^0.5</f>
        <v>2.8558883704088895E-2</v>
      </c>
      <c r="P20" s="34">
        <f>(P18^2+(TypeB!B6*100)^2)^0.5</f>
        <v>3.0757415737458469E-2</v>
      </c>
      <c r="S20" s="34">
        <f>(S18^2+(TypeB!B7*100)^2)^0.5</f>
        <v>3.0509952357493379E-2</v>
      </c>
      <c r="V20" s="34">
        <f>V11</f>
        <v>2.345297654748633E-4</v>
      </c>
      <c r="W20" s="34">
        <f>W11</f>
        <v>1.9719405708757651E-4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0"/>
  <sheetViews>
    <sheetView workbookViewId="0">
      <selection sqref="A1:W18"/>
    </sheetView>
  </sheetViews>
  <sheetFormatPr defaultRowHeight="15" x14ac:dyDescent="0.25"/>
  <cols>
    <col min="1" max="1" width="9.140625" style="8"/>
  </cols>
  <sheetData>
    <row r="1" spans="1:23" s="6" customFormat="1" x14ac:dyDescent="0.25">
      <c r="B1" s="7" t="s">
        <v>15</v>
      </c>
      <c r="C1" s="7" t="s">
        <v>16</v>
      </c>
      <c r="D1" s="7" t="s">
        <v>17</v>
      </c>
      <c r="E1" s="7" t="s">
        <v>18</v>
      </c>
      <c r="F1" s="7" t="s">
        <v>19</v>
      </c>
      <c r="G1" s="7" t="s">
        <v>20</v>
      </c>
      <c r="H1" s="7" t="s">
        <v>21</v>
      </c>
      <c r="I1" s="7" t="s">
        <v>22</v>
      </c>
      <c r="J1" s="7" t="s">
        <v>23</v>
      </c>
      <c r="K1" s="7" t="s">
        <v>24</v>
      </c>
      <c r="L1" s="7" t="s">
        <v>25</v>
      </c>
      <c r="M1" s="7" t="s">
        <v>26</v>
      </c>
      <c r="N1" s="7" t="s">
        <v>27</v>
      </c>
      <c r="O1" s="7" t="s">
        <v>28</v>
      </c>
      <c r="P1" s="7" t="s">
        <v>29</v>
      </c>
      <c r="Q1" s="7" t="s">
        <v>30</v>
      </c>
      <c r="R1" s="7" t="s">
        <v>31</v>
      </c>
      <c r="S1" s="7" t="s">
        <v>32</v>
      </c>
      <c r="T1" s="7" t="s">
        <v>33</v>
      </c>
      <c r="U1" s="7" t="s">
        <v>34</v>
      </c>
      <c r="V1" s="7" t="s">
        <v>35</v>
      </c>
      <c r="W1" s="7" t="s">
        <v>36</v>
      </c>
    </row>
    <row r="2" spans="1:23" x14ac:dyDescent="0.25">
      <c r="A2" s="8" t="s">
        <v>37</v>
      </c>
      <c r="B2">
        <v>29558029</v>
      </c>
      <c r="C2">
        <v>120</v>
      </c>
      <c r="D2">
        <v>0.11801399999999999</v>
      </c>
      <c r="E2">
        <v>7.6979000000000006E-2</v>
      </c>
      <c r="F2">
        <v>7.0667999999999995E-2</v>
      </c>
      <c r="G2">
        <v>0.12116499999999999</v>
      </c>
      <c r="H2">
        <v>8.1113000000000005E-2</v>
      </c>
      <c r="I2">
        <v>8.9940000000000006E-2</v>
      </c>
      <c r="J2">
        <v>8.5894999999999999E-2</v>
      </c>
      <c r="K2">
        <v>6.7402000000000004E-2</v>
      </c>
      <c r="L2">
        <v>4.0430000000000001E-2</v>
      </c>
      <c r="M2">
        <v>2.7085999999999999E-2</v>
      </c>
      <c r="N2">
        <v>1.9106000000000001E-2</v>
      </c>
      <c r="O2">
        <v>2.0955999999999999E-2</v>
      </c>
      <c r="P2">
        <v>4.1457000000000001E-2</v>
      </c>
      <c r="Q2">
        <v>2.4802999999999999E-2</v>
      </c>
      <c r="R2">
        <v>2.9548000000000001E-2</v>
      </c>
      <c r="S2">
        <v>2.6696000000000001E-2</v>
      </c>
      <c r="T2">
        <v>1.5979E-2</v>
      </c>
      <c r="U2">
        <v>1.8638999999999999E-2</v>
      </c>
      <c r="V2">
        <v>1.137E-3</v>
      </c>
      <c r="W2">
        <v>1.0120000000000001E-3</v>
      </c>
    </row>
    <row r="3" spans="1:23" x14ac:dyDescent="0.25">
      <c r="A3" s="8" t="s">
        <v>38</v>
      </c>
      <c r="B3">
        <v>29546378.02</v>
      </c>
      <c r="C3">
        <v>10</v>
      </c>
      <c r="D3">
        <v>2.4000000000000001E-5</v>
      </c>
      <c r="E3">
        <v>-7.2783E-2</v>
      </c>
      <c r="F3">
        <v>-9.2821000000000001E-2</v>
      </c>
      <c r="G3">
        <v>1.8E-5</v>
      </c>
      <c r="H3">
        <v>-7.5648000000000007E-2</v>
      </c>
      <c r="I3">
        <v>-9.2274999999999996E-2</v>
      </c>
      <c r="J3">
        <v>3.3500000000000001E-4</v>
      </c>
      <c r="K3">
        <v>-3.2850999999999998E-2</v>
      </c>
      <c r="L3">
        <v>-6.3391000000000003E-2</v>
      </c>
      <c r="M3">
        <v>9.0000000000000002E-6</v>
      </c>
      <c r="N3">
        <v>-2.0005999999999999E-2</v>
      </c>
      <c r="O3">
        <v>-2.1926000000000001E-2</v>
      </c>
      <c r="P3">
        <v>2.8E-5</v>
      </c>
      <c r="Q3">
        <v>-2.9069999999999999E-2</v>
      </c>
      <c r="R3">
        <v>-2.6217000000000001E-2</v>
      </c>
      <c r="S3">
        <v>3.0000000000000001E-6</v>
      </c>
      <c r="T3">
        <v>-1.9347E-2</v>
      </c>
      <c r="U3">
        <v>-1.9092999999999999E-2</v>
      </c>
      <c r="V3">
        <v>-1.353E-3</v>
      </c>
      <c r="W3">
        <v>-1.1050000000000001E-3</v>
      </c>
    </row>
    <row r="4" spans="1:23" x14ac:dyDescent="0.25">
      <c r="A4" s="8" t="s">
        <v>39</v>
      </c>
      <c r="B4">
        <v>29552288.05378788</v>
      </c>
      <c r="C4">
        <v>65.87704117706474</v>
      </c>
      <c r="D4">
        <v>9.3218187205387198E-3</v>
      </c>
      <c r="E4">
        <v>2.1645011111111178E-3</v>
      </c>
      <c r="F4">
        <v>-2.8961016835016783E-4</v>
      </c>
      <c r="G4">
        <v>8.7809445454545398E-3</v>
      </c>
      <c r="H4">
        <v>4.6155696969697133E-4</v>
      </c>
      <c r="I4">
        <v>-3.860590235690224E-4</v>
      </c>
      <c r="J4">
        <v>1.7420844074074047E-2</v>
      </c>
      <c r="K4">
        <v>1.3396102255892306E-2</v>
      </c>
      <c r="L4">
        <v>-8.4806827272726776E-3</v>
      </c>
      <c r="M4">
        <v>2.8181567676767607E-3</v>
      </c>
      <c r="N4">
        <v>1.0629168013467996E-3</v>
      </c>
      <c r="O4">
        <v>-4.6638373737373733E-4</v>
      </c>
      <c r="P4">
        <v>3.4974431986532226E-3</v>
      </c>
      <c r="Q4">
        <v>-1.0754130639730626E-3</v>
      </c>
      <c r="R4">
        <v>1.0393125252525235E-3</v>
      </c>
      <c r="S4">
        <v>2.5035879797979648E-3</v>
      </c>
      <c r="T4">
        <v>-8.4837723905723699E-4</v>
      </c>
      <c r="U4">
        <v>1.3076353535353681E-4</v>
      </c>
      <c r="V4">
        <v>4.8728619528619217E-6</v>
      </c>
      <c r="W4">
        <v>2.9730639730639666E-8</v>
      </c>
    </row>
    <row r="5" spans="1:23" x14ac:dyDescent="0.25">
      <c r="A5" s="8" t="s">
        <v>40</v>
      </c>
      <c r="B5">
        <v>3570.8032185130537</v>
      </c>
      <c r="C5">
        <v>33.703636544281764</v>
      </c>
      <c r="D5">
        <v>7.7246200495033057E-3</v>
      </c>
      <c r="E5">
        <v>5.917888593356558E-3</v>
      </c>
      <c r="F5">
        <v>1.0333535831491401E-2</v>
      </c>
      <c r="G5">
        <v>7.8268304169412297E-3</v>
      </c>
      <c r="H5">
        <v>5.997842425227386E-3</v>
      </c>
      <c r="I5">
        <v>1.0100990384532943E-2</v>
      </c>
      <c r="J5">
        <v>7.2561253405779196E-3</v>
      </c>
      <c r="K5">
        <v>7.4479185387891335E-3</v>
      </c>
      <c r="L5">
        <v>7.0192036978887432E-3</v>
      </c>
      <c r="M5">
        <v>2.2293438892435503E-3</v>
      </c>
      <c r="N5">
        <v>1.7948259274788625E-3</v>
      </c>
      <c r="O5">
        <v>2.8885112169287231E-3</v>
      </c>
      <c r="P5">
        <v>2.7035457789765039E-3</v>
      </c>
      <c r="Q5">
        <v>2.3118429556660543E-3</v>
      </c>
      <c r="R5">
        <v>3.4582368095035444E-3</v>
      </c>
      <c r="S5">
        <v>1.9537261988242572E-3</v>
      </c>
      <c r="T5">
        <v>1.5974690484956118E-3</v>
      </c>
      <c r="U5">
        <v>2.6069616806467721E-3</v>
      </c>
      <c r="V5">
        <v>1.6320242898597027E-4</v>
      </c>
      <c r="W5">
        <v>1.2779705513370326E-4</v>
      </c>
    </row>
    <row r="6" spans="1:23" x14ac:dyDescent="0.25">
      <c r="A6" s="8" t="s">
        <v>41</v>
      </c>
      <c r="B6">
        <v>29700</v>
      </c>
      <c r="C6">
        <v>29701</v>
      </c>
      <c r="D6">
        <v>29700</v>
      </c>
      <c r="E6">
        <v>29700</v>
      </c>
      <c r="F6">
        <v>29700</v>
      </c>
      <c r="G6">
        <v>29700</v>
      </c>
      <c r="H6">
        <v>29700</v>
      </c>
      <c r="I6">
        <v>29700</v>
      </c>
      <c r="J6">
        <v>29700</v>
      </c>
      <c r="K6">
        <v>29700</v>
      </c>
      <c r="L6">
        <v>29700</v>
      </c>
      <c r="M6">
        <v>29700</v>
      </c>
      <c r="N6">
        <v>29700</v>
      </c>
      <c r="O6">
        <v>29700</v>
      </c>
      <c r="P6">
        <v>29700</v>
      </c>
      <c r="Q6">
        <v>29700</v>
      </c>
      <c r="R6">
        <v>29700</v>
      </c>
      <c r="S6">
        <v>29700</v>
      </c>
      <c r="T6">
        <v>29700</v>
      </c>
      <c r="U6">
        <v>29700</v>
      </c>
      <c r="V6">
        <v>29700</v>
      </c>
      <c r="W6">
        <v>29700</v>
      </c>
    </row>
    <row r="7" spans="1:23" x14ac:dyDescent="0.25">
      <c r="A7" s="8" t="s">
        <v>42</v>
      </c>
      <c r="B7">
        <v>1076.6376796364768</v>
      </c>
      <c r="C7">
        <v>33.629581668704169</v>
      </c>
      <c r="D7">
        <v>7.7260417719998593E-3</v>
      </c>
      <c r="E7">
        <v>5.9049326221547131E-3</v>
      </c>
      <c r="F7">
        <v>1.0276769585863212E-2</v>
      </c>
      <c r="G7">
        <v>7.8503460222324652E-3</v>
      </c>
      <c r="H7">
        <v>6.0260044776600605E-3</v>
      </c>
      <c r="I7">
        <v>9.9660516751487061E-3</v>
      </c>
      <c r="J7">
        <v>7.1664710190027662E-3</v>
      </c>
      <c r="K7">
        <v>7.487171857970135E-3</v>
      </c>
      <c r="L7">
        <v>7.0155320276805043E-3</v>
      </c>
      <c r="M7">
        <v>2.2285450989830624E-3</v>
      </c>
      <c r="N7">
        <v>1.7955110456540093E-3</v>
      </c>
      <c r="O7">
        <v>2.8845074148415805E-3</v>
      </c>
      <c r="P7">
        <v>2.7057803233225828E-3</v>
      </c>
      <c r="Q7">
        <v>2.3092649457369697E-3</v>
      </c>
      <c r="R7">
        <v>3.4569251552463158E-3</v>
      </c>
      <c r="S7">
        <v>1.9542979145899374E-3</v>
      </c>
      <c r="T7">
        <v>1.5978557763932381E-3</v>
      </c>
      <c r="U7">
        <v>2.6070255535552869E-3</v>
      </c>
      <c r="V7">
        <v>1.6319214820446779E-4</v>
      </c>
      <c r="W7">
        <v>1.2779705513370326E-4</v>
      </c>
    </row>
    <row r="8" spans="1:23" hidden="1" x14ac:dyDescent="0.25">
      <c r="A8" s="8" t="s">
        <v>43</v>
      </c>
    </row>
    <row r="9" spans="1:23" hidden="1" x14ac:dyDescent="0.25">
      <c r="A9" s="8" t="s">
        <v>44</v>
      </c>
    </row>
    <row r="11" spans="1:23" s="3" customFormat="1" x14ac:dyDescent="0.25">
      <c r="A11" s="2" t="s">
        <v>45</v>
      </c>
      <c r="D11" s="4">
        <v>2.4771058819545333E-2</v>
      </c>
      <c r="E11" s="4">
        <v>1.4000278297824234E-2</v>
      </c>
      <c r="F11" s="4">
        <v>2.0377461494632636E-2</v>
      </c>
      <c r="G11" s="4">
        <v>2.4434605379336997E-2</v>
      </c>
      <c r="H11" s="4">
        <v>1.2457241820151744E-2</v>
      </c>
      <c r="I11" s="4">
        <v>1.9815921745496862E-2</v>
      </c>
      <c r="J11" s="4">
        <v>3.1933094755229888E-2</v>
      </c>
      <c r="K11" s="4">
        <v>2.8291939333470573E-2</v>
      </c>
      <c r="L11" s="4">
        <v>5.5577246685048088E-3</v>
      </c>
      <c r="M11" s="4">
        <v>7.2768445461638617E-3</v>
      </c>
      <c r="N11" s="4">
        <v>4.6525686563045248E-3</v>
      </c>
      <c r="O11" s="4">
        <v>5.3106386964837087E-3</v>
      </c>
      <c r="P11" s="4">
        <v>8.9045347566062312E-3</v>
      </c>
      <c r="Q11" s="4">
        <v>3.5482728473590457E-3</v>
      </c>
      <c r="R11" s="4">
        <v>7.9557861442596123E-3</v>
      </c>
      <c r="S11" s="4">
        <v>6.4110403774464792E-3</v>
      </c>
      <c r="T11" s="4">
        <v>2.3465608579339866E-3</v>
      </c>
      <c r="U11" s="4">
        <v>5.3446868966470808E-3</v>
      </c>
      <c r="V11" s="4">
        <v>3.3127771992480244E-4</v>
      </c>
      <c r="W11" s="4">
        <v>2.5562384090713718E-4</v>
      </c>
    </row>
    <row r="12" spans="1:23" s="3" customFormat="1" x14ac:dyDescent="0.25">
      <c r="A12" s="2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</row>
    <row r="13" spans="1:23" x14ac:dyDescent="0.25">
      <c r="C13" s="8" t="s">
        <v>46</v>
      </c>
      <c r="D13">
        <v>1.1841202446689103E-2</v>
      </c>
      <c r="E13">
        <v>5.3407201122334649E-3</v>
      </c>
      <c r="F13">
        <v>-3.0521173063972895E-3</v>
      </c>
      <c r="L13" t="s">
        <v>47</v>
      </c>
      <c r="M13">
        <v>2.9397293153759826E-3</v>
      </c>
      <c r="N13">
        <v>-2.8695783389450001E-4</v>
      </c>
      <c r="O13">
        <v>2.3456410774410765E-4</v>
      </c>
    </row>
    <row r="15" spans="1:23" x14ac:dyDescent="0.25">
      <c r="C15" s="8" t="s">
        <v>48</v>
      </c>
      <c r="D15">
        <v>7.3904658810325426E-3</v>
      </c>
      <c r="E15">
        <v>2.5268811391694823E-3</v>
      </c>
      <c r="F15">
        <v>-1.408776599326591E-3</v>
      </c>
    </row>
    <row r="18" spans="1:23" s="3" customFormat="1" ht="30" x14ac:dyDescent="0.25">
      <c r="A18" s="5" t="s">
        <v>49</v>
      </c>
      <c r="D18" s="4">
        <v>2.6000033962987196E-2</v>
      </c>
      <c r="E18" s="4"/>
      <c r="F18" s="4"/>
      <c r="G18" s="4">
        <v>2.4096758857518229E-2</v>
      </c>
      <c r="H18" s="4"/>
      <c r="I18" s="4"/>
      <c r="J18" s="4">
        <v>3.6323471831768504E-2</v>
      </c>
      <c r="K18" s="4"/>
      <c r="L18" s="4"/>
      <c r="M18" s="4">
        <v>7.9621752649252121E-3</v>
      </c>
      <c r="N18" s="4"/>
      <c r="O18" s="4"/>
      <c r="P18" s="4">
        <v>9.8151747813863613E-3</v>
      </c>
      <c r="Q18" s="4"/>
      <c r="R18" s="4"/>
      <c r="S18" s="4">
        <v>6.9733466640956639E-3</v>
      </c>
    </row>
    <row r="20" spans="1:23" s="34" customFormat="1" ht="60" x14ac:dyDescent="0.25">
      <c r="A20" s="33" t="s">
        <v>13</v>
      </c>
      <c r="D20" s="34">
        <f>(D18^2+(TypeB!B2*100)^2)^0.5</f>
        <v>5.8178593599630631E-2</v>
      </c>
      <c r="G20" s="34">
        <f>(G18^2+(TypeB!B3*100)^2)^0.5</f>
        <v>6.3371326754630655E-2</v>
      </c>
      <c r="J20" s="34">
        <f>(J18^2+(TypeB!B4*100)^2)^0.5</f>
        <v>6.2728114608571958E-2</v>
      </c>
      <c r="M20" s="34">
        <f>(M18^2+(TypeB!B5*100)^2)^0.5</f>
        <v>2.8883588617295404E-2</v>
      </c>
      <c r="P20" s="34">
        <f>(P18^2+(TypeB!B6*100)^2)^0.5</f>
        <v>3.1220130980019006E-2</v>
      </c>
      <c r="S20" s="34">
        <f>(S18^2+(TypeB!B7*100)^2)^0.5</f>
        <v>3.0696517870953767E-2</v>
      </c>
      <c r="V20" s="34">
        <f>V11</f>
        <v>3.3127771992480244E-4</v>
      </c>
      <c r="W20" s="34">
        <f>W11</f>
        <v>2.5562384090713718E-4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0"/>
  <sheetViews>
    <sheetView workbookViewId="0">
      <selection sqref="A1:W18"/>
    </sheetView>
  </sheetViews>
  <sheetFormatPr defaultRowHeight="15" x14ac:dyDescent="0.25"/>
  <cols>
    <col min="1" max="1" width="10.85546875" style="8" customWidth="1"/>
  </cols>
  <sheetData>
    <row r="1" spans="1:23" s="6" customFormat="1" x14ac:dyDescent="0.25">
      <c r="B1" s="7" t="s">
        <v>15</v>
      </c>
      <c r="C1" s="7" t="s">
        <v>16</v>
      </c>
      <c r="D1" s="7" t="s">
        <v>17</v>
      </c>
      <c r="E1" s="7" t="s">
        <v>18</v>
      </c>
      <c r="F1" s="7" t="s">
        <v>19</v>
      </c>
      <c r="G1" s="7" t="s">
        <v>20</v>
      </c>
      <c r="H1" s="7" t="s">
        <v>21</v>
      </c>
      <c r="I1" s="7" t="s">
        <v>22</v>
      </c>
      <c r="J1" s="7" t="s">
        <v>23</v>
      </c>
      <c r="K1" s="7" t="s">
        <v>24</v>
      </c>
      <c r="L1" s="7" t="s">
        <v>25</v>
      </c>
      <c r="M1" s="7" t="s">
        <v>26</v>
      </c>
      <c r="N1" s="7" t="s">
        <v>27</v>
      </c>
      <c r="O1" s="7" t="s">
        <v>28</v>
      </c>
      <c r="P1" s="7" t="s">
        <v>29</v>
      </c>
      <c r="Q1" s="7" t="s">
        <v>30</v>
      </c>
      <c r="R1" s="7" t="s">
        <v>31</v>
      </c>
      <c r="S1" s="7" t="s">
        <v>32</v>
      </c>
      <c r="T1" s="7" t="s">
        <v>33</v>
      </c>
      <c r="U1" s="7" t="s">
        <v>34</v>
      </c>
      <c r="V1" s="7" t="s">
        <v>35</v>
      </c>
      <c r="W1" s="7" t="s">
        <v>36</v>
      </c>
    </row>
    <row r="2" spans="1:23" x14ac:dyDescent="0.25">
      <c r="A2" s="8" t="s">
        <v>37</v>
      </c>
      <c r="B2">
        <v>29865258.98</v>
      </c>
      <c r="C2">
        <v>64.983027000000007</v>
      </c>
      <c r="D2">
        <v>2.2741000000000001E-2</v>
      </c>
      <c r="E2">
        <v>1.0673E-2</v>
      </c>
      <c r="F2">
        <v>-2.2759999999999998E-3</v>
      </c>
      <c r="G2">
        <v>2.5957999999999998E-2</v>
      </c>
      <c r="H2">
        <v>1.0515999999999999E-2</v>
      </c>
      <c r="I2">
        <v>-2.065E-3</v>
      </c>
      <c r="J2">
        <v>3.1616999999999999E-2</v>
      </c>
      <c r="K2">
        <v>1.3705E-2</v>
      </c>
      <c r="L2">
        <v>-1.1704000000000001E-2</v>
      </c>
      <c r="M2">
        <v>1.7557E-2</v>
      </c>
      <c r="N2">
        <v>2.1189999999999998E-3</v>
      </c>
      <c r="O2">
        <v>-8.2839999999999997E-3</v>
      </c>
      <c r="P2">
        <v>1.6479000000000001E-2</v>
      </c>
      <c r="Q2">
        <v>1.3999999999999999E-4</v>
      </c>
      <c r="R2">
        <v>-8.7770000000000001E-3</v>
      </c>
      <c r="S2">
        <v>1.7821E-2</v>
      </c>
      <c r="T2">
        <v>4.0000000000000003E-5</v>
      </c>
      <c r="U2">
        <v>-8.0809999999999996E-3</v>
      </c>
      <c r="V2">
        <v>5.3300000000000005E-4</v>
      </c>
      <c r="W2">
        <v>1.4590000000000001E-2</v>
      </c>
    </row>
    <row r="3" spans="1:23" x14ac:dyDescent="0.25">
      <c r="A3" s="8" t="s">
        <v>38</v>
      </c>
      <c r="B3">
        <v>29865249.050000001</v>
      </c>
      <c r="C3">
        <v>55.050091000000002</v>
      </c>
      <c r="D3">
        <v>2.4520000000000002E-3</v>
      </c>
      <c r="E3">
        <v>-4.9399999999999999E-3</v>
      </c>
      <c r="F3">
        <v>-2.2477E-2</v>
      </c>
      <c r="G3">
        <v>2.7569999999999999E-3</v>
      </c>
      <c r="H3">
        <v>-1.0536E-2</v>
      </c>
      <c r="I3">
        <v>-2.5916999999999999E-2</v>
      </c>
      <c r="J3">
        <v>1.2715000000000001E-2</v>
      </c>
      <c r="K3">
        <v>-5.4500000000000002E-4</v>
      </c>
      <c r="L3">
        <v>-3.0949999999999998E-2</v>
      </c>
      <c r="M3">
        <v>8.2900000000000005E-3</v>
      </c>
      <c r="N3">
        <v>-4.2370000000000003E-3</v>
      </c>
      <c r="O3">
        <v>-1.7541999999999999E-2</v>
      </c>
      <c r="P3">
        <v>9.0310000000000008E-3</v>
      </c>
      <c r="Q3">
        <v>-5.8640000000000003E-3</v>
      </c>
      <c r="R3">
        <v>-1.6029999999999999E-2</v>
      </c>
      <c r="S3">
        <v>8.1539999999999998E-3</v>
      </c>
      <c r="T3">
        <v>-5.751E-3</v>
      </c>
      <c r="U3">
        <v>-1.7068E-2</v>
      </c>
      <c r="V3">
        <v>-2.63E-4</v>
      </c>
      <c r="W3">
        <v>-1.1887E-2</v>
      </c>
    </row>
    <row r="4" spans="1:23" x14ac:dyDescent="0.25">
      <c r="A4" s="8" t="s">
        <v>39</v>
      </c>
      <c r="B4">
        <v>29865254.016666673</v>
      </c>
      <c r="C4">
        <v>60.016737103852599</v>
      </c>
      <c r="D4">
        <v>1.3925698492462306E-2</v>
      </c>
      <c r="E4">
        <v>2.173922948073702E-3</v>
      </c>
      <c r="F4">
        <v>-1.345917085427137E-2</v>
      </c>
      <c r="G4">
        <v>1.3627569514237848E-2</v>
      </c>
      <c r="H4">
        <v>-5.3705360134003431E-4</v>
      </c>
      <c r="I4">
        <v>-1.3158742043551084E-2</v>
      </c>
      <c r="J4">
        <v>2.2595351758793965E-2</v>
      </c>
      <c r="K4">
        <v>6.452212730318257E-3</v>
      </c>
      <c r="L4">
        <v>-2.1502879396984927E-2</v>
      </c>
      <c r="M4">
        <v>1.4135485762144044E-2</v>
      </c>
      <c r="N4">
        <v>-7.6690954773869324E-4</v>
      </c>
      <c r="O4">
        <v>-1.4073978224455608E-2</v>
      </c>
      <c r="P4">
        <v>1.3220407035175873E-2</v>
      </c>
      <c r="Q4">
        <v>-2.9330301507537689E-3</v>
      </c>
      <c r="R4">
        <v>-1.2856750418760469E-2</v>
      </c>
      <c r="S4">
        <v>1.365815577889447E-2</v>
      </c>
      <c r="T4">
        <v>-2.5952412060301503E-3</v>
      </c>
      <c r="U4">
        <v>-1.3369432160804004E-2</v>
      </c>
      <c r="V4">
        <v>3.499162479061976E-6</v>
      </c>
      <c r="W4">
        <v>3.2894472361809051E-5</v>
      </c>
    </row>
    <row r="5" spans="1:23" x14ac:dyDescent="0.25">
      <c r="A5" s="8" t="s">
        <v>40</v>
      </c>
      <c r="B5">
        <v>2.8747170466707641</v>
      </c>
      <c r="C5">
        <v>2.8748080398671609</v>
      </c>
      <c r="D5">
        <v>3.5548055794372762E-3</v>
      </c>
      <c r="E5">
        <v>2.6937399977097062E-3</v>
      </c>
      <c r="F5">
        <v>3.6659115603182896E-3</v>
      </c>
      <c r="G5">
        <v>3.6212234241842921E-3</v>
      </c>
      <c r="H5">
        <v>3.4507866169390371E-3</v>
      </c>
      <c r="I5">
        <v>3.672745452864272E-3</v>
      </c>
      <c r="J5">
        <v>3.503190858080484E-3</v>
      </c>
      <c r="K5">
        <v>2.3312026183116086E-3</v>
      </c>
      <c r="L5">
        <v>3.6571315384406602E-3</v>
      </c>
      <c r="M5">
        <v>1.2954656771548233E-3</v>
      </c>
      <c r="N5">
        <v>1.0817202006414611E-3</v>
      </c>
      <c r="O5">
        <v>1.2854756351582215E-3</v>
      </c>
      <c r="P5">
        <v>9.9677380261250061E-4</v>
      </c>
      <c r="Q5">
        <v>9.3760763449889583E-4</v>
      </c>
      <c r="R5">
        <v>9.9607441217238173E-4</v>
      </c>
      <c r="S5">
        <v>1.8031459730673124E-3</v>
      </c>
      <c r="T5">
        <v>1.1259429763612965E-3</v>
      </c>
      <c r="U5">
        <v>1.7449399878637169E-3</v>
      </c>
      <c r="V5">
        <v>8.8229159844965103E-5</v>
      </c>
      <c r="W5">
        <v>4.1892722639214237E-3</v>
      </c>
    </row>
    <row r="6" spans="1:23" x14ac:dyDescent="0.25">
      <c r="A6" s="8" t="s">
        <v>41</v>
      </c>
      <c r="B6">
        <v>597</v>
      </c>
      <c r="C6">
        <v>597</v>
      </c>
      <c r="D6">
        <v>597</v>
      </c>
      <c r="E6">
        <v>597</v>
      </c>
      <c r="F6">
        <v>597</v>
      </c>
      <c r="G6">
        <v>597</v>
      </c>
      <c r="H6">
        <v>597</v>
      </c>
      <c r="I6">
        <v>597</v>
      </c>
      <c r="J6">
        <v>597</v>
      </c>
      <c r="K6">
        <v>597</v>
      </c>
      <c r="L6">
        <v>597</v>
      </c>
      <c r="M6">
        <v>597</v>
      </c>
      <c r="N6">
        <v>597</v>
      </c>
      <c r="O6">
        <v>597</v>
      </c>
      <c r="P6">
        <v>597</v>
      </c>
      <c r="Q6">
        <v>597</v>
      </c>
      <c r="R6">
        <v>597</v>
      </c>
      <c r="S6">
        <v>597</v>
      </c>
      <c r="T6">
        <v>597</v>
      </c>
      <c r="U6">
        <v>597</v>
      </c>
      <c r="V6">
        <v>597</v>
      </c>
      <c r="W6">
        <v>597</v>
      </c>
    </row>
    <row r="7" spans="1:23" x14ac:dyDescent="0.25">
      <c r="A7" s="8" t="s">
        <v>42</v>
      </c>
      <c r="B7">
        <v>0.38386522420556229</v>
      </c>
      <c r="C7">
        <v>2.8526098221208711</v>
      </c>
      <c r="D7">
        <v>3.5568015050959105E-3</v>
      </c>
      <c r="E7">
        <v>2.7149781765127652E-3</v>
      </c>
      <c r="F7">
        <v>3.6343462350009589E-3</v>
      </c>
      <c r="G7">
        <v>3.6259856576292479E-3</v>
      </c>
      <c r="H7">
        <v>3.4809367888268819E-3</v>
      </c>
      <c r="I7">
        <v>3.6258174307603592E-3</v>
      </c>
      <c r="J7">
        <v>3.4973865155877382E-3</v>
      </c>
      <c r="K7">
        <v>2.3619146883431244E-3</v>
      </c>
      <c r="L7">
        <v>3.6302242044669391E-3</v>
      </c>
      <c r="M7">
        <v>1.295623752895885E-3</v>
      </c>
      <c r="N7">
        <v>1.0898574835287993E-3</v>
      </c>
      <c r="O7">
        <v>1.2778542389203572E-3</v>
      </c>
      <c r="P7">
        <v>9.9891126229237934E-4</v>
      </c>
      <c r="Q7">
        <v>9.4289036170464469E-4</v>
      </c>
      <c r="R7">
        <v>9.8873313276230885E-4</v>
      </c>
      <c r="S7">
        <v>1.8075654506849335E-3</v>
      </c>
      <c r="T7">
        <v>1.1339548896901971E-3</v>
      </c>
      <c r="U7">
        <v>1.7448745562946746E-3</v>
      </c>
      <c r="V7">
        <v>8.7912279700803623E-5</v>
      </c>
      <c r="W7">
        <v>4.1892722639214237E-3</v>
      </c>
    </row>
    <row r="8" spans="1:23" hidden="1" x14ac:dyDescent="0.25">
      <c r="A8" s="8" t="s">
        <v>43</v>
      </c>
    </row>
    <row r="9" spans="1:23" hidden="1" x14ac:dyDescent="0.25">
      <c r="A9" s="8" t="s">
        <v>44</v>
      </c>
    </row>
    <row r="11" spans="1:23" s="3" customFormat="1" x14ac:dyDescent="0.25">
      <c r="A11" s="2" t="s">
        <v>45</v>
      </c>
      <c r="D11" s="4">
        <v>2.1035309651336858E-2</v>
      </c>
      <c r="E11" s="4">
        <v>7.5614029434931144E-3</v>
      </c>
      <c r="F11" s="4">
        <v>-6.1273477336347909E-3</v>
      </c>
      <c r="G11" s="4">
        <v>2.0870016362606433E-2</v>
      </c>
      <c r="H11" s="4">
        <v>6.3645196325380401E-3</v>
      </c>
      <c r="I11" s="4">
        <v>-5.81325113782254E-3</v>
      </c>
      <c r="J11" s="4">
        <v>2.9601733474954935E-2</v>
      </c>
      <c r="K11" s="4">
        <v>1.1114617966941475E-2</v>
      </c>
      <c r="L11" s="4">
        <v>-1.4188616320103606E-2</v>
      </c>
      <c r="M11" s="4">
        <v>1.6726417116453691E-2</v>
      </c>
      <c r="N11" s="4">
        <v>1.396530853544229E-3</v>
      </c>
      <c r="O11" s="4">
        <v>-1.1503026954139165E-2</v>
      </c>
      <c r="P11" s="4">
        <v>1.5213954640400873E-2</v>
      </c>
      <c r="Q11" s="4">
        <v>-1.0578148817559773E-3</v>
      </c>
      <c r="R11" s="4">
        <v>-1.0864601594415706E-2</v>
      </c>
      <c r="S11" s="4">
        <v>1.7264447725029095E-2</v>
      </c>
      <c r="T11" s="4">
        <v>-3.4335525330755727E-4</v>
      </c>
      <c r="U11" s="4">
        <v>-9.8795521850765702E-3</v>
      </c>
      <c r="V11" s="4">
        <v>1.7995748216899219E-4</v>
      </c>
      <c r="W11" s="4">
        <v>8.4114390002046572E-3</v>
      </c>
    </row>
    <row r="12" spans="1:23" s="3" customFormat="1" x14ac:dyDescent="0.25">
      <c r="A12" s="2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</row>
    <row r="13" spans="1:23" x14ac:dyDescent="0.25">
      <c r="C13" s="8" t="s">
        <v>46</v>
      </c>
      <c r="D13">
        <v>1.6716206588498039E-2</v>
      </c>
      <c r="E13">
        <v>2.6963606923506417E-3</v>
      </c>
      <c r="F13">
        <v>-1.6040264098269127E-2</v>
      </c>
      <c r="L13" t="s">
        <v>47</v>
      </c>
      <c r="M13">
        <v>1.3671349525404795E-2</v>
      </c>
      <c r="N13">
        <v>-2.0983936348408709E-3</v>
      </c>
      <c r="O13">
        <v>-1.343338693467336E-2</v>
      </c>
    </row>
    <row r="15" spans="1:23" x14ac:dyDescent="0.25">
      <c r="C15" s="8" t="s">
        <v>48</v>
      </c>
      <c r="D15">
        <v>1.5193778056951417E-2</v>
      </c>
      <c r="E15">
        <v>2.9898352875488542E-4</v>
      </c>
      <c r="F15">
        <v>-1.4736825516471243E-2</v>
      </c>
    </row>
    <row r="18" spans="1:23" s="3" customFormat="1" ht="30" x14ac:dyDescent="0.25">
      <c r="A18" s="5" t="s">
        <v>49</v>
      </c>
      <c r="D18" s="4">
        <v>2.2731989188754867E-2</v>
      </c>
      <c r="E18" s="4"/>
      <c r="F18" s="4"/>
      <c r="G18" s="4">
        <v>2.3248781754795264E-2</v>
      </c>
      <c r="H18" s="4"/>
      <c r="I18" s="4"/>
      <c r="J18" s="4">
        <v>3.112394853607639E-2</v>
      </c>
      <c r="K18" s="4"/>
      <c r="L18" s="4"/>
      <c r="M18" s="4">
        <v>1.7454956618297008E-2</v>
      </c>
      <c r="N18" s="4"/>
      <c r="O18" s="4"/>
      <c r="P18" s="4">
        <v>1.592295464019786E-2</v>
      </c>
      <c r="Q18" s="4"/>
      <c r="R18" s="4"/>
      <c r="S18" s="4">
        <v>1.7772336179711423E-2</v>
      </c>
    </row>
    <row r="20" spans="1:23" s="34" customFormat="1" ht="45" x14ac:dyDescent="0.25">
      <c r="A20" s="33" t="s">
        <v>13</v>
      </c>
      <c r="D20" s="34">
        <f>(D18^2+(TypeB!B2*100)^2)^0.5</f>
        <v>5.6793400317573545E-2</v>
      </c>
      <c r="G20" s="34">
        <f>(G18^2+(TypeB!B3*100)^2)^0.5</f>
        <v>6.3053763728162057E-2</v>
      </c>
      <c r="J20" s="34">
        <f>(J18^2+(TypeB!B4*100)^2)^0.5</f>
        <v>5.9867536519462611E-2</v>
      </c>
      <c r="M20" s="34">
        <f>(M18^2+(TypeB!B5*100)^2)^0.5</f>
        <v>3.2795441253479121E-2</v>
      </c>
      <c r="P20" s="34">
        <f>(P18^2+(TypeB!B6*100)^2)^0.5</f>
        <v>3.3643712739443284E-2</v>
      </c>
      <c r="S20" s="34">
        <f>(S18^2+(TypeB!B7*100)^2)^0.5</f>
        <v>3.4777932356435587E-2</v>
      </c>
      <c r="V20" s="34">
        <f>V11</f>
        <v>1.7995748216899219E-4</v>
      </c>
      <c r="W20" s="34">
        <f>W11</f>
        <v>8.4114390002046572E-3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0"/>
  <sheetViews>
    <sheetView workbookViewId="0">
      <selection sqref="A1:W18"/>
    </sheetView>
  </sheetViews>
  <sheetFormatPr defaultRowHeight="15" x14ac:dyDescent="0.25"/>
  <cols>
    <col min="1" max="1" width="10.85546875" style="8" customWidth="1"/>
  </cols>
  <sheetData>
    <row r="1" spans="1:23" s="6" customFormat="1" x14ac:dyDescent="0.25">
      <c r="B1" s="7" t="s">
        <v>15</v>
      </c>
      <c r="C1" s="7" t="s">
        <v>16</v>
      </c>
      <c r="D1" s="7" t="s">
        <v>17</v>
      </c>
      <c r="E1" s="7" t="s">
        <v>18</v>
      </c>
      <c r="F1" s="7" t="s">
        <v>19</v>
      </c>
      <c r="G1" s="7" t="s">
        <v>20</v>
      </c>
      <c r="H1" s="7" t="s">
        <v>21</v>
      </c>
      <c r="I1" s="7" t="s">
        <v>22</v>
      </c>
      <c r="J1" s="7" t="s">
        <v>23</v>
      </c>
      <c r="K1" s="7" t="s">
        <v>24</v>
      </c>
      <c r="L1" s="7" t="s">
        <v>25</v>
      </c>
      <c r="M1" s="7" t="s">
        <v>26</v>
      </c>
      <c r="N1" s="7" t="s">
        <v>27</v>
      </c>
      <c r="O1" s="7" t="s">
        <v>28</v>
      </c>
      <c r="P1" s="7" t="s">
        <v>29</v>
      </c>
      <c r="Q1" s="7" t="s">
        <v>30</v>
      </c>
      <c r="R1" s="7" t="s">
        <v>31</v>
      </c>
      <c r="S1" s="7" t="s">
        <v>32</v>
      </c>
      <c r="T1" s="7" t="s">
        <v>33</v>
      </c>
      <c r="U1" s="7" t="s">
        <v>34</v>
      </c>
      <c r="V1" s="7" t="s">
        <v>35</v>
      </c>
      <c r="W1" s="7" t="s">
        <v>36</v>
      </c>
    </row>
    <row r="2" spans="1:23" x14ac:dyDescent="0.25">
      <c r="A2" s="8" t="s">
        <v>37</v>
      </c>
      <c r="B2">
        <v>29872042.98</v>
      </c>
      <c r="C2">
        <v>64.933392999999995</v>
      </c>
      <c r="D2">
        <v>2.5035999999999999E-2</v>
      </c>
      <c r="E2">
        <v>1.0116999999999999E-2</v>
      </c>
      <c r="F2">
        <v>2.4785999999999999E-2</v>
      </c>
      <c r="G2">
        <v>2.7470999999999999E-2</v>
      </c>
      <c r="H2">
        <v>1.0486000000000001E-2</v>
      </c>
      <c r="I2">
        <v>2.7431000000000001E-2</v>
      </c>
      <c r="J2">
        <v>2.1838E-2</v>
      </c>
      <c r="K2">
        <v>1.5879999999999998E-2</v>
      </c>
      <c r="L2">
        <v>1.6204E-2</v>
      </c>
      <c r="M2">
        <v>1.8817E-2</v>
      </c>
      <c r="N2">
        <v>2.6419999999999998E-3</v>
      </c>
      <c r="O2">
        <v>1.8667E-2</v>
      </c>
      <c r="P2">
        <v>2.0101000000000001E-2</v>
      </c>
      <c r="Q2">
        <v>-2.7E-4</v>
      </c>
      <c r="R2">
        <v>1.9893000000000001E-2</v>
      </c>
      <c r="S2">
        <v>2.0164999999999999E-2</v>
      </c>
      <c r="T2">
        <v>2.0699999999999999E-4</v>
      </c>
      <c r="U2">
        <v>2.0119999999999999E-2</v>
      </c>
      <c r="V2">
        <v>3.6600000000000001E-4</v>
      </c>
      <c r="W2">
        <v>1.7728000000000001E-2</v>
      </c>
    </row>
    <row r="3" spans="1:23" x14ac:dyDescent="0.25">
      <c r="A3" s="8" t="s">
        <v>38</v>
      </c>
      <c r="B3">
        <v>29872033.07</v>
      </c>
      <c r="C3">
        <v>55.016582999999997</v>
      </c>
      <c r="D3">
        <v>4.2919999999999998E-3</v>
      </c>
      <c r="E3">
        <v>-5.7910000000000001E-3</v>
      </c>
      <c r="F3">
        <v>3.8560000000000001E-3</v>
      </c>
      <c r="G3">
        <v>3.2179999999999999E-3</v>
      </c>
      <c r="H3">
        <v>-1.1982E-2</v>
      </c>
      <c r="I3">
        <v>1.9959999999999999E-3</v>
      </c>
      <c r="J3">
        <v>1.1950000000000001E-3</v>
      </c>
      <c r="K3">
        <v>1.18E-4</v>
      </c>
      <c r="L3">
        <v>-2.2959999999999999E-3</v>
      </c>
      <c r="M3">
        <v>1.1088000000000001E-2</v>
      </c>
      <c r="N3">
        <v>-5.0860000000000002E-3</v>
      </c>
      <c r="O3">
        <v>1.0998000000000001E-2</v>
      </c>
      <c r="P3">
        <v>1.4251E-2</v>
      </c>
      <c r="Q3">
        <v>-6.1469999999999997E-3</v>
      </c>
      <c r="R3">
        <v>1.4137E-2</v>
      </c>
      <c r="S3">
        <v>1.1723000000000001E-2</v>
      </c>
      <c r="T3">
        <v>-6.5440000000000003E-3</v>
      </c>
      <c r="U3">
        <v>1.1384999999999999E-2</v>
      </c>
      <c r="V3">
        <v>-3.5300000000000002E-4</v>
      </c>
      <c r="W3">
        <v>-1.6126999999999999E-2</v>
      </c>
    </row>
    <row r="4" spans="1:23" x14ac:dyDescent="0.25">
      <c r="A4" s="8" t="s">
        <v>39</v>
      </c>
      <c r="B4">
        <v>29872038.025000002</v>
      </c>
      <c r="C4">
        <v>59.974928726510058</v>
      </c>
      <c r="D4">
        <v>1.6032040268456352E-2</v>
      </c>
      <c r="E4">
        <v>2.199617449664429E-3</v>
      </c>
      <c r="F4">
        <v>1.562097147651006E-2</v>
      </c>
      <c r="G4">
        <v>1.6128672818791941E-2</v>
      </c>
      <c r="H4">
        <v>-9.0869630872483223E-4</v>
      </c>
      <c r="I4">
        <v>1.5618357382550326E-2</v>
      </c>
      <c r="J4">
        <v>1.1064917785234905E-2</v>
      </c>
      <c r="K4">
        <v>7.2533154362416129E-3</v>
      </c>
      <c r="L4">
        <v>7.7098590604026945E-3</v>
      </c>
      <c r="M4">
        <v>1.5347536912751671E-2</v>
      </c>
      <c r="N4">
        <v>-7.9707046979865775E-4</v>
      </c>
      <c r="O4">
        <v>1.5267119127516783E-2</v>
      </c>
      <c r="P4">
        <v>1.7545255033557056E-2</v>
      </c>
      <c r="Q4">
        <v>-3.0795352348993287E-3</v>
      </c>
      <c r="R4">
        <v>1.7245283557046995E-2</v>
      </c>
      <c r="S4">
        <v>1.6714822147651024E-2</v>
      </c>
      <c r="T4">
        <v>-2.7711426174496664E-3</v>
      </c>
      <c r="U4">
        <v>1.6440895973154349E-2</v>
      </c>
      <c r="V4">
        <v>-2.8540268456375837E-6</v>
      </c>
      <c r="W4">
        <v>-6.4513422818791964E-6</v>
      </c>
    </row>
    <row r="5" spans="1:23" x14ac:dyDescent="0.25">
      <c r="A5" s="8" t="s">
        <v>40</v>
      </c>
      <c r="B5">
        <v>2.8699057753978203</v>
      </c>
      <c r="C5">
        <v>2.8699945624115957</v>
      </c>
      <c r="D5">
        <v>3.3692728066208213E-3</v>
      </c>
      <c r="E5">
        <v>2.7880334706099209E-3</v>
      </c>
      <c r="F5">
        <v>3.4289665808564579E-3</v>
      </c>
      <c r="G5">
        <v>3.9723270963000308E-3</v>
      </c>
      <c r="H5">
        <v>3.781875996623248E-3</v>
      </c>
      <c r="I5">
        <v>4.1064220650421585E-3</v>
      </c>
      <c r="J5">
        <v>2.9394066024866269E-3</v>
      </c>
      <c r="K5">
        <v>2.2814653380159094E-3</v>
      </c>
      <c r="L5">
        <v>3.7193076766446533E-3</v>
      </c>
      <c r="M5">
        <v>1.2848764490765103E-3</v>
      </c>
      <c r="N5">
        <v>1.3205715677743093E-3</v>
      </c>
      <c r="O5">
        <v>1.3153776110814575E-3</v>
      </c>
      <c r="P5">
        <v>9.4783842649880524E-4</v>
      </c>
      <c r="Q5">
        <v>9.6864354802278193E-4</v>
      </c>
      <c r="R5">
        <v>9.4847775349347712E-4</v>
      </c>
      <c r="S5">
        <v>1.6100458655963139E-3</v>
      </c>
      <c r="T5">
        <v>1.052755305171746E-3</v>
      </c>
      <c r="U5">
        <v>1.6972759329353525E-3</v>
      </c>
      <c r="V5">
        <v>1.1090694335611993E-4</v>
      </c>
      <c r="W5">
        <v>5.6315887889994923E-3</v>
      </c>
    </row>
    <row r="6" spans="1:23" x14ac:dyDescent="0.25">
      <c r="A6" s="8" t="s">
        <v>41</v>
      </c>
      <c r="B6">
        <v>596</v>
      </c>
      <c r="C6">
        <v>596</v>
      </c>
      <c r="D6">
        <v>596</v>
      </c>
      <c r="E6">
        <v>596</v>
      </c>
      <c r="F6">
        <v>596</v>
      </c>
      <c r="G6">
        <v>596</v>
      </c>
      <c r="H6">
        <v>596</v>
      </c>
      <c r="I6">
        <v>596</v>
      </c>
      <c r="J6">
        <v>596</v>
      </c>
      <c r="K6">
        <v>596</v>
      </c>
      <c r="L6">
        <v>596</v>
      </c>
      <c r="M6">
        <v>596</v>
      </c>
      <c r="N6">
        <v>596</v>
      </c>
      <c r="O6">
        <v>596</v>
      </c>
      <c r="P6">
        <v>596</v>
      </c>
      <c r="Q6">
        <v>596</v>
      </c>
      <c r="R6">
        <v>596</v>
      </c>
      <c r="S6">
        <v>596</v>
      </c>
      <c r="T6">
        <v>596</v>
      </c>
      <c r="U6">
        <v>596</v>
      </c>
      <c r="V6">
        <v>596</v>
      </c>
      <c r="W6">
        <v>596</v>
      </c>
    </row>
    <row r="7" spans="1:23" x14ac:dyDescent="0.25">
      <c r="A7" s="8" t="s">
        <v>42</v>
      </c>
      <c r="B7">
        <v>0.35361830785535542</v>
      </c>
      <c r="C7">
        <v>2.8365516245058435</v>
      </c>
      <c r="D7">
        <v>3.3621776925604279E-3</v>
      </c>
      <c r="E7">
        <v>2.7560598524865418E-3</v>
      </c>
      <c r="F7">
        <v>3.3921694659471485E-3</v>
      </c>
      <c r="G7">
        <v>3.9768453709272148E-3</v>
      </c>
      <c r="H7">
        <v>3.741505932528426E-3</v>
      </c>
      <c r="I7">
        <v>4.0779151302083611E-3</v>
      </c>
      <c r="J7">
        <v>2.927594170012632E-3</v>
      </c>
      <c r="K7">
        <v>2.2684971115455362E-3</v>
      </c>
      <c r="L7">
        <v>3.6916846241042173E-3</v>
      </c>
      <c r="M7">
        <v>1.2848796612796789E-3</v>
      </c>
      <c r="N7">
        <v>1.3107650613016387E-3</v>
      </c>
      <c r="O7">
        <v>1.3061038908720225E-3</v>
      </c>
      <c r="P7">
        <v>9.4863038914295235E-4</v>
      </c>
      <c r="Q7">
        <v>9.6186038001725945E-4</v>
      </c>
      <c r="R7">
        <v>9.405711541969862E-4</v>
      </c>
      <c r="S7">
        <v>1.6115331913110072E-3</v>
      </c>
      <c r="T7">
        <v>1.0440312879617718E-3</v>
      </c>
      <c r="U7">
        <v>1.6972275626390841E-3</v>
      </c>
      <c r="V7">
        <v>1.1104811973157457E-4</v>
      </c>
      <c r="W7">
        <v>5.6315887889994923E-3</v>
      </c>
    </row>
    <row r="8" spans="1:23" hidden="1" x14ac:dyDescent="0.25">
      <c r="A8" s="8" t="s">
        <v>43</v>
      </c>
    </row>
    <row r="9" spans="1:23" hidden="1" x14ac:dyDescent="0.25">
      <c r="A9" s="8" t="s">
        <v>44</v>
      </c>
    </row>
    <row r="11" spans="1:23" s="3" customFormat="1" x14ac:dyDescent="0.25">
      <c r="A11" s="2" t="s">
        <v>45</v>
      </c>
      <c r="D11" s="4">
        <v>2.2770585881697995E-2</v>
      </c>
      <c r="E11" s="4">
        <v>7.7756843908842709E-3</v>
      </c>
      <c r="F11" s="4">
        <v>2.2478904638222975E-2</v>
      </c>
      <c r="G11" s="4">
        <v>2.4073327011392004E-2</v>
      </c>
      <c r="H11" s="4">
        <v>6.6550556845216633E-3</v>
      </c>
      <c r="I11" s="4">
        <v>2.3831201512634643E-2</v>
      </c>
      <c r="J11" s="4">
        <v>1.6943730990208159E-2</v>
      </c>
      <c r="K11" s="4">
        <v>1.1816246112273433E-2</v>
      </c>
      <c r="L11" s="4">
        <v>1.5148474413692001E-2</v>
      </c>
      <c r="M11" s="4">
        <v>1.7917289810904694E-2</v>
      </c>
      <c r="N11" s="4">
        <v>1.8440726657499608E-3</v>
      </c>
      <c r="O11" s="4">
        <v>1.7897874349679696E-2</v>
      </c>
      <c r="P11" s="4">
        <v>1.9440931886554665E-2</v>
      </c>
      <c r="Q11" s="4">
        <v>-1.1422481388537649E-3</v>
      </c>
      <c r="R11" s="4">
        <v>1.914223906403395E-2</v>
      </c>
      <c r="S11" s="4">
        <v>1.9934913878843653E-2</v>
      </c>
      <c r="T11" s="4">
        <v>-6.6563200710617436E-4</v>
      </c>
      <c r="U11" s="4">
        <v>1.9835447839025053E-2</v>
      </c>
      <c r="V11" s="4">
        <v>2.1895985986660228E-4</v>
      </c>
      <c r="W11" s="4">
        <v>1.1256726235717105E-2</v>
      </c>
    </row>
    <row r="12" spans="1:23" s="3" customFormat="1" x14ac:dyDescent="0.25">
      <c r="A12" s="2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</row>
    <row r="13" spans="1:23" x14ac:dyDescent="0.25">
      <c r="C13" s="8" t="s">
        <v>46</v>
      </c>
      <c r="D13">
        <v>1.4408543624161066E-2</v>
      </c>
      <c r="E13">
        <v>2.8480788590604031E-3</v>
      </c>
      <c r="F13">
        <v>1.2983062639821026E-2</v>
      </c>
      <c r="L13" t="s">
        <v>47</v>
      </c>
      <c r="M13">
        <v>1.6535871364653249E-2</v>
      </c>
      <c r="N13">
        <v>-2.2159161073825508E-3</v>
      </c>
      <c r="O13">
        <v>1.6317766219239374E-2</v>
      </c>
    </row>
    <row r="15" spans="1:23" x14ac:dyDescent="0.25">
      <c r="C15" s="8" t="s">
        <v>48</v>
      </c>
      <c r="D15">
        <v>1.5472207494407158E-2</v>
      </c>
      <c r="E15">
        <v>3.1608137583892613E-4</v>
      </c>
      <c r="F15">
        <v>1.46504144295302E-2</v>
      </c>
    </row>
    <row r="18" spans="1:23" s="3" customFormat="1" ht="30" x14ac:dyDescent="0.25">
      <c r="A18" s="5" t="s">
        <v>49</v>
      </c>
      <c r="D18" s="4">
        <v>2.4613842567260104E-2</v>
      </c>
      <c r="E18" s="4"/>
      <c r="F18" s="4"/>
      <c r="G18" s="4">
        <v>2.6809945517033348E-2</v>
      </c>
      <c r="H18" s="4"/>
      <c r="I18" s="4"/>
      <c r="J18" s="4">
        <v>1.9312073696593844E-2</v>
      </c>
      <c r="K18" s="4"/>
      <c r="L18" s="4"/>
      <c r="M18" s="4">
        <v>1.9015714134292969E-2</v>
      </c>
      <c r="N18" s="4"/>
      <c r="O18" s="4"/>
      <c r="P18" s="4">
        <v>2.0229455078682748E-2</v>
      </c>
      <c r="Q18" s="4"/>
      <c r="R18" s="4"/>
      <c r="S18" s="4">
        <v>2.0667316861766656E-2</v>
      </c>
    </row>
    <row r="20" spans="1:23" s="34" customFormat="1" ht="45" x14ac:dyDescent="0.25">
      <c r="A20" s="33" t="s">
        <v>13</v>
      </c>
      <c r="D20" s="34">
        <f>(D18^2+(TypeB!B2*100)^2)^0.5</f>
        <v>5.757246071760664E-2</v>
      </c>
      <c r="G20" s="34">
        <f>(G18^2+(TypeB!B3*100)^2)^0.5</f>
        <v>6.4451876976788502E-2</v>
      </c>
      <c r="J20" s="34">
        <f>(J18^2+(TypeB!B4*100)^2)^0.5</f>
        <v>5.4666058453994373E-2</v>
      </c>
      <c r="M20" s="34">
        <f>(M18^2+(TypeB!B5*100)^2)^0.5</f>
        <v>3.3652085232581341E-2</v>
      </c>
      <c r="P20" s="34">
        <f>(P18^2+(TypeB!B6*100)^2)^0.5</f>
        <v>3.5883001201137327E-2</v>
      </c>
      <c r="S20" s="34">
        <f>(S18^2+(TypeB!B7*100)^2)^0.5</f>
        <v>3.6342628302983182E-2</v>
      </c>
      <c r="V20" s="34">
        <f>V11</f>
        <v>2.1895985986660228E-4</v>
      </c>
      <c r="W20" s="34">
        <f>W11</f>
        <v>1.1256726235717105E-2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0"/>
  <sheetViews>
    <sheetView workbookViewId="0">
      <selection sqref="A1:W18"/>
    </sheetView>
  </sheetViews>
  <sheetFormatPr defaultRowHeight="15" x14ac:dyDescent="0.25"/>
  <cols>
    <col min="1" max="1" width="12.140625" style="8" customWidth="1"/>
  </cols>
  <sheetData>
    <row r="1" spans="1:23" s="6" customFormat="1" x14ac:dyDescent="0.25">
      <c r="B1" s="7" t="s">
        <v>15</v>
      </c>
      <c r="C1" s="7" t="s">
        <v>16</v>
      </c>
      <c r="D1" s="7" t="s">
        <v>17</v>
      </c>
      <c r="E1" s="7" t="s">
        <v>18</v>
      </c>
      <c r="F1" s="7" t="s">
        <v>19</v>
      </c>
      <c r="G1" s="7" t="s">
        <v>20</v>
      </c>
      <c r="H1" s="7" t="s">
        <v>21</v>
      </c>
      <c r="I1" s="7" t="s">
        <v>22</v>
      </c>
      <c r="J1" s="7" t="s">
        <v>23</v>
      </c>
      <c r="K1" s="7" t="s">
        <v>24</v>
      </c>
      <c r="L1" s="7" t="s">
        <v>25</v>
      </c>
      <c r="M1" s="7" t="s">
        <v>26</v>
      </c>
      <c r="N1" s="7" t="s">
        <v>27</v>
      </c>
      <c r="O1" s="7" t="s">
        <v>28</v>
      </c>
      <c r="P1" s="7" t="s">
        <v>29</v>
      </c>
      <c r="Q1" s="7" t="s">
        <v>30</v>
      </c>
      <c r="R1" s="7" t="s">
        <v>31</v>
      </c>
      <c r="S1" s="7" t="s">
        <v>32</v>
      </c>
      <c r="T1" s="7" t="s">
        <v>33</v>
      </c>
      <c r="U1" s="7" t="s">
        <v>34</v>
      </c>
      <c r="V1" s="7" t="s">
        <v>35</v>
      </c>
      <c r="W1" s="7" t="s">
        <v>36</v>
      </c>
    </row>
    <row r="2" spans="1:23" x14ac:dyDescent="0.25">
      <c r="A2" s="8" t="s">
        <v>37</v>
      </c>
      <c r="B2">
        <v>29611442.02</v>
      </c>
      <c r="C2">
        <v>5</v>
      </c>
      <c r="D2">
        <v>4.7015000000000001E-2</v>
      </c>
      <c r="E2">
        <v>1.8190000000000001E-2</v>
      </c>
      <c r="F2">
        <v>4.6685999999999998E-2</v>
      </c>
      <c r="G2">
        <v>4.3735999999999997E-2</v>
      </c>
      <c r="H2">
        <v>1.6740999999999999E-2</v>
      </c>
      <c r="I2">
        <v>4.2625000000000003E-2</v>
      </c>
      <c r="J2">
        <v>6.7334000000000005E-2</v>
      </c>
      <c r="K2">
        <v>6.4127000000000003E-2</v>
      </c>
      <c r="L2">
        <v>3.4743999999999997E-2</v>
      </c>
      <c r="M2">
        <v>3.0655999999999999E-2</v>
      </c>
      <c r="N2">
        <v>5.5420000000000001E-3</v>
      </c>
      <c r="O2">
        <v>3.0654000000000001E-2</v>
      </c>
      <c r="P2">
        <v>3.0360000000000002E-2</v>
      </c>
      <c r="Q2">
        <v>4.4380000000000001E-3</v>
      </c>
      <c r="R2">
        <v>3.0200000000000001E-2</v>
      </c>
      <c r="S2">
        <v>2.9738000000000001E-2</v>
      </c>
      <c r="T2">
        <v>2.8240000000000001E-3</v>
      </c>
      <c r="U2">
        <v>2.9572000000000001E-2</v>
      </c>
      <c r="V2">
        <v>8.7799999999999998E-4</v>
      </c>
      <c r="W2">
        <v>3.8799E-2</v>
      </c>
    </row>
    <row r="3" spans="1:23" x14ac:dyDescent="0.25">
      <c r="A3" s="8" t="s">
        <v>38</v>
      </c>
      <c r="B3">
        <v>29607311.050000001</v>
      </c>
      <c r="C3">
        <v>0.1</v>
      </c>
      <c r="D3">
        <v>9.2999999999999997E-5</v>
      </c>
      <c r="E3">
        <v>-1.3839000000000001E-2</v>
      </c>
      <c r="F3">
        <v>-3.1995000000000003E-2</v>
      </c>
      <c r="G3">
        <v>1.6899999999999999E-4</v>
      </c>
      <c r="H3">
        <v>-1.8481999999999998E-2</v>
      </c>
      <c r="I3">
        <v>-3.0051000000000001E-2</v>
      </c>
      <c r="J3">
        <v>2.5760000000000002E-3</v>
      </c>
      <c r="K3">
        <v>-4.8089999999999999E-3</v>
      </c>
      <c r="L3">
        <v>-3.6297000000000003E-2</v>
      </c>
      <c r="M3">
        <v>5.8E-5</v>
      </c>
      <c r="N3">
        <v>-5.058E-3</v>
      </c>
      <c r="O3">
        <v>-2.2303E-2</v>
      </c>
      <c r="P3">
        <v>7.2000000000000002E-5</v>
      </c>
      <c r="Q3">
        <v>-6.698E-3</v>
      </c>
      <c r="R3">
        <v>-2.2824000000000001E-2</v>
      </c>
      <c r="S3">
        <v>3.8999999999999999E-5</v>
      </c>
      <c r="T3">
        <v>-5.457E-3</v>
      </c>
      <c r="U3">
        <v>-2.1253000000000001E-2</v>
      </c>
      <c r="V3">
        <v>-8.6399999999999997E-4</v>
      </c>
      <c r="W3">
        <v>-4.2346000000000002E-2</v>
      </c>
    </row>
    <row r="4" spans="1:23" x14ac:dyDescent="0.25">
      <c r="A4" s="8" t="s">
        <v>39</v>
      </c>
      <c r="B4">
        <v>29609049.710921332</v>
      </c>
      <c r="C4">
        <v>2.1577639751553246</v>
      </c>
      <c r="D4">
        <v>1.0833349482401692E-2</v>
      </c>
      <c r="E4">
        <v>2.3747188405797066E-3</v>
      </c>
      <c r="F4">
        <v>3.7696883022774554E-3</v>
      </c>
      <c r="G4">
        <v>1.0903386749482403E-2</v>
      </c>
      <c r="H4">
        <v>1.0193612836438934E-4</v>
      </c>
      <c r="I4">
        <v>4.2362406832298118E-3</v>
      </c>
      <c r="J4">
        <v>2.4355806521739184E-2</v>
      </c>
      <c r="K4">
        <v>2.1207009730848898E-2</v>
      </c>
      <c r="L4">
        <v>-4.292289958592127E-3</v>
      </c>
      <c r="M4">
        <v>8.5213918219461879E-3</v>
      </c>
      <c r="N4">
        <v>6.1662908902691382E-4</v>
      </c>
      <c r="O4">
        <v>3.6637146997929664E-3</v>
      </c>
      <c r="P4">
        <v>9.1204269151139369E-3</v>
      </c>
      <c r="Q4">
        <v>-1.5389923395445156E-3</v>
      </c>
      <c r="R4">
        <v>5.112938819875801E-3</v>
      </c>
      <c r="S4">
        <v>8.7427974120082869E-3</v>
      </c>
      <c r="T4">
        <v>-1.255666149068321E-3</v>
      </c>
      <c r="U4">
        <v>4.4441388198757786E-3</v>
      </c>
      <c r="V4">
        <v>1.2656314699792956E-6</v>
      </c>
      <c r="W4">
        <v>-1.7030351966873758E-4</v>
      </c>
    </row>
    <row r="5" spans="1:23" x14ac:dyDescent="0.25">
      <c r="A5" s="8" t="s">
        <v>40</v>
      </c>
      <c r="B5">
        <v>1329.1197557043156</v>
      </c>
      <c r="C5">
        <v>1.6185962387909194</v>
      </c>
      <c r="D5">
        <v>7.0061771893512627E-3</v>
      </c>
      <c r="E5">
        <v>4.6291487455619919E-3</v>
      </c>
      <c r="F5">
        <v>1.1188314275160129E-2</v>
      </c>
      <c r="G5">
        <v>7.3040136848580659E-3</v>
      </c>
      <c r="H5">
        <v>4.8582276857904805E-3</v>
      </c>
      <c r="I5">
        <v>1.1430683419586272E-2</v>
      </c>
      <c r="J5">
        <v>8.1857744458243738E-3</v>
      </c>
      <c r="K5">
        <v>8.4436560237876584E-3</v>
      </c>
      <c r="L5">
        <v>1.0990464463996265E-2</v>
      </c>
      <c r="M5">
        <v>6.821470639690669E-3</v>
      </c>
      <c r="N5">
        <v>1.3971615436773799E-3</v>
      </c>
      <c r="O5">
        <v>1.0168175049100267E-2</v>
      </c>
      <c r="P5">
        <v>7.2021349277047739E-3</v>
      </c>
      <c r="Q5">
        <v>1.6099241933769594E-3</v>
      </c>
      <c r="R5">
        <v>1.0194861539023437E-2</v>
      </c>
      <c r="S5">
        <v>6.9901119223425914E-3</v>
      </c>
      <c r="T5">
        <v>1.1760513914281659E-3</v>
      </c>
      <c r="U5">
        <v>1.0129578920785276E-2</v>
      </c>
      <c r="V5">
        <v>2.0673958265335059E-4</v>
      </c>
      <c r="W5">
        <v>9.9311530578529844E-3</v>
      </c>
    </row>
    <row r="6" spans="1:23" x14ac:dyDescent="0.25">
      <c r="A6" s="8" t="s">
        <v>41</v>
      </c>
      <c r="B6">
        <v>9660</v>
      </c>
      <c r="C6">
        <v>9660</v>
      </c>
      <c r="D6">
        <v>9660</v>
      </c>
      <c r="E6">
        <v>9660</v>
      </c>
      <c r="F6">
        <v>9660</v>
      </c>
      <c r="G6">
        <v>9660</v>
      </c>
      <c r="H6">
        <v>9660</v>
      </c>
      <c r="I6">
        <v>9660</v>
      </c>
      <c r="J6">
        <v>9660</v>
      </c>
      <c r="K6">
        <v>9660</v>
      </c>
      <c r="L6">
        <v>9660</v>
      </c>
      <c r="M6">
        <v>9660</v>
      </c>
      <c r="N6">
        <v>9660</v>
      </c>
      <c r="O6">
        <v>9660</v>
      </c>
      <c r="P6">
        <v>9660</v>
      </c>
      <c r="Q6">
        <v>9660</v>
      </c>
      <c r="R6">
        <v>9660</v>
      </c>
      <c r="S6">
        <v>9660</v>
      </c>
      <c r="T6">
        <v>9660</v>
      </c>
      <c r="U6">
        <v>9660</v>
      </c>
      <c r="V6">
        <v>9660</v>
      </c>
      <c r="W6">
        <v>9660</v>
      </c>
    </row>
    <row r="7" spans="1:23" x14ac:dyDescent="0.25">
      <c r="A7" s="8" t="s">
        <v>42</v>
      </c>
      <c r="B7">
        <v>1267.2659636913058</v>
      </c>
      <c r="C7">
        <v>1.6125572320587007</v>
      </c>
      <c r="D7">
        <v>6.9942725771476822E-3</v>
      </c>
      <c r="E7">
        <v>4.6137506720674709E-3</v>
      </c>
      <c r="F7">
        <v>1.1135043598544067E-2</v>
      </c>
      <c r="G7">
        <v>7.2716793350844277E-3</v>
      </c>
      <c r="H7">
        <v>4.8496513861568486E-3</v>
      </c>
      <c r="I7">
        <v>1.1365512883639585E-2</v>
      </c>
      <c r="J7">
        <v>8.1454927673613436E-3</v>
      </c>
      <c r="K7">
        <v>8.4191540529167455E-3</v>
      </c>
      <c r="L7">
        <v>1.09504969096223E-2</v>
      </c>
      <c r="M7">
        <v>6.8195682454971545E-3</v>
      </c>
      <c r="N7">
        <v>1.3920951838350393E-3</v>
      </c>
      <c r="O7">
        <v>1.0123336855265022E-2</v>
      </c>
      <c r="P7">
        <v>7.2041415605919486E-3</v>
      </c>
      <c r="Q7">
        <v>1.6028392738832661E-3</v>
      </c>
      <c r="R7">
        <v>1.0152381477006041E-2</v>
      </c>
      <c r="S7">
        <v>6.9955600873949997E-3</v>
      </c>
      <c r="T7">
        <v>1.1712357997006755E-3</v>
      </c>
      <c r="U7">
        <v>1.0128880052171812E-2</v>
      </c>
      <c r="V7">
        <v>2.0622435604239622E-4</v>
      </c>
      <c r="W7">
        <v>9.9311530578529844E-3</v>
      </c>
    </row>
    <row r="8" spans="1:23" hidden="1" x14ac:dyDescent="0.25">
      <c r="A8" s="8" t="s">
        <v>43</v>
      </c>
    </row>
    <row r="9" spans="1:23" hidden="1" x14ac:dyDescent="0.25">
      <c r="A9" s="8" t="s">
        <v>44</v>
      </c>
    </row>
    <row r="11" spans="1:23" s="3" customFormat="1" x14ac:dyDescent="0.25">
      <c r="A11" s="2" t="s">
        <v>45</v>
      </c>
      <c r="D11" s="4">
        <v>2.4845703861104219E-2</v>
      </c>
      <c r="E11" s="4">
        <v>1.163301633170369E-2</v>
      </c>
      <c r="F11" s="4">
        <v>2.6146316852597714E-2</v>
      </c>
      <c r="G11" s="4">
        <v>2.5511414119198536E-2</v>
      </c>
      <c r="H11" s="4">
        <v>9.81839149994535E-3</v>
      </c>
      <c r="I11" s="4">
        <v>2.7097607522402357E-2</v>
      </c>
      <c r="J11" s="4">
        <v>4.0727355413387928E-2</v>
      </c>
      <c r="K11" s="4">
        <v>3.8094321778424214E-2</v>
      </c>
      <c r="L11" s="4">
        <v>1.7688638969400403E-2</v>
      </c>
      <c r="M11" s="4">
        <v>2.2164333101327524E-2</v>
      </c>
      <c r="N11" s="4">
        <v>3.4109521763816737E-3</v>
      </c>
      <c r="O11" s="4">
        <v>2.4000064797993499E-2</v>
      </c>
      <c r="P11" s="4">
        <v>2.3524696770523483E-2</v>
      </c>
      <c r="Q11" s="4">
        <v>1.6808560472094032E-3</v>
      </c>
      <c r="R11" s="4">
        <v>2.5502661897922673E-2</v>
      </c>
      <c r="S11" s="4">
        <v>2.2723021256693468E-2</v>
      </c>
      <c r="T11" s="4">
        <v>1.0964366337880109E-3</v>
      </c>
      <c r="U11" s="4">
        <v>2.4703296661446331E-2</v>
      </c>
      <c r="V11" s="4">
        <v>4.1474479677668048E-4</v>
      </c>
      <c r="W11" s="4">
        <v>1.969200259603723E-2</v>
      </c>
    </row>
    <row r="12" spans="1:23" s="3" customFormat="1" x14ac:dyDescent="0.25">
      <c r="A12" s="2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</row>
    <row r="13" spans="1:23" x14ac:dyDescent="0.25">
      <c r="C13" s="8" t="s">
        <v>46</v>
      </c>
      <c r="D13">
        <v>1.5364180917874426E-2</v>
      </c>
      <c r="E13">
        <v>7.8945548999309976E-3</v>
      </c>
      <c r="F13">
        <v>1.23787967563838E-3</v>
      </c>
      <c r="L13" t="s">
        <v>47</v>
      </c>
      <c r="M13">
        <v>8.79487204968947E-3</v>
      </c>
      <c r="N13">
        <v>-7.2600979986197419E-4</v>
      </c>
      <c r="O13">
        <v>4.4069307798481816E-3</v>
      </c>
    </row>
    <row r="15" spans="1:23" x14ac:dyDescent="0.25">
      <c r="C15" s="8" t="s">
        <v>48</v>
      </c>
      <c r="D15">
        <v>1.2079526483781949E-2</v>
      </c>
      <c r="E15">
        <v>3.5842725500345118E-3</v>
      </c>
      <c r="F15">
        <v>2.8224052277432809E-3</v>
      </c>
    </row>
    <row r="18" spans="1:23" s="3" customFormat="1" ht="30" x14ac:dyDescent="0.25">
      <c r="A18" s="5" t="s">
        <v>49</v>
      </c>
      <c r="D18" s="4">
        <v>2.8671623960456999E-2</v>
      </c>
      <c r="E18" s="4"/>
      <c r="F18" s="4"/>
      <c r="G18" s="4">
        <v>2.9077990262509706E-2</v>
      </c>
      <c r="H18" s="4"/>
      <c r="I18" s="4"/>
      <c r="J18" s="4">
        <v>4.935602128017319E-2</v>
      </c>
      <c r="K18" s="4"/>
      <c r="L18" s="4"/>
      <c r="M18" s="4">
        <v>2.4242673710240054E-2</v>
      </c>
      <c r="N18" s="4"/>
      <c r="O18" s="4"/>
      <c r="P18" s="4">
        <v>2.5981924809495294E-2</v>
      </c>
      <c r="Q18" s="4"/>
      <c r="R18" s="4"/>
      <c r="S18" s="4">
        <v>2.5013364997200992E-2</v>
      </c>
    </row>
    <row r="20" spans="1:23" s="34" customFormat="1" ht="45" x14ac:dyDescent="0.25">
      <c r="A20" s="33" t="s">
        <v>14</v>
      </c>
      <c r="D20" s="34">
        <f>(D18^2+(TypeB!B2*100)^2)^0.5</f>
        <v>5.9420610966939298E-2</v>
      </c>
      <c r="G20" s="34">
        <f>(G18^2+(TypeB!B3*100)^2)^0.5</f>
        <v>6.542782882620661E-2</v>
      </c>
      <c r="J20" s="34">
        <f>(J18^2+(TypeB!B4*100)^2)^0.5</f>
        <v>7.1073473202326098E-2</v>
      </c>
      <c r="M20" s="34">
        <f>(M18^2+(TypeB!B5*100)^2)^0.5</f>
        <v>3.6858820994233307E-2</v>
      </c>
      <c r="P20" s="34">
        <f>(P18^2+(TypeB!B6*100)^2)^0.5</f>
        <v>3.9413441098521788E-2</v>
      </c>
      <c r="S20" s="34">
        <f>(S18^2+(TypeB!B7*100)^2)^0.5</f>
        <v>3.8978418056500569E-2</v>
      </c>
      <c r="V20" s="34">
        <f>V11</f>
        <v>4.1474479677668048E-4</v>
      </c>
      <c r="W20" s="34">
        <f>W11</f>
        <v>1.969200259603723E-2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0"/>
  <sheetViews>
    <sheetView workbookViewId="0">
      <selection sqref="A1:W18"/>
    </sheetView>
  </sheetViews>
  <sheetFormatPr defaultRowHeight="15" x14ac:dyDescent="0.25"/>
  <cols>
    <col min="1" max="1" width="11.140625" style="8" customWidth="1"/>
  </cols>
  <sheetData>
    <row r="1" spans="1:23" s="6" customFormat="1" x14ac:dyDescent="0.25">
      <c r="B1" s="7" t="s">
        <v>15</v>
      </c>
      <c r="C1" s="7" t="s">
        <v>16</v>
      </c>
      <c r="D1" s="7" t="s">
        <v>17</v>
      </c>
      <c r="E1" s="7" t="s">
        <v>18</v>
      </c>
      <c r="F1" s="7" t="s">
        <v>19</v>
      </c>
      <c r="G1" s="7" t="s">
        <v>20</v>
      </c>
      <c r="H1" s="7" t="s">
        <v>21</v>
      </c>
      <c r="I1" s="7" t="s">
        <v>22</v>
      </c>
      <c r="J1" s="7" t="s">
        <v>23</v>
      </c>
      <c r="K1" s="7" t="s">
        <v>24</v>
      </c>
      <c r="L1" s="7" t="s">
        <v>25</v>
      </c>
      <c r="M1" s="7" t="s">
        <v>26</v>
      </c>
      <c r="N1" s="7" t="s">
        <v>27</v>
      </c>
      <c r="O1" s="7" t="s">
        <v>28</v>
      </c>
      <c r="P1" s="7" t="s">
        <v>29</v>
      </c>
      <c r="Q1" s="7" t="s">
        <v>30</v>
      </c>
      <c r="R1" s="7" t="s">
        <v>31</v>
      </c>
      <c r="S1" s="7" t="s">
        <v>32</v>
      </c>
      <c r="T1" s="7" t="s">
        <v>33</v>
      </c>
      <c r="U1" s="7" t="s">
        <v>34</v>
      </c>
      <c r="V1" s="7" t="s">
        <v>35</v>
      </c>
      <c r="W1" s="7" t="s">
        <v>36</v>
      </c>
    </row>
    <row r="2" spans="1:23" x14ac:dyDescent="0.25">
      <c r="A2" s="8" t="s">
        <v>37</v>
      </c>
      <c r="B2">
        <v>29878989.02</v>
      </c>
      <c r="C2">
        <v>5</v>
      </c>
      <c r="D2">
        <v>6.4313999999999996E-2</v>
      </c>
      <c r="E2">
        <v>6.4311999999999994E-2</v>
      </c>
      <c r="F2">
        <v>1.8870000000000001E-2</v>
      </c>
      <c r="G2">
        <v>6.5418000000000004E-2</v>
      </c>
      <c r="H2">
        <v>6.5395999999999996E-2</v>
      </c>
      <c r="I2">
        <v>1.9524E-2</v>
      </c>
      <c r="J2">
        <v>8.3359000000000003E-2</v>
      </c>
      <c r="K2">
        <v>8.3349999999999994E-2</v>
      </c>
      <c r="L2">
        <v>1.0857E-2</v>
      </c>
      <c r="M2">
        <v>5.7396999999999997E-2</v>
      </c>
      <c r="N2">
        <v>5.7424000000000003E-2</v>
      </c>
      <c r="O2">
        <v>4.8710000000000003E-3</v>
      </c>
      <c r="P2">
        <v>5.9172000000000002E-2</v>
      </c>
      <c r="Q2">
        <v>5.5893999999999999E-2</v>
      </c>
      <c r="R2">
        <v>7.3080000000000003E-3</v>
      </c>
      <c r="S2">
        <v>5.7401000000000001E-2</v>
      </c>
      <c r="T2">
        <v>5.5530000000000003E-2</v>
      </c>
      <c r="U2">
        <v>6.4440000000000001E-3</v>
      </c>
      <c r="V2">
        <v>6.5099999999999999E-4</v>
      </c>
      <c r="W2">
        <v>3.6657000000000002E-2</v>
      </c>
    </row>
    <row r="3" spans="1:23" x14ac:dyDescent="0.25">
      <c r="A3" s="8" t="s">
        <v>38</v>
      </c>
      <c r="B3">
        <v>29874793.050000001</v>
      </c>
      <c r="C3">
        <v>0.1</v>
      </c>
      <c r="D3">
        <v>3.1999999999999999E-5</v>
      </c>
      <c r="E3">
        <v>-5.8770999999999997E-2</v>
      </c>
      <c r="F3">
        <v>-2.4361000000000001E-2</v>
      </c>
      <c r="G3">
        <v>7.2999999999999999E-5</v>
      </c>
      <c r="H3">
        <v>-6.3688999999999996E-2</v>
      </c>
      <c r="I3">
        <v>-1.9214999999999999E-2</v>
      </c>
      <c r="J3">
        <v>9.5399999999999999E-4</v>
      </c>
      <c r="K3">
        <v>-4.0531999999999999E-2</v>
      </c>
      <c r="L3">
        <v>-2.7605000000000001E-2</v>
      </c>
      <c r="M3">
        <v>1.2999999999999999E-5</v>
      </c>
      <c r="N3">
        <v>-5.4678999999999998E-2</v>
      </c>
      <c r="O3">
        <v>-4.3579999999999999E-3</v>
      </c>
      <c r="P3">
        <v>7.3999999999999996E-5</v>
      </c>
      <c r="Q3">
        <v>-5.9172000000000002E-2</v>
      </c>
      <c r="R3">
        <v>-5.2230000000000002E-3</v>
      </c>
      <c r="S3">
        <v>3.6999999999999998E-5</v>
      </c>
      <c r="T3">
        <v>-5.7355000000000003E-2</v>
      </c>
      <c r="U3">
        <v>-3.529E-3</v>
      </c>
      <c r="V3">
        <v>-6.2600000000000004E-4</v>
      </c>
      <c r="W3">
        <v>-3.5603000000000003E-2</v>
      </c>
    </row>
    <row r="4" spans="1:23" x14ac:dyDescent="0.25">
      <c r="A4" s="8" t="s">
        <v>39</v>
      </c>
      <c r="B4">
        <v>29876558.377786417</v>
      </c>
      <c r="C4">
        <v>2.1609642301711185</v>
      </c>
      <c r="D4">
        <v>1.2173571280456192E-2</v>
      </c>
      <c r="E4">
        <v>2.0920764126490404E-3</v>
      </c>
      <c r="F4">
        <v>3.9388294453084521E-4</v>
      </c>
      <c r="G4">
        <v>1.2241393779160198E-2</v>
      </c>
      <c r="H4">
        <v>-5.7670948678071883E-4</v>
      </c>
      <c r="I4">
        <v>1.0167363400725813E-3</v>
      </c>
      <c r="J4">
        <v>2.8669073221323383E-2</v>
      </c>
      <c r="K4">
        <v>2.5522118543870622E-2</v>
      </c>
      <c r="L4">
        <v>-7.6265905650595954E-3</v>
      </c>
      <c r="M4">
        <v>9.9450586832555993E-3</v>
      </c>
      <c r="N4">
        <v>6.5550959046137665E-5</v>
      </c>
      <c r="O4">
        <v>2.4331353032659475E-4</v>
      </c>
      <c r="P4">
        <v>1.062658517366514E-2</v>
      </c>
      <c r="Q4">
        <v>-2.1272697770865754E-3</v>
      </c>
      <c r="R4">
        <v>1.5781418351477475E-3</v>
      </c>
      <c r="S4">
        <v>1.0195937895282529E-2</v>
      </c>
      <c r="T4">
        <v>-1.8821255572835794E-3</v>
      </c>
      <c r="U4">
        <v>9.4381918092275652E-4</v>
      </c>
      <c r="V4">
        <v>-6.0756868843960431E-7</v>
      </c>
      <c r="W4">
        <v>-7.4778019699326136E-5</v>
      </c>
    </row>
    <row r="5" spans="1:23" x14ac:dyDescent="0.25">
      <c r="A5" s="8" t="s">
        <v>40</v>
      </c>
      <c r="B5">
        <v>1348.4585435283911</v>
      </c>
      <c r="C5">
        <v>1.6178171510925077</v>
      </c>
      <c r="D5">
        <v>1.0549272534810758E-2</v>
      </c>
      <c r="E5">
        <v>1.5231604877354426E-2</v>
      </c>
      <c r="F5">
        <v>4.793772650932753E-3</v>
      </c>
      <c r="G5">
        <v>1.0532602153654626E-2</v>
      </c>
      <c r="H5">
        <v>1.5352504944980387E-2</v>
      </c>
      <c r="I5">
        <v>4.8715292944181421E-3</v>
      </c>
      <c r="J5">
        <v>1.2209221784918541E-2</v>
      </c>
      <c r="K5">
        <v>1.582413804763046E-2</v>
      </c>
      <c r="L5">
        <v>3.3776782594746274E-3</v>
      </c>
      <c r="M5">
        <v>1.0919562695943106E-2</v>
      </c>
      <c r="N5">
        <v>1.4709855530886379E-2</v>
      </c>
      <c r="O5">
        <v>1.3067709159058549E-3</v>
      </c>
      <c r="P5">
        <v>1.0829168339530468E-2</v>
      </c>
      <c r="Q5">
        <v>1.4825051600017502E-2</v>
      </c>
      <c r="R5">
        <v>1.8437540676014583E-3</v>
      </c>
      <c r="S5">
        <v>1.0814624996647135E-2</v>
      </c>
      <c r="T5">
        <v>1.4663616551620995E-2</v>
      </c>
      <c r="U5">
        <v>1.2070697189358976E-3</v>
      </c>
      <c r="V5">
        <v>1.1783861770415918E-4</v>
      </c>
      <c r="W5">
        <v>8.4544191454694866E-3</v>
      </c>
    </row>
    <row r="6" spans="1:23" x14ac:dyDescent="0.25">
      <c r="A6" s="8" t="s">
        <v>41</v>
      </c>
      <c r="B6">
        <v>9645</v>
      </c>
      <c r="C6">
        <v>9645</v>
      </c>
      <c r="D6">
        <v>9645</v>
      </c>
      <c r="E6">
        <v>9645</v>
      </c>
      <c r="F6">
        <v>9645</v>
      </c>
      <c r="G6">
        <v>9645</v>
      </c>
      <c r="H6">
        <v>9645</v>
      </c>
      <c r="I6">
        <v>9645</v>
      </c>
      <c r="J6">
        <v>9642</v>
      </c>
      <c r="K6">
        <v>9642</v>
      </c>
      <c r="L6">
        <v>9645</v>
      </c>
      <c r="M6">
        <v>9645</v>
      </c>
      <c r="N6">
        <v>9645</v>
      </c>
      <c r="O6">
        <v>9645</v>
      </c>
      <c r="P6">
        <v>9645</v>
      </c>
      <c r="Q6">
        <v>9645</v>
      </c>
      <c r="R6">
        <v>9645</v>
      </c>
      <c r="S6">
        <v>9645</v>
      </c>
      <c r="T6">
        <v>9645</v>
      </c>
      <c r="U6">
        <v>9645</v>
      </c>
      <c r="V6">
        <v>9645</v>
      </c>
      <c r="W6">
        <v>9645</v>
      </c>
    </row>
    <row r="7" spans="1:23" x14ac:dyDescent="0.25">
      <c r="A7" s="8" t="s">
        <v>42</v>
      </c>
      <c r="B7">
        <v>1285.7047744029201</v>
      </c>
      <c r="C7">
        <v>1.6129926467303397</v>
      </c>
      <c r="D7">
        <v>1.0539028308615835E-2</v>
      </c>
      <c r="E7">
        <v>1.5274947935853524E-2</v>
      </c>
      <c r="F7">
        <v>4.7735162520484769E-3</v>
      </c>
      <c r="G7">
        <v>1.0543182274069501E-2</v>
      </c>
      <c r="H7">
        <v>1.541635294739967E-2</v>
      </c>
      <c r="I7">
        <v>4.8283730279276918E-3</v>
      </c>
      <c r="J7">
        <v>1.210248858700858E-2</v>
      </c>
      <c r="K7">
        <v>1.5847363530853028E-2</v>
      </c>
      <c r="L7">
        <v>3.3771683455500441E-3</v>
      </c>
      <c r="M7">
        <v>1.0920425443633032E-2</v>
      </c>
      <c r="N7">
        <v>1.4711746111739362E-2</v>
      </c>
      <c r="O7">
        <v>1.3028584436959004E-3</v>
      </c>
      <c r="P7">
        <v>1.0859093799917952E-2</v>
      </c>
      <c r="Q7">
        <v>1.4807094080472863E-2</v>
      </c>
      <c r="R7">
        <v>1.8393668915131496E-3</v>
      </c>
      <c r="S7">
        <v>1.0839911483560736E-2</v>
      </c>
      <c r="T7">
        <v>1.465594617099736E-2</v>
      </c>
      <c r="U7">
        <v>1.2071324914575813E-3</v>
      </c>
      <c r="V7">
        <v>1.1724922165887696E-4</v>
      </c>
      <c r="W7">
        <v>8.4544191454694866E-3</v>
      </c>
    </row>
    <row r="8" spans="1:23" hidden="1" x14ac:dyDescent="0.25">
      <c r="A8" s="8" t="s">
        <v>43</v>
      </c>
    </row>
    <row r="9" spans="1:23" hidden="1" x14ac:dyDescent="0.25">
      <c r="A9" s="8" t="s">
        <v>44</v>
      </c>
    </row>
    <row r="11" spans="1:23" s="3" customFormat="1" x14ac:dyDescent="0.25">
      <c r="A11" s="2" t="s">
        <v>45</v>
      </c>
      <c r="D11" s="4">
        <v>3.3272116350077707E-2</v>
      </c>
      <c r="E11" s="4">
        <v>3.2555286167357894E-2</v>
      </c>
      <c r="F11" s="4">
        <v>9.9814282463963518E-3</v>
      </c>
      <c r="G11" s="4">
        <v>3.3306598086469449E-2</v>
      </c>
      <c r="H11" s="4">
        <v>3.0128300403180056E-2</v>
      </c>
      <c r="I11" s="4">
        <v>1.0759794928908866E-2</v>
      </c>
      <c r="J11" s="4">
        <v>5.3087516791160465E-2</v>
      </c>
      <c r="K11" s="4">
        <v>5.7170394639131539E-2</v>
      </c>
      <c r="L11" s="4">
        <v>-8.7123404611034062E-4</v>
      </c>
      <c r="M11" s="4">
        <v>3.1784184075141809E-2</v>
      </c>
      <c r="N11" s="4">
        <v>2.9485262020818897E-2</v>
      </c>
      <c r="O11" s="4">
        <v>2.8568553621383047E-3</v>
      </c>
      <c r="P11" s="4">
        <v>3.2284921852726078E-2</v>
      </c>
      <c r="Q11" s="4">
        <v>2.7522833422948426E-2</v>
      </c>
      <c r="R11" s="4">
        <v>5.2656499703506643E-3</v>
      </c>
      <c r="S11" s="4">
        <v>3.18251878885768E-2</v>
      </c>
      <c r="T11" s="4">
        <v>2.744510754595841E-2</v>
      </c>
      <c r="U11" s="4">
        <v>3.3579586187945519E-3</v>
      </c>
      <c r="V11" s="4">
        <v>2.3506966671987874E-4</v>
      </c>
      <c r="W11" s="4">
        <v>1.6834060271239647E-2</v>
      </c>
    </row>
    <row r="12" spans="1:23" x14ac:dyDescent="0.25">
      <c r="A12" s="2"/>
      <c r="B12" s="3"/>
      <c r="C12" s="3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</row>
    <row r="13" spans="1:23" x14ac:dyDescent="0.25">
      <c r="C13" s="8" t="s">
        <v>46</v>
      </c>
      <c r="D13">
        <v>1.7694679426979925E-2</v>
      </c>
      <c r="E13">
        <v>9.0124951565796474E-3</v>
      </c>
      <c r="F13">
        <v>-2.0719904268187233E-3</v>
      </c>
      <c r="L13" t="s">
        <v>47</v>
      </c>
      <c r="M13">
        <v>1.0255860584067756E-2</v>
      </c>
      <c r="N13">
        <v>-1.3146147917746723E-3</v>
      </c>
      <c r="O13">
        <v>9.2175818213236632E-4</v>
      </c>
    </row>
    <row r="15" spans="1:23" x14ac:dyDescent="0.25">
      <c r="C15" s="8" t="s">
        <v>48</v>
      </c>
      <c r="D15">
        <v>1.397527000552384E-2</v>
      </c>
      <c r="E15">
        <v>3.8489401824024876E-3</v>
      </c>
      <c r="F15">
        <v>-5.7511612234317842E-4</v>
      </c>
    </row>
    <row r="18" spans="1:23" s="3" customFormat="1" ht="30" x14ac:dyDescent="0.25">
      <c r="A18" s="5" t="s">
        <v>49</v>
      </c>
      <c r="D18" s="4">
        <v>3.4065146761880771E-2</v>
      </c>
      <c r="E18" s="4"/>
      <c r="F18" s="4"/>
      <c r="G18" s="4">
        <v>3.3382644859209408E-2</v>
      </c>
      <c r="H18" s="4"/>
      <c r="I18" s="4"/>
      <c r="J18" s="4">
        <v>5.8998470985776208E-2</v>
      </c>
      <c r="K18" s="4"/>
      <c r="L18" s="4"/>
      <c r="M18" s="4">
        <v>2.9787560664573848E-2</v>
      </c>
      <c r="N18" s="4"/>
      <c r="O18" s="4"/>
      <c r="P18" s="4">
        <v>3.2527263460958918E-2</v>
      </c>
      <c r="Q18" s="4"/>
      <c r="R18" s="4"/>
      <c r="S18" s="4">
        <v>3.1531942587993494E-2</v>
      </c>
    </row>
    <row r="20" spans="1:23" s="34" customFormat="1" ht="45" x14ac:dyDescent="0.25">
      <c r="A20" s="33" t="s">
        <v>14</v>
      </c>
      <c r="D20" s="34">
        <f>(D18^2+(TypeB!B2*100)^2)^0.5</f>
        <v>6.220274279373033E-2</v>
      </c>
      <c r="G20" s="34">
        <f>(G18^2+(TypeB!B3*100)^2)^0.5</f>
        <v>6.7451258290715993E-2</v>
      </c>
      <c r="J20" s="34">
        <f>(J18^2+(TypeB!B4*100)^2)^0.5</f>
        <v>7.8078430664891924E-2</v>
      </c>
      <c r="M20" s="34">
        <f>(M18^2+(TypeB!B5*100)^2)^0.5</f>
        <v>4.072056270251477E-2</v>
      </c>
      <c r="P20" s="34">
        <f>(P18^2+(TypeB!B6*100)^2)^0.5</f>
        <v>4.4004338316568435E-2</v>
      </c>
      <c r="S20" s="34">
        <f>(S18^2+(TypeB!B7*100)^2)^0.5</f>
        <v>4.3450109885668275E-2</v>
      </c>
      <c r="V20" s="34">
        <f>V11</f>
        <v>2.3506966671987874E-4</v>
      </c>
      <c r="W20" s="34">
        <f>W11</f>
        <v>1.6834060271239647E-2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0"/>
  <sheetViews>
    <sheetView workbookViewId="0">
      <selection activeCell="U18" activeCellId="1" sqref="D18:U18 U18"/>
    </sheetView>
  </sheetViews>
  <sheetFormatPr defaultRowHeight="15" x14ac:dyDescent="0.25"/>
  <sheetData>
    <row r="1" spans="1:23" x14ac:dyDescent="0.25">
      <c r="A1" s="6"/>
      <c r="B1" s="7" t="s">
        <v>15</v>
      </c>
      <c r="C1" s="7" t="s">
        <v>16</v>
      </c>
      <c r="D1" s="7" t="s">
        <v>17</v>
      </c>
      <c r="E1" s="7" t="s">
        <v>18</v>
      </c>
      <c r="F1" s="7" t="s">
        <v>19</v>
      </c>
      <c r="G1" s="7" t="s">
        <v>20</v>
      </c>
      <c r="H1" s="7" t="s">
        <v>21</v>
      </c>
      <c r="I1" s="7" t="s">
        <v>22</v>
      </c>
      <c r="J1" s="7" t="s">
        <v>23</v>
      </c>
      <c r="K1" s="7" t="s">
        <v>24</v>
      </c>
      <c r="L1" s="7" t="s">
        <v>25</v>
      </c>
      <c r="M1" s="7" t="s">
        <v>26</v>
      </c>
      <c r="N1" s="7" t="s">
        <v>27</v>
      </c>
      <c r="O1" s="7" t="s">
        <v>28</v>
      </c>
      <c r="P1" s="7" t="s">
        <v>29</v>
      </c>
      <c r="Q1" s="7" t="s">
        <v>30</v>
      </c>
      <c r="R1" s="7" t="s">
        <v>31</v>
      </c>
      <c r="S1" s="7" t="s">
        <v>32</v>
      </c>
      <c r="T1" s="7" t="s">
        <v>33</v>
      </c>
      <c r="U1" s="7" t="s">
        <v>34</v>
      </c>
      <c r="V1" s="7" t="s">
        <v>35</v>
      </c>
      <c r="W1" s="7" t="s">
        <v>36</v>
      </c>
    </row>
    <row r="2" spans="1:23" x14ac:dyDescent="0.25">
      <c r="A2" s="8" t="s">
        <v>37</v>
      </c>
      <c r="B2">
        <v>29798897.982999999</v>
      </c>
      <c r="C2">
        <v>0.98199999999999998</v>
      </c>
      <c r="D2">
        <v>1.3602E-2</v>
      </c>
      <c r="E2">
        <v>1.2288E-2</v>
      </c>
      <c r="F2">
        <v>1.2181000000000001E-2</v>
      </c>
      <c r="G2">
        <v>1.4167000000000001E-2</v>
      </c>
      <c r="H2">
        <v>1.0203E-2</v>
      </c>
      <c r="I2">
        <v>1.4043E-2</v>
      </c>
      <c r="J2">
        <v>1.8031999999999999E-2</v>
      </c>
      <c r="K2">
        <v>1.2902E-2</v>
      </c>
      <c r="L2">
        <v>4.5710000000000004E-3</v>
      </c>
      <c r="M2">
        <v>3.9509999999999997E-3</v>
      </c>
      <c r="N2">
        <v>3.1849999999999999E-3</v>
      </c>
      <c r="O2">
        <v>3.7940000000000001E-3</v>
      </c>
      <c r="P2">
        <v>6.9890000000000004E-3</v>
      </c>
      <c r="Q2">
        <v>5.9500000000000004E-4</v>
      </c>
      <c r="R2">
        <v>6.6730000000000001E-3</v>
      </c>
      <c r="S2">
        <v>5.1850000000000004E-3</v>
      </c>
      <c r="T2">
        <v>1.3960000000000001E-3</v>
      </c>
      <c r="U2">
        <v>5.0029999999999996E-3</v>
      </c>
      <c r="V2">
        <v>3.86E-4</v>
      </c>
      <c r="W2">
        <v>2.1603000000000001E-2</v>
      </c>
    </row>
    <row r="3" spans="1:23" x14ac:dyDescent="0.25">
      <c r="A3" s="8" t="s">
        <v>38</v>
      </c>
      <c r="B3">
        <v>29798896.002</v>
      </c>
      <c r="C3">
        <v>-0.999</v>
      </c>
      <c r="D3">
        <v>7.1000000000000005E-5</v>
      </c>
      <c r="E3">
        <v>-7.8050000000000003E-3</v>
      </c>
      <c r="F3">
        <v>-1.3131E-2</v>
      </c>
      <c r="G3">
        <v>6.3999999999999997E-5</v>
      </c>
      <c r="H3">
        <v>-1.1974E-2</v>
      </c>
      <c r="I3">
        <v>-1.1008E-2</v>
      </c>
      <c r="J3">
        <v>1.111E-3</v>
      </c>
      <c r="K3">
        <v>-3.6289999999999998E-3</v>
      </c>
      <c r="L3">
        <v>-1.7208000000000001E-2</v>
      </c>
      <c r="M3">
        <v>3.9999999999999998E-6</v>
      </c>
      <c r="N3">
        <v>-3.5400000000000002E-3</v>
      </c>
      <c r="O3">
        <v>-3.0799999999999998E-3</v>
      </c>
      <c r="P3">
        <v>8.8999999999999995E-5</v>
      </c>
      <c r="Q3">
        <v>-5.2480000000000001E-3</v>
      </c>
      <c r="R3">
        <v>-1.4339999999999999E-3</v>
      </c>
      <c r="S3">
        <v>4.3000000000000002E-5</v>
      </c>
      <c r="T3">
        <v>-4.4099999999999999E-3</v>
      </c>
      <c r="U3">
        <v>-2.0149999999999999E-3</v>
      </c>
      <c r="V3">
        <v>-3.8299999999999999E-4</v>
      </c>
      <c r="W3">
        <v>-1.6972000000000001E-2</v>
      </c>
    </row>
    <row r="4" spans="1:23" x14ac:dyDescent="0.25">
      <c r="A4" s="8" t="s">
        <v>39</v>
      </c>
      <c r="B4">
        <v>29798896.992500003</v>
      </c>
      <c r="C4">
        <v>-8.4999999999998358E-3</v>
      </c>
      <c r="D4">
        <v>4.8045420168067203E-3</v>
      </c>
      <c r="E4">
        <v>2.5440184873949563E-3</v>
      </c>
      <c r="F4">
        <v>5.412016806722688E-5</v>
      </c>
      <c r="G4">
        <v>4.476491596638656E-3</v>
      </c>
      <c r="H4">
        <v>-5.4530504201680686E-4</v>
      </c>
      <c r="I4">
        <v>6.4416386554621847E-4</v>
      </c>
      <c r="J4">
        <v>9.1383621848739518E-3</v>
      </c>
      <c r="K4">
        <v>3.9550672268907541E-3</v>
      </c>
      <c r="L4">
        <v>-7.8382512605042129E-3</v>
      </c>
      <c r="M4">
        <v>1.2652781512605047E-3</v>
      </c>
      <c r="N4">
        <v>5.1246218487394982E-5</v>
      </c>
      <c r="O4">
        <v>4.9230252100840333E-5</v>
      </c>
      <c r="P4">
        <v>2.6705722689075628E-3</v>
      </c>
      <c r="Q4">
        <v>-2.0897857142857172E-3</v>
      </c>
      <c r="R4">
        <v>1.3703016806722683E-3</v>
      </c>
      <c r="S4">
        <v>1.9339268907563043E-3</v>
      </c>
      <c r="T4">
        <v>-1.4910226890756317E-3</v>
      </c>
      <c r="U4">
        <v>7.7847815126050595E-4</v>
      </c>
      <c r="V4">
        <v>-5.1890756302521184E-6</v>
      </c>
      <c r="W4">
        <v>1.1604201680672265E-5</v>
      </c>
    </row>
    <row r="5" spans="1:23" x14ac:dyDescent="0.25">
      <c r="A5" s="8" t="s">
        <v>40</v>
      </c>
      <c r="B5">
        <v>0.57277926996350415</v>
      </c>
      <c r="C5">
        <v>0.5727792699585037</v>
      </c>
      <c r="D5">
        <v>2.5410055388289279E-3</v>
      </c>
      <c r="E5">
        <v>3.3871590661803085E-3</v>
      </c>
      <c r="F5">
        <v>3.4071597925283284E-3</v>
      </c>
      <c r="G5">
        <v>2.388092429004111E-3</v>
      </c>
      <c r="H5">
        <v>3.3053289962037481E-3</v>
      </c>
      <c r="I5">
        <v>3.7576492787120314E-3</v>
      </c>
      <c r="J5">
        <v>2.468383747596406E-3</v>
      </c>
      <c r="K5">
        <v>2.3329379566019324E-3</v>
      </c>
      <c r="L5">
        <v>2.6597875459578642E-3</v>
      </c>
      <c r="M5">
        <v>6.4975773380737873E-4</v>
      </c>
      <c r="N5">
        <v>1.0682867558927222E-3</v>
      </c>
      <c r="O5">
        <v>9.370853354488635E-4</v>
      </c>
      <c r="P5">
        <v>8.86939850728232E-4</v>
      </c>
      <c r="Q5">
        <v>8.6466215241034236E-4</v>
      </c>
      <c r="R5">
        <v>9.6258178672171838E-4</v>
      </c>
      <c r="S5">
        <v>9.2281884347001015E-4</v>
      </c>
      <c r="T5">
        <v>9.1974701351557121E-4</v>
      </c>
      <c r="U5">
        <v>9.5778105139714066E-4</v>
      </c>
      <c r="V5">
        <v>1.0805067830220708E-4</v>
      </c>
      <c r="W5">
        <v>5.4900271083677859E-3</v>
      </c>
    </row>
    <row r="6" spans="1:23" x14ac:dyDescent="0.25">
      <c r="A6" s="8" t="s">
        <v>41</v>
      </c>
      <c r="B6">
        <v>1190</v>
      </c>
      <c r="C6">
        <v>1190</v>
      </c>
      <c r="D6">
        <v>1190</v>
      </c>
      <c r="E6">
        <v>1190</v>
      </c>
      <c r="F6">
        <v>1190</v>
      </c>
      <c r="G6">
        <v>1190</v>
      </c>
      <c r="H6">
        <v>1190</v>
      </c>
      <c r="I6">
        <v>1190</v>
      </c>
      <c r="J6">
        <v>1190</v>
      </c>
      <c r="K6">
        <v>1190</v>
      </c>
      <c r="L6">
        <v>1190</v>
      </c>
      <c r="M6">
        <v>1190</v>
      </c>
      <c r="N6">
        <v>1190</v>
      </c>
      <c r="O6">
        <v>1190</v>
      </c>
      <c r="P6">
        <v>1190</v>
      </c>
      <c r="Q6">
        <v>1190</v>
      </c>
      <c r="R6">
        <v>1190</v>
      </c>
      <c r="S6">
        <v>1190</v>
      </c>
      <c r="T6">
        <v>1190</v>
      </c>
      <c r="U6">
        <v>1190</v>
      </c>
      <c r="V6">
        <v>1190</v>
      </c>
      <c r="W6">
        <v>1190</v>
      </c>
    </row>
    <row r="7" spans="1:23" x14ac:dyDescent="0.25">
      <c r="A7" s="8" t="s">
        <v>42</v>
      </c>
      <c r="B7">
        <v>6.8460217029404795</v>
      </c>
      <c r="C7">
        <v>0.57065666549558625</v>
      </c>
      <c r="D7">
        <v>2.5332504632699219E-3</v>
      </c>
      <c r="E7">
        <v>3.3943576460432096E-3</v>
      </c>
      <c r="F7">
        <v>3.3972204763610416E-3</v>
      </c>
      <c r="G7">
        <v>2.3930908330638302E-3</v>
      </c>
      <c r="H7">
        <v>3.2985524838195358E-3</v>
      </c>
      <c r="I7">
        <v>3.7441627567165237E-3</v>
      </c>
      <c r="J7">
        <v>2.4607390329147599E-3</v>
      </c>
      <c r="K7">
        <v>2.3372131235951847E-3</v>
      </c>
      <c r="L7">
        <v>2.6580577132639146E-3</v>
      </c>
      <c r="M7">
        <v>6.4936174388372187E-4</v>
      </c>
      <c r="N7">
        <v>1.0685288050822491E-3</v>
      </c>
      <c r="O7">
        <v>9.3537423031837125E-4</v>
      </c>
      <c r="P7">
        <v>8.8839668318300437E-4</v>
      </c>
      <c r="Q7">
        <v>8.6395615671011519E-4</v>
      </c>
      <c r="R7">
        <v>9.6194374864345131E-4</v>
      </c>
      <c r="S7">
        <v>9.2341972349998375E-4</v>
      </c>
      <c r="T7">
        <v>9.1962701002048066E-4</v>
      </c>
      <c r="U7">
        <v>9.5784187628753653E-4</v>
      </c>
      <c r="V7">
        <v>1.0823977601054473E-4</v>
      </c>
      <c r="W7">
        <v>5.4900271083677859E-3</v>
      </c>
    </row>
    <row r="8" spans="1:23" x14ac:dyDescent="0.25">
      <c r="A8" s="8" t="s">
        <v>43</v>
      </c>
    </row>
    <row r="9" spans="1:23" x14ac:dyDescent="0.25">
      <c r="A9" s="8" t="s">
        <v>44</v>
      </c>
    </row>
    <row r="10" spans="1:23" x14ac:dyDescent="0.25">
      <c r="A10" s="8"/>
    </row>
    <row r="11" spans="1:23" x14ac:dyDescent="0.25">
      <c r="A11" s="2" t="s">
        <v>45</v>
      </c>
      <c r="B11" s="3"/>
      <c r="C11" s="3"/>
      <c r="D11" s="4">
        <v>9.8865530944645761E-3</v>
      </c>
      <c r="E11" s="4">
        <v>9.3183366197555732E-3</v>
      </c>
      <c r="F11" s="4">
        <v>6.8684397531238841E-3</v>
      </c>
      <c r="G11" s="4">
        <v>9.252676454646877E-3</v>
      </c>
      <c r="H11" s="4">
        <v>6.0653529503906893E-3</v>
      </c>
      <c r="I11" s="4">
        <v>8.1594624229702813E-3</v>
      </c>
      <c r="J11" s="4">
        <v>1.4075129680066764E-2</v>
      </c>
      <c r="K11" s="4">
        <v>8.6209431400946189E-3</v>
      </c>
      <c r="L11" s="4">
        <v>-2.5186761685884844E-3</v>
      </c>
      <c r="M11" s="4">
        <v>2.5647936188752619E-3</v>
      </c>
      <c r="N11" s="4">
        <v>2.1878197302728393E-3</v>
      </c>
      <c r="O11" s="4">
        <v>1.9234009229985674E-3</v>
      </c>
      <c r="P11" s="4">
        <v>4.4444519703640273E-3</v>
      </c>
      <c r="Q11" s="4">
        <v>-3.6046140946503248E-4</v>
      </c>
      <c r="R11" s="4">
        <v>3.2954652541157051E-3</v>
      </c>
      <c r="S11" s="4">
        <v>3.7795645776963248E-3</v>
      </c>
      <c r="T11" s="4">
        <v>3.4847133795551074E-4</v>
      </c>
      <c r="U11" s="4">
        <v>2.6940402540547872E-3</v>
      </c>
      <c r="V11" s="4">
        <v>2.1091228097416204E-4</v>
      </c>
      <c r="W11" s="4">
        <v>1.0991658418416244E-2</v>
      </c>
    </row>
    <row r="12" spans="1:23" x14ac:dyDescent="0.25">
      <c r="A12" s="2"/>
      <c r="B12" s="3"/>
      <c r="C12" s="3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</row>
    <row r="13" spans="1:23" x14ac:dyDescent="0.25">
      <c r="A13" s="8"/>
      <c r="C13" s="8" t="s">
        <v>46</v>
      </c>
      <c r="D13">
        <v>6.1397985994397749E-3</v>
      </c>
      <c r="E13">
        <v>1.9845935574229678E-3</v>
      </c>
      <c r="F13">
        <v>-2.3799890756302559E-3</v>
      </c>
      <c r="L13" t="s">
        <v>47</v>
      </c>
      <c r="M13">
        <v>1.9565924369747906E-3</v>
      </c>
      <c r="N13">
        <v>-1.176520728291318E-3</v>
      </c>
      <c r="O13">
        <v>7.3267002801120484E-4</v>
      </c>
    </row>
    <row r="14" spans="1:23" x14ac:dyDescent="0.25">
      <c r="A14" s="8"/>
    </row>
    <row r="15" spans="1:23" x14ac:dyDescent="0.25">
      <c r="A15" s="8"/>
      <c r="C15" s="8" t="s">
        <v>48</v>
      </c>
      <c r="D15">
        <v>4.0481955182072827E-3</v>
      </c>
      <c r="E15">
        <v>4.040364145658249E-4</v>
      </c>
      <c r="F15">
        <v>-8.2365952380952551E-4</v>
      </c>
    </row>
    <row r="16" spans="1:23" x14ac:dyDescent="0.25">
      <c r="A16" s="8"/>
    </row>
    <row r="17" spans="1:23" x14ac:dyDescent="0.25">
      <c r="A17" s="8"/>
    </row>
    <row r="18" spans="1:23" ht="30" x14ac:dyDescent="0.25">
      <c r="A18" s="5" t="s">
        <v>49</v>
      </c>
      <c r="B18" s="3"/>
      <c r="C18" s="3"/>
      <c r="D18" s="4">
        <f>((E4^2+F4^2)^0.5)+(2*(E5^2+F5^2)^0.5)</f>
        <v>1.2153253594181433E-2</v>
      </c>
      <c r="E18" s="4">
        <f>E4+(2*E5)</f>
        <v>9.3183366197555732E-3</v>
      </c>
      <c r="F18" s="4">
        <f>F4+(2*F5)</f>
        <v>6.8684397531238841E-3</v>
      </c>
      <c r="G18" s="4">
        <f>((H4^2+I4^2)^0.5)+(2*(H5^2+I5^2)^0.5)</f>
        <v>1.0853002947661654E-2</v>
      </c>
      <c r="H18" s="4">
        <f>H4+(2*H5)</f>
        <v>6.0653529503906893E-3</v>
      </c>
      <c r="I18" s="4">
        <f>I4+(2*I5)</f>
        <v>8.1594624229702813E-3</v>
      </c>
      <c r="J18" s="4">
        <f>((K4^2+L4^2)^0.5)+(2*(K5^2+L5^2)^0.5)</f>
        <v>1.5855457838878421E-2</v>
      </c>
      <c r="K18" s="4">
        <f>K4+(2*K5)</f>
        <v>8.6209431400946189E-3</v>
      </c>
      <c r="L18" s="4">
        <f>L4+(2*L5)</f>
        <v>-2.5186761685884844E-3</v>
      </c>
      <c r="M18" s="4">
        <f>((N4^2+O4^2)^0.5)+(2*(N5^2+O5^2)^0.5)</f>
        <v>2.9131495191462315E-3</v>
      </c>
      <c r="N18" s="4">
        <f>N4+(2*N5)</f>
        <v>2.1878197302728393E-3</v>
      </c>
      <c r="O18" s="4">
        <f>O4+(2*O5)</f>
        <v>1.9234009229985674E-3</v>
      </c>
      <c r="P18" s="4">
        <f>((Q4^2+R4^2)^0.5)+(2*(Q5^2+R5^2)^0.5)</f>
        <v>5.0868069627462292E-3</v>
      </c>
      <c r="Q18" s="4">
        <f>Q4+(2*Q5)</f>
        <v>-3.6046140946503248E-4</v>
      </c>
      <c r="R18" s="4">
        <f>R4+(2*R5)</f>
        <v>3.2954652541157051E-3</v>
      </c>
      <c r="S18" s="4">
        <f>((T4^2+U4^2)^0.5)+(2*(T5^2+U5^2)^0.5)</f>
        <v>4.337786127877356E-3</v>
      </c>
      <c r="T18" s="4">
        <f>T4+(2*T5)</f>
        <v>3.4847133795551074E-4</v>
      </c>
      <c r="U18" s="4">
        <f>U4+(2*U5)</f>
        <v>2.6940402540547872E-3</v>
      </c>
      <c r="V18" s="3"/>
      <c r="W18" s="3"/>
    </row>
    <row r="20" spans="1:23" s="34" customFormat="1" ht="60" x14ac:dyDescent="0.25">
      <c r="A20" s="33" t="s">
        <v>14</v>
      </c>
      <c r="D20" s="34">
        <f>(D18^2+(TypeB!B2*100)^2)^0.5</f>
        <v>5.3445753433542111E-2</v>
      </c>
      <c r="E20" s="34">
        <f>(E18^2+TypeB!$D2^2)^0.5</f>
        <v>9.3322771797176417E-3</v>
      </c>
      <c r="F20" s="34">
        <f>(F18^2+TypeB!$F2^2)^0.5</f>
        <v>6.8692240712475679E-3</v>
      </c>
      <c r="G20" s="34">
        <f>(G18^2+(TypeB!B3*100)^2)^0.5</f>
        <v>5.9607540967454242E-2</v>
      </c>
      <c r="H20" s="34">
        <f>(H18^2+TypeB!$D3^2)^0.5</f>
        <v>6.0926600440870341E-3</v>
      </c>
      <c r="I20" s="34">
        <f>(I18^2+TypeB!$F3^2)^0.5</f>
        <v>8.1601626306454789E-3</v>
      </c>
      <c r="J20" s="34">
        <f>(J18^2+(TypeB!B4*100)^2)^0.5</f>
        <v>5.3542668029463281E-2</v>
      </c>
      <c r="K20" s="34">
        <f>(K18^2+TypeB!$D4^2)^0.5</f>
        <v>8.6355463419950044E-3</v>
      </c>
      <c r="L20" s="34">
        <f>(L18^2+TypeB!$F4^2)^0.5</f>
        <v>2.5205499038622563E-3</v>
      </c>
      <c r="M20" s="34">
        <f>(M18^2+(TypeB!B5*100)^2)^0.5</f>
        <v>2.7916874763924984E-2</v>
      </c>
      <c r="N20" s="34">
        <f>(N18^2+TypeB!$D5^2)^0.5</f>
        <v>2.2012977927058299E-3</v>
      </c>
      <c r="O20" s="34">
        <f>(O18^2+TypeB!$F5^2)^0.5</f>
        <v>1.9279076368534046E-3</v>
      </c>
      <c r="P20" s="34">
        <f>(P18^2+(TypeB!B6*100)^2)^0.5</f>
        <v>3.0070492638076669E-2</v>
      </c>
      <c r="Q20" s="34">
        <f>(Q18^2+TypeB!$D6^2)^0.5</f>
        <v>4.47009650582177E-4</v>
      </c>
      <c r="R20" s="34">
        <f>(R18^2+TypeB!$F6^2)^0.5</f>
        <v>3.2981173821832323E-3</v>
      </c>
      <c r="S20" s="34">
        <f>(S18^2+(TypeB!B7*100)^2)^0.5</f>
        <v>3.0207036170325201E-2</v>
      </c>
      <c r="T20" s="34">
        <f>(T18^2+TypeB!$D7^2)^0.5</f>
        <v>4.3943267217732304E-4</v>
      </c>
      <c r="U20" s="34">
        <f>(U18^2+TypeB!$F7^2)^0.5</f>
        <v>2.6972291872161937E-3</v>
      </c>
      <c r="V20" s="34">
        <f>V11</f>
        <v>2.1091228097416204E-4</v>
      </c>
      <c r="W20" s="34">
        <f>W11</f>
        <v>1.0991658418416244E-2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FreqRng</vt:lpstr>
      <vt:lpstr>MagRng</vt:lpstr>
      <vt:lpstr>Harmonics</vt:lpstr>
      <vt:lpstr>OOB</vt:lpstr>
      <vt:lpstr>FreqRamp Pos</vt:lpstr>
      <vt:lpstr>FreqRamp Neg</vt:lpstr>
      <vt:lpstr>PM</vt:lpstr>
      <vt:lpstr>AM</vt:lpstr>
      <vt:lpstr>Phase Step Pos</vt:lpstr>
      <vt:lpstr>Phase Step Neg</vt:lpstr>
      <vt:lpstr>Mag Step Pos</vt:lpstr>
      <vt:lpstr>Mag Step Neg</vt:lpstr>
      <vt:lpstr>TypeB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2014-12-29T15:02:22Z</dcterms:modified>
</cp:coreProperties>
</file>