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4work\Geant 4.10.7\TrueBq01-build\"/>
    </mc:Choice>
  </mc:AlternateContent>
  <xr:revisionPtr revIDLastSave="0" documentId="13_ncr:1_{DEC6162F-41CF-423D-AC03-18E801347AC6}" xr6:coauthVersionLast="46" xr6:coauthVersionMax="46" xr10:uidLastSave="{00000000-0000-0000-0000-000000000000}"/>
  <bookViews>
    <workbookView xWindow="4953" yWindow="1167" windowWidth="16847" windowHeight="10080" xr2:uid="{78FF24E9-BBFA-4ED1-AFB1-D89C10784207}"/>
  </bookViews>
  <sheets>
    <sheet name="list" sheetId="1" r:id="rId1"/>
    <sheet name="with line brea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1" l="1"/>
  <c r="M8" i="1" l="1"/>
  <c r="M9" i="1"/>
  <c r="M10" i="1"/>
  <c r="M11" i="1"/>
  <c r="L11" i="1" s="1"/>
  <c r="M12" i="1"/>
  <c r="M13" i="1"/>
  <c r="M14" i="1"/>
  <c r="M15" i="1"/>
  <c r="L15" i="1" s="1"/>
  <c r="M7" i="1"/>
  <c r="L14" i="1"/>
  <c r="L8" i="1"/>
  <c r="L9" i="1"/>
  <c r="L10" i="1"/>
  <c r="L12" i="1"/>
  <c r="L13" i="1"/>
  <c r="Q8" i="1" l="1"/>
  <c r="Q9" i="1"/>
  <c r="Q10" i="1"/>
  <c r="Q11" i="1"/>
  <c r="Q12" i="1"/>
  <c r="Q13" i="1"/>
  <c r="Q14" i="1"/>
  <c r="Q15" i="1"/>
  <c r="Q7" i="1"/>
  <c r="I8" i="1" l="1"/>
  <c r="I9" i="1"/>
  <c r="N9" i="1" s="1"/>
  <c r="I10" i="1"/>
  <c r="I11" i="1"/>
  <c r="N11" i="1" s="1"/>
  <c r="I12" i="1"/>
  <c r="I13" i="1"/>
  <c r="N13" i="1" s="1"/>
  <c r="I14" i="1"/>
  <c r="I15" i="1"/>
  <c r="N15" i="1" s="1"/>
  <c r="I7" i="1"/>
  <c r="N7" i="1" s="1"/>
  <c r="J8" i="1"/>
  <c r="J9" i="1"/>
  <c r="J10" i="1"/>
  <c r="J11" i="1"/>
  <c r="J12" i="1"/>
  <c r="J13" i="1"/>
  <c r="J14" i="1"/>
  <c r="J15" i="1"/>
  <c r="J7" i="1"/>
  <c r="N8" i="1"/>
  <c r="N12" i="1"/>
  <c r="A13" i="1"/>
  <c r="A14" i="1" s="1"/>
  <c r="B6" i="1"/>
  <c r="B7" i="1" s="1"/>
  <c r="L3" i="1" s="1"/>
  <c r="O14" i="1" l="1"/>
  <c r="O10" i="1"/>
  <c r="O15" i="1"/>
  <c r="O12" i="1"/>
  <c r="O8" i="1"/>
  <c r="N14" i="1"/>
  <c r="N10" i="1"/>
  <c r="O13" i="1"/>
  <c r="O11" i="1"/>
  <c r="O9" i="1"/>
  <c r="O7" i="1"/>
  <c r="P11" i="1"/>
  <c r="B11" i="2" s="1"/>
  <c r="P9" i="1"/>
  <c r="B9" i="2" s="1"/>
  <c r="P12" i="1"/>
  <c r="B12" i="2" s="1"/>
  <c r="P14" i="1"/>
  <c r="B14" i="2" s="1"/>
  <c r="P8" i="1"/>
  <c r="B8" i="2" s="1"/>
  <c r="L7" i="1"/>
  <c r="P7" i="1" s="1"/>
  <c r="B7" i="2" s="1"/>
  <c r="P13" i="1"/>
  <c r="B13" i="2" s="1"/>
  <c r="P10" i="1"/>
  <c r="B10" i="2" s="1"/>
  <c r="B15" i="2"/>
</calcChain>
</file>

<file path=xl/sharedStrings.xml><?xml version="1.0" encoding="utf-8"?>
<sst xmlns="http://schemas.openxmlformats.org/spreadsheetml/2006/main" count="277" uniqueCount="153">
  <si>
    <t>Atomic Number</t>
  </si>
  <si>
    <t>Symbol</t>
  </si>
  <si>
    <t>Eround</t>
  </si>
  <si>
    <t>keV</t>
  </si>
  <si>
    <t>H</t>
  </si>
  <si>
    <t>Ac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</si>
  <si>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E</t>
    </r>
  </si>
  <si>
    <t>He</t>
  </si>
  <si>
    <t>Ag</t>
  </si>
  <si>
    <t>d/y</t>
  </si>
  <si>
    <t>Li</t>
  </si>
  <si>
    <t>Al</t>
  </si>
  <si>
    <t>FOR GEANT</t>
  </si>
  <si>
    <t>Be</t>
  </si>
  <si>
    <t>Am</t>
  </si>
  <si>
    <t>group</t>
  </si>
  <si>
    <t>Nucl</t>
  </si>
  <si>
    <t>Z</t>
  </si>
  <si>
    <t>A</t>
  </si>
  <si>
    <t>Q</t>
  </si>
  <si>
    <t>Elow</t>
  </si>
  <si>
    <t>Ehigh</t>
  </si>
  <si>
    <t>Cmd 1</t>
  </si>
  <si>
    <t>Cmd 2</t>
  </si>
  <si>
    <t>B</t>
  </si>
  <si>
    <t>Ar</t>
  </si>
  <si>
    <t>C</t>
  </si>
  <si>
    <t>As</t>
  </si>
  <si>
    <t>N</t>
  </si>
  <si>
    <t>At</t>
  </si>
  <si>
    <t>O</t>
  </si>
  <si>
    <t>Au</t>
  </si>
  <si>
    <t>Ra-226</t>
  </si>
  <si>
    <t>F</t>
  </si>
  <si>
    <t>Ne</t>
  </si>
  <si>
    <t>Ba</t>
  </si>
  <si>
    <t>Na</t>
  </si>
  <si>
    <t>Mg</t>
  </si>
  <si>
    <t>Bh</t>
  </si>
  <si>
    <t>Th-230</t>
  </si>
  <si>
    <t>Bi</t>
  </si>
  <si>
    <t>Si</t>
  </si>
  <si>
    <t>Bk</t>
  </si>
  <si>
    <t>for geant</t>
  </si>
  <si>
    <t>bins</t>
  </si>
  <si>
    <t>Pa-231</t>
  </si>
  <si>
    <t>P</t>
  </si>
  <si>
    <t>Br</t>
  </si>
  <si>
    <t>keV FWHM</t>
  </si>
  <si>
    <t>S</t>
  </si>
  <si>
    <t>points per FWHM</t>
  </si>
  <si>
    <t>Cl</t>
  </si>
  <si>
    <t>Ca</t>
  </si>
  <si>
    <t>keV / bin</t>
  </si>
  <si>
    <t>U-234</t>
  </si>
  <si>
    <t>Cd</t>
  </si>
  <si>
    <t>keV totl</t>
  </si>
  <si>
    <t>U-235</t>
  </si>
  <si>
    <t>K</t>
  </si>
  <si>
    <t>Ce</t>
  </si>
  <si>
    <t>Cf</t>
  </si>
  <si>
    <t>Pu-238</t>
  </si>
  <si>
    <t>Sc</t>
  </si>
  <si>
    <t>Pu-239</t>
  </si>
  <si>
    <t>Ti</t>
  </si>
  <si>
    <t>Cm</t>
  </si>
  <si>
    <t>Pu-240</t>
  </si>
  <si>
    <t>V</t>
  </si>
  <si>
    <t>Cn</t>
  </si>
  <si>
    <t>Am-241</t>
  </si>
  <si>
    <t>Cr</t>
  </si>
  <si>
    <t>Co</t>
  </si>
  <si>
    <t>Mn</t>
  </si>
  <si>
    <t>Fe</t>
  </si>
  <si>
    <t>Cs</t>
  </si>
  <si>
    <t>Cu</t>
  </si>
  <si>
    <t>um</t>
  </si>
  <si>
    <t>Ni</t>
  </si>
  <si>
    <t>Db</t>
  </si>
  <si>
    <t>Ds</t>
  </si>
  <si>
    <t>Zn</t>
  </si>
  <si>
    <t>Dy</t>
  </si>
  <si>
    <t>Ga</t>
  </si>
  <si>
    <t>Er</t>
  </si>
  <si>
    <t>Ge</t>
  </si>
  <si>
    <t>Es</t>
  </si>
  <si>
    <t>Eu</t>
  </si>
  <si>
    <t>Se</t>
  </si>
  <si>
    <t>Kr</t>
  </si>
  <si>
    <t>Fm</t>
  </si>
  <si>
    <t>Rb</t>
  </si>
  <si>
    <t>Fr</t>
  </si>
  <si>
    <t>Sr</t>
  </si>
  <si>
    <t>Y</t>
  </si>
  <si>
    <t>Gd</t>
  </si>
  <si>
    <t>Zr</t>
  </si>
  <si>
    <t>Nb</t>
  </si>
  <si>
    <t>Mo</t>
  </si>
  <si>
    <t>Tc</t>
  </si>
  <si>
    <t>Hf</t>
  </si>
  <si>
    <t>Ru</t>
  </si>
  <si>
    <t>Hg</t>
  </si>
  <si>
    <t>Rh</t>
  </si>
  <si>
    <t>Ho</t>
  </si>
  <si>
    <t>Pd</t>
  </si>
  <si>
    <t>Hs</t>
  </si>
  <si>
    <t>I</t>
  </si>
  <si>
    <t>In</t>
  </si>
  <si>
    <t>Ir</t>
  </si>
  <si>
    <t>Sn</t>
  </si>
  <si>
    <t>Sb</t>
  </si>
  <si>
    <t>Te</t>
  </si>
  <si>
    <t>La</t>
  </si>
  <si>
    <t>Xe</t>
  </si>
  <si>
    <t>Lr</t>
  </si>
  <si>
    <t>Lu</t>
  </si>
  <si>
    <t>Md</t>
  </si>
  <si>
    <t>Pr</t>
  </si>
  <si>
    <t>Nd</t>
  </si>
  <si>
    <t>Mt</t>
  </si>
  <si>
    <t>Pm</t>
  </si>
  <si>
    <t>Sm</t>
  </si>
  <si>
    <t>Tb</t>
  </si>
  <si>
    <t>No</t>
  </si>
  <si>
    <t>Np</t>
  </si>
  <si>
    <t>Tm</t>
  </si>
  <si>
    <t>Yb</t>
  </si>
  <si>
    <t>Os</t>
  </si>
  <si>
    <t>Pa</t>
  </si>
  <si>
    <t>Ta</t>
  </si>
  <si>
    <t>Pb</t>
  </si>
  <si>
    <t>W</t>
  </si>
  <si>
    <t>Re</t>
  </si>
  <si>
    <t>Po</t>
  </si>
  <si>
    <t>Pt</t>
  </si>
  <si>
    <t>Pu</t>
  </si>
  <si>
    <t>Ra</t>
  </si>
  <si>
    <t>Tl</t>
  </si>
  <si>
    <t>Rf</t>
  </si>
  <si>
    <t>Rg</t>
  </si>
  <si>
    <t>Rn</t>
  </si>
  <si>
    <t>Th</t>
  </si>
  <si>
    <t>U</t>
  </si>
  <si>
    <t>Sg</t>
  </si>
  <si>
    <t>Uuh</t>
  </si>
  <si>
    <t>Uuo</t>
  </si>
  <si>
    <t>Uup</t>
  </si>
  <si>
    <t>Uuq</t>
  </si>
  <si>
    <t>Uut</t>
  </si>
  <si>
    <t>Cmd 3</t>
  </si>
  <si>
    <t>Cmd 4</t>
  </si>
  <si>
    <t>TargetThickness for Am-241</t>
  </si>
  <si>
    <t>Concatenate with line breaks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</si>
</sst>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sz val="11"/>
      <name val="Calibri"/>
      <family val="2"/>
      <scheme val="minor"/>
    </font>
    <font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B7EF4-1098-48DD-97D3-C6E625279922}">
  <dimension ref="A1:AD118"/>
  <sheetViews>
    <sheetView tabSelected="1" workbookViewId="0">
      <selection activeCell="P16" sqref="P16"/>
    </sheetView>
  </sheetViews>
  <sheetFormatPr defaultColWidth="9.1171875" defaultRowHeight="14.35"/>
  <cols>
    <col min="1" max="1" width="9.1171875" style="1"/>
    <col min="2" max="2" width="10.5859375" style="1" bestFit="1" customWidth="1"/>
    <col min="3" max="13" width="9.1171875" style="1"/>
    <col min="14" max="14" width="25.87890625" style="1" customWidth="1"/>
    <col min="15" max="15" width="43" style="1" bestFit="1" customWidth="1"/>
    <col min="16" max="16" width="35.87890625" style="1" bestFit="1" customWidth="1"/>
    <col min="17" max="17" width="28.703125" style="1" bestFit="1" customWidth="1"/>
    <col min="18" max="18" width="43" style="1" bestFit="1" customWidth="1"/>
    <col min="19" max="16384" width="9.1171875" style="1"/>
  </cols>
  <sheetData>
    <row r="1" spans="1:30">
      <c r="B1" s="7">
        <v>365.24219799999997</v>
      </c>
      <c r="C1" s="2" t="s">
        <v>9</v>
      </c>
      <c r="X1" s="2" t="s">
        <v>0</v>
      </c>
      <c r="Y1" s="2" t="s">
        <v>1</v>
      </c>
      <c r="Z1" s="2" t="s">
        <v>0</v>
      </c>
      <c r="AC1" s="2" t="s">
        <v>1</v>
      </c>
      <c r="AD1" s="2" t="s">
        <v>0</v>
      </c>
    </row>
    <row r="2" spans="1:30">
      <c r="G2" s="2"/>
      <c r="K2" s="2" t="s">
        <v>2</v>
      </c>
      <c r="L2" s="3">
        <v>10</v>
      </c>
      <c r="M2" s="1" t="s">
        <v>3</v>
      </c>
      <c r="X2" s="1">
        <v>1</v>
      </c>
      <c r="Y2" s="1" t="s">
        <v>4</v>
      </c>
      <c r="Z2" s="1">
        <v>1</v>
      </c>
      <c r="AC2" s="1" t="s">
        <v>5</v>
      </c>
      <c r="AD2" s="1">
        <v>89</v>
      </c>
    </row>
    <row r="3" spans="1:30">
      <c r="A3" s="2" t="s">
        <v>43</v>
      </c>
      <c r="B3" s="9">
        <v>10000</v>
      </c>
      <c r="C3" s="1" t="s">
        <v>44</v>
      </c>
      <c r="K3" s="5" t="s">
        <v>6</v>
      </c>
      <c r="L3" s="6">
        <f>B7</f>
        <v>1500</v>
      </c>
      <c r="M3" s="1" t="s">
        <v>3</v>
      </c>
      <c r="X3" s="1">
        <v>2</v>
      </c>
      <c r="Y3" s="1" t="s">
        <v>7</v>
      </c>
      <c r="Z3" s="1">
        <v>2</v>
      </c>
      <c r="AC3" s="1" t="s">
        <v>8</v>
      </c>
      <c r="AD3" s="1">
        <v>47</v>
      </c>
    </row>
    <row r="4" spans="1:30">
      <c r="B4" s="3">
        <v>1.2</v>
      </c>
      <c r="C4" s="1" t="s">
        <v>48</v>
      </c>
      <c r="X4" s="1">
        <v>3</v>
      </c>
      <c r="Y4" s="1" t="s">
        <v>10</v>
      </c>
      <c r="Z4" s="1">
        <v>3</v>
      </c>
      <c r="AC4" s="1" t="s">
        <v>11</v>
      </c>
      <c r="AD4" s="1">
        <v>13</v>
      </c>
    </row>
    <row r="5" spans="1:30">
      <c r="B5" s="3">
        <v>8</v>
      </c>
      <c r="C5" s="1" t="s">
        <v>50</v>
      </c>
      <c r="H5" s="14" t="s">
        <v>12</v>
      </c>
      <c r="I5" s="14"/>
      <c r="J5" s="14"/>
      <c r="K5" s="14"/>
      <c r="L5" s="14"/>
      <c r="M5" s="14"/>
      <c r="N5" s="14"/>
      <c r="O5" s="14"/>
      <c r="X5" s="1">
        <v>4</v>
      </c>
      <c r="Y5" s="1" t="s">
        <v>13</v>
      </c>
      <c r="Z5" s="1">
        <v>4</v>
      </c>
      <c r="AC5" s="1" t="s">
        <v>14</v>
      </c>
      <c r="AD5" s="1">
        <v>95</v>
      </c>
    </row>
    <row r="6" spans="1:30">
      <c r="B6" s="6">
        <f>B4/B5</f>
        <v>0.15</v>
      </c>
      <c r="C6" s="1" t="s">
        <v>53</v>
      </c>
      <c r="G6" s="2" t="s">
        <v>15</v>
      </c>
      <c r="H6" s="2" t="s">
        <v>16</v>
      </c>
      <c r="I6" s="2" t="s">
        <v>17</v>
      </c>
      <c r="J6" s="2" t="s">
        <v>18</v>
      </c>
      <c r="K6" s="2" t="s">
        <v>19</v>
      </c>
      <c r="L6" s="2" t="s">
        <v>20</v>
      </c>
      <c r="M6" s="2" t="s">
        <v>21</v>
      </c>
      <c r="N6" s="2" t="s">
        <v>22</v>
      </c>
      <c r="O6" s="2" t="s">
        <v>23</v>
      </c>
      <c r="P6" s="2" t="s">
        <v>149</v>
      </c>
      <c r="Q6" s="2" t="s">
        <v>150</v>
      </c>
      <c r="R6" s="2"/>
      <c r="X6" s="1">
        <v>5</v>
      </c>
      <c r="Y6" s="1" t="s">
        <v>24</v>
      </c>
      <c r="Z6" s="1">
        <v>5</v>
      </c>
      <c r="AC6" s="1" t="s">
        <v>25</v>
      </c>
      <c r="AD6" s="1">
        <v>18</v>
      </c>
    </row>
    <row r="7" spans="1:30">
      <c r="B7" s="1">
        <f>B6*B3</f>
        <v>1500</v>
      </c>
      <c r="C7" s="1" t="s">
        <v>56</v>
      </c>
      <c r="G7" s="1">
        <v>1</v>
      </c>
      <c r="H7" s="1" t="s">
        <v>32</v>
      </c>
      <c r="I7" s="1">
        <f t="shared" ref="I7:I15" si="0">VLOOKUP(LEFT(H7,FIND("-",H7)-1),$AC$2:$AD$118,2,FALSE)</f>
        <v>88</v>
      </c>
      <c r="J7" s="1" t="str">
        <f>RIGHT(H7,LEN(H7)-FIND("-",H7))</f>
        <v>226</v>
      </c>
      <c r="K7" s="8">
        <v>4870.62</v>
      </c>
      <c r="L7" s="1">
        <f t="shared" ref="L7:L15" si="1">M7-$L$3</f>
        <v>3390</v>
      </c>
      <c r="M7" s="1">
        <f>_xlfn.CEILING.MATH(K7+$L$2,$L$2)</f>
        <v>4890</v>
      </c>
      <c r="N7" s="1" t="str">
        <f>_xlfn.CONCAT("/gun/ion "&amp;I7&amp;" "&amp;J7&amp;" # "&amp;H7)</f>
        <v>/gun/ion 88 226 # Ra-226</v>
      </c>
      <c r="O7" s="1" t="str">
        <f>_xlfn.CONCAT("/process/had/rdm/nucleusLimits "&amp;J7&amp;" "&amp;J7&amp;" "&amp;I7&amp;" "&amp;I7)</f>
        <v>/process/had/rdm/nucleusLimits 226 226 88 88</v>
      </c>
      <c r="P7" s="1" t="str">
        <f>_xlfn.CONCAT(("/analysis/h1/set 0 "&amp;$B$3&amp;" "&amp;L7&amp;" "&amp;M7&amp;" keV"))</f>
        <v>/analysis/h1/set 0 10000 3390 4890 keV</v>
      </c>
      <c r="Q7" s="1" t="str">
        <f>_xlfn.CONCAT("/analysis/setFileName "&amp; H7)</f>
        <v>/analysis/setFileName Ra-226</v>
      </c>
      <c r="R7" s="10"/>
      <c r="X7" s="1">
        <v>6</v>
      </c>
      <c r="Y7" s="1" t="s">
        <v>26</v>
      </c>
      <c r="Z7" s="1">
        <v>6</v>
      </c>
      <c r="AC7" s="1" t="s">
        <v>27</v>
      </c>
      <c r="AD7" s="1">
        <v>33</v>
      </c>
    </row>
    <row r="8" spans="1:30">
      <c r="G8" s="1">
        <v>2</v>
      </c>
      <c r="H8" s="1" t="s">
        <v>39</v>
      </c>
      <c r="I8" s="1">
        <f t="shared" si="0"/>
        <v>90</v>
      </c>
      <c r="J8" s="1" t="str">
        <f t="shared" ref="J8:J15" si="2">RIGHT(H8,LEN(H8)-FIND("-",H8))</f>
        <v>230</v>
      </c>
      <c r="K8" s="8">
        <v>4770</v>
      </c>
      <c r="L8" s="1">
        <f t="shared" si="1"/>
        <v>3280</v>
      </c>
      <c r="M8" s="1">
        <f t="shared" ref="M8:M15" si="3">_xlfn.CEILING.MATH(K8+$L$2,$L$2)</f>
        <v>4780</v>
      </c>
      <c r="N8" s="1" t="str">
        <f t="shared" ref="N8:N15" si="4">_xlfn.CONCAT("/gun/ion "&amp;I8&amp;" "&amp;J8&amp;" # "&amp;H8)</f>
        <v>/gun/ion 90 230 # Th-230</v>
      </c>
      <c r="O8" s="1" t="str">
        <f t="shared" ref="O8:O15" si="5">_xlfn.CONCAT("/process/had/rdm/nucleusLimits "&amp;J8&amp;" "&amp;J8&amp;" "&amp;I8&amp;" "&amp;I8)</f>
        <v>/process/had/rdm/nucleusLimits 230 230 90 90</v>
      </c>
      <c r="P8" s="1" t="str">
        <f t="shared" ref="P8:P15" si="6">_xlfn.CONCAT(("/analysis/h1/set 0 "&amp;$B$3&amp;" "&amp;L8&amp;" "&amp;M8&amp;" keV"))</f>
        <v>/analysis/h1/set 0 10000 3280 4780 keV</v>
      </c>
      <c r="Q8" s="1" t="str">
        <f t="shared" ref="Q8:Q15" si="7">_xlfn.CONCAT("/analysis/setFileName "&amp; H8)</f>
        <v>/analysis/setFileName Th-230</v>
      </c>
      <c r="R8" s="10"/>
      <c r="X8" s="1">
        <v>7</v>
      </c>
      <c r="Y8" s="1" t="s">
        <v>28</v>
      </c>
      <c r="Z8" s="1">
        <v>7</v>
      </c>
      <c r="AC8" s="1" t="s">
        <v>29</v>
      </c>
      <c r="AD8" s="1">
        <v>85</v>
      </c>
    </row>
    <row r="9" spans="1:30">
      <c r="G9" s="1">
        <v>2</v>
      </c>
      <c r="H9" s="1" t="s">
        <v>45</v>
      </c>
      <c r="I9" s="1">
        <f t="shared" si="0"/>
        <v>91</v>
      </c>
      <c r="J9" s="1" t="str">
        <f t="shared" si="2"/>
        <v>231</v>
      </c>
      <c r="K9" s="8">
        <v>5149.8999999999996</v>
      </c>
      <c r="L9" s="1">
        <f t="shared" si="1"/>
        <v>3660</v>
      </c>
      <c r="M9" s="1">
        <f t="shared" si="3"/>
        <v>5160</v>
      </c>
      <c r="N9" s="1" t="str">
        <f t="shared" si="4"/>
        <v>/gun/ion 91 231 # Pa-231</v>
      </c>
      <c r="O9" s="1" t="str">
        <f t="shared" si="5"/>
        <v>/process/had/rdm/nucleusLimits 231 231 91 91</v>
      </c>
      <c r="P9" s="1" t="str">
        <f t="shared" si="6"/>
        <v>/analysis/h1/set 0 10000 3660 5160 keV</v>
      </c>
      <c r="Q9" s="1" t="str">
        <f t="shared" si="7"/>
        <v>/analysis/setFileName Pa-231</v>
      </c>
      <c r="R9" s="10"/>
      <c r="X9" s="1">
        <v>8</v>
      </c>
      <c r="Y9" s="1" t="s">
        <v>30</v>
      </c>
      <c r="Z9" s="1">
        <v>8</v>
      </c>
      <c r="AC9" s="1" t="s">
        <v>31</v>
      </c>
      <c r="AD9" s="1">
        <v>79</v>
      </c>
    </row>
    <row r="10" spans="1:30">
      <c r="C10" s="2"/>
      <c r="D10" s="2"/>
      <c r="G10" s="1">
        <v>2</v>
      </c>
      <c r="H10" s="1" t="s">
        <v>54</v>
      </c>
      <c r="I10" s="1">
        <f t="shared" si="0"/>
        <v>92</v>
      </c>
      <c r="J10" s="1" t="str">
        <f t="shared" si="2"/>
        <v>234</v>
      </c>
      <c r="K10" s="8">
        <v>4857.7</v>
      </c>
      <c r="L10" s="1">
        <f t="shared" si="1"/>
        <v>3370</v>
      </c>
      <c r="M10" s="1">
        <f t="shared" si="3"/>
        <v>4870</v>
      </c>
      <c r="N10" s="1" t="str">
        <f t="shared" si="4"/>
        <v>/gun/ion 92 234 # U-234</v>
      </c>
      <c r="O10" s="1" t="str">
        <f t="shared" si="5"/>
        <v>/process/had/rdm/nucleusLimits 234 234 92 92</v>
      </c>
      <c r="P10" s="1" t="str">
        <f t="shared" si="6"/>
        <v>/analysis/h1/set 0 10000 3370 4870 keV</v>
      </c>
      <c r="Q10" s="1" t="str">
        <f t="shared" si="7"/>
        <v>/analysis/setFileName U-234</v>
      </c>
      <c r="R10" s="10"/>
      <c r="X10" s="1">
        <v>9</v>
      </c>
      <c r="Y10" s="1" t="s">
        <v>33</v>
      </c>
      <c r="Z10" s="1">
        <v>9</v>
      </c>
      <c r="AC10" s="1" t="s">
        <v>24</v>
      </c>
      <c r="AD10" s="1">
        <v>5</v>
      </c>
    </row>
    <row r="11" spans="1:30">
      <c r="A11" s="2" t="s">
        <v>151</v>
      </c>
      <c r="G11" s="1">
        <v>2</v>
      </c>
      <c r="H11" s="1" t="s">
        <v>57</v>
      </c>
      <c r="I11" s="1">
        <f t="shared" si="0"/>
        <v>92</v>
      </c>
      <c r="J11" s="1" t="str">
        <f t="shared" si="2"/>
        <v>235</v>
      </c>
      <c r="K11" s="8">
        <v>4678.3</v>
      </c>
      <c r="L11" s="1">
        <f t="shared" si="1"/>
        <v>3190</v>
      </c>
      <c r="M11" s="1">
        <f t="shared" si="3"/>
        <v>4690</v>
      </c>
      <c r="N11" s="1" t="str">
        <f t="shared" si="4"/>
        <v>/gun/ion 92 235 # U-235</v>
      </c>
      <c r="O11" s="1" t="str">
        <f t="shared" si="5"/>
        <v>/process/had/rdm/nucleusLimits 235 235 92 92</v>
      </c>
      <c r="P11" s="1" t="str">
        <f t="shared" si="6"/>
        <v>/analysis/h1/set 0 10000 3190 4690 keV</v>
      </c>
      <c r="Q11" s="1" t="str">
        <f t="shared" si="7"/>
        <v>/analysis/setFileName U-235</v>
      </c>
      <c r="R11" s="10"/>
      <c r="X11" s="1">
        <v>10</v>
      </c>
      <c r="Y11" s="1" t="s">
        <v>34</v>
      </c>
      <c r="Z11" s="1">
        <v>10</v>
      </c>
      <c r="AC11" s="1" t="s">
        <v>35</v>
      </c>
      <c r="AD11" s="1">
        <v>56</v>
      </c>
    </row>
    <row r="12" spans="1:30">
      <c r="A12" s="1">
        <v>30</v>
      </c>
      <c r="B12" s="1" t="s">
        <v>76</v>
      </c>
      <c r="G12" s="1">
        <v>3</v>
      </c>
      <c r="H12" s="1" t="s">
        <v>61</v>
      </c>
      <c r="I12" s="1">
        <f t="shared" si="0"/>
        <v>94</v>
      </c>
      <c r="J12" s="1" t="str">
        <f t="shared" si="2"/>
        <v>238</v>
      </c>
      <c r="K12" s="8">
        <v>5593.2</v>
      </c>
      <c r="L12" s="1">
        <f t="shared" si="1"/>
        <v>4110</v>
      </c>
      <c r="M12" s="1">
        <f t="shared" si="3"/>
        <v>5610</v>
      </c>
      <c r="N12" s="1" t="str">
        <f t="shared" si="4"/>
        <v>/gun/ion 94 238 # Pu-238</v>
      </c>
      <c r="O12" s="1" t="str">
        <f t="shared" si="5"/>
        <v>/process/had/rdm/nucleusLimits 238 238 94 94</v>
      </c>
      <c r="P12" s="1" t="str">
        <f t="shared" si="6"/>
        <v>/analysis/h1/set 0 10000 4110 5610 keV</v>
      </c>
      <c r="Q12" s="1" t="str">
        <f t="shared" si="7"/>
        <v>/analysis/setFileName Pu-238</v>
      </c>
      <c r="R12" s="10"/>
      <c r="X12" s="1">
        <v>11</v>
      </c>
      <c r="Y12" s="1" t="s">
        <v>36</v>
      </c>
      <c r="Z12" s="1">
        <v>11</v>
      </c>
      <c r="AC12" s="1" t="s">
        <v>13</v>
      </c>
      <c r="AD12" s="1">
        <v>4</v>
      </c>
    </row>
    <row r="13" spans="1:30">
      <c r="A13" s="1">
        <f>A12*5</f>
        <v>150</v>
      </c>
      <c r="B13" s="1" t="s">
        <v>76</v>
      </c>
      <c r="C13" s="3"/>
      <c r="G13" s="1">
        <v>3</v>
      </c>
      <c r="H13" s="1" t="s">
        <v>63</v>
      </c>
      <c r="I13" s="1">
        <f t="shared" si="0"/>
        <v>94</v>
      </c>
      <c r="J13" s="1" t="str">
        <f t="shared" si="2"/>
        <v>239</v>
      </c>
      <c r="K13" s="8">
        <v>5244.51</v>
      </c>
      <c r="L13" s="1">
        <f t="shared" si="1"/>
        <v>3760</v>
      </c>
      <c r="M13" s="1">
        <f t="shared" si="3"/>
        <v>5260</v>
      </c>
      <c r="N13" s="1" t="str">
        <f t="shared" si="4"/>
        <v>/gun/ion 94 239 # Pu-239</v>
      </c>
      <c r="O13" s="1" t="str">
        <f t="shared" si="5"/>
        <v>/process/had/rdm/nucleusLimits 239 239 94 94</v>
      </c>
      <c r="P13" s="13" t="str">
        <f t="shared" si="6"/>
        <v>/analysis/h1/set 0 10000 3760 5260 keV</v>
      </c>
      <c r="Q13" s="1" t="str">
        <f t="shared" si="7"/>
        <v>/analysis/setFileName Pu-239</v>
      </c>
      <c r="R13" s="10"/>
      <c r="X13" s="1">
        <v>12</v>
      </c>
      <c r="Y13" s="1" t="s">
        <v>37</v>
      </c>
      <c r="Z13" s="1">
        <v>12</v>
      </c>
      <c r="AC13" s="1" t="s">
        <v>38</v>
      </c>
      <c r="AD13" s="1">
        <v>107</v>
      </c>
    </row>
    <row r="14" spans="1:30">
      <c r="A14" s="1">
        <f>A13*5</f>
        <v>750</v>
      </c>
      <c r="B14" s="1" t="s">
        <v>76</v>
      </c>
      <c r="C14" s="3"/>
      <c r="G14" s="1">
        <v>3</v>
      </c>
      <c r="H14" s="1" t="s">
        <v>66</v>
      </c>
      <c r="I14" s="1">
        <f t="shared" si="0"/>
        <v>94</v>
      </c>
      <c r="J14" s="1" t="str">
        <f t="shared" si="2"/>
        <v>240</v>
      </c>
      <c r="K14" s="8">
        <v>5255.75</v>
      </c>
      <c r="L14" s="1">
        <f t="shared" si="1"/>
        <v>3770</v>
      </c>
      <c r="M14" s="1">
        <f t="shared" si="3"/>
        <v>5270</v>
      </c>
      <c r="N14" s="1" t="str">
        <f t="shared" si="4"/>
        <v>/gun/ion 94 240 # Pu-240</v>
      </c>
      <c r="O14" s="1" t="str">
        <f t="shared" si="5"/>
        <v>/process/had/rdm/nucleusLimits 240 240 94 94</v>
      </c>
      <c r="P14" s="1" t="str">
        <f t="shared" si="6"/>
        <v>/analysis/h1/set 0 10000 3770 5270 keV</v>
      </c>
      <c r="Q14" s="1" t="str">
        <f t="shared" si="7"/>
        <v>/analysis/setFileName Pu-240</v>
      </c>
      <c r="R14" s="10"/>
      <c r="X14" s="1">
        <v>13</v>
      </c>
      <c r="Y14" s="1" t="s">
        <v>11</v>
      </c>
      <c r="Z14" s="1">
        <v>13</v>
      </c>
      <c r="AC14" s="1" t="s">
        <v>40</v>
      </c>
      <c r="AD14" s="1">
        <v>83</v>
      </c>
    </row>
    <row r="15" spans="1:30">
      <c r="C15" s="4"/>
      <c r="G15" s="1">
        <v>4</v>
      </c>
      <c r="H15" s="1" t="s">
        <v>69</v>
      </c>
      <c r="I15" s="1">
        <f t="shared" si="0"/>
        <v>95</v>
      </c>
      <c r="J15" s="1" t="str">
        <f t="shared" si="2"/>
        <v>241</v>
      </c>
      <c r="K15" s="8">
        <v>5637.82</v>
      </c>
      <c r="L15" s="1">
        <f t="shared" si="1"/>
        <v>4150</v>
      </c>
      <c r="M15" s="1">
        <f t="shared" si="3"/>
        <v>5650</v>
      </c>
      <c r="N15" s="1" t="str">
        <f t="shared" si="4"/>
        <v>/gun/ion 95 241 # Am-241</v>
      </c>
      <c r="O15" s="1" t="str">
        <f t="shared" si="5"/>
        <v>/process/had/rdm/nucleusLimits 241 241 95 95</v>
      </c>
      <c r="P15" s="1" t="str">
        <f>_xlfn.CONCAT(("/analysis/h1/set 0 "&amp;$B$3&amp;" "&amp;L15&amp;" "&amp;M15&amp;" keV"))</f>
        <v>/analysis/h1/set 0 10000 4150 5650 keV</v>
      </c>
      <c r="Q15" s="1" t="str">
        <f t="shared" si="7"/>
        <v>/analysis/setFileName Am-241</v>
      </c>
      <c r="R15" s="10"/>
      <c r="X15" s="1">
        <v>14</v>
      </c>
      <c r="Y15" s="1" t="s">
        <v>41</v>
      </c>
      <c r="Z15" s="1">
        <v>14</v>
      </c>
      <c r="AC15" s="1" t="s">
        <v>42</v>
      </c>
      <c r="AD15" s="1">
        <v>97</v>
      </c>
    </row>
    <row r="16" spans="1:30">
      <c r="X16" s="1">
        <v>15</v>
      </c>
      <c r="Y16" s="1" t="s">
        <v>46</v>
      </c>
      <c r="Z16" s="1">
        <v>15</v>
      </c>
      <c r="AC16" s="1" t="s">
        <v>47</v>
      </c>
      <c r="AD16" s="1">
        <v>35</v>
      </c>
    </row>
    <row r="17" spans="6:30">
      <c r="X17" s="1">
        <v>16</v>
      </c>
      <c r="Y17" s="1" t="s">
        <v>49</v>
      </c>
      <c r="Z17" s="1">
        <v>16</v>
      </c>
      <c r="AC17" s="1" t="s">
        <v>26</v>
      </c>
      <c r="AD17" s="1">
        <v>6</v>
      </c>
    </row>
    <row r="18" spans="6:30">
      <c r="X18" s="1">
        <v>17</v>
      </c>
      <c r="Y18" s="1" t="s">
        <v>51</v>
      </c>
      <c r="Z18" s="1">
        <v>17</v>
      </c>
      <c r="AC18" s="1" t="s">
        <v>52</v>
      </c>
      <c r="AD18" s="1">
        <v>20</v>
      </c>
    </row>
    <row r="19" spans="6:30">
      <c r="X19" s="1">
        <v>18</v>
      </c>
      <c r="Y19" s="1" t="s">
        <v>25</v>
      </c>
      <c r="Z19" s="1">
        <v>18</v>
      </c>
      <c r="AC19" s="1" t="s">
        <v>55</v>
      </c>
      <c r="AD19" s="1">
        <v>48</v>
      </c>
    </row>
    <row r="20" spans="6:30">
      <c r="X20" s="1">
        <v>19</v>
      </c>
      <c r="Y20" s="1" t="s">
        <v>58</v>
      </c>
      <c r="Z20" s="1">
        <v>19</v>
      </c>
      <c r="AC20" s="1" t="s">
        <v>59</v>
      </c>
      <c r="AD20" s="1">
        <v>58</v>
      </c>
    </row>
    <row r="21" spans="6:30">
      <c r="X21" s="1">
        <v>20</v>
      </c>
      <c r="Y21" s="1" t="s">
        <v>52</v>
      </c>
      <c r="Z21" s="1">
        <v>20</v>
      </c>
      <c r="AC21" s="1" t="s">
        <v>60</v>
      </c>
      <c r="AD21" s="1">
        <v>98</v>
      </c>
    </row>
    <row r="22" spans="6:30">
      <c r="G22" s="2"/>
      <c r="H22" s="2"/>
      <c r="X22" s="1">
        <v>21</v>
      </c>
      <c r="Y22" s="1" t="s">
        <v>62</v>
      </c>
      <c r="Z22" s="1">
        <v>21</v>
      </c>
      <c r="AC22" s="1" t="s">
        <v>51</v>
      </c>
      <c r="AD22" s="1">
        <v>17</v>
      </c>
    </row>
    <row r="23" spans="6:30">
      <c r="F23" s="2"/>
      <c r="X23" s="1">
        <v>22</v>
      </c>
      <c r="Y23" s="1" t="s">
        <v>64</v>
      </c>
      <c r="Z23" s="1">
        <v>22</v>
      </c>
      <c r="AC23" s="1" t="s">
        <v>65</v>
      </c>
      <c r="AD23" s="1">
        <v>96</v>
      </c>
    </row>
    <row r="24" spans="6:30">
      <c r="X24" s="1">
        <v>23</v>
      </c>
      <c r="Y24" s="1" t="s">
        <v>67</v>
      </c>
      <c r="Z24" s="1">
        <v>23</v>
      </c>
      <c r="AC24" s="1" t="s">
        <v>68</v>
      </c>
      <c r="AD24" s="1">
        <v>112</v>
      </c>
    </row>
    <row r="25" spans="6:30">
      <c r="X25" s="1">
        <v>24</v>
      </c>
      <c r="Y25" s="1" t="s">
        <v>70</v>
      </c>
      <c r="Z25" s="1">
        <v>24</v>
      </c>
      <c r="AC25" s="1" t="s">
        <v>71</v>
      </c>
      <c r="AD25" s="1">
        <v>27</v>
      </c>
    </row>
    <row r="26" spans="6:30">
      <c r="X26" s="1">
        <v>25</v>
      </c>
      <c r="Y26" s="1" t="s">
        <v>72</v>
      </c>
      <c r="Z26" s="1">
        <v>25</v>
      </c>
      <c r="AC26" s="1" t="s">
        <v>70</v>
      </c>
      <c r="AD26" s="1">
        <v>24</v>
      </c>
    </row>
    <row r="27" spans="6:30">
      <c r="X27" s="1">
        <v>26</v>
      </c>
      <c r="Y27" s="1" t="s">
        <v>73</v>
      </c>
      <c r="Z27" s="1">
        <v>26</v>
      </c>
      <c r="AC27" s="1" t="s">
        <v>74</v>
      </c>
      <c r="AD27" s="1">
        <v>55</v>
      </c>
    </row>
    <row r="28" spans="6:30">
      <c r="X28" s="1">
        <v>27</v>
      </c>
      <c r="Y28" s="1" t="s">
        <v>71</v>
      </c>
      <c r="Z28" s="1">
        <v>27</v>
      </c>
      <c r="AC28" s="1" t="s">
        <v>75</v>
      </c>
      <c r="AD28" s="1">
        <v>29</v>
      </c>
    </row>
    <row r="29" spans="6:30">
      <c r="X29" s="1">
        <v>28</v>
      </c>
      <c r="Y29" s="1" t="s">
        <v>77</v>
      </c>
      <c r="Z29" s="1">
        <v>28</v>
      </c>
      <c r="AC29" s="1" t="s">
        <v>78</v>
      </c>
      <c r="AD29" s="1">
        <v>105</v>
      </c>
    </row>
    <row r="30" spans="6:30">
      <c r="X30" s="1">
        <v>29</v>
      </c>
      <c r="Y30" s="1" t="s">
        <v>75</v>
      </c>
      <c r="Z30" s="1">
        <v>29</v>
      </c>
      <c r="AC30" s="1" t="s">
        <v>79</v>
      </c>
      <c r="AD30" s="1">
        <v>110</v>
      </c>
    </row>
    <row r="31" spans="6:30">
      <c r="X31" s="1">
        <v>30</v>
      </c>
      <c r="Y31" s="1" t="s">
        <v>80</v>
      </c>
      <c r="Z31" s="1">
        <v>30</v>
      </c>
      <c r="AC31" s="1" t="s">
        <v>81</v>
      </c>
      <c r="AD31" s="1">
        <v>66</v>
      </c>
    </row>
    <row r="32" spans="6:30">
      <c r="X32" s="1">
        <v>31</v>
      </c>
      <c r="Y32" s="1" t="s">
        <v>82</v>
      </c>
      <c r="Z32" s="1">
        <v>31</v>
      </c>
      <c r="AC32" s="1" t="s">
        <v>83</v>
      </c>
      <c r="AD32" s="1">
        <v>68</v>
      </c>
    </row>
    <row r="33" spans="3:30">
      <c r="X33" s="1">
        <v>32</v>
      </c>
      <c r="Y33" s="1" t="s">
        <v>84</v>
      </c>
      <c r="Z33" s="1">
        <v>32</v>
      </c>
      <c r="AC33" s="1" t="s">
        <v>85</v>
      </c>
      <c r="AD33" s="1">
        <v>99</v>
      </c>
    </row>
    <row r="34" spans="3:30">
      <c r="C34" s="4"/>
      <c r="X34" s="1">
        <v>33</v>
      </c>
      <c r="Y34" s="1" t="s">
        <v>27</v>
      </c>
      <c r="Z34" s="1">
        <v>33</v>
      </c>
      <c r="AC34" s="1" t="s">
        <v>86</v>
      </c>
      <c r="AD34" s="1">
        <v>63</v>
      </c>
    </row>
    <row r="35" spans="3:30">
      <c r="X35" s="1">
        <v>34</v>
      </c>
      <c r="Y35" s="1" t="s">
        <v>87</v>
      </c>
      <c r="Z35" s="1">
        <v>34</v>
      </c>
      <c r="AC35" s="1" t="s">
        <v>33</v>
      </c>
      <c r="AD35" s="1">
        <v>9</v>
      </c>
    </row>
    <row r="36" spans="3:30">
      <c r="X36" s="1">
        <v>35</v>
      </c>
      <c r="Y36" s="1" t="s">
        <v>47</v>
      </c>
      <c r="Z36" s="1">
        <v>35</v>
      </c>
      <c r="AC36" s="1" t="s">
        <v>73</v>
      </c>
      <c r="AD36" s="1">
        <v>26</v>
      </c>
    </row>
    <row r="37" spans="3:30">
      <c r="X37" s="1">
        <v>36</v>
      </c>
      <c r="Y37" s="1" t="s">
        <v>88</v>
      </c>
      <c r="Z37" s="1">
        <v>36</v>
      </c>
      <c r="AC37" s="1" t="s">
        <v>89</v>
      </c>
      <c r="AD37" s="1">
        <v>100</v>
      </c>
    </row>
    <row r="38" spans="3:30">
      <c r="X38" s="1">
        <v>37</v>
      </c>
      <c r="Y38" s="1" t="s">
        <v>90</v>
      </c>
      <c r="Z38" s="1">
        <v>37</v>
      </c>
      <c r="AC38" s="1" t="s">
        <v>91</v>
      </c>
      <c r="AD38" s="1">
        <v>87</v>
      </c>
    </row>
    <row r="39" spans="3:30">
      <c r="X39" s="1">
        <v>38</v>
      </c>
      <c r="Y39" s="1" t="s">
        <v>92</v>
      </c>
      <c r="Z39" s="1">
        <v>38</v>
      </c>
      <c r="AC39" s="1" t="s">
        <v>82</v>
      </c>
      <c r="AD39" s="1">
        <v>31</v>
      </c>
    </row>
    <row r="40" spans="3:30">
      <c r="X40" s="1">
        <v>39</v>
      </c>
      <c r="Y40" s="1" t="s">
        <v>93</v>
      </c>
      <c r="Z40" s="1">
        <v>39</v>
      </c>
      <c r="AC40" s="1" t="s">
        <v>94</v>
      </c>
      <c r="AD40" s="1">
        <v>64</v>
      </c>
    </row>
    <row r="41" spans="3:30">
      <c r="X41" s="1">
        <v>40</v>
      </c>
      <c r="Y41" s="1" t="s">
        <v>95</v>
      </c>
      <c r="Z41" s="1">
        <v>40</v>
      </c>
      <c r="AC41" s="1" t="s">
        <v>84</v>
      </c>
      <c r="AD41" s="1">
        <v>32</v>
      </c>
    </row>
    <row r="42" spans="3:30">
      <c r="X42" s="1">
        <v>41</v>
      </c>
      <c r="Y42" s="1" t="s">
        <v>96</v>
      </c>
      <c r="Z42" s="1">
        <v>41</v>
      </c>
      <c r="AC42" s="1" t="s">
        <v>4</v>
      </c>
      <c r="AD42" s="1">
        <v>1</v>
      </c>
    </row>
    <row r="43" spans="3:30">
      <c r="N43" s="2"/>
      <c r="O43" s="2"/>
      <c r="P43" s="2"/>
      <c r="Q43" s="2"/>
      <c r="R43" s="2"/>
      <c r="S43" s="2"/>
      <c r="T43" s="2"/>
      <c r="U43" s="2"/>
      <c r="X43" s="1">
        <v>42</v>
      </c>
      <c r="Y43" s="1" t="s">
        <v>97</v>
      </c>
      <c r="Z43" s="1">
        <v>42</v>
      </c>
      <c r="AC43" s="1" t="s">
        <v>7</v>
      </c>
      <c r="AD43" s="1">
        <v>2</v>
      </c>
    </row>
    <row r="44" spans="3:30">
      <c r="X44" s="1">
        <v>43</v>
      </c>
      <c r="Y44" s="1" t="s">
        <v>98</v>
      </c>
      <c r="Z44" s="1">
        <v>43</v>
      </c>
      <c r="AC44" s="1" t="s">
        <v>99</v>
      </c>
      <c r="AD44" s="1">
        <v>72</v>
      </c>
    </row>
    <row r="45" spans="3:30">
      <c r="X45" s="1">
        <v>44</v>
      </c>
      <c r="Y45" s="1" t="s">
        <v>100</v>
      </c>
      <c r="Z45" s="1">
        <v>44</v>
      </c>
      <c r="AC45" s="1" t="s">
        <v>101</v>
      </c>
      <c r="AD45" s="1">
        <v>80</v>
      </c>
    </row>
    <row r="46" spans="3:30">
      <c r="X46" s="1">
        <v>45</v>
      </c>
      <c r="Y46" s="1" t="s">
        <v>102</v>
      </c>
      <c r="Z46" s="1">
        <v>45</v>
      </c>
      <c r="AC46" s="1" t="s">
        <v>103</v>
      </c>
      <c r="AD46" s="1">
        <v>67</v>
      </c>
    </row>
    <row r="47" spans="3:30">
      <c r="X47" s="1">
        <v>46</v>
      </c>
      <c r="Y47" s="1" t="s">
        <v>104</v>
      </c>
      <c r="Z47" s="1">
        <v>46</v>
      </c>
      <c r="AC47" s="1" t="s">
        <v>105</v>
      </c>
      <c r="AD47" s="1">
        <v>108</v>
      </c>
    </row>
    <row r="48" spans="3:30">
      <c r="X48" s="1">
        <v>47</v>
      </c>
      <c r="Y48" s="1" t="s">
        <v>8</v>
      </c>
      <c r="Z48" s="1">
        <v>47</v>
      </c>
      <c r="AC48" s="1" t="s">
        <v>106</v>
      </c>
      <c r="AD48" s="1">
        <v>53</v>
      </c>
    </row>
    <row r="49" spans="24:30">
      <c r="X49" s="1">
        <v>48</v>
      </c>
      <c r="Y49" s="1" t="s">
        <v>55</v>
      </c>
      <c r="Z49" s="1">
        <v>48</v>
      </c>
      <c r="AC49" s="1" t="s">
        <v>107</v>
      </c>
      <c r="AD49" s="1">
        <v>49</v>
      </c>
    </row>
    <row r="50" spans="24:30">
      <c r="X50" s="1">
        <v>49</v>
      </c>
      <c r="Y50" s="1" t="s">
        <v>107</v>
      </c>
      <c r="Z50" s="1">
        <v>49</v>
      </c>
      <c r="AC50" s="1" t="s">
        <v>108</v>
      </c>
      <c r="AD50" s="1">
        <v>77</v>
      </c>
    </row>
    <row r="51" spans="24:30">
      <c r="X51" s="1">
        <v>50</v>
      </c>
      <c r="Y51" s="1" t="s">
        <v>109</v>
      </c>
      <c r="Z51" s="1">
        <v>50</v>
      </c>
      <c r="AC51" s="1" t="s">
        <v>58</v>
      </c>
      <c r="AD51" s="1">
        <v>19</v>
      </c>
    </row>
    <row r="52" spans="24:30">
      <c r="X52" s="1">
        <v>51</v>
      </c>
      <c r="Y52" s="1" t="s">
        <v>110</v>
      </c>
      <c r="Z52" s="1">
        <v>51</v>
      </c>
      <c r="AC52" s="1" t="s">
        <v>88</v>
      </c>
      <c r="AD52" s="1">
        <v>36</v>
      </c>
    </row>
    <row r="53" spans="24:30">
      <c r="X53" s="1">
        <v>52</v>
      </c>
      <c r="Y53" s="1" t="s">
        <v>111</v>
      </c>
      <c r="Z53" s="1">
        <v>52</v>
      </c>
      <c r="AC53" s="1" t="s">
        <v>112</v>
      </c>
      <c r="AD53" s="1">
        <v>57</v>
      </c>
    </row>
    <row r="54" spans="24:30">
      <c r="X54" s="1">
        <v>53</v>
      </c>
      <c r="Y54" s="1" t="s">
        <v>106</v>
      </c>
      <c r="Z54" s="1">
        <v>53</v>
      </c>
      <c r="AC54" s="1" t="s">
        <v>10</v>
      </c>
      <c r="AD54" s="1">
        <v>3</v>
      </c>
    </row>
    <row r="55" spans="24:30">
      <c r="X55" s="1">
        <v>54</v>
      </c>
      <c r="Y55" s="1" t="s">
        <v>113</v>
      </c>
      <c r="Z55" s="1">
        <v>54</v>
      </c>
      <c r="AC55" s="1" t="s">
        <v>114</v>
      </c>
      <c r="AD55" s="1">
        <v>103</v>
      </c>
    </row>
    <row r="56" spans="24:30">
      <c r="X56" s="1">
        <v>55</v>
      </c>
      <c r="Y56" s="1" t="s">
        <v>74</v>
      </c>
      <c r="Z56" s="1">
        <v>55</v>
      </c>
      <c r="AC56" s="1" t="s">
        <v>115</v>
      </c>
      <c r="AD56" s="1">
        <v>71</v>
      </c>
    </row>
    <row r="57" spans="24:30">
      <c r="X57" s="1">
        <v>56</v>
      </c>
      <c r="Y57" s="1" t="s">
        <v>35</v>
      </c>
      <c r="Z57" s="1">
        <v>56</v>
      </c>
      <c r="AC57" s="1" t="s">
        <v>116</v>
      </c>
      <c r="AD57" s="1">
        <v>101</v>
      </c>
    </row>
    <row r="58" spans="24:30">
      <c r="X58" s="1">
        <v>57</v>
      </c>
      <c r="Y58" s="1" t="s">
        <v>112</v>
      </c>
      <c r="Z58" s="1">
        <v>57</v>
      </c>
      <c r="AC58" s="1" t="s">
        <v>37</v>
      </c>
      <c r="AD58" s="1">
        <v>12</v>
      </c>
    </row>
    <row r="59" spans="24:30">
      <c r="X59" s="1">
        <v>58</v>
      </c>
      <c r="Y59" s="1" t="s">
        <v>59</v>
      </c>
      <c r="Z59" s="1">
        <v>58</v>
      </c>
      <c r="AC59" s="1" t="s">
        <v>72</v>
      </c>
      <c r="AD59" s="1">
        <v>25</v>
      </c>
    </row>
    <row r="60" spans="24:30">
      <c r="X60" s="1">
        <v>59</v>
      </c>
      <c r="Y60" s="1" t="s">
        <v>117</v>
      </c>
      <c r="Z60" s="1">
        <v>59</v>
      </c>
      <c r="AC60" s="1" t="s">
        <v>97</v>
      </c>
      <c r="AD60" s="1">
        <v>42</v>
      </c>
    </row>
    <row r="61" spans="24:30">
      <c r="X61" s="1">
        <v>60</v>
      </c>
      <c r="Y61" s="1" t="s">
        <v>118</v>
      </c>
      <c r="Z61" s="1">
        <v>60</v>
      </c>
      <c r="AC61" s="1" t="s">
        <v>119</v>
      </c>
      <c r="AD61" s="1">
        <v>109</v>
      </c>
    </row>
    <row r="62" spans="24:30">
      <c r="X62" s="1">
        <v>61</v>
      </c>
      <c r="Y62" s="1" t="s">
        <v>120</v>
      </c>
      <c r="Z62" s="1">
        <v>61</v>
      </c>
      <c r="AC62" s="1" t="s">
        <v>28</v>
      </c>
      <c r="AD62" s="1">
        <v>7</v>
      </c>
    </row>
    <row r="63" spans="24:30">
      <c r="X63" s="1">
        <v>62</v>
      </c>
      <c r="Y63" s="1" t="s">
        <v>121</v>
      </c>
      <c r="Z63" s="1">
        <v>62</v>
      </c>
      <c r="AC63" s="1" t="s">
        <v>36</v>
      </c>
      <c r="AD63" s="1">
        <v>11</v>
      </c>
    </row>
    <row r="64" spans="24:30">
      <c r="X64" s="1">
        <v>63</v>
      </c>
      <c r="Y64" s="1" t="s">
        <v>86</v>
      </c>
      <c r="Z64" s="1">
        <v>63</v>
      </c>
      <c r="AC64" s="1" t="s">
        <v>96</v>
      </c>
      <c r="AD64" s="1">
        <v>41</v>
      </c>
    </row>
    <row r="65" spans="24:30">
      <c r="X65" s="1">
        <v>64</v>
      </c>
      <c r="Y65" s="1" t="s">
        <v>94</v>
      </c>
      <c r="Z65" s="1">
        <v>64</v>
      </c>
      <c r="AC65" s="1" t="s">
        <v>118</v>
      </c>
      <c r="AD65" s="1">
        <v>60</v>
      </c>
    </row>
    <row r="66" spans="24:30">
      <c r="X66" s="1">
        <v>65</v>
      </c>
      <c r="Y66" s="1" t="s">
        <v>122</v>
      </c>
      <c r="Z66" s="1">
        <v>65</v>
      </c>
      <c r="AC66" s="1" t="s">
        <v>34</v>
      </c>
      <c r="AD66" s="1">
        <v>10</v>
      </c>
    </row>
    <row r="67" spans="24:30">
      <c r="X67" s="1">
        <v>66</v>
      </c>
      <c r="Y67" s="1" t="s">
        <v>81</v>
      </c>
      <c r="Z67" s="1">
        <v>66</v>
      </c>
      <c r="AC67" s="1" t="s">
        <v>77</v>
      </c>
      <c r="AD67" s="1">
        <v>28</v>
      </c>
    </row>
    <row r="68" spans="24:30">
      <c r="X68" s="1">
        <v>67</v>
      </c>
      <c r="Y68" s="1" t="s">
        <v>103</v>
      </c>
      <c r="Z68" s="1">
        <v>67</v>
      </c>
      <c r="AC68" s="1" t="s">
        <v>123</v>
      </c>
      <c r="AD68" s="1">
        <v>102</v>
      </c>
    </row>
    <row r="69" spans="24:30">
      <c r="X69" s="1">
        <v>68</v>
      </c>
      <c r="Y69" s="1" t="s">
        <v>83</v>
      </c>
      <c r="Z69" s="1">
        <v>68</v>
      </c>
      <c r="AC69" s="1" t="s">
        <v>124</v>
      </c>
      <c r="AD69" s="1">
        <v>93</v>
      </c>
    </row>
    <row r="70" spans="24:30">
      <c r="X70" s="1">
        <v>69</v>
      </c>
      <c r="Y70" s="1" t="s">
        <v>125</v>
      </c>
      <c r="Z70" s="1">
        <v>69</v>
      </c>
      <c r="AC70" s="1" t="s">
        <v>30</v>
      </c>
      <c r="AD70" s="1">
        <v>8</v>
      </c>
    </row>
    <row r="71" spans="24:30">
      <c r="X71" s="1">
        <v>70</v>
      </c>
      <c r="Y71" s="1" t="s">
        <v>126</v>
      </c>
      <c r="Z71" s="1">
        <v>70</v>
      </c>
      <c r="AC71" s="1" t="s">
        <v>127</v>
      </c>
      <c r="AD71" s="1">
        <v>76</v>
      </c>
    </row>
    <row r="72" spans="24:30">
      <c r="X72" s="1">
        <v>71</v>
      </c>
      <c r="Y72" s="1" t="s">
        <v>115</v>
      </c>
      <c r="Z72" s="1">
        <v>71</v>
      </c>
      <c r="AC72" s="1" t="s">
        <v>46</v>
      </c>
      <c r="AD72" s="1">
        <v>15</v>
      </c>
    </row>
    <row r="73" spans="24:30">
      <c r="X73" s="1">
        <v>72</v>
      </c>
      <c r="Y73" s="1" t="s">
        <v>99</v>
      </c>
      <c r="Z73" s="1">
        <v>72</v>
      </c>
      <c r="AC73" s="1" t="s">
        <v>128</v>
      </c>
      <c r="AD73" s="1">
        <v>91</v>
      </c>
    </row>
    <row r="74" spans="24:30">
      <c r="X74" s="1">
        <v>73</v>
      </c>
      <c r="Y74" s="1" t="s">
        <v>129</v>
      </c>
      <c r="Z74" s="1">
        <v>73</v>
      </c>
      <c r="AC74" s="1" t="s">
        <v>130</v>
      </c>
      <c r="AD74" s="1">
        <v>82</v>
      </c>
    </row>
    <row r="75" spans="24:30">
      <c r="X75" s="1">
        <v>74</v>
      </c>
      <c r="Y75" s="1" t="s">
        <v>131</v>
      </c>
      <c r="Z75" s="1">
        <v>74</v>
      </c>
      <c r="AC75" s="1" t="s">
        <v>104</v>
      </c>
      <c r="AD75" s="1">
        <v>46</v>
      </c>
    </row>
    <row r="76" spans="24:30">
      <c r="X76" s="1">
        <v>75</v>
      </c>
      <c r="Y76" s="1" t="s">
        <v>132</v>
      </c>
      <c r="Z76" s="1">
        <v>75</v>
      </c>
      <c r="AC76" s="1" t="s">
        <v>120</v>
      </c>
      <c r="AD76" s="1">
        <v>61</v>
      </c>
    </row>
    <row r="77" spans="24:30">
      <c r="X77" s="1">
        <v>76</v>
      </c>
      <c r="Y77" s="1" t="s">
        <v>127</v>
      </c>
      <c r="Z77" s="1">
        <v>76</v>
      </c>
      <c r="AC77" s="1" t="s">
        <v>133</v>
      </c>
      <c r="AD77" s="1">
        <v>84</v>
      </c>
    </row>
    <row r="78" spans="24:30">
      <c r="X78" s="1">
        <v>77</v>
      </c>
      <c r="Y78" s="1" t="s">
        <v>108</v>
      </c>
      <c r="Z78" s="1">
        <v>77</v>
      </c>
      <c r="AC78" s="1" t="s">
        <v>117</v>
      </c>
      <c r="AD78" s="1">
        <v>59</v>
      </c>
    </row>
    <row r="79" spans="24:30">
      <c r="X79" s="1">
        <v>78</v>
      </c>
      <c r="Y79" s="1" t="s">
        <v>134</v>
      </c>
      <c r="Z79" s="1">
        <v>78</v>
      </c>
      <c r="AC79" s="1" t="s">
        <v>134</v>
      </c>
      <c r="AD79" s="1">
        <v>78</v>
      </c>
    </row>
    <row r="80" spans="24:30">
      <c r="X80" s="1">
        <v>79</v>
      </c>
      <c r="Y80" s="1" t="s">
        <v>31</v>
      </c>
      <c r="Z80" s="1">
        <v>79</v>
      </c>
      <c r="AC80" s="1" t="s">
        <v>135</v>
      </c>
      <c r="AD80" s="1">
        <v>94</v>
      </c>
    </row>
    <row r="81" spans="24:30">
      <c r="X81" s="1">
        <v>80</v>
      </c>
      <c r="Y81" s="1" t="s">
        <v>101</v>
      </c>
      <c r="Z81" s="1">
        <v>80</v>
      </c>
      <c r="AC81" s="1" t="s">
        <v>136</v>
      </c>
      <c r="AD81" s="1">
        <v>88</v>
      </c>
    </row>
    <row r="82" spans="24:30">
      <c r="X82" s="1">
        <v>81</v>
      </c>
      <c r="Y82" s="1" t="s">
        <v>137</v>
      </c>
      <c r="Z82" s="1">
        <v>81</v>
      </c>
      <c r="AC82" s="1" t="s">
        <v>90</v>
      </c>
      <c r="AD82" s="1">
        <v>37</v>
      </c>
    </row>
    <row r="83" spans="24:30">
      <c r="X83" s="1">
        <v>82</v>
      </c>
      <c r="Y83" s="1" t="s">
        <v>130</v>
      </c>
      <c r="Z83" s="1">
        <v>82</v>
      </c>
      <c r="AC83" s="1" t="s">
        <v>132</v>
      </c>
      <c r="AD83" s="1">
        <v>75</v>
      </c>
    </row>
    <row r="84" spans="24:30">
      <c r="X84" s="1">
        <v>83</v>
      </c>
      <c r="Y84" s="1" t="s">
        <v>40</v>
      </c>
      <c r="Z84" s="1">
        <v>83</v>
      </c>
      <c r="AC84" s="1" t="s">
        <v>138</v>
      </c>
      <c r="AD84" s="1">
        <v>104</v>
      </c>
    </row>
    <row r="85" spans="24:30">
      <c r="X85" s="1">
        <v>84</v>
      </c>
      <c r="Y85" s="1" t="s">
        <v>133</v>
      </c>
      <c r="Z85" s="1">
        <v>84</v>
      </c>
      <c r="AC85" s="1" t="s">
        <v>139</v>
      </c>
      <c r="AD85" s="1">
        <v>111</v>
      </c>
    </row>
    <row r="86" spans="24:30">
      <c r="X86" s="1">
        <v>85</v>
      </c>
      <c r="Y86" s="1" t="s">
        <v>29</v>
      </c>
      <c r="Z86" s="1">
        <v>85</v>
      </c>
      <c r="AC86" s="1" t="s">
        <v>102</v>
      </c>
      <c r="AD86" s="1">
        <v>45</v>
      </c>
    </row>
    <row r="87" spans="24:30">
      <c r="X87" s="1">
        <v>86</v>
      </c>
      <c r="Y87" s="1" t="s">
        <v>140</v>
      </c>
      <c r="Z87" s="1">
        <v>86</v>
      </c>
      <c r="AC87" s="1" t="s">
        <v>140</v>
      </c>
      <c r="AD87" s="1">
        <v>86</v>
      </c>
    </row>
    <row r="88" spans="24:30">
      <c r="X88" s="1">
        <v>87</v>
      </c>
      <c r="Y88" s="1" t="s">
        <v>91</v>
      </c>
      <c r="Z88" s="1">
        <v>87</v>
      </c>
      <c r="AC88" s="1" t="s">
        <v>100</v>
      </c>
      <c r="AD88" s="1">
        <v>44</v>
      </c>
    </row>
    <row r="89" spans="24:30">
      <c r="X89" s="1">
        <v>88</v>
      </c>
      <c r="Y89" s="1" t="s">
        <v>136</v>
      </c>
      <c r="Z89" s="1">
        <v>88</v>
      </c>
      <c r="AC89" s="1" t="s">
        <v>49</v>
      </c>
      <c r="AD89" s="1">
        <v>16</v>
      </c>
    </row>
    <row r="90" spans="24:30">
      <c r="X90" s="1">
        <v>89</v>
      </c>
      <c r="Y90" s="1" t="s">
        <v>5</v>
      </c>
      <c r="Z90" s="1">
        <v>89</v>
      </c>
      <c r="AC90" s="1" t="s">
        <v>110</v>
      </c>
      <c r="AD90" s="1">
        <v>51</v>
      </c>
    </row>
    <row r="91" spans="24:30">
      <c r="X91" s="1">
        <v>90</v>
      </c>
      <c r="Y91" s="1" t="s">
        <v>141</v>
      </c>
      <c r="Z91" s="1">
        <v>90</v>
      </c>
      <c r="AC91" s="1" t="s">
        <v>62</v>
      </c>
      <c r="AD91" s="1">
        <v>21</v>
      </c>
    </row>
    <row r="92" spans="24:30">
      <c r="X92" s="1">
        <v>91</v>
      </c>
      <c r="Y92" s="1" t="s">
        <v>128</v>
      </c>
      <c r="Z92" s="1">
        <v>91</v>
      </c>
      <c r="AC92" s="1" t="s">
        <v>87</v>
      </c>
      <c r="AD92" s="1">
        <v>34</v>
      </c>
    </row>
    <row r="93" spans="24:30">
      <c r="X93" s="1">
        <v>92</v>
      </c>
      <c r="Y93" s="1" t="s">
        <v>142</v>
      </c>
      <c r="Z93" s="1">
        <v>92</v>
      </c>
      <c r="AC93" s="1" t="s">
        <v>143</v>
      </c>
      <c r="AD93" s="1">
        <v>106</v>
      </c>
    </row>
    <row r="94" spans="24:30">
      <c r="X94" s="1">
        <v>93</v>
      </c>
      <c r="Y94" s="1" t="s">
        <v>124</v>
      </c>
      <c r="Z94" s="1">
        <v>93</v>
      </c>
      <c r="AC94" s="1" t="s">
        <v>41</v>
      </c>
      <c r="AD94" s="1">
        <v>14</v>
      </c>
    </row>
    <row r="95" spans="24:30">
      <c r="X95" s="1">
        <v>94</v>
      </c>
      <c r="Y95" s="1" t="s">
        <v>135</v>
      </c>
      <c r="Z95" s="1">
        <v>94</v>
      </c>
      <c r="AC95" s="1" t="s">
        <v>121</v>
      </c>
      <c r="AD95" s="1">
        <v>62</v>
      </c>
    </row>
    <row r="96" spans="24:30">
      <c r="X96" s="1">
        <v>95</v>
      </c>
      <c r="Y96" s="1" t="s">
        <v>14</v>
      </c>
      <c r="Z96" s="1">
        <v>95</v>
      </c>
      <c r="AC96" s="1" t="s">
        <v>109</v>
      </c>
      <c r="AD96" s="1">
        <v>50</v>
      </c>
    </row>
    <row r="97" spans="24:30">
      <c r="X97" s="1">
        <v>96</v>
      </c>
      <c r="Y97" s="1" t="s">
        <v>65</v>
      </c>
      <c r="Z97" s="1">
        <v>96</v>
      </c>
      <c r="AC97" s="1" t="s">
        <v>92</v>
      </c>
      <c r="AD97" s="1">
        <v>38</v>
      </c>
    </row>
    <row r="98" spans="24:30">
      <c r="X98" s="1">
        <v>97</v>
      </c>
      <c r="Y98" s="1" t="s">
        <v>42</v>
      </c>
      <c r="Z98" s="1">
        <v>97</v>
      </c>
      <c r="AC98" s="1" t="s">
        <v>129</v>
      </c>
      <c r="AD98" s="1">
        <v>73</v>
      </c>
    </row>
    <row r="99" spans="24:30">
      <c r="X99" s="1">
        <v>98</v>
      </c>
      <c r="Y99" s="1" t="s">
        <v>60</v>
      </c>
      <c r="Z99" s="1">
        <v>98</v>
      </c>
      <c r="AC99" s="1" t="s">
        <v>122</v>
      </c>
      <c r="AD99" s="1">
        <v>65</v>
      </c>
    </row>
    <row r="100" spans="24:30">
      <c r="X100" s="1">
        <v>99</v>
      </c>
      <c r="Y100" s="1" t="s">
        <v>85</v>
      </c>
      <c r="Z100" s="1">
        <v>99</v>
      </c>
      <c r="AC100" s="1" t="s">
        <v>98</v>
      </c>
      <c r="AD100" s="1">
        <v>43</v>
      </c>
    </row>
    <row r="101" spans="24:30">
      <c r="X101" s="1">
        <v>100</v>
      </c>
      <c r="Y101" s="1" t="s">
        <v>89</v>
      </c>
      <c r="Z101" s="1">
        <v>100</v>
      </c>
      <c r="AC101" s="1" t="s">
        <v>111</v>
      </c>
      <c r="AD101" s="1">
        <v>52</v>
      </c>
    </row>
    <row r="102" spans="24:30">
      <c r="X102" s="1">
        <v>101</v>
      </c>
      <c r="Y102" s="1" t="s">
        <v>116</v>
      </c>
      <c r="Z102" s="1">
        <v>101</v>
      </c>
      <c r="AC102" s="1" t="s">
        <v>141</v>
      </c>
      <c r="AD102" s="1">
        <v>90</v>
      </c>
    </row>
    <row r="103" spans="24:30">
      <c r="X103" s="1">
        <v>102</v>
      </c>
      <c r="Y103" s="1" t="s">
        <v>123</v>
      </c>
      <c r="Z103" s="1">
        <v>102</v>
      </c>
      <c r="AC103" s="1" t="s">
        <v>64</v>
      </c>
      <c r="AD103" s="1">
        <v>22</v>
      </c>
    </row>
    <row r="104" spans="24:30">
      <c r="X104" s="1">
        <v>103</v>
      </c>
      <c r="Y104" s="1" t="s">
        <v>114</v>
      </c>
      <c r="Z104" s="1">
        <v>103</v>
      </c>
      <c r="AC104" s="1" t="s">
        <v>137</v>
      </c>
      <c r="AD104" s="1">
        <v>81</v>
      </c>
    </row>
    <row r="105" spans="24:30">
      <c r="X105" s="1">
        <v>104</v>
      </c>
      <c r="Y105" s="1" t="s">
        <v>138</v>
      </c>
      <c r="Z105" s="1">
        <v>104</v>
      </c>
      <c r="AC105" s="1" t="s">
        <v>125</v>
      </c>
      <c r="AD105" s="1">
        <v>69</v>
      </c>
    </row>
    <row r="106" spans="24:30">
      <c r="X106" s="1">
        <v>105</v>
      </c>
      <c r="Y106" s="1" t="s">
        <v>78</v>
      </c>
      <c r="Z106" s="1">
        <v>105</v>
      </c>
      <c r="AC106" s="1" t="s">
        <v>142</v>
      </c>
      <c r="AD106" s="1">
        <v>92</v>
      </c>
    </row>
    <row r="107" spans="24:30">
      <c r="X107" s="1">
        <v>106</v>
      </c>
      <c r="Y107" s="1" t="s">
        <v>143</v>
      </c>
      <c r="Z107" s="1">
        <v>106</v>
      </c>
      <c r="AC107" s="1" t="s">
        <v>144</v>
      </c>
      <c r="AD107" s="1">
        <v>116</v>
      </c>
    </row>
    <row r="108" spans="24:30">
      <c r="X108" s="1">
        <v>107</v>
      </c>
      <c r="Y108" s="1" t="s">
        <v>38</v>
      </c>
      <c r="Z108" s="1">
        <v>107</v>
      </c>
      <c r="AC108" s="1" t="s">
        <v>145</v>
      </c>
      <c r="AD108" s="1">
        <v>118</v>
      </c>
    </row>
    <row r="109" spans="24:30">
      <c r="X109" s="1">
        <v>108</v>
      </c>
      <c r="Y109" s="1" t="s">
        <v>105</v>
      </c>
      <c r="Z109" s="1">
        <v>108</v>
      </c>
      <c r="AC109" s="1" t="s">
        <v>146</v>
      </c>
      <c r="AD109" s="1">
        <v>115</v>
      </c>
    </row>
    <row r="110" spans="24:30">
      <c r="X110" s="1">
        <v>109</v>
      </c>
      <c r="Y110" s="1" t="s">
        <v>119</v>
      </c>
      <c r="Z110" s="1">
        <v>109</v>
      </c>
      <c r="AC110" s="1" t="s">
        <v>147</v>
      </c>
      <c r="AD110" s="1">
        <v>114</v>
      </c>
    </row>
    <row r="111" spans="24:30">
      <c r="X111" s="1">
        <v>110</v>
      </c>
      <c r="Y111" s="1" t="s">
        <v>79</v>
      </c>
      <c r="Z111" s="1">
        <v>110</v>
      </c>
      <c r="AC111" s="1" t="s">
        <v>148</v>
      </c>
      <c r="AD111" s="1">
        <v>113</v>
      </c>
    </row>
    <row r="112" spans="24:30">
      <c r="X112" s="1">
        <v>111</v>
      </c>
      <c r="Y112" s="1" t="s">
        <v>139</v>
      </c>
      <c r="Z112" s="1">
        <v>111</v>
      </c>
      <c r="AC112" s="1" t="s">
        <v>67</v>
      </c>
      <c r="AD112" s="1">
        <v>23</v>
      </c>
    </row>
    <row r="113" spans="24:30">
      <c r="X113" s="1">
        <v>112</v>
      </c>
      <c r="Y113" s="1" t="s">
        <v>68</v>
      </c>
      <c r="Z113" s="1">
        <v>112</v>
      </c>
      <c r="AC113" s="1" t="s">
        <v>131</v>
      </c>
      <c r="AD113" s="1">
        <v>74</v>
      </c>
    </row>
    <row r="114" spans="24:30">
      <c r="X114" s="1">
        <v>113</v>
      </c>
      <c r="Y114" s="1" t="s">
        <v>148</v>
      </c>
      <c r="Z114" s="1">
        <v>113</v>
      </c>
      <c r="AC114" s="1" t="s">
        <v>113</v>
      </c>
      <c r="AD114" s="1">
        <v>54</v>
      </c>
    </row>
    <row r="115" spans="24:30">
      <c r="X115" s="1">
        <v>114</v>
      </c>
      <c r="Y115" s="1" t="s">
        <v>147</v>
      </c>
      <c r="Z115" s="1">
        <v>114</v>
      </c>
      <c r="AC115" s="1" t="s">
        <v>93</v>
      </c>
      <c r="AD115" s="1">
        <v>39</v>
      </c>
    </row>
    <row r="116" spans="24:30">
      <c r="X116" s="1">
        <v>115</v>
      </c>
      <c r="Y116" s="1" t="s">
        <v>146</v>
      </c>
      <c r="Z116" s="1">
        <v>115</v>
      </c>
      <c r="AC116" s="1" t="s">
        <v>126</v>
      </c>
      <c r="AD116" s="1">
        <v>70</v>
      </c>
    </row>
    <row r="117" spans="24:30">
      <c r="X117" s="1">
        <v>116</v>
      </c>
      <c r="Y117" s="1" t="s">
        <v>144</v>
      </c>
      <c r="Z117" s="1">
        <v>116</v>
      </c>
      <c r="AC117" s="1" t="s">
        <v>80</v>
      </c>
      <c r="AD117" s="1">
        <v>30</v>
      </c>
    </row>
    <row r="118" spans="24:30">
      <c r="X118" s="1">
        <v>118</v>
      </c>
      <c r="Y118" s="1" t="s">
        <v>145</v>
      </c>
      <c r="Z118" s="1">
        <v>118</v>
      </c>
      <c r="AC118" s="1" t="s">
        <v>95</v>
      </c>
      <c r="AD118" s="1">
        <v>40</v>
      </c>
    </row>
  </sheetData>
  <mergeCells count="1">
    <mergeCell ref="H5:O5"/>
  </mergeCells>
  <conditionalFormatting sqref="G7: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18EE-360E-453D-9722-79C533A3B2DB}">
  <dimension ref="A6:B15"/>
  <sheetViews>
    <sheetView topLeftCell="A12" workbookViewId="0">
      <selection activeCell="B15" sqref="B15"/>
    </sheetView>
  </sheetViews>
  <sheetFormatPr defaultRowHeight="14.35"/>
  <cols>
    <col min="2" max="2" width="43" bestFit="1" customWidth="1"/>
  </cols>
  <sheetData>
    <row r="6" spans="1:2">
      <c r="A6" s="2" t="s">
        <v>15</v>
      </c>
      <c r="B6" s="12" t="s">
        <v>152</v>
      </c>
    </row>
    <row r="7" spans="1:2" ht="57.35">
      <c r="A7" s="1">
        <v>1</v>
      </c>
      <c r="B7" s="11" t="str">
        <f>CONCATENATE(list!O7&amp;CHAR(10)&amp;list!O7&amp;CHAR(10)&amp;list!P7&amp;CHAR(10)&amp;list!Q7)</f>
        <v>/process/had/rdm/nucleusLimits 226 226 88 88
/process/had/rdm/nucleusLimits 226 226 88 88
/analysis/h1/set 0 10000 3390 4890 keV
/analysis/setFileName Ra-226</v>
      </c>
    </row>
    <row r="8" spans="1:2" ht="57.35">
      <c r="A8" s="1">
        <v>2</v>
      </c>
      <c r="B8" s="11" t="str">
        <f>CONCATENATE(list!O8&amp;CHAR(10)&amp;list!O8&amp;CHAR(10)&amp;list!P8&amp;CHAR(10)&amp;list!Q8)</f>
        <v>/process/had/rdm/nucleusLimits 230 230 90 90
/process/had/rdm/nucleusLimits 230 230 90 90
/analysis/h1/set 0 10000 3280 4780 keV
/analysis/setFileName Th-230</v>
      </c>
    </row>
    <row r="9" spans="1:2" ht="57.35">
      <c r="A9" s="1">
        <v>2</v>
      </c>
      <c r="B9" s="11" t="str">
        <f>CONCATENATE(list!O9&amp;CHAR(10)&amp;list!O9&amp;CHAR(10)&amp;list!P9&amp;CHAR(10)&amp;list!Q9)</f>
        <v>/process/had/rdm/nucleusLimits 231 231 91 91
/process/had/rdm/nucleusLimits 231 231 91 91
/analysis/h1/set 0 10000 3660 5160 keV
/analysis/setFileName Pa-231</v>
      </c>
    </row>
    <row r="10" spans="1:2" ht="57.35">
      <c r="A10" s="1">
        <v>2</v>
      </c>
      <c r="B10" s="11" t="str">
        <f>CONCATENATE(list!O10&amp;CHAR(10)&amp;list!O10&amp;CHAR(10)&amp;list!P10&amp;CHAR(10)&amp;list!Q10)</f>
        <v>/process/had/rdm/nucleusLimits 234 234 92 92
/process/had/rdm/nucleusLimits 234 234 92 92
/analysis/h1/set 0 10000 3370 4870 keV
/analysis/setFileName U-234</v>
      </c>
    </row>
    <row r="11" spans="1:2" ht="57.35">
      <c r="A11" s="1">
        <v>2</v>
      </c>
      <c r="B11" s="11" t="str">
        <f>CONCATENATE(list!O11&amp;CHAR(10)&amp;list!O11&amp;CHAR(10)&amp;list!P11&amp;CHAR(10)&amp;list!Q11)</f>
        <v>/process/had/rdm/nucleusLimits 235 235 92 92
/process/had/rdm/nucleusLimits 235 235 92 92
/analysis/h1/set 0 10000 3190 4690 keV
/analysis/setFileName U-235</v>
      </c>
    </row>
    <row r="12" spans="1:2" ht="57.35">
      <c r="A12" s="1">
        <v>3</v>
      </c>
      <c r="B12" s="11" t="str">
        <f>CONCATENATE(list!O12&amp;CHAR(10)&amp;list!O12&amp;CHAR(10)&amp;list!P12&amp;CHAR(10)&amp;list!Q12)</f>
        <v>/process/had/rdm/nucleusLimits 238 238 94 94
/process/had/rdm/nucleusLimits 238 238 94 94
/analysis/h1/set 0 10000 4110 5610 keV
/analysis/setFileName Pu-238</v>
      </c>
    </row>
    <row r="13" spans="1:2" ht="57.35">
      <c r="A13" s="1">
        <v>3</v>
      </c>
      <c r="B13" s="11" t="str">
        <f>CONCATENATE(list!O13&amp;CHAR(10)&amp;list!O13&amp;CHAR(10)&amp;list!P13&amp;CHAR(10)&amp;list!Q13)</f>
        <v>/process/had/rdm/nucleusLimits 239 239 94 94
/process/had/rdm/nucleusLimits 239 239 94 94
/analysis/h1/set 0 10000 3760 5260 keV
/analysis/setFileName Pu-239</v>
      </c>
    </row>
    <row r="14" spans="1:2" ht="57.35">
      <c r="A14" s="1">
        <v>3</v>
      </c>
      <c r="B14" s="11" t="str">
        <f>CONCATENATE(list!O14&amp;CHAR(10)&amp;list!O14&amp;CHAR(10)&amp;list!P14&amp;CHAR(10)&amp;list!Q14)</f>
        <v>/process/had/rdm/nucleusLimits 240 240 94 94
/process/had/rdm/nucleusLimits 240 240 94 94
/analysis/h1/set 0 10000 3770 5270 keV
/analysis/setFileName Pu-240</v>
      </c>
    </row>
    <row r="15" spans="1:2" ht="57.35">
      <c r="A15" s="1">
        <v>4</v>
      </c>
      <c r="B15" s="11" t="str">
        <f>CONCATENATE(list!O15&amp;CHAR(10)&amp;list!O15&amp;CHAR(10)&amp;list!P15&amp;CHAR(10)&amp;list!Q15)</f>
        <v>/process/had/rdm/nucleusLimits 241 241 95 95
/process/had/rdm/nucleusLimits 241 241 95 95
/analysis/h1/set 0 10000 4150 5650 keV
/analysis/setFileName Am-241</v>
      </c>
    </row>
  </sheetData>
  <conditionalFormatting sqref="A7:A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with line breaks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Fitzgerald, Ryan P. (Fed)</dc:creator>
  <cp:lastModifiedBy>Almamy Aguibou Bah</cp:lastModifiedBy>
  <dcterms:created xsi:type="dcterms:W3CDTF">2021-03-29T18:35:40Z</dcterms:created>
  <dcterms:modified xsi:type="dcterms:W3CDTF">2021-03-30T13:42:55Z</dcterms:modified>
</cp:coreProperties>
</file>