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1\Documents\GitHub\shearCellTensiometry\example\"/>
    </mc:Choice>
  </mc:AlternateContent>
  <xr:revisionPtr revIDLastSave="0" documentId="13_ncr:1_{0729E1A2-BF35-415A-8495-9F5B8D5719BE}" xr6:coauthVersionLast="46" xr6:coauthVersionMax="46" xr10:uidLastSave="{00000000-0000-0000-0000-000000000000}"/>
  <bookViews>
    <workbookView xWindow="6660" yWindow="2600" windowWidth="23060" windowHeight="17290" xr2:uid="{BD9ED530-DDF9-4F21-A96A-E08A0E08A1A9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1" l="1"/>
  <c r="N2" i="1"/>
  <c r="M3" i="1"/>
  <c r="N3" i="1"/>
  <c r="O80" i="3" l="1"/>
  <c r="P80" i="3"/>
  <c r="Q80" i="3"/>
  <c r="R80" i="3"/>
  <c r="S80" i="3"/>
  <c r="O81" i="3"/>
  <c r="P81" i="3"/>
  <c r="Q81" i="3"/>
  <c r="R81" i="3"/>
  <c r="S81" i="3"/>
  <c r="O82" i="3"/>
  <c r="P82" i="3"/>
  <c r="Q82" i="3"/>
  <c r="R82" i="3"/>
  <c r="S82" i="3"/>
  <c r="O83" i="3"/>
  <c r="P83" i="3"/>
  <c r="Q83" i="3"/>
  <c r="R83" i="3"/>
  <c r="S83" i="3"/>
  <c r="N81" i="3"/>
  <c r="N82" i="3"/>
  <c r="N83" i="3"/>
  <c r="N80" i="3"/>
  <c r="E80" i="3"/>
  <c r="F80" i="3"/>
  <c r="G80" i="3"/>
  <c r="H80" i="3"/>
  <c r="I80" i="3"/>
  <c r="E81" i="3"/>
  <c r="F81" i="3"/>
  <c r="G81" i="3"/>
  <c r="H81" i="3"/>
  <c r="I81" i="3"/>
  <c r="E82" i="3"/>
  <c r="F82" i="3"/>
  <c r="G82" i="3"/>
  <c r="H82" i="3"/>
  <c r="I82" i="3"/>
  <c r="E83" i="3"/>
  <c r="F83" i="3"/>
  <c r="G83" i="3"/>
  <c r="H83" i="3"/>
  <c r="I83" i="3"/>
  <c r="D81" i="3"/>
  <c r="D82" i="3"/>
  <c r="D83" i="3"/>
  <c r="D80" i="3"/>
  <c r="N69" i="3"/>
  <c r="O69" i="3"/>
  <c r="P69" i="3"/>
  <c r="Q69" i="3"/>
  <c r="R69" i="3"/>
  <c r="S69" i="3"/>
  <c r="N70" i="3"/>
  <c r="O70" i="3"/>
  <c r="P70" i="3"/>
  <c r="Q70" i="3"/>
  <c r="R70" i="3"/>
  <c r="S70" i="3"/>
  <c r="N71" i="3"/>
  <c r="O71" i="3"/>
  <c r="P71" i="3"/>
  <c r="Q71" i="3"/>
  <c r="R71" i="3"/>
  <c r="S71" i="3"/>
  <c r="N72" i="3"/>
  <c r="O72" i="3"/>
  <c r="P72" i="3"/>
  <c r="Q72" i="3"/>
  <c r="R72" i="3"/>
  <c r="S72" i="3"/>
  <c r="N73" i="3"/>
  <c r="O73" i="3"/>
  <c r="P73" i="3"/>
  <c r="Q73" i="3"/>
  <c r="R73" i="3"/>
  <c r="S73" i="3"/>
  <c r="O68" i="3"/>
  <c r="P68" i="3"/>
  <c r="Q68" i="3"/>
  <c r="R68" i="3"/>
  <c r="S68" i="3"/>
  <c r="N68" i="3"/>
  <c r="D68" i="3"/>
  <c r="I73" i="3"/>
  <c r="H73" i="3"/>
  <c r="G73" i="3"/>
  <c r="F73" i="3"/>
  <c r="E73" i="3"/>
  <c r="D73" i="3"/>
  <c r="I72" i="3"/>
  <c r="H72" i="3"/>
  <c r="G72" i="3"/>
  <c r="F72" i="3"/>
  <c r="E72" i="3"/>
  <c r="D72" i="3"/>
  <c r="I71" i="3"/>
  <c r="H71" i="3"/>
  <c r="G71" i="3"/>
  <c r="F71" i="3"/>
  <c r="E71" i="3"/>
  <c r="D71" i="3"/>
  <c r="I70" i="3"/>
  <c r="H70" i="3"/>
  <c r="G70" i="3"/>
  <c r="F70" i="3"/>
  <c r="E70" i="3"/>
  <c r="D70" i="3"/>
  <c r="I69" i="3"/>
  <c r="H69" i="3"/>
  <c r="G69" i="3"/>
  <c r="F69" i="3"/>
  <c r="E69" i="3"/>
  <c r="D69" i="3"/>
  <c r="I68" i="3"/>
  <c r="H68" i="3"/>
  <c r="G68" i="3"/>
  <c r="F68" i="3"/>
  <c r="E68" i="3"/>
  <c r="G59" i="3"/>
  <c r="P59" i="3"/>
  <c r="P58" i="3"/>
  <c r="N57" i="3"/>
  <c r="O56" i="3"/>
  <c r="O57" i="3"/>
  <c r="S57" i="3"/>
  <c r="N58" i="3"/>
  <c r="O58" i="3"/>
  <c r="Q58" i="3"/>
  <c r="S59" i="3"/>
  <c r="R56" i="3"/>
  <c r="S56" i="3"/>
  <c r="N56" i="3"/>
  <c r="H59" i="3"/>
  <c r="D58" i="3"/>
  <c r="D57" i="3"/>
  <c r="E56" i="3"/>
  <c r="I57" i="3"/>
  <c r="E59" i="3"/>
  <c r="F59" i="3"/>
  <c r="H56" i="3"/>
  <c r="I56" i="3"/>
  <c r="D56" i="3"/>
  <c r="O44" i="3"/>
  <c r="P44" i="3"/>
  <c r="Q44" i="3"/>
  <c r="R44" i="3"/>
  <c r="S44" i="3"/>
  <c r="O45" i="3"/>
  <c r="P45" i="3"/>
  <c r="Q45" i="3"/>
  <c r="R45" i="3"/>
  <c r="S45" i="3"/>
  <c r="O46" i="3"/>
  <c r="P46" i="3"/>
  <c r="Q46" i="3"/>
  <c r="R46" i="3"/>
  <c r="S46" i="3"/>
  <c r="O47" i="3"/>
  <c r="P47" i="3"/>
  <c r="Q47" i="3"/>
  <c r="R47" i="3"/>
  <c r="S47" i="3"/>
  <c r="O48" i="3"/>
  <c r="P48" i="3"/>
  <c r="Q48" i="3"/>
  <c r="R48" i="3"/>
  <c r="S48" i="3"/>
  <c r="O49" i="3"/>
  <c r="P49" i="3"/>
  <c r="Q49" i="3"/>
  <c r="R49" i="3"/>
  <c r="S49" i="3"/>
  <c r="N45" i="3"/>
  <c r="N46" i="3"/>
  <c r="N47" i="3"/>
  <c r="N48" i="3"/>
  <c r="N49" i="3"/>
  <c r="N44" i="3"/>
  <c r="E45" i="3"/>
  <c r="F45" i="3"/>
  <c r="G45" i="3"/>
  <c r="H45" i="3"/>
  <c r="I45" i="3"/>
  <c r="E46" i="3"/>
  <c r="F46" i="3"/>
  <c r="G46" i="3"/>
  <c r="H46" i="3"/>
  <c r="I46" i="3"/>
  <c r="E47" i="3"/>
  <c r="F47" i="3"/>
  <c r="G47" i="3"/>
  <c r="H47" i="3"/>
  <c r="I47" i="3"/>
  <c r="E48" i="3"/>
  <c r="F48" i="3"/>
  <c r="G48" i="3"/>
  <c r="H48" i="3"/>
  <c r="I48" i="3"/>
  <c r="E49" i="3"/>
  <c r="F49" i="3"/>
  <c r="G49" i="3"/>
  <c r="H49" i="3"/>
  <c r="I49" i="3"/>
  <c r="D49" i="3"/>
  <c r="D48" i="3"/>
  <c r="D47" i="3"/>
  <c r="D46" i="3"/>
  <c r="D45" i="3"/>
  <c r="E44" i="3"/>
  <c r="F44" i="3"/>
  <c r="G44" i="3"/>
  <c r="H44" i="3"/>
  <c r="I44" i="3"/>
  <c r="D44" i="3"/>
  <c r="X39" i="3"/>
  <c r="W39" i="3"/>
  <c r="X38" i="3"/>
  <c r="W38" i="3"/>
  <c r="X37" i="3"/>
  <c r="W37" i="3"/>
  <c r="X36" i="3"/>
  <c r="W36" i="3"/>
  <c r="X35" i="3"/>
  <c r="W35" i="3"/>
  <c r="X34" i="3"/>
  <c r="W34" i="3"/>
  <c r="X33" i="3"/>
  <c r="W33" i="3"/>
  <c r="X32" i="3"/>
  <c r="W32" i="3"/>
  <c r="X31" i="3"/>
  <c r="W31" i="3"/>
  <c r="X30" i="3"/>
  <c r="W30" i="3"/>
  <c r="X29" i="3"/>
  <c r="W29" i="3"/>
  <c r="X28" i="3"/>
  <c r="W28" i="3"/>
  <c r="X27" i="3"/>
  <c r="W27" i="3"/>
  <c r="X26" i="3"/>
  <c r="W26" i="3"/>
  <c r="X25" i="3"/>
  <c r="W25" i="3"/>
  <c r="X24" i="3"/>
  <c r="W24" i="3"/>
  <c r="X23" i="3"/>
  <c r="W23" i="3"/>
  <c r="X22" i="3"/>
  <c r="W22" i="3"/>
  <c r="X21" i="3"/>
  <c r="W21" i="3"/>
  <c r="X20" i="3"/>
  <c r="W20" i="3"/>
  <c r="X19" i="3"/>
  <c r="W19" i="3"/>
  <c r="X17" i="3"/>
  <c r="W17" i="3"/>
  <c r="X16" i="3"/>
  <c r="W16" i="3"/>
  <c r="X14" i="3"/>
  <c r="W14" i="3"/>
  <c r="X13" i="3"/>
  <c r="W13" i="3"/>
  <c r="X11" i="3"/>
  <c r="W11" i="3"/>
  <c r="X10" i="3"/>
  <c r="W10" i="3"/>
  <c r="X8" i="3"/>
  <c r="W8" i="3"/>
  <c r="X7" i="3"/>
  <c r="W7" i="3"/>
  <c r="X5" i="3"/>
  <c r="W5" i="3"/>
  <c r="X4" i="3"/>
  <c r="W4" i="3"/>
  <c r="X2" i="3"/>
  <c r="W2" i="3"/>
  <c r="O59" i="3" l="1"/>
  <c r="Q56" i="3"/>
  <c r="N59" i="3"/>
  <c r="R57" i="3"/>
  <c r="P56" i="3"/>
  <c r="S58" i="3"/>
  <c r="Q57" i="3"/>
  <c r="R58" i="3"/>
  <c r="P57" i="3"/>
  <c r="R59" i="3"/>
  <c r="Q59" i="3"/>
  <c r="G56" i="3"/>
  <c r="D59" i="3"/>
  <c r="H57" i="3"/>
  <c r="F56" i="3"/>
  <c r="I58" i="3"/>
  <c r="G57" i="3"/>
  <c r="H58" i="3"/>
  <c r="F57" i="3"/>
  <c r="I59" i="3"/>
  <c r="G58" i="3"/>
  <c r="E57" i="3"/>
  <c r="F58" i="3"/>
  <c r="E58" i="3"/>
</calcChain>
</file>

<file path=xl/sharedStrings.xml><?xml version="1.0" encoding="utf-8"?>
<sst xmlns="http://schemas.openxmlformats.org/spreadsheetml/2006/main" count="213" uniqueCount="63">
  <si>
    <t>mineral_812_4_red_1day</t>
  </si>
  <si>
    <t>red</t>
  </si>
  <si>
    <t>mineral_812_4_span20_red_1day</t>
  </si>
  <si>
    <t>mineral_812_5_red_1day</t>
  </si>
  <si>
    <t>mineral_812_5_span20_red_1day</t>
  </si>
  <si>
    <t>mineral_812_6_red_1day</t>
  </si>
  <si>
    <t>mineral_812_6_span20_red_1day</t>
  </si>
  <si>
    <t>mineral_812_7_red_0day</t>
  </si>
  <si>
    <t>mineral_812_7_span20_red_1day</t>
  </si>
  <si>
    <t>mineral_812_8_red_1day</t>
  </si>
  <si>
    <t>mineral_812_8_span20_red_1day</t>
  </si>
  <si>
    <t>mineral_812_9_red_1day</t>
  </si>
  <si>
    <t>mineral_812_9_span20_red_1day</t>
  </si>
  <si>
    <t>ink</t>
  </si>
  <si>
    <t>y2_tau0</t>
  </si>
  <si>
    <t>y2_k</t>
  </si>
  <si>
    <t>y2_n</t>
  </si>
  <si>
    <t>y2_rsq</t>
  </si>
  <si>
    <t>y2_eta0</t>
  </si>
  <si>
    <t>laprd_2.25_1day</t>
  </si>
  <si>
    <t>laprd_2.25_tween80_1day</t>
  </si>
  <si>
    <t>laprd_2.50_1day</t>
  </si>
  <si>
    <t>laprd_2.50_tween80_1day</t>
  </si>
  <si>
    <t>laprd_2.75_1day</t>
  </si>
  <si>
    <t>laprd_2.75_tween80_1day</t>
  </si>
  <si>
    <t>laprd_3.00_1day</t>
  </si>
  <si>
    <t>laprd_3.00_tween80_1day</t>
  </si>
  <si>
    <t>laprd_3.50_1day</t>
  </si>
  <si>
    <t>laprd_3.50_tween80_1day</t>
  </si>
  <si>
    <t>laprd_4.00_1day</t>
  </si>
  <si>
    <t>laprd_4.00_tween80_1day</t>
  </si>
  <si>
    <t>base</t>
  </si>
  <si>
    <t>rheModifier</t>
  </si>
  <si>
    <t>Laponite RD</t>
  </si>
  <si>
    <t>mineral oil</t>
  </si>
  <si>
    <t>fumed silica</t>
  </si>
  <si>
    <t>rheWt</t>
  </si>
  <si>
    <t>surfactant</t>
  </si>
  <si>
    <t>dye</t>
  </si>
  <si>
    <t>days</t>
  </si>
  <si>
    <t>water</t>
  </si>
  <si>
    <t>Tween 80</t>
  </si>
  <si>
    <t>Span 20</t>
  </si>
  <si>
    <t>PEGDA_40_200_5_0day</t>
  </si>
  <si>
    <t>PEGDA_40</t>
  </si>
  <si>
    <t>PEGDA_40_200_7.5_0day</t>
  </si>
  <si>
    <t>PEGDA_40_200_10_0day</t>
  </si>
  <si>
    <t>PEGDA_40_200_12.5_0day</t>
  </si>
  <si>
    <t>PDMS_3_812_5_silicone_25_0day</t>
  </si>
  <si>
    <t>PDMS_3_812_10_silicone_25_0day</t>
  </si>
  <si>
    <t>PDMS_3_812_12.5_silicone_25_0day</t>
  </si>
  <si>
    <t>PDMS_3_silicone_25</t>
  </si>
  <si>
    <t>blue</t>
  </si>
  <si>
    <t>PDMS_3_812_7.5_silicone_25_1day</t>
  </si>
  <si>
    <t>eta_sup</t>
  </si>
  <si>
    <t>eta_ink</t>
  </si>
  <si>
    <t>Laponite</t>
  </si>
  <si>
    <t>viscosity</t>
  </si>
  <si>
    <t>Laponite Tween</t>
  </si>
  <si>
    <t>mineral span</t>
  </si>
  <si>
    <t>PDMS</t>
  </si>
  <si>
    <t>PEGDA</t>
  </si>
  <si>
    <t>nu0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</si>
</sst>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1" fontId="0" fillId="0" borderId="0" xfId="0" applyNumberFormat="1"/>
    <xf numFmtId="2" fontId="0" fillId="0" borderId="2" xfId="0" applyNumberFormat="1" applyBorder="1"/>
    <xf numFmtId="2" fontId="0" fillId="0" borderId="1" xfId="0" applyNumberFormat="1" applyBorder="1"/>
    <xf numFmtId="2" fontId="0" fillId="0" borderId="3" xfId="0" applyNumberFormat="1" applyBorder="1"/>
    <xf numFmtId="2" fontId="0" fillId="0" borderId="0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6" xfId="0" applyNumberFormat="1" applyFont="1" applyBorder="1"/>
    <xf numFmtId="2" fontId="1" fillId="0" borderId="0" xfId="0" applyNumberFormat="1" applyFont="1" applyBorder="1"/>
    <xf numFmtId="2" fontId="1" fillId="0" borderId="7" xfId="0" applyNumberFormat="1" applyFont="1" applyBorder="1"/>
    <xf numFmtId="2" fontId="1" fillId="0" borderId="1" xfId="0" applyNumberFormat="1" applyFont="1" applyBorder="1"/>
    <xf numFmtId="2" fontId="3" fillId="0" borderId="1" xfId="0" applyNumberFormat="1" applyFont="1" applyBorder="1"/>
    <xf numFmtId="2" fontId="3" fillId="0" borderId="4" xfId="0" applyNumberFormat="1" applyFont="1" applyBorder="1"/>
    <xf numFmtId="2" fontId="3" fillId="0" borderId="3" xfId="0" applyNumberFormat="1" applyFont="1" applyBorder="1"/>
    <xf numFmtId="2" fontId="3" fillId="0" borderId="0" xfId="0" applyNumberFormat="1" applyFont="1" applyBorder="1"/>
    <xf numFmtId="2" fontId="3" fillId="0" borderId="5" xfId="0" applyNumberFormat="1" applyFont="1" applyBorder="1"/>
    <xf numFmtId="2" fontId="3" fillId="0" borderId="7" xfId="0" applyNumberFormat="1" applyFont="1" applyBorder="1"/>
    <xf numFmtId="0" fontId="0" fillId="0" borderId="0" xfId="0" applyAlignment="1">
      <alignment textRotation="90"/>
    </xf>
    <xf numFmtId="164" fontId="3" fillId="0" borderId="2" xfId="0" applyNumberFormat="1" applyFont="1" applyBorder="1"/>
    <xf numFmtId="164" fontId="3" fillId="0" borderId="0" xfId="0" applyNumberFormat="1" applyFont="1" applyBorder="1"/>
    <xf numFmtId="164" fontId="3" fillId="0" borderId="1" xfId="0" applyNumberFormat="1" applyFont="1" applyBorder="1"/>
    <xf numFmtId="164" fontId="3" fillId="0" borderId="4" xfId="0" applyNumberFormat="1" applyFont="1" applyBorder="1"/>
    <xf numFmtId="164" fontId="3" fillId="0" borderId="3" xfId="0" applyNumberFormat="1" applyFont="1" applyBorder="1"/>
    <xf numFmtId="164" fontId="3" fillId="0" borderId="5" xfId="0" applyNumberFormat="1" applyFont="1" applyBorder="1"/>
    <xf numFmtId="164" fontId="3" fillId="0" borderId="6" xfId="0" applyNumberFormat="1" applyFont="1" applyBorder="1"/>
    <xf numFmtId="164" fontId="3" fillId="0" borderId="7" xfId="0" applyNumberFormat="1" applyFont="1" applyBorder="1"/>
    <xf numFmtId="2" fontId="2" fillId="0" borderId="3" xfId="0" applyNumberFormat="1" applyFont="1" applyBorder="1"/>
    <xf numFmtId="2" fontId="2" fillId="0" borderId="7" xfId="0" applyNumberFormat="1" applyFont="1" applyBorder="1"/>
    <xf numFmtId="2" fontId="4" fillId="0" borderId="2" xfId="0" applyNumberFormat="1" applyFont="1" applyBorder="1"/>
    <xf numFmtId="2" fontId="2" fillId="0" borderId="8" xfId="0" applyNumberFormat="1" applyFont="1" applyBorder="1"/>
    <xf numFmtId="2" fontId="2" fillId="0" borderId="1" xfId="0" applyNumberFormat="1" applyFont="1" applyBorder="1"/>
    <xf numFmtId="2" fontId="4" fillId="0" borderId="0" xfId="0" applyNumberFormat="1" applyFont="1" applyBorder="1"/>
    <xf numFmtId="2" fontId="4" fillId="0" borderId="7" xfId="0" applyNumberFormat="1" applyFont="1" applyBorder="1"/>
    <xf numFmtId="2" fontId="4" fillId="0" borderId="8" xfId="0" applyNumberFormat="1" applyFont="1" applyBorder="1"/>
    <xf numFmtId="164" fontId="4" fillId="0" borderId="3" xfId="0" applyNumberFormat="1" applyFont="1" applyBorder="1"/>
    <xf numFmtId="164" fontId="4" fillId="0" borderId="0" xfId="0" applyNumberFormat="1" applyFont="1" applyBorder="1"/>
    <xf numFmtId="164" fontId="4" fillId="0" borderId="7" xfId="0" applyNumberFormat="1" applyFont="1" applyBorder="1"/>
    <xf numFmtId="164" fontId="4" fillId="0" borderId="8" xfId="0" applyNumberFormat="1" applyFont="1" applyBorder="1"/>
    <xf numFmtId="2" fontId="2" fillId="0" borderId="0" xfId="0" applyNumberFormat="1" applyFont="1" applyBorder="1"/>
    <xf numFmtId="2" fontId="4" fillId="0" borderId="1" xfId="0" applyNumberFormat="1" applyFont="1" applyBorder="1"/>
    <xf numFmtId="164" fontId="4" fillId="0" borderId="2" xfId="0" applyNumberFormat="1" applyFont="1" applyBorder="1"/>
    <xf numFmtId="164" fontId="4" fillId="0" borderId="1" xfId="0" applyNumberFormat="1" applyFont="1" applyBorder="1"/>
    <xf numFmtId="164" fontId="1" fillId="0" borderId="3" xfId="0" applyNumberFormat="1" applyFont="1" applyBorder="1"/>
    <xf numFmtId="164" fontId="1" fillId="0" borderId="0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(Sheet1!#REF!,Sheet1!#REF!,Sheet1!#REF!,Sheet1!#REF!,Sheet1!#REF!,Sheet1!#REF!)</c:f>
            </c:numRef>
          </c:xVal>
          <c:y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72-4029-AEA6-E0EF35D5681F}"/>
            </c:ext>
          </c:extLst>
        </c:ser>
        <c:ser>
          <c:idx val="1"/>
          <c:order val="1"/>
          <c:tx>
            <c:v>LapRD Tween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2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(Sheet1!#REF!,Sheet1!#REF!,Sheet1!$D$2,Sheet1!#REF!,Sheet1!#REF!)</c:f>
            </c:numRef>
          </c:xVal>
          <c:yVal>
            <c:numRef>
              <c:f>(Sheet1!#REF!,Sheet1!#REF!,Sheet1!$M$2,Sheet1!#REF!,Sheet1!#REF!)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72-4029-AEA6-E0EF35D5681F}"/>
            </c:ext>
          </c:extLst>
        </c:ser>
        <c:ser>
          <c:idx val="2"/>
          <c:order val="2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(Sheet1!#REF!,Sheet1!#REF!,Sheet1!#REF!,Sheet1!#REF!,Sheet1!#REF!,Sheet1!#REF!)</c:f>
            </c:numRef>
          </c:xVal>
          <c:y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72-4029-AEA6-E0EF35D5681F}"/>
            </c:ext>
          </c:extLst>
        </c:ser>
        <c:ser>
          <c:idx val="3"/>
          <c:order val="3"/>
          <c:tx>
            <c:v>mineral span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(Sheet1!$D$3,Sheet1!#REF!,Sheet1!#REF!,Sheet1!#REF!,Sheet1!#REF!,Sheet1!#REF!)</c:f>
            </c:numRef>
          </c:xVal>
          <c:yVal>
            <c:numRef>
              <c:f>(Sheet1!$N$3,Sheet1!#REF!,Sheet1!#REF!,Sheet1!#REF!,Sheet1!#REF!,Sheet1!#REF!)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272-4029-AEA6-E0EF35D5681F}"/>
            </c:ext>
          </c:extLst>
        </c:ser>
        <c:ser>
          <c:idx val="4"/>
          <c:order val="4"/>
          <c:tx>
            <c:v>PEGDA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Sheet1!#REF!</c:f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272-4029-AEA6-E0EF35D5681F}"/>
            </c:ext>
          </c:extLst>
        </c:ser>
        <c:ser>
          <c:idx val="5"/>
          <c:order val="5"/>
          <c:tx>
            <c:v>PDMS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Sheet1!#REF!</c:f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272-4029-AEA6-E0EF35D56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79904"/>
        <c:axId val="370480232"/>
      </c:scatterChart>
      <c:valAx>
        <c:axId val="37047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rheModifier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80232"/>
        <c:crossesAt val="1.0000000000000002E-2"/>
        <c:crossBetween val="midCat"/>
      </c:valAx>
      <c:valAx>
        <c:axId val="3704802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Viscosity (Pa*s)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79904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F8759D-774F-46EA-81C7-C4F13B961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AA98-C716-4B2B-ACF1-F216519B34EA}">
  <dimension ref="A1:N3"/>
  <sheetViews>
    <sheetView tabSelected="1" workbookViewId="0">
      <selection activeCell="N5" sqref="N5"/>
    </sheetView>
  </sheetViews>
  <sheetFormatPr defaultRowHeight="14.5" x14ac:dyDescent="0.35"/>
  <cols>
    <col min="1" max="1" width="29.453125" bestFit="1" customWidth="1"/>
    <col min="2" max="2" width="18.08984375" bestFit="1" customWidth="1"/>
    <col min="3" max="3" width="10.81640625" bestFit="1" customWidth="1"/>
  </cols>
  <sheetData>
    <row r="1" spans="1:14" x14ac:dyDescent="0.35">
      <c r="A1" t="s">
        <v>13</v>
      </c>
      <c r="B1" t="s">
        <v>31</v>
      </c>
      <c r="C1" t="s">
        <v>32</v>
      </c>
      <c r="D1" t="s">
        <v>36</v>
      </c>
      <c r="E1" t="s">
        <v>37</v>
      </c>
      <c r="F1" t="s">
        <v>38</v>
      </c>
      <c r="G1" t="s">
        <v>39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54</v>
      </c>
      <c r="N1" t="s">
        <v>55</v>
      </c>
    </row>
    <row r="2" spans="1:14" x14ac:dyDescent="0.35">
      <c r="A2" t="s">
        <v>24</v>
      </c>
      <c r="B2" t="s">
        <v>40</v>
      </c>
      <c r="C2" t="s">
        <v>33</v>
      </c>
      <c r="D2">
        <v>2.75</v>
      </c>
      <c r="E2" t="s">
        <v>41</v>
      </c>
      <c r="G2">
        <v>1</v>
      </c>
      <c r="H2">
        <v>0.183228</v>
      </c>
      <c r="I2">
        <v>4.2955231019999998</v>
      </c>
      <c r="J2">
        <v>0.15390024199999999</v>
      </c>
      <c r="K2">
        <v>0.998577622</v>
      </c>
      <c r="L2">
        <v>3.2233399999999999</v>
      </c>
      <c r="M2">
        <f t="shared" ref="M2:M3" si="0">MIN(I2*(ABS(10/0.907)^(J2-1))+H2/(ABS(10/0.907)),L2)</f>
        <v>0.58031852273541817</v>
      </c>
      <c r="N2">
        <f t="shared" ref="N2:N3" si="1">MIN(I2*(ABS(10/0.603)^(J2-1))+H2/(ABS(10/0.603)),L2)</f>
        <v>0.41011290630750463</v>
      </c>
    </row>
    <row r="3" spans="1:14" x14ac:dyDescent="0.35">
      <c r="A3" t="s">
        <v>2</v>
      </c>
      <c r="B3" t="s">
        <v>34</v>
      </c>
      <c r="C3" t="s">
        <v>35</v>
      </c>
      <c r="D3">
        <v>4</v>
      </c>
      <c r="E3" t="s">
        <v>42</v>
      </c>
      <c r="F3" t="s">
        <v>1</v>
      </c>
      <c r="G3">
        <v>1</v>
      </c>
      <c r="H3">
        <v>0.18870999999999999</v>
      </c>
      <c r="I3">
        <v>0.640731304</v>
      </c>
      <c r="J3">
        <v>0.51123073799999996</v>
      </c>
      <c r="K3">
        <v>0.93258029499999995</v>
      </c>
      <c r="L3">
        <v>2.3537300000000001</v>
      </c>
      <c r="M3">
        <f t="shared" si="0"/>
        <v>0.21535377706322667</v>
      </c>
      <c r="N3">
        <f t="shared" si="1"/>
        <v>0.17375921240363737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60A9-49CF-40DD-897C-ABA5A4CD045A}">
  <dimension ref="A1:X83"/>
  <sheetViews>
    <sheetView topLeftCell="A31" workbookViewId="0">
      <selection activeCell="H76" sqref="H76"/>
    </sheetView>
  </sheetViews>
  <sheetFormatPr defaultRowHeight="14.5" x14ac:dyDescent="0.35"/>
  <sheetData>
    <row r="1" spans="11:24" x14ac:dyDescent="0.35">
      <c r="K1" t="s">
        <v>13</v>
      </c>
      <c r="L1" t="s">
        <v>31</v>
      </c>
      <c r="M1" t="s">
        <v>32</v>
      </c>
      <c r="N1" t="s">
        <v>36</v>
      </c>
      <c r="O1" t="s">
        <v>37</v>
      </c>
      <c r="P1" t="s">
        <v>38</v>
      </c>
      <c r="Q1" t="s">
        <v>39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54</v>
      </c>
      <c r="X1" t="s">
        <v>55</v>
      </c>
    </row>
    <row r="2" spans="11:24" x14ac:dyDescent="0.35">
      <c r="K2" t="s">
        <v>19</v>
      </c>
      <c r="L2" t="s">
        <v>40</v>
      </c>
      <c r="M2" t="s">
        <v>33</v>
      </c>
      <c r="N2">
        <v>2.25</v>
      </c>
      <c r="Q2">
        <v>1</v>
      </c>
      <c r="R2">
        <v>0.33768100000000001</v>
      </c>
      <c r="S2">
        <v>6.4415444700000002</v>
      </c>
      <c r="T2">
        <v>8.2530336999999995E-2</v>
      </c>
      <c r="U2">
        <v>0.99307468399999999</v>
      </c>
      <c r="V2">
        <v>5.1906299999999996</v>
      </c>
      <c r="W2">
        <f>MIN(S2*(ABS(10/0.907)^(T2-1))+R2/(ABS(10/0.907)),V2)</f>
        <v>0.74286759769155719</v>
      </c>
      <c r="X2">
        <f>MIN(S2*(ABS(10/0.603)^(T2-1))+R2/(ABS(10/0.603)),V2)</f>
        <v>0.51010505998783684</v>
      </c>
    </row>
    <row r="3" spans="11:24" x14ac:dyDescent="0.35">
      <c r="K3" t="s">
        <v>19</v>
      </c>
      <c r="L3" t="s">
        <v>40</v>
      </c>
      <c r="M3" t="s">
        <v>33</v>
      </c>
      <c r="N3">
        <v>2.25</v>
      </c>
      <c r="P3" t="s">
        <v>52</v>
      </c>
    </row>
    <row r="4" spans="11:24" x14ac:dyDescent="0.35">
      <c r="K4" t="s">
        <v>20</v>
      </c>
      <c r="L4" t="s">
        <v>40</v>
      </c>
      <c r="M4" t="s">
        <v>33</v>
      </c>
      <c r="N4">
        <v>2.25</v>
      </c>
      <c r="O4" t="s">
        <v>41</v>
      </c>
      <c r="Q4">
        <v>1</v>
      </c>
      <c r="R4" s="1">
        <v>7.25E-5</v>
      </c>
      <c r="S4">
        <v>6.3069212999999999E-2</v>
      </c>
      <c r="T4">
        <v>0.37431396900000002</v>
      </c>
      <c r="U4">
        <v>0.92710929399999997</v>
      </c>
      <c r="V4">
        <v>2.3673700000000002</v>
      </c>
      <c r="W4">
        <f t="shared" ref="W4:W39" si="0">MIN(S4*(ABS(10/0.907)^(T4-1))+R4/(ABS(10/0.907)),V4)</f>
        <v>1.4054328425371042E-2</v>
      </c>
      <c r="X4">
        <f t="shared" ref="X4:X39" si="1">MIN(S4*(ABS(10/0.603)^(T4-1))+R4/(ABS(10/0.603)),V4)</f>
        <v>1.0885626842149316E-2</v>
      </c>
    </row>
    <row r="5" spans="11:24" x14ac:dyDescent="0.35">
      <c r="K5" t="s">
        <v>21</v>
      </c>
      <c r="L5" t="s">
        <v>40</v>
      </c>
      <c r="M5" t="s">
        <v>33</v>
      </c>
      <c r="N5">
        <v>2.5</v>
      </c>
      <c r="Q5">
        <v>1</v>
      </c>
      <c r="R5">
        <v>1.07335</v>
      </c>
      <c r="S5">
        <v>13.86238185</v>
      </c>
      <c r="T5">
        <v>5.4778063000000002E-2</v>
      </c>
      <c r="U5">
        <v>0.99771135499999997</v>
      </c>
      <c r="V5">
        <v>12.178800000000001</v>
      </c>
      <c r="W5">
        <f t="shared" si="0"/>
        <v>1.5313404532632484</v>
      </c>
      <c r="X5">
        <f t="shared" si="1"/>
        <v>1.0396386165582787</v>
      </c>
    </row>
    <row r="6" spans="11:24" x14ac:dyDescent="0.35">
      <c r="K6" t="s">
        <v>21</v>
      </c>
      <c r="L6" t="s">
        <v>40</v>
      </c>
      <c r="M6" t="s">
        <v>33</v>
      </c>
      <c r="N6">
        <v>2.5</v>
      </c>
      <c r="P6" t="s">
        <v>52</v>
      </c>
    </row>
    <row r="7" spans="11:24" x14ac:dyDescent="0.35">
      <c r="K7" t="s">
        <v>22</v>
      </c>
      <c r="L7" t="s">
        <v>40</v>
      </c>
      <c r="M7" t="s">
        <v>33</v>
      </c>
      <c r="N7">
        <v>2.5</v>
      </c>
      <c r="O7" t="s">
        <v>41</v>
      </c>
      <c r="Q7">
        <v>1</v>
      </c>
      <c r="R7">
        <v>3.0714100000000001E-3</v>
      </c>
      <c r="S7">
        <v>0.45209064999999998</v>
      </c>
      <c r="T7">
        <v>0.43278586699999999</v>
      </c>
      <c r="U7">
        <v>0.99392817600000005</v>
      </c>
      <c r="V7">
        <v>0.590862</v>
      </c>
      <c r="W7">
        <f t="shared" si="0"/>
        <v>0.11614714665861928</v>
      </c>
      <c r="X7">
        <f t="shared" si="1"/>
        <v>9.2103989270848674E-2</v>
      </c>
    </row>
    <row r="8" spans="11:24" x14ac:dyDescent="0.35">
      <c r="K8" t="s">
        <v>23</v>
      </c>
      <c r="L8" t="s">
        <v>40</v>
      </c>
      <c r="M8" t="s">
        <v>33</v>
      </c>
      <c r="N8">
        <v>2.75</v>
      </c>
      <c r="Q8">
        <v>1</v>
      </c>
      <c r="R8">
        <v>1.10833</v>
      </c>
      <c r="S8">
        <v>16.70243936</v>
      </c>
      <c r="T8">
        <v>5.7298189999999997E-3</v>
      </c>
      <c r="U8">
        <v>0.99658366200000004</v>
      </c>
      <c r="V8">
        <v>12.4373</v>
      </c>
      <c r="W8">
        <f t="shared" si="0"/>
        <v>1.6364148220861372</v>
      </c>
      <c r="X8">
        <f t="shared" si="1"/>
        <v>1.0903274203126616</v>
      </c>
    </row>
    <row r="9" spans="11:24" x14ac:dyDescent="0.35">
      <c r="K9" t="s">
        <v>23</v>
      </c>
      <c r="L9" t="s">
        <v>40</v>
      </c>
      <c r="M9" t="s">
        <v>33</v>
      </c>
      <c r="N9">
        <v>2.75</v>
      </c>
      <c r="P9" t="s">
        <v>52</v>
      </c>
    </row>
    <row r="10" spans="11:24" x14ac:dyDescent="0.35">
      <c r="K10" t="s">
        <v>24</v>
      </c>
      <c r="L10" t="s">
        <v>40</v>
      </c>
      <c r="M10" t="s">
        <v>33</v>
      </c>
      <c r="N10">
        <v>2.75</v>
      </c>
      <c r="O10" t="s">
        <v>41</v>
      </c>
      <c r="Q10">
        <v>1</v>
      </c>
      <c r="R10">
        <v>0.183228</v>
      </c>
      <c r="S10">
        <v>4.2955231019999998</v>
      </c>
      <c r="T10">
        <v>0.15390024199999999</v>
      </c>
      <c r="U10">
        <v>0.998577622</v>
      </c>
      <c r="V10">
        <v>3.2233399999999999</v>
      </c>
      <c r="W10">
        <f t="shared" si="0"/>
        <v>0.58031852273541817</v>
      </c>
      <c r="X10">
        <f t="shared" si="1"/>
        <v>0.41011290630750463</v>
      </c>
    </row>
    <row r="11" spans="11:24" x14ac:dyDescent="0.35">
      <c r="K11" t="s">
        <v>25</v>
      </c>
      <c r="L11" t="s">
        <v>40</v>
      </c>
      <c r="M11" t="s">
        <v>33</v>
      </c>
      <c r="N11">
        <v>3</v>
      </c>
      <c r="Q11">
        <v>1</v>
      </c>
      <c r="R11">
        <v>3.51891</v>
      </c>
      <c r="S11">
        <v>48.429969470000003</v>
      </c>
      <c r="T11">
        <v>-6.5328900000000004E-4</v>
      </c>
      <c r="U11">
        <v>0.99891579900000005</v>
      </c>
      <c r="V11">
        <v>38.252299999999998</v>
      </c>
      <c r="W11">
        <f t="shared" si="0"/>
        <v>4.704881070521731</v>
      </c>
      <c r="X11">
        <f t="shared" si="1"/>
        <v>3.1271643850039417</v>
      </c>
    </row>
    <row r="12" spans="11:24" x14ac:dyDescent="0.35">
      <c r="K12" t="s">
        <v>25</v>
      </c>
      <c r="L12" t="s">
        <v>40</v>
      </c>
      <c r="M12" t="s">
        <v>33</v>
      </c>
      <c r="N12">
        <v>3</v>
      </c>
      <c r="P12" t="s">
        <v>52</v>
      </c>
    </row>
    <row r="13" spans="11:24" x14ac:dyDescent="0.35">
      <c r="K13" t="s">
        <v>26</v>
      </c>
      <c r="L13" t="s">
        <v>40</v>
      </c>
      <c r="M13" t="s">
        <v>33</v>
      </c>
      <c r="N13">
        <v>3</v>
      </c>
      <c r="O13" t="s">
        <v>41</v>
      </c>
      <c r="Q13">
        <v>1</v>
      </c>
      <c r="R13">
        <v>0.56081899999999996</v>
      </c>
      <c r="S13">
        <v>9.7894409800000002</v>
      </c>
      <c r="T13">
        <v>7.7785824000000003E-2</v>
      </c>
      <c r="U13">
        <v>0.99857684000000002</v>
      </c>
      <c r="V13">
        <v>8.0582499999999992</v>
      </c>
      <c r="W13">
        <f t="shared" si="0"/>
        <v>1.1210258927315901</v>
      </c>
      <c r="X13">
        <f t="shared" si="1"/>
        <v>0.76824538820287647</v>
      </c>
    </row>
    <row r="14" spans="11:24" x14ac:dyDescent="0.35">
      <c r="K14" t="s">
        <v>27</v>
      </c>
      <c r="L14" t="s">
        <v>40</v>
      </c>
      <c r="M14" t="s">
        <v>33</v>
      </c>
      <c r="N14">
        <v>3.5</v>
      </c>
      <c r="Q14">
        <v>1</v>
      </c>
      <c r="R14">
        <v>9.10459</v>
      </c>
      <c r="S14">
        <v>86.258943380000005</v>
      </c>
      <c r="T14">
        <v>8.1436649999999996E-3</v>
      </c>
      <c r="U14">
        <v>0.99841154499999996</v>
      </c>
      <c r="V14">
        <v>77.661299999999997</v>
      </c>
      <c r="W14">
        <f t="shared" si="0"/>
        <v>8.8039017903059928</v>
      </c>
      <c r="X14">
        <f t="shared" si="1"/>
        <v>5.8707526661414366</v>
      </c>
    </row>
    <row r="15" spans="11:24" x14ac:dyDescent="0.35">
      <c r="K15" t="s">
        <v>27</v>
      </c>
      <c r="L15" t="s">
        <v>40</v>
      </c>
      <c r="M15" t="s">
        <v>33</v>
      </c>
      <c r="N15">
        <v>3.5</v>
      </c>
      <c r="P15" t="s">
        <v>52</v>
      </c>
    </row>
    <row r="16" spans="11:24" x14ac:dyDescent="0.35">
      <c r="K16" t="s">
        <v>28</v>
      </c>
      <c r="L16" t="s">
        <v>40</v>
      </c>
      <c r="M16" t="s">
        <v>33</v>
      </c>
      <c r="N16">
        <v>3.5</v>
      </c>
      <c r="O16" t="s">
        <v>41</v>
      </c>
      <c r="Q16">
        <v>1</v>
      </c>
      <c r="R16">
        <v>2.7474400000000001</v>
      </c>
      <c r="S16">
        <v>34.013723339999999</v>
      </c>
      <c r="T16">
        <v>4.1790735000000002E-2</v>
      </c>
      <c r="U16">
        <v>0.99945553099999995</v>
      </c>
      <c r="V16">
        <v>30.561699999999998</v>
      </c>
      <c r="W16">
        <f t="shared" si="0"/>
        <v>3.6597380866232903</v>
      </c>
      <c r="X16">
        <f t="shared" si="1"/>
        <v>2.4721146775594605</v>
      </c>
    </row>
    <row r="17" spans="11:24" x14ac:dyDescent="0.35">
      <c r="K17" t="s">
        <v>29</v>
      </c>
      <c r="L17" t="s">
        <v>40</v>
      </c>
      <c r="M17" t="s">
        <v>33</v>
      </c>
      <c r="N17">
        <v>4</v>
      </c>
      <c r="Q17">
        <v>1</v>
      </c>
      <c r="R17">
        <v>20.604600000000001</v>
      </c>
      <c r="S17">
        <v>181.20172700000001</v>
      </c>
      <c r="T17">
        <v>8.2485430000000005E-3</v>
      </c>
      <c r="U17">
        <v>0.99751387999999996</v>
      </c>
      <c r="V17">
        <v>172.34800000000001</v>
      </c>
      <c r="W17">
        <f t="shared" si="0"/>
        <v>18.632458497214472</v>
      </c>
      <c r="X17">
        <f t="shared" si="1"/>
        <v>12.424991958780259</v>
      </c>
    </row>
    <row r="18" spans="11:24" x14ac:dyDescent="0.35">
      <c r="K18" t="s">
        <v>29</v>
      </c>
      <c r="L18" t="s">
        <v>40</v>
      </c>
      <c r="M18" t="s">
        <v>33</v>
      </c>
      <c r="N18">
        <v>4</v>
      </c>
      <c r="P18" t="s">
        <v>52</v>
      </c>
    </row>
    <row r="19" spans="11:24" x14ac:dyDescent="0.35">
      <c r="K19" t="s">
        <v>30</v>
      </c>
      <c r="L19" t="s">
        <v>40</v>
      </c>
      <c r="M19" t="s">
        <v>33</v>
      </c>
      <c r="N19">
        <v>4</v>
      </c>
      <c r="O19" t="s">
        <v>41</v>
      </c>
      <c r="Q19">
        <v>1</v>
      </c>
      <c r="R19">
        <v>7.9067600000000002</v>
      </c>
      <c r="S19">
        <v>69.99028844</v>
      </c>
      <c r="T19">
        <v>4.6912621000000002E-2</v>
      </c>
      <c r="U19">
        <v>0.99874824600000001</v>
      </c>
      <c r="V19">
        <v>68.802800000000005</v>
      </c>
      <c r="W19">
        <f t="shared" si="0"/>
        <v>7.8218545887200968</v>
      </c>
      <c r="X19">
        <f t="shared" si="1"/>
        <v>5.2915261345129911</v>
      </c>
    </row>
    <row r="20" spans="11:24" x14ac:dyDescent="0.35">
      <c r="K20" t="s">
        <v>0</v>
      </c>
      <c r="L20" t="s">
        <v>34</v>
      </c>
      <c r="M20" t="s">
        <v>35</v>
      </c>
      <c r="N20">
        <v>4</v>
      </c>
      <c r="P20" t="s">
        <v>1</v>
      </c>
      <c r="Q20">
        <v>1</v>
      </c>
      <c r="R20">
        <v>0.15909300000000001</v>
      </c>
      <c r="S20">
        <v>1.0128421869999999</v>
      </c>
      <c r="T20">
        <v>0.41530123499999999</v>
      </c>
      <c r="U20">
        <v>0.96740040000000005</v>
      </c>
      <c r="V20">
        <v>1.8266899999999999</v>
      </c>
      <c r="W20">
        <f t="shared" si="0"/>
        <v>0.26334759041069628</v>
      </c>
      <c r="X20">
        <f t="shared" si="1"/>
        <v>0.20565593656351189</v>
      </c>
    </row>
    <row r="21" spans="11:24" x14ac:dyDescent="0.35">
      <c r="K21" t="s">
        <v>2</v>
      </c>
      <c r="L21" t="s">
        <v>34</v>
      </c>
      <c r="M21" t="s">
        <v>35</v>
      </c>
      <c r="N21">
        <v>4</v>
      </c>
      <c r="O21" t="s">
        <v>42</v>
      </c>
      <c r="P21" t="s">
        <v>1</v>
      </c>
      <c r="Q21">
        <v>1</v>
      </c>
      <c r="R21">
        <v>0.18870999999999999</v>
      </c>
      <c r="S21">
        <v>0.640731304</v>
      </c>
      <c r="T21">
        <v>0.51123073799999996</v>
      </c>
      <c r="U21">
        <v>0.93258029499999995</v>
      </c>
      <c r="V21">
        <v>2.3537300000000001</v>
      </c>
      <c r="W21">
        <f t="shared" si="0"/>
        <v>0.21535377706322667</v>
      </c>
      <c r="X21">
        <f t="shared" si="1"/>
        <v>0.17375921240363737</v>
      </c>
    </row>
    <row r="22" spans="11:24" x14ac:dyDescent="0.35">
      <c r="K22" t="s">
        <v>3</v>
      </c>
      <c r="L22" t="s">
        <v>34</v>
      </c>
      <c r="M22" t="s">
        <v>35</v>
      </c>
      <c r="N22">
        <v>5</v>
      </c>
      <c r="P22" t="s">
        <v>1</v>
      </c>
      <c r="Q22">
        <v>1</v>
      </c>
      <c r="R22">
        <v>0.35176099999999999</v>
      </c>
      <c r="S22">
        <v>1.6658249629999999</v>
      </c>
      <c r="T22">
        <v>0.49069263400000002</v>
      </c>
      <c r="U22">
        <v>0.88082352799999997</v>
      </c>
      <c r="V22">
        <v>4.3678100000000004</v>
      </c>
      <c r="W22">
        <f t="shared" si="0"/>
        <v>0.52250871605079252</v>
      </c>
      <c r="X22">
        <f t="shared" si="1"/>
        <v>0.41971821979561558</v>
      </c>
    </row>
    <row r="23" spans="11:24" x14ac:dyDescent="0.35">
      <c r="K23" t="s">
        <v>4</v>
      </c>
      <c r="L23" t="s">
        <v>34</v>
      </c>
      <c r="M23" t="s">
        <v>35</v>
      </c>
      <c r="N23">
        <v>5</v>
      </c>
      <c r="O23" t="s">
        <v>42</v>
      </c>
      <c r="P23" t="s">
        <v>1</v>
      </c>
      <c r="Q23">
        <v>1</v>
      </c>
      <c r="R23">
        <v>0.345725</v>
      </c>
      <c r="S23">
        <v>0.91944052899999995</v>
      </c>
      <c r="T23">
        <v>0.52692813599999999</v>
      </c>
      <c r="U23">
        <v>0.93764274400000003</v>
      </c>
      <c r="V23">
        <v>4.5248850000000003</v>
      </c>
      <c r="W23">
        <f t="shared" si="0"/>
        <v>0.3267480675863465</v>
      </c>
      <c r="X23">
        <f t="shared" si="1"/>
        <v>0.26436242101206203</v>
      </c>
    </row>
    <row r="24" spans="11:24" x14ac:dyDescent="0.35">
      <c r="K24" t="s">
        <v>5</v>
      </c>
      <c r="L24" t="s">
        <v>34</v>
      </c>
      <c r="M24" t="s">
        <v>35</v>
      </c>
      <c r="N24">
        <v>6</v>
      </c>
      <c r="P24" t="s">
        <v>1</v>
      </c>
      <c r="Q24">
        <v>1</v>
      </c>
      <c r="R24">
        <v>0.48313899999999999</v>
      </c>
      <c r="S24">
        <v>2.3349659539999998</v>
      </c>
      <c r="T24">
        <v>0.47194687899999999</v>
      </c>
      <c r="U24">
        <v>0.87252727500000005</v>
      </c>
      <c r="V24">
        <v>7.6912599999999998</v>
      </c>
      <c r="W24">
        <f t="shared" si="0"/>
        <v>0.7012390650450977</v>
      </c>
      <c r="X24">
        <f t="shared" si="1"/>
        <v>0.55906913435234096</v>
      </c>
    </row>
    <row r="25" spans="11:24" x14ac:dyDescent="0.35">
      <c r="K25" t="s">
        <v>6</v>
      </c>
      <c r="L25" t="s">
        <v>34</v>
      </c>
      <c r="M25" t="s">
        <v>35</v>
      </c>
      <c r="N25">
        <v>6</v>
      </c>
      <c r="O25" t="s">
        <v>42</v>
      </c>
      <c r="P25" t="s">
        <v>1</v>
      </c>
      <c r="Q25">
        <v>1</v>
      </c>
      <c r="R25">
        <v>0.39172499999999999</v>
      </c>
      <c r="S25">
        <v>1.4637472499999999</v>
      </c>
      <c r="T25">
        <v>0.506821729</v>
      </c>
      <c r="U25">
        <v>0.95507585800000006</v>
      </c>
      <c r="V25">
        <v>8.4116599999999995</v>
      </c>
      <c r="W25">
        <f t="shared" si="0"/>
        <v>0.48363535149696624</v>
      </c>
      <c r="X25">
        <f t="shared" si="1"/>
        <v>0.39001226708156506</v>
      </c>
    </row>
    <row r="26" spans="11:24" x14ac:dyDescent="0.35">
      <c r="K26" t="s">
        <v>7</v>
      </c>
      <c r="L26" t="s">
        <v>34</v>
      </c>
      <c r="M26" t="s">
        <v>35</v>
      </c>
      <c r="N26">
        <v>7</v>
      </c>
      <c r="P26" t="s">
        <v>1</v>
      </c>
      <c r="Q26">
        <v>1</v>
      </c>
      <c r="R26">
        <v>0.89063199999999998</v>
      </c>
      <c r="S26">
        <v>5.1352933590000003</v>
      </c>
      <c r="T26">
        <v>0.28371587799999998</v>
      </c>
      <c r="U26">
        <v>0.98787228599999999</v>
      </c>
      <c r="V26">
        <v>14.5989</v>
      </c>
      <c r="W26">
        <f t="shared" si="0"/>
        <v>1.00105168781059</v>
      </c>
      <c r="X26">
        <f t="shared" si="1"/>
        <v>0.74065635461685386</v>
      </c>
    </row>
    <row r="27" spans="11:24" x14ac:dyDescent="0.35">
      <c r="K27" t="s">
        <v>8</v>
      </c>
      <c r="L27" t="s">
        <v>34</v>
      </c>
      <c r="M27" t="s">
        <v>35</v>
      </c>
      <c r="N27">
        <v>7</v>
      </c>
      <c r="O27" t="s">
        <v>42</v>
      </c>
      <c r="P27" t="s">
        <v>1</v>
      </c>
      <c r="Q27">
        <v>1</v>
      </c>
      <c r="R27">
        <v>0.457648</v>
      </c>
      <c r="S27">
        <v>1.7577461430000001</v>
      </c>
      <c r="T27">
        <v>0.42247359899999998</v>
      </c>
      <c r="U27">
        <v>0.98633037000000001</v>
      </c>
      <c r="V27">
        <v>10.5191</v>
      </c>
      <c r="W27">
        <f t="shared" si="0"/>
        <v>0.48099649178213771</v>
      </c>
      <c r="X27">
        <f t="shared" si="1"/>
        <v>0.37477817432484989</v>
      </c>
    </row>
    <row r="28" spans="11:24" x14ac:dyDescent="0.35">
      <c r="K28" t="s">
        <v>9</v>
      </c>
      <c r="L28" t="s">
        <v>34</v>
      </c>
      <c r="M28" t="s">
        <v>35</v>
      </c>
      <c r="N28">
        <v>8</v>
      </c>
      <c r="P28" t="s">
        <v>1</v>
      </c>
      <c r="Q28">
        <v>1</v>
      </c>
      <c r="R28">
        <v>1.06182</v>
      </c>
      <c r="S28">
        <v>5.7228666820000003</v>
      </c>
      <c r="T28">
        <v>0.26690420300000001</v>
      </c>
      <c r="U28">
        <v>0.99257865899999997</v>
      </c>
      <c r="V28">
        <v>24.172899999999998</v>
      </c>
      <c r="W28">
        <f t="shared" si="0"/>
        <v>1.0813154242313254</v>
      </c>
      <c r="X28">
        <f t="shared" si="1"/>
        <v>0.79427406538317835</v>
      </c>
    </row>
    <row r="29" spans="11:24" x14ac:dyDescent="0.35">
      <c r="K29" t="s">
        <v>10</v>
      </c>
      <c r="L29" t="s">
        <v>34</v>
      </c>
      <c r="M29" t="s">
        <v>35</v>
      </c>
      <c r="N29">
        <v>8</v>
      </c>
      <c r="O29" t="s">
        <v>42</v>
      </c>
      <c r="P29" t="s">
        <v>1</v>
      </c>
      <c r="Q29">
        <v>1</v>
      </c>
      <c r="R29">
        <v>0.57083399999999995</v>
      </c>
      <c r="S29">
        <v>2.0994019979999998</v>
      </c>
      <c r="T29">
        <v>0.40636767499999998</v>
      </c>
      <c r="U29">
        <v>0.97784541800000002</v>
      </c>
      <c r="V29">
        <v>14.2011</v>
      </c>
      <c r="W29">
        <f t="shared" si="0"/>
        <v>0.5567818745487394</v>
      </c>
      <c r="X29">
        <f t="shared" si="1"/>
        <v>0.43074726494886056</v>
      </c>
    </row>
    <row r="30" spans="11:24" x14ac:dyDescent="0.35">
      <c r="K30" t="s">
        <v>11</v>
      </c>
      <c r="L30" t="s">
        <v>34</v>
      </c>
      <c r="M30" t="s">
        <v>35</v>
      </c>
      <c r="N30">
        <v>9</v>
      </c>
      <c r="P30" t="s">
        <v>1</v>
      </c>
      <c r="Q30">
        <v>1</v>
      </c>
      <c r="R30">
        <v>1.2732600000000001</v>
      </c>
      <c r="S30">
        <v>8.1781347160000006</v>
      </c>
      <c r="T30">
        <v>0.238797541</v>
      </c>
      <c r="U30">
        <v>0.99394672299999998</v>
      </c>
      <c r="V30">
        <v>37.833799999999997</v>
      </c>
      <c r="W30">
        <f t="shared" si="0"/>
        <v>1.4312619042596324</v>
      </c>
      <c r="X30">
        <f t="shared" si="1"/>
        <v>1.0411145088289746</v>
      </c>
    </row>
    <row r="31" spans="11:24" x14ac:dyDescent="0.35">
      <c r="K31" t="s">
        <v>12</v>
      </c>
      <c r="L31" t="s">
        <v>34</v>
      </c>
      <c r="M31" t="s">
        <v>35</v>
      </c>
      <c r="N31">
        <v>9</v>
      </c>
      <c r="O31" t="s">
        <v>42</v>
      </c>
      <c r="P31" t="s">
        <v>1</v>
      </c>
      <c r="Q31">
        <v>1</v>
      </c>
      <c r="R31">
        <v>0.68370399999999998</v>
      </c>
      <c r="S31">
        <v>2.457686212</v>
      </c>
      <c r="T31">
        <v>0.41300355</v>
      </c>
      <c r="U31">
        <v>0.97611564100000003</v>
      </c>
      <c r="V31">
        <v>18.763200000000001</v>
      </c>
      <c r="W31">
        <f t="shared" si="0"/>
        <v>0.66269532613752069</v>
      </c>
      <c r="X31">
        <f t="shared" si="1"/>
        <v>0.51391801561967931</v>
      </c>
    </row>
    <row r="32" spans="11:24" x14ac:dyDescent="0.35">
      <c r="K32" t="s">
        <v>43</v>
      </c>
      <c r="L32" t="s">
        <v>44</v>
      </c>
      <c r="M32" t="s">
        <v>35</v>
      </c>
      <c r="N32">
        <v>5</v>
      </c>
      <c r="P32" t="s">
        <v>52</v>
      </c>
      <c r="Q32">
        <v>0</v>
      </c>
      <c r="R32">
        <v>0.22664300000000001</v>
      </c>
      <c r="S32">
        <v>1.12543657237109</v>
      </c>
      <c r="T32">
        <v>0.319638983423923</v>
      </c>
      <c r="U32">
        <v>0.99617882990023798</v>
      </c>
      <c r="V32">
        <v>7.5013800000000002</v>
      </c>
      <c r="W32">
        <f t="shared" si="0"/>
        <v>0.24040205938059842</v>
      </c>
      <c r="X32">
        <f t="shared" si="1"/>
        <v>0.18019810229064723</v>
      </c>
    </row>
    <row r="33" spans="1:24" x14ac:dyDescent="0.35">
      <c r="K33" t="s">
        <v>45</v>
      </c>
      <c r="L33" t="s">
        <v>44</v>
      </c>
      <c r="M33" t="s">
        <v>35</v>
      </c>
      <c r="N33">
        <v>7.5</v>
      </c>
      <c r="P33" t="s">
        <v>52</v>
      </c>
      <c r="Q33">
        <v>0</v>
      </c>
      <c r="R33">
        <v>1.06488</v>
      </c>
      <c r="S33">
        <v>5.6550626294282198</v>
      </c>
      <c r="T33">
        <v>0.14579615714289099</v>
      </c>
      <c r="U33">
        <v>0.998782000054101</v>
      </c>
      <c r="V33">
        <v>34.014200000000002</v>
      </c>
      <c r="W33">
        <f t="shared" si="0"/>
        <v>0.82440054763856896</v>
      </c>
      <c r="X33">
        <f t="shared" si="1"/>
        <v>0.57775877149392429</v>
      </c>
    </row>
    <row r="34" spans="1:24" x14ac:dyDescent="0.35">
      <c r="K34" t="s">
        <v>46</v>
      </c>
      <c r="L34" t="s">
        <v>44</v>
      </c>
      <c r="M34" t="s">
        <v>35</v>
      </c>
      <c r="N34">
        <v>10</v>
      </c>
      <c r="P34" t="s">
        <v>52</v>
      </c>
      <c r="Q34">
        <v>0</v>
      </c>
      <c r="R34">
        <v>2.4952299999999998</v>
      </c>
      <c r="S34">
        <v>11.820748479768101</v>
      </c>
      <c r="T34">
        <v>0.13194186686307999</v>
      </c>
      <c r="U34">
        <v>0.99804633558270195</v>
      </c>
      <c r="V34">
        <v>92.235100000000003</v>
      </c>
      <c r="W34">
        <f t="shared" si="0"/>
        <v>1.6979096523029718</v>
      </c>
      <c r="X34">
        <f t="shared" si="1"/>
        <v>1.1829610357505422</v>
      </c>
    </row>
    <row r="35" spans="1:24" x14ac:dyDescent="0.35">
      <c r="K35" t="s">
        <v>47</v>
      </c>
      <c r="L35" t="s">
        <v>44</v>
      </c>
      <c r="M35" t="s">
        <v>35</v>
      </c>
      <c r="N35">
        <v>12.5</v>
      </c>
      <c r="P35" t="s">
        <v>52</v>
      </c>
      <c r="Q35">
        <v>0</v>
      </c>
      <c r="R35">
        <v>4.3296400000000004</v>
      </c>
      <c r="S35">
        <v>18.266449405764401</v>
      </c>
      <c r="T35">
        <v>0.135306218412342</v>
      </c>
      <c r="U35">
        <v>0.99692185543372602</v>
      </c>
      <c r="V35">
        <v>207.54349999999999</v>
      </c>
      <c r="W35">
        <f t="shared" si="0"/>
        <v>2.6851682444832439</v>
      </c>
      <c r="X35">
        <f t="shared" si="1"/>
        <v>1.8717307250024897</v>
      </c>
    </row>
    <row r="36" spans="1:24" x14ac:dyDescent="0.35">
      <c r="K36" t="s">
        <v>48</v>
      </c>
      <c r="L36" t="s">
        <v>51</v>
      </c>
      <c r="M36" t="s">
        <v>35</v>
      </c>
      <c r="N36">
        <v>5</v>
      </c>
      <c r="P36" t="s">
        <v>1</v>
      </c>
      <c r="Q36">
        <v>0</v>
      </c>
      <c r="R36">
        <v>0.57193399999999905</v>
      </c>
      <c r="S36">
        <v>4.1266005690441201</v>
      </c>
      <c r="T36">
        <v>0.401890784878563</v>
      </c>
      <c r="U36">
        <v>0.95793230425545595</v>
      </c>
      <c r="V36">
        <v>4.9563199999999998</v>
      </c>
      <c r="W36">
        <f t="shared" si="0"/>
        <v>1.0339111773401599</v>
      </c>
      <c r="X36">
        <f t="shared" si="1"/>
        <v>0.80377565668239781</v>
      </c>
    </row>
    <row r="37" spans="1:24" x14ac:dyDescent="0.35">
      <c r="K37" t="s">
        <v>53</v>
      </c>
      <c r="L37" t="s">
        <v>51</v>
      </c>
      <c r="M37" t="s">
        <v>35</v>
      </c>
      <c r="N37">
        <v>7.5</v>
      </c>
      <c r="P37" t="s">
        <v>1</v>
      </c>
      <c r="Q37">
        <v>1</v>
      </c>
      <c r="R37">
        <v>0.68913500000000005</v>
      </c>
      <c r="S37">
        <v>5.6415459226097502</v>
      </c>
      <c r="T37">
        <v>0.37967311594175601</v>
      </c>
      <c r="U37">
        <v>0.95921544914100598</v>
      </c>
      <c r="V37">
        <v>10.7133</v>
      </c>
      <c r="W37">
        <f t="shared" si="0"/>
        <v>1.3353448059294206</v>
      </c>
      <c r="X37">
        <f t="shared" si="1"/>
        <v>1.0296440723111224</v>
      </c>
    </row>
    <row r="38" spans="1:24" x14ac:dyDescent="0.35">
      <c r="K38" t="s">
        <v>49</v>
      </c>
      <c r="L38" t="s">
        <v>51</v>
      </c>
      <c r="M38" t="s">
        <v>35</v>
      </c>
      <c r="N38">
        <v>10</v>
      </c>
      <c r="P38" t="s">
        <v>1</v>
      </c>
      <c r="Q38">
        <v>0</v>
      </c>
      <c r="R38">
        <v>2.9702899999999999</v>
      </c>
      <c r="S38">
        <v>17.793808935043401</v>
      </c>
      <c r="T38">
        <v>0.222917554445769</v>
      </c>
      <c r="U38">
        <v>0.98949829466148398</v>
      </c>
      <c r="V38">
        <v>37.118949999999998</v>
      </c>
      <c r="W38">
        <f t="shared" si="0"/>
        <v>3.0251808637026958</v>
      </c>
      <c r="X38">
        <f t="shared" si="1"/>
        <v>2.1857736774285508</v>
      </c>
    </row>
    <row r="39" spans="1:24" x14ac:dyDescent="0.35">
      <c r="K39" t="s">
        <v>50</v>
      </c>
      <c r="L39" t="s">
        <v>51</v>
      </c>
      <c r="M39" t="s">
        <v>35</v>
      </c>
      <c r="N39">
        <v>12.5</v>
      </c>
      <c r="P39" t="s">
        <v>1</v>
      </c>
      <c r="Q39">
        <v>0</v>
      </c>
      <c r="R39">
        <v>3.6593800000000001</v>
      </c>
      <c r="S39">
        <v>20.167310300644299</v>
      </c>
      <c r="T39">
        <v>0.21477803996782899</v>
      </c>
      <c r="U39">
        <v>0.98929541891171502</v>
      </c>
      <c r="V39">
        <v>60.747799999999998</v>
      </c>
      <c r="W39">
        <f t="shared" si="0"/>
        <v>3.3948446507983139</v>
      </c>
      <c r="X39">
        <f t="shared" si="1"/>
        <v>2.4435934945137125</v>
      </c>
    </row>
    <row r="41" spans="1:24" x14ac:dyDescent="0.35">
      <c r="D41" s="50" t="s">
        <v>56</v>
      </c>
      <c r="E41" s="50"/>
      <c r="F41" s="50"/>
      <c r="G41" s="50"/>
      <c r="H41" s="50"/>
      <c r="I41" s="50"/>
      <c r="N41" s="50" t="s">
        <v>58</v>
      </c>
      <c r="O41" s="50"/>
      <c r="P41" s="50"/>
      <c r="Q41" s="50"/>
      <c r="R41" s="50"/>
      <c r="S41" s="50"/>
    </row>
    <row r="42" spans="1:24" x14ac:dyDescent="0.35">
      <c r="D42">
        <v>2.25</v>
      </c>
      <c r="E42">
        <v>2.5</v>
      </c>
      <c r="F42">
        <v>2.75</v>
      </c>
      <c r="G42">
        <v>3</v>
      </c>
      <c r="H42">
        <v>3.5</v>
      </c>
      <c r="I42">
        <v>4</v>
      </c>
      <c r="N42">
        <v>2.25</v>
      </c>
      <c r="O42">
        <v>2.5</v>
      </c>
      <c r="P42">
        <v>2.75</v>
      </c>
      <c r="Q42">
        <v>3</v>
      </c>
      <c r="R42">
        <v>3.5</v>
      </c>
      <c r="S42">
        <v>4</v>
      </c>
    </row>
    <row r="43" spans="1:24" x14ac:dyDescent="0.35">
      <c r="C43" t="s">
        <v>57</v>
      </c>
      <c r="D43">
        <v>0.74286759769155719</v>
      </c>
      <c r="E43">
        <v>1.5313404532632484</v>
      </c>
      <c r="F43">
        <v>1.6364148220861372</v>
      </c>
      <c r="G43">
        <v>4.704881070521731</v>
      </c>
      <c r="H43">
        <v>8.8039017903059928</v>
      </c>
      <c r="I43">
        <v>18.632458497214472</v>
      </c>
      <c r="K43" s="51" t="s">
        <v>59</v>
      </c>
      <c r="M43" t="s">
        <v>57</v>
      </c>
      <c r="N43">
        <v>1.4054328425371042E-2</v>
      </c>
      <c r="O43">
        <v>0.11614714665861928</v>
      </c>
      <c r="P43">
        <v>0.58031852273541817</v>
      </c>
      <c r="Q43">
        <v>1.1210258927315901</v>
      </c>
      <c r="R43">
        <v>3.6597380866232903</v>
      </c>
      <c r="S43">
        <v>7.8218545887200968</v>
      </c>
    </row>
    <row r="44" spans="1:24" x14ac:dyDescent="0.35">
      <c r="A44" s="51" t="s">
        <v>34</v>
      </c>
      <c r="B44">
        <v>4</v>
      </c>
      <c r="C44">
        <v>0.20565593656351189</v>
      </c>
      <c r="D44" s="2">
        <f>$C44/D43</f>
        <v>0.27684063378532414</v>
      </c>
      <c r="E44" s="3">
        <f t="shared" ref="E44:I44" si="2">$C44/E43</f>
        <v>0.13429798456983502</v>
      </c>
      <c r="F44" s="3">
        <f t="shared" si="2"/>
        <v>0.12567469677482951</v>
      </c>
      <c r="G44" s="3">
        <f t="shared" si="2"/>
        <v>4.3711187058912505E-2</v>
      </c>
      <c r="H44" s="3">
        <f t="shared" si="2"/>
        <v>2.3359635473212612E-2</v>
      </c>
      <c r="I44" s="6">
        <f t="shared" si="2"/>
        <v>1.1037509440542008E-2</v>
      </c>
      <c r="K44" s="51"/>
      <c r="L44">
        <v>4</v>
      </c>
      <c r="M44">
        <v>0.17375921240363737</v>
      </c>
      <c r="N44" s="9">
        <f>$M44/N$43</f>
        <v>12.363394901884117</v>
      </c>
      <c r="O44" s="34">
        <f t="shared" ref="O44:S44" si="3">$M44/O$43</f>
        <v>1.4960265267157358</v>
      </c>
      <c r="P44" s="3">
        <f t="shared" si="3"/>
        <v>0.2994204141280849</v>
      </c>
      <c r="Q44" s="3">
        <f t="shared" si="3"/>
        <v>0.1550001775429472</v>
      </c>
      <c r="R44" s="3">
        <f t="shared" si="3"/>
        <v>4.7478592262857479E-2</v>
      </c>
      <c r="S44" s="6">
        <f t="shared" si="3"/>
        <v>2.2214579730773273E-2</v>
      </c>
    </row>
    <row r="45" spans="1:24" x14ac:dyDescent="0.35">
      <c r="A45" s="51"/>
      <c r="B45">
        <v>5</v>
      </c>
      <c r="C45">
        <v>0.41971821979561558</v>
      </c>
      <c r="D45" s="4">
        <f>$C45/D43</f>
        <v>0.56499734421030023</v>
      </c>
      <c r="E45" s="5">
        <f t="shared" ref="E45:I45" si="4">$C45/E43</f>
        <v>0.27408550391338943</v>
      </c>
      <c r="F45" s="5">
        <f t="shared" si="4"/>
        <v>0.25648644471488574</v>
      </c>
      <c r="G45" s="5">
        <f t="shared" si="4"/>
        <v>8.9209102951686811E-2</v>
      </c>
      <c r="H45" s="5">
        <f t="shared" si="4"/>
        <v>4.767411424986235E-2</v>
      </c>
      <c r="I45" s="7">
        <f t="shared" si="4"/>
        <v>2.2526185680669188E-2</v>
      </c>
      <c r="K45" s="51"/>
      <c r="L45">
        <v>5</v>
      </c>
      <c r="M45">
        <v>0.26436242101206203</v>
      </c>
      <c r="N45" s="10">
        <f t="shared" ref="N45:S49" si="5">$M45/N$43</f>
        <v>18.810035813225472</v>
      </c>
      <c r="O45" s="5">
        <f t="shared" si="5"/>
        <v>2.2760991433485525</v>
      </c>
      <c r="P45" s="5">
        <f t="shared" si="5"/>
        <v>0.45554710155717626</v>
      </c>
      <c r="Q45" s="5">
        <f t="shared" si="5"/>
        <v>0.23582186881330042</v>
      </c>
      <c r="R45" s="5">
        <f t="shared" si="5"/>
        <v>7.2235338910818014E-2</v>
      </c>
      <c r="S45" s="7">
        <f t="shared" si="5"/>
        <v>3.379792068664883E-2</v>
      </c>
    </row>
    <row r="46" spans="1:24" x14ac:dyDescent="0.35">
      <c r="A46" s="51"/>
      <c r="B46">
        <v>6</v>
      </c>
      <c r="C46">
        <v>0.55906913435234096</v>
      </c>
      <c r="D46" s="4">
        <f>$C46/D43</f>
        <v>0.7525824737673773</v>
      </c>
      <c r="E46" s="5">
        <f t="shared" ref="E46:I46" si="6">$C46/E43</f>
        <v>0.36508480734050913</v>
      </c>
      <c r="F46" s="5">
        <f t="shared" si="6"/>
        <v>0.34164267324322295</v>
      </c>
      <c r="G46" s="5">
        <f t="shared" si="6"/>
        <v>0.11882747427032092</v>
      </c>
      <c r="H46" s="5">
        <f t="shared" si="6"/>
        <v>6.3502427408712578E-2</v>
      </c>
      <c r="I46" s="7">
        <f t="shared" si="6"/>
        <v>3.0005118993605757E-2</v>
      </c>
      <c r="K46" s="51"/>
      <c r="L46">
        <v>6</v>
      </c>
      <c r="M46">
        <v>0.39001226708156506</v>
      </c>
      <c r="N46" s="10">
        <f t="shared" si="5"/>
        <v>27.750331092128903</v>
      </c>
      <c r="O46" s="12">
        <f t="shared" si="5"/>
        <v>3.3579151817469315</v>
      </c>
      <c r="P46" s="5">
        <f t="shared" si="5"/>
        <v>0.6720658600438667</v>
      </c>
      <c r="Q46" s="5">
        <f t="shared" si="5"/>
        <v>0.34790656452298968</v>
      </c>
      <c r="R46" s="5">
        <f t="shared" si="5"/>
        <v>0.10656835485224996</v>
      </c>
      <c r="S46" s="7">
        <f t="shared" si="5"/>
        <v>4.9861866218275402E-2</v>
      </c>
    </row>
    <row r="47" spans="1:24" x14ac:dyDescent="0.35">
      <c r="A47" s="51"/>
      <c r="B47">
        <v>7</v>
      </c>
      <c r="C47">
        <v>0.74065635461685386</v>
      </c>
      <c r="D47" s="30">
        <f>$C47/D43</f>
        <v>0.9970233685227694</v>
      </c>
      <c r="E47" s="5">
        <f t="shared" ref="E47:I47" si="7">$C47/E43</f>
        <v>0.48366537502391033</v>
      </c>
      <c r="F47" s="5">
        <f t="shared" si="7"/>
        <v>0.45260917013245394</v>
      </c>
      <c r="G47" s="5">
        <f t="shared" si="7"/>
        <v>0.1574229706373261</v>
      </c>
      <c r="H47" s="5">
        <f t="shared" si="7"/>
        <v>8.4128193641641161E-2</v>
      </c>
      <c r="I47" s="7">
        <f t="shared" si="7"/>
        <v>3.9750865658849097E-2</v>
      </c>
      <c r="K47" s="51"/>
      <c r="L47">
        <v>7</v>
      </c>
      <c r="M47">
        <v>0.37477817432484989</v>
      </c>
      <c r="N47" s="10">
        <f t="shared" si="5"/>
        <v>26.666387961184672</v>
      </c>
      <c r="O47" s="12">
        <f t="shared" si="5"/>
        <v>3.2267531756626036</v>
      </c>
      <c r="P47" s="5">
        <f t="shared" si="5"/>
        <v>0.64581459946905861</v>
      </c>
      <c r="Q47" s="5">
        <f t="shared" si="5"/>
        <v>0.33431714356894332</v>
      </c>
      <c r="R47" s="5">
        <f t="shared" si="5"/>
        <v>0.10240573654565656</v>
      </c>
      <c r="S47" s="7">
        <f t="shared" si="5"/>
        <v>4.7914234415111452E-2</v>
      </c>
    </row>
    <row r="48" spans="1:24" x14ac:dyDescent="0.35">
      <c r="A48" s="51"/>
      <c r="B48">
        <v>8</v>
      </c>
      <c r="C48">
        <v>0.79427406538317835</v>
      </c>
      <c r="D48" s="4">
        <f>$C48/D43</f>
        <v>1.0692000402916555</v>
      </c>
      <c r="E48" s="5">
        <f t="shared" ref="E48:I48" si="8">$C48/E43</f>
        <v>0.51867895456598179</v>
      </c>
      <c r="F48" s="5">
        <f t="shared" si="8"/>
        <v>0.48537452402846148</v>
      </c>
      <c r="G48" s="5">
        <f t="shared" si="8"/>
        <v>0.16881915897081329</v>
      </c>
      <c r="H48" s="5">
        <f t="shared" si="8"/>
        <v>9.0218415005237376E-2</v>
      </c>
      <c r="I48" s="7">
        <f t="shared" si="8"/>
        <v>4.2628516548254822E-2</v>
      </c>
      <c r="K48" s="51"/>
      <c r="L48">
        <v>8</v>
      </c>
      <c r="M48">
        <v>0.43074726494886056</v>
      </c>
      <c r="N48" s="10">
        <f t="shared" si="5"/>
        <v>30.648726279319789</v>
      </c>
      <c r="O48" s="12">
        <f t="shared" si="5"/>
        <v>3.7086340675670386</v>
      </c>
      <c r="P48" s="5">
        <f t="shared" si="5"/>
        <v>0.74226006593494365</v>
      </c>
      <c r="Q48" s="5">
        <f t="shared" si="5"/>
        <v>0.38424381429697751</v>
      </c>
      <c r="R48" s="5">
        <f t="shared" si="5"/>
        <v>0.11769893220590977</v>
      </c>
      <c r="S48" s="7">
        <f t="shared" si="5"/>
        <v>5.5069710138825841E-2</v>
      </c>
    </row>
    <row r="49" spans="1:19" x14ac:dyDescent="0.35">
      <c r="A49" s="51"/>
      <c r="B49">
        <v>9</v>
      </c>
      <c r="C49">
        <v>1.0411145088289746</v>
      </c>
      <c r="D49" s="8">
        <f>$C49/D43</f>
        <v>1.4014805761675597</v>
      </c>
      <c r="E49" s="31">
        <f t="shared" ref="E49:I49" si="9">$C49/E43</f>
        <v>0.67987135493637973</v>
      </c>
      <c r="F49" s="31">
        <f t="shared" si="9"/>
        <v>0.63621674332046152</v>
      </c>
      <c r="G49" s="31">
        <f t="shared" si="9"/>
        <v>0.22128391626135704</v>
      </c>
      <c r="H49" s="31">
        <f t="shared" si="9"/>
        <v>0.11825603392979116</v>
      </c>
      <c r="I49" s="33">
        <f t="shared" si="9"/>
        <v>5.5876389526622043E-2</v>
      </c>
      <c r="K49" s="51"/>
      <c r="L49">
        <v>9</v>
      </c>
      <c r="M49">
        <v>0.51391801561967931</v>
      </c>
      <c r="N49" s="11">
        <f t="shared" si="5"/>
        <v>36.566529546296096</v>
      </c>
      <c r="O49" s="13">
        <f t="shared" si="5"/>
        <v>4.4247149448293523</v>
      </c>
      <c r="P49" s="31">
        <f t="shared" si="5"/>
        <v>0.88557920432601367</v>
      </c>
      <c r="Q49" s="31">
        <f t="shared" si="5"/>
        <v>0.45843545537331126</v>
      </c>
      <c r="R49" s="31">
        <f t="shared" si="5"/>
        <v>0.14042480731014637</v>
      </c>
      <c r="S49" s="33">
        <f t="shared" si="5"/>
        <v>6.5702834256315748E-2</v>
      </c>
    </row>
    <row r="53" spans="1:19" x14ac:dyDescent="0.35">
      <c r="G53" t="s">
        <v>56</v>
      </c>
      <c r="N53" s="50" t="s">
        <v>56</v>
      </c>
      <c r="O53" s="50"/>
      <c r="P53" s="50"/>
      <c r="Q53" s="50"/>
      <c r="R53" s="50"/>
      <c r="S53" s="50"/>
    </row>
    <row r="54" spans="1:19" x14ac:dyDescent="0.35">
      <c r="D54">
        <v>2.25</v>
      </c>
      <c r="E54">
        <v>2.5</v>
      </c>
      <c r="F54">
        <v>2.75</v>
      </c>
      <c r="G54">
        <v>3</v>
      </c>
      <c r="H54">
        <v>3.5</v>
      </c>
      <c r="I54">
        <v>4</v>
      </c>
      <c r="N54">
        <v>2.25</v>
      </c>
      <c r="O54">
        <v>2.5</v>
      </c>
      <c r="P54">
        <v>2.75</v>
      </c>
      <c r="Q54">
        <v>3</v>
      </c>
      <c r="R54">
        <v>3.5</v>
      </c>
      <c r="S54">
        <v>4</v>
      </c>
    </row>
    <row r="55" spans="1:19" ht="14.5" customHeight="1" x14ac:dyDescent="0.35">
      <c r="C55" t="s">
        <v>57</v>
      </c>
      <c r="D55">
        <v>0.74286759769155719</v>
      </c>
      <c r="E55">
        <v>1.5313404532632484</v>
      </c>
      <c r="F55">
        <v>1.6364148220861372</v>
      </c>
      <c r="G55">
        <v>4.704881070521731</v>
      </c>
      <c r="H55">
        <v>8.8039017903059928</v>
      </c>
      <c r="I55">
        <v>18.632458497214472</v>
      </c>
      <c r="K55" s="50" t="s">
        <v>61</v>
      </c>
      <c r="M55" t="s">
        <v>57</v>
      </c>
      <c r="N55">
        <v>0.74286759769155719</v>
      </c>
      <c r="O55">
        <v>1.5313404532632484</v>
      </c>
      <c r="P55">
        <v>1.6364148220861372</v>
      </c>
      <c r="Q55">
        <v>4.704881070521731</v>
      </c>
      <c r="R55">
        <v>8.8039017903059928</v>
      </c>
      <c r="S55">
        <v>18.632458497214472</v>
      </c>
    </row>
    <row r="56" spans="1:19" x14ac:dyDescent="0.35">
      <c r="A56" s="50" t="s">
        <v>60</v>
      </c>
      <c r="B56">
        <v>5</v>
      </c>
      <c r="C56">
        <v>0.80377565668239781</v>
      </c>
      <c r="D56" s="32">
        <f>$C56/D$55</f>
        <v>1.0819904639536182</v>
      </c>
      <c r="E56" s="15">
        <f t="shared" ref="E56:I59" si="10">$C56/E$55</f>
        <v>0.52488370889018954</v>
      </c>
      <c r="F56" s="15">
        <f t="shared" si="10"/>
        <v>0.49118087042118519</v>
      </c>
      <c r="G56" s="15">
        <f t="shared" si="10"/>
        <v>0.17083867681978748</v>
      </c>
      <c r="H56" s="15">
        <f t="shared" si="10"/>
        <v>9.1297662766688062E-2</v>
      </c>
      <c r="I56" s="16">
        <f t="shared" si="10"/>
        <v>4.3138464889244818E-2</v>
      </c>
      <c r="K56" s="50"/>
      <c r="L56">
        <v>5</v>
      </c>
      <c r="M56">
        <v>0.24040205938059842</v>
      </c>
      <c r="N56" s="22">
        <f>$M56/N$55</f>
        <v>0.32361360238034598</v>
      </c>
      <c r="O56" s="24">
        <f t="shared" ref="O56:S59" si="11">$M56/O$55</f>
        <v>0.15698798974996553</v>
      </c>
      <c r="P56" s="24">
        <f t="shared" si="11"/>
        <v>0.14690777432223978</v>
      </c>
      <c r="Q56" s="24">
        <f t="shared" si="11"/>
        <v>5.1096309508614185E-2</v>
      </c>
      <c r="R56" s="24">
        <f t="shared" si="11"/>
        <v>2.7306308623899687E-2</v>
      </c>
      <c r="S56" s="25">
        <f t="shared" si="11"/>
        <v>1.2902326304203935E-2</v>
      </c>
    </row>
    <row r="57" spans="1:19" x14ac:dyDescent="0.35">
      <c r="A57" s="50"/>
      <c r="B57">
        <v>7.5</v>
      </c>
      <c r="C57">
        <v>1.0296440723111224</v>
      </c>
      <c r="D57" s="17">
        <f t="shared" ref="D57:D59" si="12">$C57/D$55</f>
        <v>1.3860398212423264</v>
      </c>
      <c r="E57" s="35">
        <f t="shared" si="10"/>
        <v>0.67238090009114337</v>
      </c>
      <c r="F57" s="35">
        <f t="shared" si="10"/>
        <v>0.62920725137316325</v>
      </c>
      <c r="G57" s="18">
        <f t="shared" si="10"/>
        <v>0.21884592976479716</v>
      </c>
      <c r="H57" s="18">
        <f t="shared" si="10"/>
        <v>0.11695315291282181</v>
      </c>
      <c r="I57" s="19">
        <f t="shared" si="10"/>
        <v>5.5260773690442022E-2</v>
      </c>
      <c r="K57" s="50"/>
      <c r="L57">
        <v>7.5</v>
      </c>
      <c r="M57">
        <v>0.82440054763856896</v>
      </c>
      <c r="N57" s="38">
        <f t="shared" ref="N57:N59" si="13">$M57/N$55</f>
        <v>1.1097543494969675</v>
      </c>
      <c r="O57" s="23">
        <f t="shared" si="11"/>
        <v>0.5383522298270067</v>
      </c>
      <c r="P57" s="23">
        <f t="shared" si="11"/>
        <v>0.50378457620397576</v>
      </c>
      <c r="Q57" s="23">
        <f t="shared" si="11"/>
        <v>0.17522239888353863</v>
      </c>
      <c r="R57" s="23">
        <f t="shared" si="11"/>
        <v>9.3640361657182425E-2</v>
      </c>
      <c r="S57" s="27">
        <f t="shared" si="11"/>
        <v>4.4245398306499151E-2</v>
      </c>
    </row>
    <row r="58" spans="1:19" x14ac:dyDescent="0.35">
      <c r="A58" s="50"/>
      <c r="B58">
        <v>10</v>
      </c>
      <c r="C58">
        <v>2.1857736774285508</v>
      </c>
      <c r="D58" s="17">
        <f t="shared" si="12"/>
        <v>2.9423462326540943</v>
      </c>
      <c r="E58" s="18">
        <f t="shared" si="10"/>
        <v>1.4273597179325612</v>
      </c>
      <c r="F58" s="18">
        <f t="shared" si="10"/>
        <v>1.335708799460811</v>
      </c>
      <c r="G58" s="18">
        <f t="shared" si="10"/>
        <v>0.46457575540504942</v>
      </c>
      <c r="H58" s="18">
        <f t="shared" si="10"/>
        <v>0.24827329171655615</v>
      </c>
      <c r="I58" s="19">
        <f t="shared" si="10"/>
        <v>0.11730999845003391</v>
      </c>
      <c r="K58" s="50"/>
      <c r="L58">
        <v>10</v>
      </c>
      <c r="M58">
        <v>1.6979096523029718</v>
      </c>
      <c r="N58" s="26">
        <f t="shared" si="13"/>
        <v>2.2856154415392247</v>
      </c>
      <c r="O58" s="39">
        <f t="shared" si="11"/>
        <v>1.108773459673692</v>
      </c>
      <c r="P58" s="39">
        <f t="shared" si="11"/>
        <v>1.0375789985441708</v>
      </c>
      <c r="Q58" s="23">
        <f t="shared" si="11"/>
        <v>0.36088258700972609</v>
      </c>
      <c r="R58" s="23">
        <f t="shared" si="11"/>
        <v>0.19285876793543358</v>
      </c>
      <c r="S58" s="27">
        <f t="shared" si="11"/>
        <v>9.1126442200679364E-2</v>
      </c>
    </row>
    <row r="59" spans="1:19" x14ac:dyDescent="0.35">
      <c r="A59" s="50"/>
      <c r="B59">
        <v>12.5</v>
      </c>
      <c r="C59">
        <v>2.4435934945137125</v>
      </c>
      <c r="D59" s="11">
        <f t="shared" si="12"/>
        <v>3.2894064865759649</v>
      </c>
      <c r="E59" s="20">
        <f t="shared" si="10"/>
        <v>1.5957218979662398</v>
      </c>
      <c r="F59" s="20">
        <f t="shared" si="10"/>
        <v>1.4932604261055069</v>
      </c>
      <c r="G59" s="36">
        <f t="shared" si="10"/>
        <v>0.51937412612275424</v>
      </c>
      <c r="H59" s="36">
        <f t="shared" si="10"/>
        <v>0.2775580137893362</v>
      </c>
      <c r="I59" s="37">
        <f t="shared" si="10"/>
        <v>0.13114713202656678</v>
      </c>
      <c r="K59" s="50"/>
      <c r="L59">
        <v>12.5</v>
      </c>
      <c r="M59">
        <v>2.6851682444832439</v>
      </c>
      <c r="N59" s="28">
        <f t="shared" si="13"/>
        <v>3.61459868868603</v>
      </c>
      <c r="O59" s="29">
        <f t="shared" si="11"/>
        <v>1.7534756812315753</v>
      </c>
      <c r="P59" s="29">
        <f t="shared" si="11"/>
        <v>1.6408848222604908</v>
      </c>
      <c r="Q59" s="40">
        <f t="shared" si="11"/>
        <v>0.57071968541501983</v>
      </c>
      <c r="R59" s="40">
        <f t="shared" si="11"/>
        <v>0.30499752364796845</v>
      </c>
      <c r="S59" s="41">
        <f t="shared" si="11"/>
        <v>0.14411239637993414</v>
      </c>
    </row>
    <row r="60" spans="1:19" x14ac:dyDescent="0.35">
      <c r="D60" s="12"/>
      <c r="E60" s="12"/>
      <c r="F60" s="12"/>
      <c r="G60" s="12"/>
      <c r="H60" s="12"/>
      <c r="I60" s="12"/>
      <c r="K60" s="21"/>
      <c r="N60" s="12"/>
      <c r="O60" s="12"/>
      <c r="P60" s="5"/>
      <c r="Q60" s="5"/>
      <c r="R60" s="5"/>
      <c r="S60" s="5"/>
    </row>
    <row r="61" spans="1:19" x14ac:dyDescent="0.35">
      <c r="D61" s="12"/>
      <c r="E61" s="12"/>
      <c r="F61" s="12"/>
      <c r="G61" s="12"/>
      <c r="H61" s="12"/>
      <c r="I61" s="12"/>
      <c r="K61" s="21"/>
      <c r="N61" s="12"/>
      <c r="O61" s="12"/>
      <c r="P61" s="5"/>
      <c r="Q61" s="5"/>
      <c r="R61" s="5"/>
      <c r="S61" s="5"/>
    </row>
    <row r="65" spans="1:19" x14ac:dyDescent="0.35">
      <c r="D65" s="50" t="s">
        <v>56</v>
      </c>
      <c r="E65" s="50"/>
      <c r="F65" s="50"/>
      <c r="G65" s="50"/>
      <c r="H65" s="50"/>
      <c r="I65" s="50"/>
      <c r="N65" s="50" t="s">
        <v>58</v>
      </c>
      <c r="O65" s="50"/>
      <c r="P65" s="50"/>
      <c r="Q65" s="50"/>
      <c r="R65" s="50"/>
      <c r="S65" s="50"/>
    </row>
    <row r="66" spans="1:19" x14ac:dyDescent="0.35">
      <c r="D66">
        <v>2.25</v>
      </c>
      <c r="E66">
        <v>2.5</v>
      </c>
      <c r="F66">
        <v>2.75</v>
      </c>
      <c r="G66">
        <v>3</v>
      </c>
      <c r="H66">
        <v>3.5</v>
      </c>
      <c r="I66">
        <v>4</v>
      </c>
      <c r="N66">
        <v>2.25</v>
      </c>
      <c r="O66">
        <v>2.5</v>
      </c>
      <c r="P66">
        <v>2.75</v>
      </c>
      <c r="Q66">
        <v>3</v>
      </c>
      <c r="R66">
        <v>3.5</v>
      </c>
      <c r="S66">
        <v>4</v>
      </c>
    </row>
    <row r="67" spans="1:19" x14ac:dyDescent="0.35">
      <c r="C67" t="s">
        <v>62</v>
      </c>
      <c r="D67">
        <v>5.1906299999999996</v>
      </c>
      <c r="E67">
        <v>12.178800000000001</v>
      </c>
      <c r="F67">
        <v>12.4373</v>
      </c>
      <c r="G67">
        <v>38.252299999999998</v>
      </c>
      <c r="H67">
        <v>77.661299999999997</v>
      </c>
      <c r="I67">
        <v>172.34800000000001</v>
      </c>
      <c r="K67" s="51" t="s">
        <v>59</v>
      </c>
      <c r="M67" t="s">
        <v>62</v>
      </c>
      <c r="N67">
        <v>2.3673700000000002</v>
      </c>
      <c r="O67">
        <v>0.590862</v>
      </c>
      <c r="P67">
        <v>3.2233399999999999</v>
      </c>
      <c r="Q67">
        <v>8.0582499999999992</v>
      </c>
      <c r="R67">
        <v>30.561699999999998</v>
      </c>
      <c r="S67">
        <v>68.802800000000005</v>
      </c>
    </row>
    <row r="68" spans="1:19" x14ac:dyDescent="0.35">
      <c r="A68" s="51" t="s">
        <v>34</v>
      </c>
      <c r="B68">
        <v>4</v>
      </c>
      <c r="C68">
        <v>1.8266899999999999</v>
      </c>
      <c r="D68" s="2">
        <f>$C68/D67</f>
        <v>0.35192067244245884</v>
      </c>
      <c r="E68" s="3">
        <f t="shared" ref="E68" si="14">$C68/E67</f>
        <v>0.14998932571353499</v>
      </c>
      <c r="F68" s="3">
        <f t="shared" ref="F68" si="15">$C68/F67</f>
        <v>0.14687190949804216</v>
      </c>
      <c r="G68" s="3">
        <f t="shared" ref="G68" si="16">$C68/G67</f>
        <v>4.7753729841081449E-2</v>
      </c>
      <c r="H68" s="3">
        <f t="shared" ref="H68" si="17">$C68/H67</f>
        <v>2.3521239021237091E-2</v>
      </c>
      <c r="I68" s="6">
        <f t="shared" ref="I68" si="18">$C68/I67</f>
        <v>1.0598846519831966E-2</v>
      </c>
      <c r="K68" s="51"/>
      <c r="L68">
        <v>4</v>
      </c>
      <c r="M68">
        <v>2.3537300000000001</v>
      </c>
      <c r="N68" s="32">
        <f>$M68/N$67</f>
        <v>0.99423833198866252</v>
      </c>
      <c r="O68" s="14">
        <f t="shared" ref="O68:S73" si="19">$M68/O$67</f>
        <v>3.9835528431342686</v>
      </c>
      <c r="P68" s="43">
        <f t="shared" si="19"/>
        <v>0.73021462210005772</v>
      </c>
      <c r="Q68" s="15">
        <f t="shared" si="19"/>
        <v>0.29208947352092579</v>
      </c>
      <c r="R68" s="15">
        <f t="shared" si="19"/>
        <v>7.7015676483965234E-2</v>
      </c>
      <c r="S68" s="16">
        <f t="shared" si="19"/>
        <v>3.4209799601179022E-2</v>
      </c>
    </row>
    <row r="69" spans="1:19" x14ac:dyDescent="0.35">
      <c r="A69" s="51"/>
      <c r="B69">
        <v>5</v>
      </c>
      <c r="C69">
        <v>4.3678100000000004</v>
      </c>
      <c r="D69" s="4">
        <f>$C69/D67</f>
        <v>0.84147974330668929</v>
      </c>
      <c r="E69" s="5">
        <f t="shared" ref="E69:I69" si="20">$C69/E67</f>
        <v>0.35864042434394194</v>
      </c>
      <c r="F69" s="5">
        <f t="shared" si="20"/>
        <v>0.3511863507352882</v>
      </c>
      <c r="G69" s="5">
        <f t="shared" si="20"/>
        <v>0.11418424513035819</v>
      </c>
      <c r="H69" s="5">
        <f t="shared" si="20"/>
        <v>5.6241783230515076E-2</v>
      </c>
      <c r="I69" s="7">
        <f t="shared" si="20"/>
        <v>2.5342968876923434E-2</v>
      </c>
      <c r="K69" s="51"/>
      <c r="L69">
        <v>5</v>
      </c>
      <c r="M69">
        <v>4.5248850000000003</v>
      </c>
      <c r="N69" s="17">
        <f t="shared" ref="N69:N73" si="21">$M69/N$67</f>
        <v>1.9113552169707313</v>
      </c>
      <c r="O69" s="12">
        <f t="shared" si="19"/>
        <v>7.6581079846055431</v>
      </c>
      <c r="P69" s="18">
        <f t="shared" si="19"/>
        <v>1.4037876860647653</v>
      </c>
      <c r="Q69" s="18">
        <f t="shared" si="19"/>
        <v>0.56152204262712135</v>
      </c>
      <c r="R69" s="18">
        <f t="shared" si="19"/>
        <v>0.14805737246291928</v>
      </c>
      <c r="S69" s="19">
        <f t="shared" si="19"/>
        <v>6.5766000802292932E-2</v>
      </c>
    </row>
    <row r="70" spans="1:19" x14ac:dyDescent="0.35">
      <c r="A70" s="51"/>
      <c r="B70">
        <v>6</v>
      </c>
      <c r="C70">
        <v>7.6912599999999998</v>
      </c>
      <c r="D70" s="4">
        <f>$C70/D67</f>
        <v>1.4817584763313896</v>
      </c>
      <c r="E70" s="5">
        <f t="shared" ref="E70:I70" si="22">$C70/E67</f>
        <v>0.63152855782178863</v>
      </c>
      <c r="F70" s="5">
        <f t="shared" si="22"/>
        <v>0.61840270798324393</v>
      </c>
      <c r="G70" s="5">
        <f t="shared" si="22"/>
        <v>0.20106660253108963</v>
      </c>
      <c r="H70" s="5">
        <f t="shared" si="22"/>
        <v>9.9035941968522292E-2</v>
      </c>
      <c r="I70" s="7">
        <f t="shared" si="22"/>
        <v>4.4626337410355786E-2</v>
      </c>
      <c r="K70" s="51"/>
      <c r="L70">
        <v>6</v>
      </c>
      <c r="M70">
        <v>8.4116599999999995</v>
      </c>
      <c r="N70" s="10">
        <f t="shared" si="21"/>
        <v>3.5531665941530046</v>
      </c>
      <c r="O70" s="12">
        <f t="shared" si="19"/>
        <v>14.236251442807287</v>
      </c>
      <c r="P70" s="18">
        <f t="shared" si="19"/>
        <v>2.6096099077354546</v>
      </c>
      <c r="Q70" s="35">
        <f t="shared" si="19"/>
        <v>1.0438569168243725</v>
      </c>
      <c r="R70" s="18">
        <f t="shared" si="19"/>
        <v>0.27523534358363572</v>
      </c>
      <c r="S70" s="19">
        <f t="shared" si="19"/>
        <v>0.12225752440307661</v>
      </c>
    </row>
    <row r="71" spans="1:19" x14ac:dyDescent="0.35">
      <c r="A71" s="51"/>
      <c r="B71">
        <v>7</v>
      </c>
      <c r="C71">
        <v>14.5989</v>
      </c>
      <c r="D71" s="30">
        <f>$C71/D67</f>
        <v>2.8125487657567581</v>
      </c>
      <c r="E71" s="42">
        <f t="shared" ref="E71:I71" si="23">$C71/E67</f>
        <v>1.1987141590304462</v>
      </c>
      <c r="F71" s="42">
        <f t="shared" si="23"/>
        <v>1.1737997796949498</v>
      </c>
      <c r="G71" s="5">
        <f t="shared" si="23"/>
        <v>0.38164763948834451</v>
      </c>
      <c r="H71" s="5">
        <f t="shared" si="23"/>
        <v>0.18798165881848489</v>
      </c>
      <c r="I71" s="7">
        <f t="shared" si="23"/>
        <v>8.4705943788149551E-2</v>
      </c>
      <c r="K71" s="51"/>
      <c r="L71">
        <v>7</v>
      </c>
      <c r="M71">
        <v>10.5191</v>
      </c>
      <c r="N71" s="10">
        <f t="shared" si="21"/>
        <v>4.4433696464853396</v>
      </c>
      <c r="O71" s="12">
        <f t="shared" si="19"/>
        <v>17.802972606124612</v>
      </c>
      <c r="P71" s="12">
        <f t="shared" si="19"/>
        <v>3.2634162080326621</v>
      </c>
      <c r="Q71" s="18">
        <f t="shared" si="19"/>
        <v>1.3053826823441816</v>
      </c>
      <c r="R71" s="18">
        <f t="shared" si="19"/>
        <v>0.34419224061488729</v>
      </c>
      <c r="S71" s="19">
        <f t="shared" si="19"/>
        <v>0.15288767317609167</v>
      </c>
    </row>
    <row r="72" spans="1:19" x14ac:dyDescent="0.35">
      <c r="A72" s="51"/>
      <c r="B72">
        <v>8</v>
      </c>
      <c r="C72">
        <v>24.172899999999998</v>
      </c>
      <c r="D72" s="10">
        <f>$C72/D67</f>
        <v>4.6570262183973812</v>
      </c>
      <c r="E72" s="5">
        <f t="shared" ref="E72:I72" si="24">$C72/E67</f>
        <v>1.9848343022301045</v>
      </c>
      <c r="F72" s="5">
        <f t="shared" si="24"/>
        <v>1.9435810023075746</v>
      </c>
      <c r="G72" s="5">
        <f t="shared" si="24"/>
        <v>0.63193324322981881</v>
      </c>
      <c r="H72" s="5">
        <f t="shared" si="24"/>
        <v>0.31126056349816444</v>
      </c>
      <c r="I72" s="7">
        <f t="shared" si="24"/>
        <v>0.14025634182003852</v>
      </c>
      <c r="K72" s="51"/>
      <c r="L72">
        <v>8</v>
      </c>
      <c r="M72">
        <v>14.2011</v>
      </c>
      <c r="N72" s="10">
        <f t="shared" si="21"/>
        <v>5.9986820818038575</v>
      </c>
      <c r="O72" s="12">
        <f t="shared" si="19"/>
        <v>24.03454613767682</v>
      </c>
      <c r="P72" s="12">
        <f t="shared" si="19"/>
        <v>4.4057096055644145</v>
      </c>
      <c r="Q72" s="18">
        <f t="shared" si="19"/>
        <v>1.7623057115378651</v>
      </c>
      <c r="R72" s="18">
        <f t="shared" si="19"/>
        <v>0.46466983184835925</v>
      </c>
      <c r="S72" s="19">
        <f t="shared" si="19"/>
        <v>0.20640293708976959</v>
      </c>
    </row>
    <row r="73" spans="1:19" x14ac:dyDescent="0.35">
      <c r="A73" s="51"/>
      <c r="B73">
        <v>9</v>
      </c>
      <c r="C73">
        <v>37.833799999999997</v>
      </c>
      <c r="D73" s="11">
        <f>$C73/D67</f>
        <v>7.2888647428154192</v>
      </c>
      <c r="E73" s="13">
        <f t="shared" ref="E73:I73" si="25">$C73/E67</f>
        <v>3.1065293789207469</v>
      </c>
      <c r="F73" s="13">
        <f t="shared" si="25"/>
        <v>3.0419624838188351</v>
      </c>
      <c r="G73" s="31">
        <f t="shared" si="25"/>
        <v>0.98905948139066147</v>
      </c>
      <c r="H73" s="31">
        <f t="shared" si="25"/>
        <v>0.48716413451744944</v>
      </c>
      <c r="I73" s="33">
        <f t="shared" si="25"/>
        <v>0.21951980875902241</v>
      </c>
      <c r="K73" s="51"/>
      <c r="L73">
        <v>9</v>
      </c>
      <c r="M73">
        <v>18.763200000000001</v>
      </c>
      <c r="N73" s="11">
        <f t="shared" si="21"/>
        <v>7.9257572749506835</v>
      </c>
      <c r="O73" s="13">
        <f t="shared" si="19"/>
        <v>31.755638372411834</v>
      </c>
      <c r="P73" s="13">
        <f t="shared" si="19"/>
        <v>5.8210427693014086</v>
      </c>
      <c r="Q73" s="20">
        <f t="shared" si="19"/>
        <v>2.328446002543977</v>
      </c>
      <c r="R73" s="36">
        <f t="shared" si="19"/>
        <v>0.61394490489730613</v>
      </c>
      <c r="S73" s="37">
        <f t="shared" si="19"/>
        <v>0.27270983157662188</v>
      </c>
    </row>
    <row r="77" spans="1:19" x14ac:dyDescent="0.35">
      <c r="G77" t="s">
        <v>56</v>
      </c>
      <c r="N77" s="50" t="s">
        <v>56</v>
      </c>
      <c r="O77" s="50"/>
      <c r="P77" s="50"/>
      <c r="Q77" s="50"/>
      <c r="R77" s="50"/>
      <c r="S77" s="50"/>
    </row>
    <row r="78" spans="1:19" x14ac:dyDescent="0.35">
      <c r="D78">
        <v>2.25</v>
      </c>
      <c r="E78">
        <v>2.5</v>
      </c>
      <c r="F78">
        <v>2.75</v>
      </c>
      <c r="G78">
        <v>3</v>
      </c>
      <c r="H78">
        <v>3.5</v>
      </c>
      <c r="I78">
        <v>4</v>
      </c>
      <c r="N78">
        <v>2.25</v>
      </c>
      <c r="O78">
        <v>2.5</v>
      </c>
      <c r="P78">
        <v>2.75</v>
      </c>
      <c r="Q78">
        <v>3</v>
      </c>
      <c r="R78">
        <v>3.5</v>
      </c>
      <c r="S78">
        <v>4</v>
      </c>
    </row>
    <row r="79" spans="1:19" x14ac:dyDescent="0.35">
      <c r="C79" t="s">
        <v>57</v>
      </c>
      <c r="D79">
        <v>5.1906299999999996</v>
      </c>
      <c r="E79">
        <v>12.178800000000001</v>
      </c>
      <c r="F79">
        <v>12.4373</v>
      </c>
      <c r="G79">
        <v>38.252299999999998</v>
      </c>
      <c r="H79">
        <v>77.661299999999997</v>
      </c>
      <c r="I79">
        <v>172.34800000000001</v>
      </c>
      <c r="K79" s="50" t="s">
        <v>61</v>
      </c>
      <c r="M79" t="s">
        <v>62</v>
      </c>
      <c r="N79">
        <v>5.1906299999999996</v>
      </c>
      <c r="O79">
        <v>12.178800000000001</v>
      </c>
      <c r="P79">
        <v>12.4373</v>
      </c>
      <c r="Q79">
        <v>38.252299999999998</v>
      </c>
      <c r="R79">
        <v>77.661299999999997</v>
      </c>
      <c r="S79">
        <v>172.34800000000001</v>
      </c>
    </row>
    <row r="80" spans="1:19" x14ac:dyDescent="0.35">
      <c r="A80" s="50" t="s">
        <v>60</v>
      </c>
      <c r="B80">
        <v>5</v>
      </c>
      <c r="C80">
        <v>4.9563199999999998</v>
      </c>
      <c r="D80" s="32">
        <f>$C80/D$79</f>
        <v>0.95485904408520739</v>
      </c>
      <c r="E80" s="15">
        <f t="shared" ref="E80:I80" si="26">$C80/E$79</f>
        <v>0.40696291917101846</v>
      </c>
      <c r="F80" s="15">
        <f t="shared" si="26"/>
        <v>0.39850449856480102</v>
      </c>
      <c r="G80" s="15">
        <f t="shared" si="26"/>
        <v>0.12956920237475916</v>
      </c>
      <c r="H80" s="15">
        <f t="shared" si="26"/>
        <v>6.3819688828283844E-2</v>
      </c>
      <c r="I80" s="16">
        <f t="shared" si="26"/>
        <v>2.8757629911574253E-2</v>
      </c>
      <c r="K80" s="50"/>
      <c r="L80">
        <v>5</v>
      </c>
      <c r="M80">
        <v>7.5013800000000002</v>
      </c>
      <c r="N80" s="44">
        <f>$M80/N$79</f>
        <v>1.4451771750249971</v>
      </c>
      <c r="O80" s="45">
        <f t="shared" ref="O80:S80" si="27">$M80/O$79</f>
        <v>0.61593753079121094</v>
      </c>
      <c r="P80" s="45">
        <f t="shared" si="27"/>
        <v>0.60313572881573974</v>
      </c>
      <c r="Q80" s="24">
        <f t="shared" si="27"/>
        <v>0.19610271800649898</v>
      </c>
      <c r="R80" s="24">
        <f t="shared" si="27"/>
        <v>9.659096615688896E-2</v>
      </c>
      <c r="S80" s="25">
        <f t="shared" si="27"/>
        <v>4.3524612992317864E-2</v>
      </c>
    </row>
    <row r="81" spans="1:19" x14ac:dyDescent="0.35">
      <c r="A81" s="50"/>
      <c r="B81">
        <v>7.5</v>
      </c>
      <c r="C81">
        <v>10.7133</v>
      </c>
      <c r="D81" s="17">
        <f t="shared" ref="D81:I83" si="28">$C81/D$79</f>
        <v>2.0639691135758089</v>
      </c>
      <c r="E81" s="35">
        <f t="shared" si="28"/>
        <v>0.87966794758104239</v>
      </c>
      <c r="F81" s="35">
        <f t="shared" si="28"/>
        <v>0.86138470568370951</v>
      </c>
      <c r="G81" s="18">
        <f t="shared" si="28"/>
        <v>0.28006943373339643</v>
      </c>
      <c r="H81" s="18">
        <f t="shared" si="28"/>
        <v>0.13794901707800411</v>
      </c>
      <c r="I81" s="19">
        <f t="shared" si="28"/>
        <v>6.2160860584399007E-2</v>
      </c>
      <c r="K81" s="50"/>
      <c r="L81">
        <v>7.5</v>
      </c>
      <c r="M81">
        <v>34.014200000000002</v>
      </c>
      <c r="N81" s="46">
        <f t="shared" ref="N81:S83" si="29">$M81/N$79</f>
        <v>6.553000310174296</v>
      </c>
      <c r="O81" s="23">
        <f t="shared" si="29"/>
        <v>2.7929024205997308</v>
      </c>
      <c r="P81" s="23">
        <f t="shared" si="29"/>
        <v>2.7348540278034621</v>
      </c>
      <c r="Q81" s="39">
        <f t="shared" si="29"/>
        <v>0.88920666208306443</v>
      </c>
      <c r="R81" s="23">
        <f t="shared" si="29"/>
        <v>0.43798133690782931</v>
      </c>
      <c r="S81" s="27">
        <f t="shared" si="29"/>
        <v>0.19735767168751595</v>
      </c>
    </row>
    <row r="82" spans="1:19" x14ac:dyDescent="0.35">
      <c r="A82" s="50"/>
      <c r="B82">
        <v>10</v>
      </c>
      <c r="C82">
        <v>37.118949999999998</v>
      </c>
      <c r="D82" s="10">
        <f t="shared" si="28"/>
        <v>7.1511454293602128</v>
      </c>
      <c r="E82" s="12">
        <f t="shared" si="28"/>
        <v>3.0478331198476036</v>
      </c>
      <c r="F82" s="18">
        <f t="shared" si="28"/>
        <v>2.9844861826923847</v>
      </c>
      <c r="G82" s="35">
        <f t="shared" si="28"/>
        <v>0.97037171621052853</v>
      </c>
      <c r="H82" s="18">
        <f t="shared" si="28"/>
        <v>0.47795942123039403</v>
      </c>
      <c r="I82" s="19">
        <f t="shared" si="28"/>
        <v>0.21537209599183046</v>
      </c>
      <c r="K82" s="50"/>
      <c r="L82">
        <v>10</v>
      </c>
      <c r="M82">
        <v>92.235100000000003</v>
      </c>
      <c r="N82" s="46">
        <f t="shared" si="29"/>
        <v>17.769538572389095</v>
      </c>
      <c r="O82" s="47">
        <f t="shared" si="29"/>
        <v>7.5734144579104674</v>
      </c>
      <c r="P82" s="47">
        <f t="shared" si="29"/>
        <v>7.4160066895548065</v>
      </c>
      <c r="Q82" s="23">
        <f t="shared" si="29"/>
        <v>2.4112301743947424</v>
      </c>
      <c r="R82" s="39">
        <f t="shared" si="29"/>
        <v>1.1876584605202334</v>
      </c>
      <c r="S82" s="27">
        <f t="shared" si="29"/>
        <v>0.53516780003249242</v>
      </c>
    </row>
    <row r="83" spans="1:19" x14ac:dyDescent="0.35">
      <c r="A83" s="50"/>
      <c r="B83">
        <v>12.5</v>
      </c>
      <c r="C83">
        <v>60.747799999999998</v>
      </c>
      <c r="D83" s="11">
        <f t="shared" si="28"/>
        <v>11.703357781232722</v>
      </c>
      <c r="E83" s="13">
        <f t="shared" si="28"/>
        <v>4.987995533221663</v>
      </c>
      <c r="F83" s="13">
        <f t="shared" si="28"/>
        <v>4.8843237680203897</v>
      </c>
      <c r="G83" s="20">
        <f t="shared" si="28"/>
        <v>1.5880822852482073</v>
      </c>
      <c r="H83" s="36">
        <f t="shared" si="28"/>
        <v>0.78221456504076037</v>
      </c>
      <c r="I83" s="37">
        <f t="shared" si="28"/>
        <v>0.35247174321721164</v>
      </c>
      <c r="K83" s="50"/>
      <c r="L83">
        <v>12.5</v>
      </c>
      <c r="M83">
        <v>207.54349999999999</v>
      </c>
      <c r="N83" s="48">
        <f t="shared" si="29"/>
        <v>39.984260099448434</v>
      </c>
      <c r="O83" s="49">
        <f t="shared" si="29"/>
        <v>17.041375176536274</v>
      </c>
      <c r="P83" s="49">
        <f t="shared" si="29"/>
        <v>16.687182909473918</v>
      </c>
      <c r="Q83" s="49">
        <f t="shared" si="29"/>
        <v>5.4256476081176821</v>
      </c>
      <c r="R83" s="29">
        <f t="shared" si="29"/>
        <v>2.6724185662614457</v>
      </c>
      <c r="S83" s="41">
        <f t="shared" si="29"/>
        <v>1.204211827233272</v>
      </c>
    </row>
  </sheetData>
  <mergeCells count="14">
    <mergeCell ref="K79:K83"/>
    <mergeCell ref="A80:A83"/>
    <mergeCell ref="D41:I41"/>
    <mergeCell ref="N41:S41"/>
    <mergeCell ref="K43:K49"/>
    <mergeCell ref="A44:A49"/>
    <mergeCell ref="A56:A59"/>
    <mergeCell ref="N53:S53"/>
    <mergeCell ref="K55:K59"/>
    <mergeCell ref="D65:I65"/>
    <mergeCell ref="N65:S65"/>
    <mergeCell ref="K67:K73"/>
    <mergeCell ref="A68:A73"/>
    <mergeCell ref="N77:S7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DE08BA8FF83C48AB8EE7C4C910696C" ma:contentTypeVersion="12" ma:contentTypeDescription="Create a new document." ma:contentTypeScope="" ma:versionID="c27f8b40cc86dc04b8ce7968f1014c8b">
  <xsd:schema xmlns:xsd="http://www.w3.org/2001/XMLSchema" xmlns:xs="http://www.w3.org/2001/XMLSchema" xmlns:p="http://schemas.microsoft.com/office/2006/metadata/properties" xmlns:ns1="http://schemas.microsoft.com/sharepoint/v3" xmlns:ns3="165b2156-7534-4c3a-aa83-50e4a0061196" xmlns:ns4="35044bcf-4a9f-4513-8388-d65d82c4a49d" targetNamespace="http://schemas.microsoft.com/office/2006/metadata/properties" ma:root="true" ma:fieldsID="04c89d6da8c736e52ec5efac04c7c66a" ns1:_="" ns3:_="" ns4:_="">
    <xsd:import namespace="http://schemas.microsoft.com/sharepoint/v3"/>
    <xsd:import namespace="165b2156-7534-4c3a-aa83-50e4a0061196"/>
    <xsd:import namespace="35044bcf-4a9f-4513-8388-d65d82c4a4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b2156-7534-4c3a-aa83-50e4a00611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44bcf-4a9f-4513-8388-d65d82c4a49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B7AC22-FC97-4289-A28A-D83FB5F4A9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F29F69-210D-4FE8-8B19-A30182528F46}">
  <ds:schemaRefs>
    <ds:schemaRef ds:uri="http://purl.org/dc/elements/1.1/"/>
    <ds:schemaRef ds:uri="35044bcf-4a9f-4513-8388-d65d82c4a49d"/>
    <ds:schemaRef ds:uri="http://schemas.microsoft.com/office/infopath/2007/PartnerControls"/>
    <ds:schemaRef ds:uri="165b2156-7534-4c3a-aa83-50e4a0061196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D631358-D216-4060-85FB-FD7332674E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65b2156-7534-4c3a-aa83-50e4a0061196"/>
    <ds:schemaRef ds:uri="35044bcf-4a9f-4513-8388-d65d82c4a4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Friedrich, Leanne M. (Fed)</dc:creator>
  <cp:lastModifiedBy>Friedrich, Leanne M. (Fed)</cp:lastModifiedBy>
  <dcterms:created xsi:type="dcterms:W3CDTF">2021-07-08T16:43:12Z</dcterms:created>
  <dcterms:modified xsi:type="dcterms:W3CDTF">2021-09-16T15:56:02Z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0x010100C4DE08BA8FF83C48AB8EE7C4C910696C</vt:lpwstr>
  </property>
</Properties>
</file>