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aydinmehmet\Desktop\"/>
    </mc:Choice>
  </mc:AlternateContent>
  <xr:revisionPtr revIDLastSave="0" documentId="13_ncr:1_{95433805-410A-47E9-9142-C0346514BBFA}" xr6:coauthVersionLast="47" xr6:coauthVersionMax="47" xr10:uidLastSave="{00000000-0000-0000-0000-000000000000}"/>
  <bookViews>
    <workbookView xWindow="-108" yWindow="-108" windowWidth="23256" windowHeight="12576" tabRatio="947" activeTab="1" xr2:uid="{B0435338-2CB5-4FBC-AA39-B6CC9E781214}"/>
  </bookViews>
  <sheets>
    <sheet name="Hücre Biçimlendirme" sheetId="1" r:id="rId1"/>
    <sheet name="Tablolar" sheetId="4" r:id="rId2"/>
    <sheet name="Tablo Biçimlendirme" sheetId="2" r:id="rId3"/>
    <sheet name="Koşullu Biçimlendirme" sheetId="3" r:id="rId4"/>
    <sheet name="Ad Yöneticisi" sheetId="5" r:id="rId5"/>
    <sheet name="Özel Listeler" sheetId="6" r:id="rId6"/>
    <sheet name="Özel Sıralama" sheetId="7" r:id="rId7"/>
    <sheet name="Benzersiz Kayıtlar" sheetId="9" r:id="rId8"/>
    <sheet name="Alt Toplam" sheetId="8" r:id="rId9"/>
    <sheet name="Formüller" sheetId="10" r:id="rId10"/>
    <sheet name="Formüller 2" sheetId="26" r:id="rId11"/>
    <sheet name="Yeni Formüller" sheetId="11" r:id="rId12"/>
    <sheet name="Formül Denetimleri" sheetId="16" r:id="rId13"/>
    <sheet name="Veri Doğrulama" sheetId="20" r:id="rId14"/>
    <sheet name="Verileri İçe ve Dışa Aktarma" sheetId="12" r:id="rId15"/>
    <sheet name="Pivot Table" sheetId="13" r:id="rId16"/>
    <sheet name="Pivot Chart" sheetId="19" r:id="rId17"/>
    <sheet name="Veri Birleştirme" sheetId="14" r:id="rId18"/>
    <sheet name="Gruplandırma" sheetId="15" r:id="rId19"/>
    <sheet name="Özel Yapıştırma" sheetId="17" r:id="rId20"/>
    <sheet name="Tahmin Araçları" sheetId="18" r:id="rId21"/>
    <sheet name="Makrolara Giriş" sheetId="21" r:id="rId22"/>
    <sheet name="Sayfa ve Kitap Koruma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8" l="1"/>
  <c r="E24" i="18"/>
  <c r="E25" i="18"/>
  <c r="E26" i="18"/>
  <c r="E27" i="18"/>
  <c r="D27" i="18"/>
  <c r="D26" i="18"/>
  <c r="D25" i="18"/>
  <c r="D24" i="18"/>
  <c r="D23" i="18"/>
  <c r="C27" i="18"/>
  <c r="C26" i="18"/>
  <c r="C25" i="18"/>
  <c r="C24" i="18"/>
  <c r="B24" i="18"/>
  <c r="C23" i="18"/>
  <c r="F23" i="18"/>
  <c r="F24" i="18"/>
  <c r="F25" i="18"/>
  <c r="F26" i="18"/>
  <c r="F27" i="18"/>
  <c r="B27" i="18"/>
  <c r="B26" i="18"/>
  <c r="B25" i="18"/>
  <c r="B23" i="18"/>
  <c r="G24" i="18" l="1"/>
  <c r="G25" i="18"/>
  <c r="G27" i="18"/>
  <c r="G23" i="18"/>
  <c r="G26" i="18"/>
  <c r="G28" i="18" l="1"/>
  <c r="B13" i="18"/>
  <c r="B10" i="18"/>
  <c r="D3" i="18" l="1"/>
  <c r="N7" i="15"/>
  <c r="N3" i="15"/>
  <c r="N4" i="15"/>
  <c r="N5" i="15"/>
  <c r="N6" i="15"/>
  <c r="N2" i="15"/>
  <c r="C7" i="15"/>
  <c r="D7" i="15"/>
  <c r="E7" i="15"/>
  <c r="F7" i="15"/>
  <c r="G7" i="15"/>
  <c r="H7" i="15"/>
  <c r="I7" i="15"/>
  <c r="J7" i="15"/>
  <c r="K7" i="15"/>
  <c r="L7" i="15"/>
  <c r="M7" i="15"/>
  <c r="B7" i="15"/>
  <c r="B7" i="16"/>
  <c r="C7" i="16"/>
  <c r="D7" i="16"/>
  <c r="E7" i="16" s="1"/>
  <c r="E6" i="16"/>
  <c r="E5" i="16"/>
  <c r="E4" i="16"/>
  <c r="E3" i="16"/>
  <c r="F4" i="16" l="1"/>
  <c r="F5" i="16"/>
  <c r="F6" i="16"/>
  <c r="F7" i="16"/>
  <c r="F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aydinmehmet</author>
  </authors>
  <commentList>
    <comment ref="H1" authorId="0" shapeId="0" xr:uid="{122F11E4-DA5B-4BD0-94A6-7B38924A7FEC}">
      <text>
        <r>
          <rPr>
            <b/>
            <sz val="9"/>
            <color indexed="81"/>
            <rFont val="Tahoma"/>
            <family val="2"/>
            <charset val="162"/>
          </rPr>
          <t>aydinmehmet:</t>
        </r>
        <r>
          <rPr>
            <sz val="9"/>
            <color indexed="81"/>
            <rFont val="Tahoma"/>
            <family val="2"/>
            <charset val="162"/>
          </rPr>
          <t xml:space="preserve">
-Tablo olarak biçimlendir
-Tabloyu yeniden adlandır
-Tasarım -&gt; Toplam Satırı
- Filtre Kaldırma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tc={D3D7BD15-9901-4CAD-9606-2DE499B06961}</author>
  </authors>
  <commentList>
    <comment ref="I1" authorId="0" shapeId="0" xr:uid="{D3D7BD15-9901-4CAD-9606-2DE499B06961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Sayfayı Koru
Yanıtla:
    Çalışma Kitabını Koru
Yanıtla:
    Aralığı Düzenlemeye İzin Ver
Yanıtla:
    Çalışma Kitabını Şifrele</t>
      </text>
    </comment>
  </commentList>
</comments>
</file>

<file path=xl/sharedStrings.xml><?xml version="1.0" encoding="utf-8"?>
<sst xmlns="http://schemas.openxmlformats.org/spreadsheetml/2006/main" count="1966" uniqueCount="313">
  <si>
    <t>Satış No</t>
  </si>
  <si>
    <t>Ürün Adı</t>
  </si>
  <si>
    <t>Satıcı Ad Soyad</t>
  </si>
  <si>
    <t>Ürün Fiyatı</t>
  </si>
  <si>
    <t>Satış Adedi</t>
  </si>
  <si>
    <t>Satış Tutarı</t>
  </si>
  <si>
    <t>Orkide</t>
  </si>
  <si>
    <t>Didem BALCI</t>
  </si>
  <si>
    <t>Karanfil</t>
  </si>
  <si>
    <t>Ahmet TAŞÇI</t>
  </si>
  <si>
    <t>Gül</t>
  </si>
  <si>
    <t>Yunus Emre BAŞEL</t>
  </si>
  <si>
    <t>Eda TÜRKMEN YILMAZ</t>
  </si>
  <si>
    <t>Seda BALBAL</t>
  </si>
  <si>
    <t>Nihan KORKMAZ</t>
  </si>
  <si>
    <t>Papatya</t>
  </si>
  <si>
    <t>Erdem GÜNEŞ</t>
  </si>
  <si>
    <t>!</t>
  </si>
  <si>
    <t>Ayşe SÖNMEZ</t>
  </si>
  <si>
    <t>Oca</t>
  </si>
  <si>
    <t>Şub</t>
  </si>
  <si>
    <t>Adana</t>
  </si>
  <si>
    <t>Şemsettin</t>
  </si>
  <si>
    <t>Kardo</t>
  </si>
  <si>
    <t>Adıyaman</t>
  </si>
  <si>
    <t>Şanlıurfa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</si>
  <si>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</si>
  <si>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</si>
  <si>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</si>
  <si>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</si>
  <si>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</si>
  <si>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</si>
  <si>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</si>
  <si>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</si>
  <si>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</si>
  <si>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</si>
  <si>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</si>
  <si>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</si>
  <si>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</si>
  <si>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</si>
  <si>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</si>
  <si>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</si>
  <si>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</si>
  <si>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</si>
  <si>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</si>
  <si>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</si>
  <si>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</si>
  <si>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</si>
  <si>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</si>
  <si>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</si>
  <si>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</si>
  <si>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</si>
  <si>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</si>
  <si>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Hakkâri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</si>
  <si>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</si>
  <si>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</si>
  <si>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</si>
  <si>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</si>
  <si>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</si>
  <si>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</si>
  <si>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</si>
  <si>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</si>
  <si>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</si>
  <si>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</si>
  <si>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</si>
  <si>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</si>
  <si>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</si>
  <si>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</si>
  <si>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</si>
  <si>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</si>
  <si>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</si>
  <si>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</si>
  <si>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</si>
  <si>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</si>
  <si>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</si>
  <si>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</si>
  <si>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</si>
  <si>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</si>
  <si>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</si>
  <si>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</si>
  <si>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</si>
  <si>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</si>
  <si>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</si>
  <si>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</si>
  <si>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</si>
  <si>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</si>
  <si>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</si>
  <si>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</si>
  <si>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</si>
  <si>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</si>
  <si>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</si>
  <si>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</si>
  <si>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</si>
  <si>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</si>
  <si>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</si>
  <si>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</si>
  <si>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</si>
  <si>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</si>
  <si>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</si>
  <si>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</si>
  <si>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</si>
  <si>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</si>
  <si>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</si>
  <si>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</si>
  <si>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Ad</t>
  </si>
  <si>
    <t>Soyad</t>
  </si>
  <si>
    <t>Bölge</t>
  </si>
  <si>
    <t>Ay</t>
  </si>
  <si>
    <t>Yıl</t>
  </si>
  <si>
    <t>Fiyat</t>
  </si>
  <si>
    <t>Adet</t>
  </si>
  <si>
    <t>Tutar</t>
  </si>
  <si>
    <t>Sümbül</t>
  </si>
  <si>
    <t>Serdar</t>
  </si>
  <si>
    <t>BAYRAM</t>
  </si>
  <si>
    <t>Ocak</t>
  </si>
  <si>
    <t>Açelya</t>
  </si>
  <si>
    <t>Ahmet</t>
  </si>
  <si>
    <t>BALCI</t>
  </si>
  <si>
    <t>Şubat</t>
  </si>
  <si>
    <t>Sibel</t>
  </si>
  <si>
    <t>KORKMAZ</t>
  </si>
  <si>
    <t>GÜRAL</t>
  </si>
  <si>
    <t>Mart</t>
  </si>
  <si>
    <t>Sedef</t>
  </si>
  <si>
    <t>BAKMAZ</t>
  </si>
  <si>
    <t>Nihan</t>
  </si>
  <si>
    <t>HALİÇ</t>
  </si>
  <si>
    <t>Ayşe Semra</t>
  </si>
  <si>
    <t>AKÇAAĞAÇ</t>
  </si>
  <si>
    <t>Nisan</t>
  </si>
  <si>
    <t>Lale</t>
  </si>
  <si>
    <t>Merve</t>
  </si>
  <si>
    <t>ALEV</t>
  </si>
  <si>
    <t>Erdoğan</t>
  </si>
  <si>
    <t>YILMAZ</t>
  </si>
  <si>
    <t>Özlem</t>
  </si>
  <si>
    <t>ALTIN</t>
  </si>
  <si>
    <t>Meliha</t>
  </si>
  <si>
    <t>DAL</t>
  </si>
  <si>
    <t>Burcu</t>
  </si>
  <si>
    <t>BOZ</t>
  </si>
  <si>
    <t>Mayıs</t>
  </si>
  <si>
    <t>Furkan</t>
  </si>
  <si>
    <t>KORAY</t>
  </si>
  <si>
    <t>Faruk</t>
  </si>
  <si>
    <t>KOÇ</t>
  </si>
  <si>
    <t>Haziran</t>
  </si>
  <si>
    <t>Arif</t>
  </si>
  <si>
    <t>KESKİN</t>
  </si>
  <si>
    <t>YAMAÇ</t>
  </si>
  <si>
    <t>Temmuz</t>
  </si>
  <si>
    <t>Orhan</t>
  </si>
  <si>
    <t>GEDİK</t>
  </si>
  <si>
    <t>Ağustos</t>
  </si>
  <si>
    <t>Burak</t>
  </si>
  <si>
    <t>Aykut</t>
  </si>
  <si>
    <t>DEMİROĞLU</t>
  </si>
  <si>
    <t>Ayşegül</t>
  </si>
  <si>
    <t>KAYA</t>
  </si>
  <si>
    <t>Aysel</t>
  </si>
  <si>
    <t>TÜRKMEN</t>
  </si>
  <si>
    <t>Aynur</t>
  </si>
  <si>
    <t>YÜZER</t>
  </si>
  <si>
    <t>Eylül</t>
  </si>
  <si>
    <t>Baki</t>
  </si>
  <si>
    <t>ÜNSAL</t>
  </si>
  <si>
    <t>Canan</t>
  </si>
  <si>
    <t>YÜCEL</t>
  </si>
  <si>
    <t>Ekim</t>
  </si>
  <si>
    <t>Damla</t>
  </si>
  <si>
    <t>TURAN</t>
  </si>
  <si>
    <t>Kasım</t>
  </si>
  <si>
    <t>Ersin</t>
  </si>
  <si>
    <t>SÖNMEZ</t>
  </si>
  <si>
    <t>Gürkan</t>
  </si>
  <si>
    <t>BAKAR</t>
  </si>
  <si>
    <t>Hakan</t>
  </si>
  <si>
    <t>ÇALIŞKAN</t>
  </si>
  <si>
    <t>Aralık</t>
  </si>
  <si>
    <t>İsmail</t>
  </si>
  <si>
    <t>GÜNDÜZ</t>
  </si>
  <si>
    <t>Mehmet</t>
  </si>
  <si>
    <t>GÜRCAN</t>
  </si>
  <si>
    <t>Müge</t>
  </si>
  <si>
    <t>DUMAN</t>
  </si>
  <si>
    <t>Nazlı</t>
  </si>
  <si>
    <t>KANDEMİR</t>
  </si>
  <si>
    <t>Nuray</t>
  </si>
  <si>
    <t>ÖZ</t>
  </si>
  <si>
    <t>Onur</t>
  </si>
  <si>
    <t>Özge</t>
  </si>
  <si>
    <t>UYSAL</t>
  </si>
  <si>
    <t>Samet</t>
  </si>
  <si>
    <t>KIZILDAĞ</t>
  </si>
  <si>
    <t>Sanem</t>
  </si>
  <si>
    <t>UYAR</t>
  </si>
  <si>
    <t>Sevda</t>
  </si>
  <si>
    <t>OLGUN</t>
  </si>
  <si>
    <t>Tarık</t>
  </si>
  <si>
    <t>AYAS</t>
  </si>
  <si>
    <t>Tülin</t>
  </si>
  <si>
    <t>ACAR</t>
  </si>
  <si>
    <t>Uğur</t>
  </si>
  <si>
    <t>YALDIZ</t>
  </si>
  <si>
    <t>Veli</t>
  </si>
  <si>
    <t>SARI</t>
  </si>
  <si>
    <t>Yasemin</t>
  </si>
  <si>
    <t>GİDEN</t>
  </si>
  <si>
    <t>Yılmaz</t>
  </si>
  <si>
    <t>GENÇ</t>
  </si>
  <si>
    <t>Zeynep</t>
  </si>
  <si>
    <t>ÇELİKER</t>
  </si>
  <si>
    <t>Ziya</t>
  </si>
  <si>
    <t>ARAŞ</t>
  </si>
  <si>
    <t>UZUN</t>
  </si>
  <si>
    <t>Ramazan</t>
  </si>
  <si>
    <t>Pınar</t>
  </si>
  <si>
    <t>KUZUCU</t>
  </si>
  <si>
    <t>AKPINAR</t>
  </si>
  <si>
    <t>Genel Toplam</t>
  </si>
  <si>
    <t>VSEÇORT</t>
  </si>
  <si>
    <t>VSEÇSAY</t>
  </si>
  <si>
    <t>VSEÇTOPLA</t>
  </si>
  <si>
    <t>Toplam</t>
  </si>
  <si>
    <t>EĞER, EĞERSAY, EĞERHATA, ETOPLA, DÜŞEYARA, İNDİS, KAÇINCI, SOLDAN, SAĞDAN, PARÇAAL, UZUNLUK, BİRLEŞTİR</t>
  </si>
  <si>
    <t>FİLTRE, BENZERSİZ, SIRALA, SIRALI, ÇAPRAZARA</t>
  </si>
  <si>
    <t>Aylık Çiçek Satışları</t>
  </si>
  <si>
    <t>Ürünler</t>
  </si>
  <si>
    <t>Oran</t>
  </si>
  <si>
    <t>Sıra No</t>
  </si>
  <si>
    <t>Satıcı</t>
  </si>
  <si>
    <t>Elif SU</t>
  </si>
  <si>
    <t>Bilgisayar</t>
  </si>
  <si>
    <t>Görkem GÖKÇE</t>
  </si>
  <si>
    <t>Tablet</t>
  </si>
  <si>
    <t>Faruk ÇETİN</t>
  </si>
  <si>
    <t>Tablettt</t>
  </si>
  <si>
    <t>Ayşegül SANDIK</t>
  </si>
  <si>
    <t>Akıllı Saat</t>
  </si>
  <si>
    <t>Onur AKSU</t>
  </si>
  <si>
    <t>Telefon</t>
  </si>
  <si>
    <t>Cem ADIGÜZEL</t>
  </si>
  <si>
    <t>Televizyon</t>
  </si>
  <si>
    <t>Melih CAN</t>
  </si>
  <si>
    <t>Gizem YÜCESOY</t>
  </si>
  <si>
    <t>Necdet DAL</t>
  </si>
  <si>
    <t>Cengiz SİYAH</t>
  </si>
  <si>
    <t>Ahmet BULUT</t>
  </si>
  <si>
    <t>Cansu GÜZEL</t>
  </si>
  <si>
    <t>Aynur DAL</t>
  </si>
  <si>
    <t>Nil ÖZTÜRK</t>
  </si>
  <si>
    <t>Zeynep KOÇ</t>
  </si>
  <si>
    <t>Mehmet BAL</t>
  </si>
  <si>
    <t>Yonca EV</t>
  </si>
  <si>
    <t>Özge BÜYÜKGÖZ</t>
  </si>
  <si>
    <t>Defne BEYAZ</t>
  </si>
  <si>
    <t>Alper TOK</t>
  </si>
  <si>
    <t>Klavye</t>
  </si>
  <si>
    <t>Kamera</t>
  </si>
  <si>
    <t>Ekran</t>
  </si>
  <si>
    <t>Selin</t>
  </si>
  <si>
    <t>Fare</t>
  </si>
  <si>
    <t>Hoparlör</t>
  </si>
  <si>
    <t>Ayşe</t>
  </si>
  <si>
    <t>Elif</t>
  </si>
  <si>
    <t>MüşteriID</t>
  </si>
  <si>
    <t>Tarih</t>
  </si>
  <si>
    <t>Marmara</t>
  </si>
  <si>
    <t>A100</t>
  </si>
  <si>
    <t>A104</t>
  </si>
  <si>
    <t>Alper</t>
  </si>
  <si>
    <t>Ege</t>
  </si>
  <si>
    <t>A105</t>
  </si>
  <si>
    <t>A108</t>
  </si>
  <si>
    <t>A109</t>
  </si>
  <si>
    <t>A103</t>
  </si>
  <si>
    <t>Doğu Anadolu</t>
  </si>
  <si>
    <t>A106</t>
  </si>
  <si>
    <t>Kaan</t>
  </si>
  <si>
    <t>İç Anadolu</t>
  </si>
  <si>
    <t>A107</t>
  </si>
  <si>
    <t>Akdeniz</t>
  </si>
  <si>
    <t>A102</t>
  </si>
  <si>
    <t>Monitör</t>
  </si>
  <si>
    <t>Recep</t>
  </si>
  <si>
    <t>Karadeniz</t>
  </si>
  <si>
    <t>Şube1</t>
  </si>
  <si>
    <t>Satış Rakamı</t>
  </si>
  <si>
    <t>Gelir Tutarı</t>
  </si>
  <si>
    <t>Gider Tutarı</t>
  </si>
  <si>
    <t>Şube2</t>
  </si>
  <si>
    <t>Şube3</t>
  </si>
  <si>
    <t>Şubeler Toplamı</t>
  </si>
  <si>
    <t>Kredi Tutarı</t>
  </si>
  <si>
    <t>Aylık Ödeme Tutarı</t>
  </si>
  <si>
    <t>Faiz Oranı</t>
  </si>
  <si>
    <t>HEDEF ARA</t>
  </si>
  <si>
    <t>Taksit Tutarı</t>
  </si>
  <si>
    <t>VERİ TABLOSU</t>
  </si>
  <si>
    <t>Şube4</t>
  </si>
  <si>
    <t>Şube5</t>
  </si>
  <si>
    <t>Personel Maaşı</t>
  </si>
  <si>
    <t>Ortalama Personel Maaşı</t>
  </si>
  <si>
    <t>Elektrik Faturası</t>
  </si>
  <si>
    <t>Elektrik Maliyeti</t>
  </si>
  <si>
    <t>Su Faturası</t>
  </si>
  <si>
    <t>Su Maliyeti</t>
  </si>
  <si>
    <t>Doğal Gaz Faturası</t>
  </si>
  <si>
    <t>Doğal Gaz Maliyeti</t>
  </si>
  <si>
    <t>Kira Gideri</t>
  </si>
  <si>
    <t>Kira Maliyeti</t>
  </si>
  <si>
    <t>SENARYOLAR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</si>
</sst>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₺&quot;#,##0.00;[Red]\-&quot;₺&quot;#,##0.00"/>
    <numFmt numFmtId="44" formatCode="_-&quot;₺&quot;* #,##0.00_-;\-&quot;₺&quot;* #,##0.00_-;_-&quot;₺&quot;* &quot;-&quot;??_-;_-@_-"/>
    <numFmt numFmtId="164" formatCode="dd/mm/yyyy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8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242424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6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F7EFFF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222B35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75200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44" fontId="1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</cellStyleXfs>
  <cellXfs count="88">
    <xf numFmtId="0" fontId="0" fillId="0" borderId="0" xfId="0"/>
    <xf numFmtId="0" fontId="0" fillId="5" borderId="0" xfId="0" applyFill="1" applyAlignment="1">
      <alignment horizontal="center" vertical="center"/>
    </xf>
    <xf numFmtId="8" fontId="0" fillId="0" borderId="0" xfId="0" applyNumberFormat="1"/>
    <xf numFmtId="0" fontId="13" fillId="0" borderId="0" xfId="0" applyFont="1"/>
    <xf numFmtId="0" fontId="11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/>
    <xf numFmtId="14" fontId="0" fillId="8" borderId="3" xfId="0" applyNumberFormat="1" applyFill="1" applyBorder="1"/>
    <xf numFmtId="44" fontId="0" fillId="8" borderId="3" xfId="6" applyFont="1" applyFill="1" applyBorder="1"/>
    <xf numFmtId="0" fontId="0" fillId="8" borderId="4" xfId="0" applyFill="1" applyBorder="1" applyAlignment="1">
      <alignment horizontal="center" vertical="center"/>
    </xf>
    <xf numFmtId="0" fontId="0" fillId="8" borderId="4" xfId="0" applyFill="1" applyBorder="1"/>
    <xf numFmtId="14" fontId="0" fillId="8" borderId="4" xfId="0" applyNumberFormat="1" applyFill="1" applyBorder="1"/>
    <xf numFmtId="44" fontId="0" fillId="8" borderId="4" xfId="6" applyFont="1" applyFill="1" applyBorder="1"/>
    <xf numFmtId="0" fontId="12" fillId="9" borderId="2" xfId="0" applyFont="1" applyFill="1" applyBorder="1" applyAlignment="1">
      <alignment horizontal="center" vertical="center"/>
    </xf>
    <xf numFmtId="0" fontId="7" fillId="10" borderId="3" xfId="0" applyFont="1" applyFill="1" applyBorder="1"/>
    <xf numFmtId="8" fontId="7" fillId="10" borderId="3" xfId="0" applyNumberFormat="1" applyFont="1" applyFill="1" applyBorder="1"/>
    <xf numFmtId="0" fontId="7" fillId="10" borderId="4" xfId="0" applyFont="1" applyFill="1" applyBorder="1"/>
    <xf numFmtId="8" fontId="7" fillId="10" borderId="4" xfId="0" applyNumberFormat="1" applyFont="1" applyFill="1" applyBorder="1"/>
    <xf numFmtId="0" fontId="12" fillId="9" borderId="5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left" vertical="center"/>
    </xf>
    <xf numFmtId="17" fontId="0" fillId="8" borderId="3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1" fontId="0" fillId="14" borderId="4" xfId="1" applyNumberFormat="1" applyFont="1" applyFill="1" applyBorder="1" applyAlignment="1">
      <alignment vertical="center"/>
    </xf>
    <xf numFmtId="1" fontId="0" fillId="13" borderId="3" xfId="0" applyNumberFormat="1" applyFill="1" applyBorder="1" applyAlignment="1">
      <alignment horizontal="right" vertical="center"/>
    </xf>
    <xf numFmtId="9" fontId="0" fillId="13" borderId="3" xfId="2" applyFont="1" applyFill="1" applyBorder="1" applyAlignment="1">
      <alignment horizontal="center" vertical="center"/>
    </xf>
    <xf numFmtId="1" fontId="15" fillId="13" borderId="4" xfId="1" applyNumberFormat="1" applyFont="1" applyFill="1" applyBorder="1" applyAlignment="1">
      <alignment horizontal="right" vertical="center"/>
    </xf>
    <xf numFmtId="0" fontId="0" fillId="13" borderId="4" xfId="0" applyFill="1" applyBorder="1" applyAlignment="1">
      <alignment vertical="center"/>
    </xf>
    <xf numFmtId="0" fontId="11" fillId="1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6" fillId="16" borderId="2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vertical="center"/>
    </xf>
    <xf numFmtId="3" fontId="7" fillId="17" borderId="4" xfId="0" applyNumberFormat="1" applyFont="1" applyFill="1" applyBorder="1" applyAlignment="1">
      <alignment vertical="center"/>
    </xf>
    <xf numFmtId="0" fontId="5" fillId="18" borderId="2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164" fontId="0" fillId="14" borderId="4" xfId="0" applyNumberFormat="1" applyFill="1" applyBorder="1" applyAlignment="1">
      <alignment horizontal="center" vertical="center"/>
    </xf>
    <xf numFmtId="3" fontId="0" fillId="14" borderId="4" xfId="0" applyNumberFormat="1" applyFill="1" applyBorder="1" applyAlignment="1">
      <alignment vertical="center"/>
    </xf>
    <xf numFmtId="0" fontId="7" fillId="20" borderId="4" xfId="0" applyFont="1" applyFill="1" applyBorder="1" applyAlignment="1">
      <alignment vertical="center"/>
    </xf>
    <xf numFmtId="3" fontId="7" fillId="20" borderId="4" xfId="0" applyNumberFormat="1" applyFont="1" applyFill="1" applyBorder="1" applyAlignment="1">
      <alignment vertical="center"/>
    </xf>
    <xf numFmtId="0" fontId="7" fillId="22" borderId="4" xfId="0" applyFont="1" applyFill="1" applyBorder="1" applyAlignment="1">
      <alignment vertical="center"/>
    </xf>
    <xf numFmtId="3" fontId="7" fillId="22" borderId="4" xfId="0" applyNumberFormat="1" applyFont="1" applyFill="1" applyBorder="1" applyAlignment="1">
      <alignment vertical="center"/>
    </xf>
    <xf numFmtId="0" fontId="7" fillId="24" borderId="4" xfId="0" applyFont="1" applyFill="1" applyBorder="1" applyAlignment="1">
      <alignment vertical="center"/>
    </xf>
    <xf numFmtId="3" fontId="7" fillId="24" borderId="4" xfId="0" applyNumberFormat="1" applyFont="1" applyFill="1" applyBorder="1" applyAlignment="1">
      <alignment vertical="center"/>
    </xf>
    <xf numFmtId="0" fontId="7" fillId="26" borderId="4" xfId="0" applyFont="1" applyFill="1" applyBorder="1" applyAlignment="1">
      <alignment vertical="center"/>
    </xf>
    <xf numFmtId="3" fontId="7" fillId="26" borderId="4" xfId="0" applyNumberFormat="1" applyFont="1" applyFill="1" applyBorder="1" applyAlignment="1">
      <alignment vertical="center"/>
    </xf>
    <xf numFmtId="1" fontId="0" fillId="0" borderId="0" xfId="0" applyNumberFormat="1"/>
    <xf numFmtId="1" fontId="2" fillId="2" borderId="0" xfId="3" applyNumberFormat="1"/>
    <xf numFmtId="1" fontId="3" fillId="3" borderId="0" xfId="4" applyNumberFormat="1"/>
    <xf numFmtId="1" fontId="4" fillId="4" borderId="1" xfId="5" applyNumberFormat="1"/>
    <xf numFmtId="0" fontId="15" fillId="0" borderId="0" xfId="7"/>
    <xf numFmtId="0" fontId="17" fillId="6" borderId="4" xfId="7" applyFont="1" applyFill="1" applyBorder="1" applyAlignment="1">
      <alignment vertical="center"/>
    </xf>
    <xf numFmtId="0" fontId="17" fillId="6" borderId="4" xfId="7" applyFont="1" applyFill="1" applyBorder="1" applyAlignment="1">
      <alignment horizontal="center" vertical="center"/>
    </xf>
    <xf numFmtId="3" fontId="15" fillId="0" borderId="4" xfId="7" applyNumberFormat="1" applyBorder="1" applyAlignment="1">
      <alignment vertical="center"/>
    </xf>
    <xf numFmtId="0" fontId="15" fillId="0" borderId="4" xfId="7" applyBorder="1" applyAlignment="1">
      <alignment vertical="center"/>
    </xf>
    <xf numFmtId="10" fontId="15" fillId="0" borderId="4" xfId="8" applyNumberFormat="1" applyFont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3" fontId="0" fillId="0" borderId="4" xfId="0" applyNumberFormat="1" applyBorder="1" applyAlignment="1">
      <alignment vertical="center"/>
    </xf>
    <xf numFmtId="10" fontId="0" fillId="0" borderId="4" xfId="8" applyNumberFormat="1" applyFon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17" fillId="7" borderId="0" xfId="0" applyFont="1" applyFill="1" applyAlignment="1">
      <alignment horizontal="center" vertical="center"/>
    </xf>
    <xf numFmtId="0" fontId="17" fillId="7" borderId="8" xfId="0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/>
    <xf numFmtId="0" fontId="17" fillId="6" borderId="0" xfId="7" applyFont="1" applyFill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0" fontId="17" fillId="27" borderId="4" xfId="0" applyFont="1" applyFill="1" applyBorder="1" applyAlignment="1">
      <alignment vertical="center"/>
    </xf>
    <xf numFmtId="3" fontId="5" fillId="6" borderId="4" xfId="0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vertical="center"/>
    </xf>
    <xf numFmtId="0" fontId="14" fillId="11" borderId="2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6" fillId="19" borderId="7" xfId="0" applyFont="1" applyFill="1" applyBorder="1" applyAlignment="1">
      <alignment horizontal="center" vertical="center"/>
    </xf>
    <xf numFmtId="0" fontId="16" fillId="21" borderId="6" xfId="0" applyFont="1" applyFill="1" applyBorder="1" applyAlignment="1">
      <alignment horizontal="center" vertical="center"/>
    </xf>
    <xf numFmtId="0" fontId="16" fillId="21" borderId="7" xfId="0" applyFont="1" applyFill="1" applyBorder="1" applyAlignment="1">
      <alignment horizontal="center" vertical="center"/>
    </xf>
    <xf numFmtId="0" fontId="16" fillId="23" borderId="6" xfId="0" applyFont="1" applyFill="1" applyBorder="1" applyAlignment="1">
      <alignment horizontal="center" vertical="center"/>
    </xf>
    <xf numFmtId="0" fontId="16" fillId="23" borderId="7" xfId="0" applyFont="1" applyFill="1" applyBorder="1" applyAlignment="1">
      <alignment horizontal="center" vertical="center"/>
    </xf>
    <xf numFmtId="0" fontId="16" fillId="25" borderId="6" xfId="0" applyFont="1" applyFill="1" applyBorder="1" applyAlignment="1">
      <alignment horizontal="center" vertical="center"/>
    </xf>
    <xf numFmtId="0" fontId="16" fillId="25" borderId="7" xfId="0" applyFont="1" applyFill="1" applyBorder="1" applyAlignment="1">
      <alignment horizontal="center" vertical="center"/>
    </xf>
  </cellXfs>
  <cellStyles count="9">
    <cellStyle name="Çıkış" xfId="5" builtinId="21"/>
    <cellStyle name="İyi" xfId="3" builtinId="26"/>
    <cellStyle name="Normal" xfId="0" builtinId="0"/>
    <cellStyle name="Normal 2" xfId="7" xr:uid="{F1198B1C-0507-4106-BAEB-731BA6B426AD}"/>
    <cellStyle name="Nötr" xfId="4" builtinId="28"/>
    <cellStyle name="ParaBirimi" xfId="1" builtinId="4"/>
    <cellStyle name="ParaBirimi 2" xfId="6" xr:uid="{5A6B03D5-43D3-42C0-8F85-67823240C395}"/>
    <cellStyle name="Yüzde" xfId="2" builtinId="5"/>
    <cellStyle name="Yüzde 2" xfId="8" xr:uid="{CA0823AD-330E-473D-8C4C-03EC9965EE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hmet Aydın" id="{DFC44EF2-4B81-492B-9F0B-57202A9E02F3}" userId="S::mehmet.aydin@albarakatech.com::2dd18fc8-606a-447f-8a2f-4424b000080e" providerId="AD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11-04T00:20:53.98" personId="{DFC44EF2-4B81-492B-9F0B-57202A9E02F3}" id="{D3D7BD15-9901-4CAD-9606-2DE499B06961}">
    <text>Sayfayı Koru</text>
  </threadedComment>
  <threadedComment ref="I1" dT="2023-11-04T00:21:41.48" personId="{DFC44EF2-4B81-492B-9F0B-57202A9E02F3}" id="{AD224926-DAF8-4671-8F1B-48A57F7B3610}" parentId="{D3D7BD15-9901-4CAD-9606-2DE499B06961}">
    <text>Çalışma Kitabını Koru</text>
  </threadedComment>
  <threadedComment ref="I1" dT="2023-11-04T00:21:54.45" personId="{DFC44EF2-4B81-492B-9F0B-57202A9E02F3}" id="{2BC83A54-A72C-40A5-99D2-213AF7805136}" parentId="{D3D7BD15-9901-4CAD-9606-2DE499B06961}">
    <text>Aralığı Düzenlemeye İzin Ver</text>
  </threadedComment>
  <threadedComment ref="I1" dT="2023-11-04T00:22:04.74" personId="{DFC44EF2-4B81-492B-9F0B-57202A9E02F3}" id="{16491800-40A2-4733-965D-0FBFFBD206BB}" parentId="{D3D7BD15-9901-4CAD-9606-2DE499B06961}">
    <text>Çalışma Kitabını Şifrele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BB59-5587-4905-B8C3-CD57FA19561B}">
  <sheetPr codeName="Sayfa2"/>
  <dimension ref="A1"/>
  <sheetViews>
    <sheetView workbookViewId="0">
      <selection activeCell="B22" sqref="B22"/>
    </sheetView>
  </sheetViews>
  <sheetFormatPr defaultRowHeight="14.4" x14ac:dyDescent="0.3"/>
  <sheetData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7F85-B756-433F-8155-BC60F9C10436}">
  <sheetPr codeName="Sayfa11"/>
  <dimension ref="A1:I51"/>
  <sheetViews>
    <sheetView topLeftCell="A15" workbookViewId="0">
      <selection sqref="A1:E51"/>
    </sheetView>
  </sheetViews>
  <sheetFormatPr defaultRowHeight="14.4" x14ac:dyDescent="0.3"/>
  <sheetData>
    <row r="1" spans="1:9" ht="15" thickBot="1" x14ac:dyDescent="0.35">
      <c r="A1" s="14" t="s">
        <v>1</v>
      </c>
      <c r="B1" s="14" t="s">
        <v>106</v>
      </c>
      <c r="C1" s="14" t="s">
        <v>109</v>
      </c>
      <c r="D1" s="14" t="s">
        <v>110</v>
      </c>
      <c r="E1" s="14" t="s">
        <v>111</v>
      </c>
      <c r="G1" s="19" t="s">
        <v>1</v>
      </c>
      <c r="H1" s="19" t="s">
        <v>224</v>
      </c>
    </row>
    <row r="2" spans="1:9" x14ac:dyDescent="0.3">
      <c r="A2" s="15" t="s">
        <v>112</v>
      </c>
      <c r="B2" s="15" t="s">
        <v>57</v>
      </c>
      <c r="C2" s="16">
        <v>24</v>
      </c>
      <c r="D2" s="15">
        <v>18</v>
      </c>
      <c r="E2" s="16">
        <v>432</v>
      </c>
      <c r="G2" t="s">
        <v>112</v>
      </c>
      <c r="I2" t="s">
        <v>223</v>
      </c>
    </row>
    <row r="3" spans="1:9" x14ac:dyDescent="0.3">
      <c r="A3" s="17" t="s">
        <v>116</v>
      </c>
      <c r="B3" s="17" t="s">
        <v>45</v>
      </c>
      <c r="C3" s="18">
        <v>32</v>
      </c>
      <c r="D3" s="17">
        <v>8</v>
      </c>
      <c r="E3" s="16">
        <v>256</v>
      </c>
    </row>
    <row r="4" spans="1:9" x14ac:dyDescent="0.3">
      <c r="A4" s="17" t="s">
        <v>112</v>
      </c>
      <c r="B4" s="17" t="s">
        <v>49</v>
      </c>
      <c r="C4" s="18">
        <v>24</v>
      </c>
      <c r="D4" s="17">
        <v>16</v>
      </c>
      <c r="E4" s="16">
        <v>384</v>
      </c>
      <c r="G4" s="19" t="s">
        <v>1</v>
      </c>
      <c r="H4" s="19" t="s">
        <v>224</v>
      </c>
    </row>
    <row r="5" spans="1:9" x14ac:dyDescent="0.3">
      <c r="A5" s="17" t="s">
        <v>15</v>
      </c>
      <c r="B5" s="17" t="s">
        <v>57</v>
      </c>
      <c r="C5" s="18">
        <v>8</v>
      </c>
      <c r="D5" s="17">
        <v>24</v>
      </c>
      <c r="E5" s="16">
        <v>192</v>
      </c>
      <c r="G5" t="s">
        <v>112</v>
      </c>
      <c r="I5" t="s">
        <v>221</v>
      </c>
    </row>
    <row r="6" spans="1:9" x14ac:dyDescent="0.3">
      <c r="A6" s="17" t="s">
        <v>116</v>
      </c>
      <c r="B6" s="17" t="s">
        <v>57</v>
      </c>
      <c r="C6" s="18">
        <v>32</v>
      </c>
      <c r="D6" s="17">
        <v>4</v>
      </c>
      <c r="E6" s="16">
        <v>128</v>
      </c>
    </row>
    <row r="7" spans="1:9" x14ac:dyDescent="0.3">
      <c r="A7" s="17" t="s">
        <v>15</v>
      </c>
      <c r="B7" s="17" t="s">
        <v>57</v>
      </c>
      <c r="C7" s="18">
        <v>8</v>
      </c>
      <c r="D7" s="17">
        <v>27</v>
      </c>
      <c r="E7" s="16">
        <v>216</v>
      </c>
      <c r="G7" s="19" t="s">
        <v>1</v>
      </c>
      <c r="H7" s="19" t="s">
        <v>224</v>
      </c>
    </row>
    <row r="8" spans="1:9" x14ac:dyDescent="0.3">
      <c r="A8" s="17" t="s">
        <v>8</v>
      </c>
      <c r="B8" s="17" t="s">
        <v>49</v>
      </c>
      <c r="C8" s="18">
        <v>17</v>
      </c>
      <c r="D8" s="17">
        <v>17</v>
      </c>
      <c r="E8" s="16">
        <v>289</v>
      </c>
      <c r="G8" t="s">
        <v>112</v>
      </c>
      <c r="I8" t="s">
        <v>222</v>
      </c>
    </row>
    <row r="9" spans="1:9" x14ac:dyDescent="0.3">
      <c r="A9" s="17" t="s">
        <v>131</v>
      </c>
      <c r="B9" s="17" t="s">
        <v>45</v>
      </c>
      <c r="C9" s="18">
        <v>42</v>
      </c>
      <c r="D9" s="17">
        <v>8</v>
      </c>
      <c r="E9" s="16">
        <v>336</v>
      </c>
    </row>
    <row r="10" spans="1:9" x14ac:dyDescent="0.3">
      <c r="A10" s="17" t="s">
        <v>131</v>
      </c>
      <c r="B10" s="17" t="s">
        <v>45</v>
      </c>
      <c r="C10" s="18">
        <v>42</v>
      </c>
      <c r="D10" s="17">
        <v>4</v>
      </c>
      <c r="E10" s="18">
        <v>168</v>
      </c>
    </row>
    <row r="11" spans="1:9" x14ac:dyDescent="0.3">
      <c r="A11" s="17" t="s">
        <v>112</v>
      </c>
      <c r="B11" s="17" t="s">
        <v>49</v>
      </c>
      <c r="C11" s="18">
        <v>24</v>
      </c>
      <c r="D11" s="17">
        <v>11</v>
      </c>
      <c r="E11" s="18">
        <v>264</v>
      </c>
    </row>
    <row r="12" spans="1:9" x14ac:dyDescent="0.3">
      <c r="A12" s="17" t="s">
        <v>116</v>
      </c>
      <c r="B12" s="17" t="s">
        <v>57</v>
      </c>
      <c r="C12" s="18">
        <v>32</v>
      </c>
      <c r="D12" s="17">
        <v>7</v>
      </c>
      <c r="E12" s="18">
        <v>224</v>
      </c>
    </row>
    <row r="13" spans="1:9" x14ac:dyDescent="0.3">
      <c r="A13" s="17" t="s">
        <v>8</v>
      </c>
      <c r="B13" s="17" t="s">
        <v>57</v>
      </c>
      <c r="C13" s="18">
        <v>17</v>
      </c>
      <c r="D13" s="17">
        <v>14</v>
      </c>
      <c r="E13" s="18">
        <v>238</v>
      </c>
    </row>
    <row r="14" spans="1:9" x14ac:dyDescent="0.3">
      <c r="A14" s="17" t="s">
        <v>131</v>
      </c>
      <c r="B14" s="17" t="s">
        <v>49</v>
      </c>
      <c r="C14" s="18">
        <v>42</v>
      </c>
      <c r="D14" s="17">
        <v>4</v>
      </c>
      <c r="E14" s="18">
        <v>168</v>
      </c>
    </row>
    <row r="15" spans="1:9" x14ac:dyDescent="0.3">
      <c r="A15" s="17" t="s">
        <v>112</v>
      </c>
      <c r="B15" s="17" t="s">
        <v>45</v>
      </c>
      <c r="C15" s="18">
        <v>24</v>
      </c>
      <c r="D15" s="17">
        <v>9</v>
      </c>
      <c r="E15" s="18">
        <v>216</v>
      </c>
    </row>
    <row r="16" spans="1:9" x14ac:dyDescent="0.3">
      <c r="A16" s="17" t="s">
        <v>116</v>
      </c>
      <c r="B16" s="17" t="s">
        <v>57</v>
      </c>
      <c r="C16" s="18">
        <v>32</v>
      </c>
      <c r="D16" s="17">
        <v>6</v>
      </c>
      <c r="E16" s="18">
        <v>192</v>
      </c>
    </row>
    <row r="17" spans="1:5" x14ac:dyDescent="0.3">
      <c r="A17" s="17" t="s">
        <v>131</v>
      </c>
      <c r="B17" s="17" t="s">
        <v>45</v>
      </c>
      <c r="C17" s="18">
        <v>42</v>
      </c>
      <c r="D17" s="17">
        <v>3</v>
      </c>
      <c r="E17" s="18">
        <v>126</v>
      </c>
    </row>
    <row r="18" spans="1:5" x14ac:dyDescent="0.3">
      <c r="A18" s="17" t="s">
        <v>8</v>
      </c>
      <c r="B18" s="17" t="s">
        <v>57</v>
      </c>
      <c r="C18" s="18">
        <v>17</v>
      </c>
      <c r="D18" s="17">
        <v>10</v>
      </c>
      <c r="E18" s="18">
        <v>170</v>
      </c>
    </row>
    <row r="19" spans="1:5" x14ac:dyDescent="0.3">
      <c r="A19" s="17" t="s">
        <v>8</v>
      </c>
      <c r="B19" s="17" t="s">
        <v>49</v>
      </c>
      <c r="C19" s="18">
        <v>17</v>
      </c>
      <c r="D19" s="17">
        <v>1</v>
      </c>
      <c r="E19" s="18">
        <v>17</v>
      </c>
    </row>
    <row r="20" spans="1:5" x14ac:dyDescent="0.3">
      <c r="A20" s="17" t="s">
        <v>112</v>
      </c>
      <c r="B20" s="17" t="s">
        <v>57</v>
      </c>
      <c r="C20" s="18">
        <v>24</v>
      </c>
      <c r="D20" s="17">
        <v>2</v>
      </c>
      <c r="E20" s="18">
        <v>48</v>
      </c>
    </row>
    <row r="21" spans="1:5" x14ac:dyDescent="0.3">
      <c r="A21" s="17" t="s">
        <v>112</v>
      </c>
      <c r="B21" s="17" t="s">
        <v>57</v>
      </c>
      <c r="C21" s="18">
        <v>24</v>
      </c>
      <c r="D21" s="17">
        <v>6</v>
      </c>
      <c r="E21" s="18">
        <v>144</v>
      </c>
    </row>
    <row r="22" spans="1:5" x14ac:dyDescent="0.3">
      <c r="A22" s="17" t="s">
        <v>112</v>
      </c>
      <c r="B22" s="17" t="s">
        <v>45</v>
      </c>
      <c r="C22" s="18">
        <v>24</v>
      </c>
      <c r="D22" s="17">
        <v>5</v>
      </c>
      <c r="E22" s="18">
        <v>120</v>
      </c>
    </row>
    <row r="23" spans="1:5" x14ac:dyDescent="0.3">
      <c r="A23" s="17" t="s">
        <v>131</v>
      </c>
      <c r="B23" s="17" t="s">
        <v>49</v>
      </c>
      <c r="C23" s="18">
        <v>42</v>
      </c>
      <c r="D23" s="17">
        <v>12</v>
      </c>
      <c r="E23" s="18">
        <v>504</v>
      </c>
    </row>
    <row r="24" spans="1:5" x14ac:dyDescent="0.3">
      <c r="A24" s="17" t="s">
        <v>116</v>
      </c>
      <c r="B24" s="17" t="s">
        <v>45</v>
      </c>
      <c r="C24" s="18">
        <v>32</v>
      </c>
      <c r="D24" s="17">
        <v>11</v>
      </c>
      <c r="E24" s="18">
        <v>352</v>
      </c>
    </row>
    <row r="25" spans="1:5" x14ac:dyDescent="0.3">
      <c r="A25" s="17" t="s">
        <v>116</v>
      </c>
      <c r="B25" s="17" t="s">
        <v>57</v>
      </c>
      <c r="C25" s="18">
        <v>32</v>
      </c>
      <c r="D25" s="17">
        <v>13</v>
      </c>
      <c r="E25" s="18">
        <v>416</v>
      </c>
    </row>
    <row r="26" spans="1:5" x14ac:dyDescent="0.3">
      <c r="A26" s="17" t="s">
        <v>131</v>
      </c>
      <c r="B26" s="17" t="s">
        <v>57</v>
      </c>
      <c r="C26" s="18">
        <v>42</v>
      </c>
      <c r="D26" s="17">
        <v>19</v>
      </c>
      <c r="E26" s="18">
        <v>798</v>
      </c>
    </row>
    <row r="27" spans="1:5" x14ac:dyDescent="0.3">
      <c r="A27" s="17" t="s">
        <v>8</v>
      </c>
      <c r="B27" s="17" t="s">
        <v>45</v>
      </c>
      <c r="C27" s="18">
        <v>17</v>
      </c>
      <c r="D27" s="17">
        <v>13</v>
      </c>
      <c r="E27" s="18">
        <v>221</v>
      </c>
    </row>
    <row r="28" spans="1:5" x14ac:dyDescent="0.3">
      <c r="A28" s="17" t="s">
        <v>8</v>
      </c>
      <c r="B28" s="17" t="s">
        <v>49</v>
      </c>
      <c r="C28" s="18">
        <v>17</v>
      </c>
      <c r="D28" s="17">
        <v>11</v>
      </c>
      <c r="E28" s="18">
        <v>187</v>
      </c>
    </row>
    <row r="29" spans="1:5" x14ac:dyDescent="0.3">
      <c r="A29" s="17" t="s">
        <v>116</v>
      </c>
      <c r="B29" s="17" t="s">
        <v>49</v>
      </c>
      <c r="C29" s="18">
        <v>32</v>
      </c>
      <c r="D29" s="17">
        <v>8</v>
      </c>
      <c r="E29" s="18">
        <v>256</v>
      </c>
    </row>
    <row r="30" spans="1:5" x14ac:dyDescent="0.3">
      <c r="A30" s="17" t="s">
        <v>112</v>
      </c>
      <c r="B30" s="17" t="s">
        <v>45</v>
      </c>
      <c r="C30" s="18">
        <v>24</v>
      </c>
      <c r="D30" s="17">
        <v>7</v>
      </c>
      <c r="E30" s="18">
        <v>168</v>
      </c>
    </row>
    <row r="31" spans="1:5" x14ac:dyDescent="0.3">
      <c r="A31" s="17" t="s">
        <v>15</v>
      </c>
      <c r="B31" s="17" t="s">
        <v>57</v>
      </c>
      <c r="C31" s="18">
        <v>10</v>
      </c>
      <c r="D31" s="17">
        <v>4</v>
      </c>
      <c r="E31" s="18">
        <v>40</v>
      </c>
    </row>
    <row r="32" spans="1:5" x14ac:dyDescent="0.3">
      <c r="A32" s="17" t="s">
        <v>112</v>
      </c>
      <c r="B32" s="17" t="s">
        <v>57</v>
      </c>
      <c r="C32" s="18">
        <v>27</v>
      </c>
      <c r="D32" s="17">
        <v>9</v>
      </c>
      <c r="E32" s="18">
        <v>243</v>
      </c>
    </row>
    <row r="33" spans="1:5" x14ac:dyDescent="0.3">
      <c r="A33" s="17" t="s">
        <v>8</v>
      </c>
      <c r="B33" s="17" t="s">
        <v>57</v>
      </c>
      <c r="C33" s="18">
        <v>19</v>
      </c>
      <c r="D33" s="17">
        <v>4</v>
      </c>
      <c r="E33" s="18">
        <v>76</v>
      </c>
    </row>
    <row r="34" spans="1:5" x14ac:dyDescent="0.3">
      <c r="A34" s="17" t="s">
        <v>131</v>
      </c>
      <c r="B34" s="17" t="s">
        <v>57</v>
      </c>
      <c r="C34" s="18">
        <v>48</v>
      </c>
      <c r="D34" s="17">
        <v>9</v>
      </c>
      <c r="E34" s="18">
        <v>432</v>
      </c>
    </row>
    <row r="35" spans="1:5" x14ac:dyDescent="0.3">
      <c r="A35" s="17" t="s">
        <v>116</v>
      </c>
      <c r="B35" s="17" t="s">
        <v>57</v>
      </c>
      <c r="C35" s="18">
        <v>35</v>
      </c>
      <c r="D35" s="17">
        <v>8</v>
      </c>
      <c r="E35" s="18">
        <v>280</v>
      </c>
    </row>
    <row r="36" spans="1:5" x14ac:dyDescent="0.3">
      <c r="A36" s="17" t="s">
        <v>116</v>
      </c>
      <c r="B36" s="17" t="s">
        <v>45</v>
      </c>
      <c r="C36" s="18">
        <v>35</v>
      </c>
      <c r="D36" s="17">
        <v>11</v>
      </c>
      <c r="E36" s="18">
        <v>385</v>
      </c>
    </row>
    <row r="37" spans="1:5" x14ac:dyDescent="0.3">
      <c r="A37" s="17" t="s">
        <v>8</v>
      </c>
      <c r="B37" s="17" t="s">
        <v>49</v>
      </c>
      <c r="C37" s="18">
        <v>19</v>
      </c>
      <c r="D37" s="17">
        <v>12</v>
      </c>
      <c r="E37" s="18">
        <v>228</v>
      </c>
    </row>
    <row r="38" spans="1:5" x14ac:dyDescent="0.3">
      <c r="A38" s="17" t="s">
        <v>112</v>
      </c>
      <c r="B38" s="17" t="s">
        <v>57</v>
      </c>
      <c r="C38" s="18">
        <v>27</v>
      </c>
      <c r="D38" s="17">
        <v>14</v>
      </c>
      <c r="E38" s="18">
        <v>378</v>
      </c>
    </row>
    <row r="39" spans="1:5" x14ac:dyDescent="0.3">
      <c r="A39" s="17" t="s">
        <v>116</v>
      </c>
      <c r="B39" s="17" t="s">
        <v>49</v>
      </c>
      <c r="C39" s="18">
        <v>35</v>
      </c>
      <c r="D39" s="17">
        <v>14</v>
      </c>
      <c r="E39" s="18">
        <v>490</v>
      </c>
    </row>
    <row r="40" spans="1:5" x14ac:dyDescent="0.3">
      <c r="A40" s="17" t="s">
        <v>8</v>
      </c>
      <c r="B40" s="17" t="s">
        <v>45</v>
      </c>
      <c r="C40" s="18">
        <v>19</v>
      </c>
      <c r="D40" s="17">
        <v>6</v>
      </c>
      <c r="E40" s="18">
        <v>114</v>
      </c>
    </row>
    <row r="41" spans="1:5" x14ac:dyDescent="0.3">
      <c r="A41" s="17" t="s">
        <v>131</v>
      </c>
      <c r="B41" s="17" t="s">
        <v>49</v>
      </c>
      <c r="C41" s="18">
        <v>48</v>
      </c>
      <c r="D41" s="17">
        <v>18</v>
      </c>
      <c r="E41" s="18">
        <v>864</v>
      </c>
    </row>
    <row r="42" spans="1:5" x14ac:dyDescent="0.3">
      <c r="A42" s="17" t="s">
        <v>131</v>
      </c>
      <c r="B42" s="17" t="s">
        <v>57</v>
      </c>
      <c r="C42" s="18">
        <v>48</v>
      </c>
      <c r="D42" s="17">
        <v>12</v>
      </c>
      <c r="E42" s="18">
        <v>576</v>
      </c>
    </row>
    <row r="43" spans="1:5" x14ac:dyDescent="0.3">
      <c r="A43" s="17" t="s">
        <v>15</v>
      </c>
      <c r="B43" s="17" t="s">
        <v>57</v>
      </c>
      <c r="C43" s="18">
        <v>10</v>
      </c>
      <c r="D43" s="17">
        <v>11</v>
      </c>
      <c r="E43" s="18">
        <v>110</v>
      </c>
    </row>
    <row r="44" spans="1:5" x14ac:dyDescent="0.3">
      <c r="A44" s="17" t="s">
        <v>112</v>
      </c>
      <c r="B44" s="17" t="s">
        <v>57</v>
      </c>
      <c r="C44" s="18">
        <v>27</v>
      </c>
      <c r="D44" s="17">
        <v>15</v>
      </c>
      <c r="E44" s="18">
        <v>405</v>
      </c>
    </row>
    <row r="45" spans="1:5" x14ac:dyDescent="0.3">
      <c r="A45" s="17" t="s">
        <v>8</v>
      </c>
      <c r="B45" s="17" t="s">
        <v>57</v>
      </c>
      <c r="C45" s="18">
        <v>19</v>
      </c>
      <c r="D45" s="17">
        <v>5</v>
      </c>
      <c r="E45" s="18">
        <v>95</v>
      </c>
    </row>
    <row r="46" spans="1:5" x14ac:dyDescent="0.3">
      <c r="A46" s="17" t="s">
        <v>116</v>
      </c>
      <c r="B46" s="17" t="s">
        <v>45</v>
      </c>
      <c r="C46" s="18">
        <v>35</v>
      </c>
      <c r="D46" s="17">
        <v>8</v>
      </c>
      <c r="E46" s="18">
        <v>280</v>
      </c>
    </row>
    <row r="47" spans="1:5" x14ac:dyDescent="0.3">
      <c r="A47" s="17" t="s">
        <v>8</v>
      </c>
      <c r="B47" s="17" t="s">
        <v>49</v>
      </c>
      <c r="C47" s="18">
        <v>19</v>
      </c>
      <c r="D47" s="17">
        <v>12</v>
      </c>
      <c r="E47" s="18">
        <v>228</v>
      </c>
    </row>
    <row r="48" spans="1:5" x14ac:dyDescent="0.3">
      <c r="A48" s="17" t="s">
        <v>131</v>
      </c>
      <c r="B48" s="17" t="s">
        <v>57</v>
      </c>
      <c r="C48" s="18">
        <v>48</v>
      </c>
      <c r="D48" s="17">
        <v>4</v>
      </c>
      <c r="E48" s="18">
        <v>192</v>
      </c>
    </row>
    <row r="49" spans="1:5" x14ac:dyDescent="0.3">
      <c r="A49" s="17" t="s">
        <v>116</v>
      </c>
      <c r="B49" s="17" t="s">
        <v>45</v>
      </c>
      <c r="C49" s="18">
        <v>35</v>
      </c>
      <c r="D49" s="17">
        <v>14</v>
      </c>
      <c r="E49" s="18">
        <v>490</v>
      </c>
    </row>
    <row r="50" spans="1:5" x14ac:dyDescent="0.3">
      <c r="A50" s="17" t="s">
        <v>112</v>
      </c>
      <c r="B50" s="17" t="s">
        <v>49</v>
      </c>
      <c r="C50" s="18">
        <v>27</v>
      </c>
      <c r="D50" s="17">
        <v>17</v>
      </c>
      <c r="E50" s="18">
        <v>459</v>
      </c>
    </row>
    <row r="51" spans="1:5" x14ac:dyDescent="0.3">
      <c r="A51" s="17" t="s">
        <v>8</v>
      </c>
      <c r="B51" s="17" t="s">
        <v>57</v>
      </c>
      <c r="C51" s="18">
        <v>19</v>
      </c>
      <c r="D51" s="17">
        <v>3</v>
      </c>
      <c r="E51" s="18">
        <v>57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7267-AFDC-4570-8E6D-9394EFBA0352}">
  <sheetPr codeName="Sayfa12"/>
  <dimension ref="A1:E52"/>
  <sheetViews>
    <sheetView workbookViewId="0">
      <selection activeCell="J14" sqref="J14"/>
    </sheetView>
  </sheetViews>
  <sheetFormatPr defaultRowHeight="14.4" x14ac:dyDescent="0.3"/>
  <sheetData>
    <row r="1" spans="1:5" x14ac:dyDescent="0.3">
      <c r="A1" s="3" t="s">
        <v>225</v>
      </c>
    </row>
    <row r="2" spans="1:5" ht="15" thickBot="1" x14ac:dyDescent="0.35">
      <c r="A2" s="14" t="s">
        <v>1</v>
      </c>
      <c r="B2" s="14" t="s">
        <v>106</v>
      </c>
      <c r="C2" s="14" t="s">
        <v>109</v>
      </c>
      <c r="D2" s="14" t="s">
        <v>110</v>
      </c>
      <c r="E2" s="14" t="s">
        <v>111</v>
      </c>
    </row>
    <row r="3" spans="1:5" x14ac:dyDescent="0.3">
      <c r="A3" s="15" t="s">
        <v>112</v>
      </c>
      <c r="B3" s="15" t="s">
        <v>57</v>
      </c>
      <c r="C3" s="16">
        <v>24</v>
      </c>
      <c r="D3" s="15">
        <v>18</v>
      </c>
      <c r="E3" s="16">
        <v>432</v>
      </c>
    </row>
    <row r="4" spans="1:5" x14ac:dyDescent="0.3">
      <c r="A4" s="17" t="s">
        <v>116</v>
      </c>
      <c r="B4" s="17" t="s">
        <v>45</v>
      </c>
      <c r="C4" s="18">
        <v>32</v>
      </c>
      <c r="D4" s="17">
        <v>8</v>
      </c>
      <c r="E4" s="16">
        <v>256</v>
      </c>
    </row>
    <row r="5" spans="1:5" x14ac:dyDescent="0.3">
      <c r="A5" s="17" t="s">
        <v>112</v>
      </c>
      <c r="B5" s="17" t="s">
        <v>49</v>
      </c>
      <c r="C5" s="18">
        <v>24</v>
      </c>
      <c r="D5" s="17">
        <v>16</v>
      </c>
      <c r="E5" s="16">
        <v>384</v>
      </c>
    </row>
    <row r="6" spans="1:5" x14ac:dyDescent="0.3">
      <c r="A6" s="17" t="s">
        <v>15</v>
      </c>
      <c r="B6" s="17" t="s">
        <v>57</v>
      </c>
      <c r="C6" s="18">
        <v>8</v>
      </c>
      <c r="D6" s="17">
        <v>24</v>
      </c>
      <c r="E6" s="16">
        <v>192</v>
      </c>
    </row>
    <row r="7" spans="1:5" x14ac:dyDescent="0.3">
      <c r="A7" s="17" t="s">
        <v>116</v>
      </c>
      <c r="B7" s="17" t="s">
        <v>57</v>
      </c>
      <c r="C7" s="18">
        <v>32</v>
      </c>
      <c r="D7" s="17">
        <v>4</v>
      </c>
      <c r="E7" s="16">
        <v>128</v>
      </c>
    </row>
    <row r="8" spans="1:5" x14ac:dyDescent="0.3">
      <c r="A8" s="17" t="s">
        <v>15</v>
      </c>
      <c r="B8" s="17" t="s">
        <v>57</v>
      </c>
      <c r="C8" s="18">
        <v>8</v>
      </c>
      <c r="D8" s="17">
        <v>27</v>
      </c>
      <c r="E8" s="16">
        <v>216</v>
      </c>
    </row>
    <row r="9" spans="1:5" x14ac:dyDescent="0.3">
      <c r="A9" s="17" t="s">
        <v>8</v>
      </c>
      <c r="B9" s="17" t="s">
        <v>49</v>
      </c>
      <c r="C9" s="18">
        <v>17</v>
      </c>
      <c r="D9" s="17">
        <v>17</v>
      </c>
      <c r="E9" s="16">
        <v>289</v>
      </c>
    </row>
    <row r="10" spans="1:5" x14ac:dyDescent="0.3">
      <c r="A10" s="17" t="s">
        <v>131</v>
      </c>
      <c r="B10" s="17" t="s">
        <v>45</v>
      </c>
      <c r="C10" s="18">
        <v>42</v>
      </c>
      <c r="D10" s="17">
        <v>8</v>
      </c>
      <c r="E10" s="16">
        <v>336</v>
      </c>
    </row>
    <row r="11" spans="1:5" x14ac:dyDescent="0.3">
      <c r="A11" s="17" t="s">
        <v>131</v>
      </c>
      <c r="B11" s="17" t="s">
        <v>45</v>
      </c>
      <c r="C11" s="18">
        <v>42</v>
      </c>
      <c r="D11" s="17">
        <v>4</v>
      </c>
      <c r="E11" s="18">
        <v>168</v>
      </c>
    </row>
    <row r="12" spans="1:5" x14ac:dyDescent="0.3">
      <c r="A12" s="17" t="s">
        <v>112</v>
      </c>
      <c r="B12" s="17" t="s">
        <v>49</v>
      </c>
      <c r="C12" s="18">
        <v>24</v>
      </c>
      <c r="D12" s="17">
        <v>11</v>
      </c>
      <c r="E12" s="18">
        <v>264</v>
      </c>
    </row>
    <row r="13" spans="1:5" x14ac:dyDescent="0.3">
      <c r="A13" s="17" t="s">
        <v>116</v>
      </c>
      <c r="B13" s="17" t="s">
        <v>57</v>
      </c>
      <c r="C13" s="18">
        <v>32</v>
      </c>
      <c r="D13" s="17">
        <v>7</v>
      </c>
      <c r="E13" s="18">
        <v>224</v>
      </c>
    </row>
    <row r="14" spans="1:5" x14ac:dyDescent="0.3">
      <c r="A14" s="17" t="s">
        <v>8</v>
      </c>
      <c r="B14" s="17" t="s">
        <v>57</v>
      </c>
      <c r="C14" s="18">
        <v>17</v>
      </c>
      <c r="D14" s="17">
        <v>14</v>
      </c>
      <c r="E14" s="18">
        <v>238</v>
      </c>
    </row>
    <row r="15" spans="1:5" x14ac:dyDescent="0.3">
      <c r="A15" s="17" t="s">
        <v>131</v>
      </c>
      <c r="B15" s="17" t="s">
        <v>49</v>
      </c>
      <c r="C15" s="18">
        <v>42</v>
      </c>
      <c r="D15" s="17">
        <v>4</v>
      </c>
      <c r="E15" s="18">
        <v>168</v>
      </c>
    </row>
    <row r="16" spans="1:5" x14ac:dyDescent="0.3">
      <c r="A16" s="17" t="s">
        <v>112</v>
      </c>
      <c r="B16" s="17" t="s">
        <v>45</v>
      </c>
      <c r="C16" s="18">
        <v>24</v>
      </c>
      <c r="D16" s="17">
        <v>9</v>
      </c>
      <c r="E16" s="18">
        <v>216</v>
      </c>
    </row>
    <row r="17" spans="1:5" x14ac:dyDescent="0.3">
      <c r="A17" s="17" t="s">
        <v>116</v>
      </c>
      <c r="B17" s="17" t="s">
        <v>57</v>
      </c>
      <c r="C17" s="18">
        <v>32</v>
      </c>
      <c r="D17" s="17">
        <v>6</v>
      </c>
      <c r="E17" s="18">
        <v>192</v>
      </c>
    </row>
    <row r="18" spans="1:5" x14ac:dyDescent="0.3">
      <c r="A18" s="17" t="s">
        <v>131</v>
      </c>
      <c r="B18" s="17" t="s">
        <v>45</v>
      </c>
      <c r="C18" s="18">
        <v>42</v>
      </c>
      <c r="D18" s="17">
        <v>3</v>
      </c>
      <c r="E18" s="18">
        <v>126</v>
      </c>
    </row>
    <row r="19" spans="1:5" x14ac:dyDescent="0.3">
      <c r="A19" s="17" t="s">
        <v>8</v>
      </c>
      <c r="B19" s="17" t="s">
        <v>57</v>
      </c>
      <c r="C19" s="18">
        <v>17</v>
      </c>
      <c r="D19" s="17">
        <v>10</v>
      </c>
      <c r="E19" s="18">
        <v>170</v>
      </c>
    </row>
    <row r="20" spans="1:5" x14ac:dyDescent="0.3">
      <c r="A20" s="17" t="s">
        <v>8</v>
      </c>
      <c r="B20" s="17" t="s">
        <v>49</v>
      </c>
      <c r="C20" s="18">
        <v>17</v>
      </c>
      <c r="D20" s="17">
        <v>1</v>
      </c>
      <c r="E20" s="18">
        <v>17</v>
      </c>
    </row>
    <row r="21" spans="1:5" x14ac:dyDescent="0.3">
      <c r="A21" s="17" t="s">
        <v>112</v>
      </c>
      <c r="B21" s="17" t="s">
        <v>57</v>
      </c>
      <c r="C21" s="18">
        <v>24</v>
      </c>
      <c r="D21" s="17">
        <v>2</v>
      </c>
      <c r="E21" s="18">
        <v>48</v>
      </c>
    </row>
    <row r="22" spans="1:5" x14ac:dyDescent="0.3">
      <c r="A22" s="17" t="s">
        <v>112</v>
      </c>
      <c r="B22" s="17" t="s">
        <v>57</v>
      </c>
      <c r="C22" s="18">
        <v>24</v>
      </c>
      <c r="D22" s="17">
        <v>6</v>
      </c>
      <c r="E22" s="18">
        <v>144</v>
      </c>
    </row>
    <row r="23" spans="1:5" x14ac:dyDescent="0.3">
      <c r="A23" s="17" t="s">
        <v>112</v>
      </c>
      <c r="B23" s="17" t="s">
        <v>45</v>
      </c>
      <c r="C23" s="18">
        <v>24</v>
      </c>
      <c r="D23" s="17">
        <v>5</v>
      </c>
      <c r="E23" s="18">
        <v>120</v>
      </c>
    </row>
    <row r="24" spans="1:5" x14ac:dyDescent="0.3">
      <c r="A24" s="17" t="s">
        <v>131</v>
      </c>
      <c r="B24" s="17" t="s">
        <v>49</v>
      </c>
      <c r="C24" s="18">
        <v>42</v>
      </c>
      <c r="D24" s="17">
        <v>12</v>
      </c>
      <c r="E24" s="18">
        <v>504</v>
      </c>
    </row>
    <row r="25" spans="1:5" x14ac:dyDescent="0.3">
      <c r="A25" s="17" t="s">
        <v>116</v>
      </c>
      <c r="B25" s="17" t="s">
        <v>45</v>
      </c>
      <c r="C25" s="18">
        <v>32</v>
      </c>
      <c r="D25" s="17">
        <v>11</v>
      </c>
      <c r="E25" s="18">
        <v>352</v>
      </c>
    </row>
    <row r="26" spans="1:5" x14ac:dyDescent="0.3">
      <c r="A26" s="17" t="s">
        <v>116</v>
      </c>
      <c r="B26" s="17" t="s">
        <v>57</v>
      </c>
      <c r="C26" s="18">
        <v>32</v>
      </c>
      <c r="D26" s="17">
        <v>13</v>
      </c>
      <c r="E26" s="18">
        <v>416</v>
      </c>
    </row>
    <row r="27" spans="1:5" x14ac:dyDescent="0.3">
      <c r="A27" s="17" t="s">
        <v>131</v>
      </c>
      <c r="B27" s="17" t="s">
        <v>57</v>
      </c>
      <c r="C27" s="18">
        <v>42</v>
      </c>
      <c r="D27" s="17">
        <v>19</v>
      </c>
      <c r="E27" s="18">
        <v>798</v>
      </c>
    </row>
    <row r="28" spans="1:5" x14ac:dyDescent="0.3">
      <c r="A28" s="17" t="s">
        <v>8</v>
      </c>
      <c r="B28" s="17" t="s">
        <v>45</v>
      </c>
      <c r="C28" s="18">
        <v>17</v>
      </c>
      <c r="D28" s="17">
        <v>13</v>
      </c>
      <c r="E28" s="18">
        <v>221</v>
      </c>
    </row>
    <row r="29" spans="1:5" x14ac:dyDescent="0.3">
      <c r="A29" s="17" t="s">
        <v>8</v>
      </c>
      <c r="B29" s="17" t="s">
        <v>49</v>
      </c>
      <c r="C29" s="18">
        <v>17</v>
      </c>
      <c r="D29" s="17">
        <v>11</v>
      </c>
      <c r="E29" s="18">
        <v>187</v>
      </c>
    </row>
    <row r="30" spans="1:5" x14ac:dyDescent="0.3">
      <c r="A30" s="17" t="s">
        <v>116</v>
      </c>
      <c r="B30" s="17" t="s">
        <v>49</v>
      </c>
      <c r="C30" s="18">
        <v>32</v>
      </c>
      <c r="D30" s="17">
        <v>8</v>
      </c>
      <c r="E30" s="18">
        <v>256</v>
      </c>
    </row>
    <row r="31" spans="1:5" x14ac:dyDescent="0.3">
      <c r="A31" s="17" t="s">
        <v>112</v>
      </c>
      <c r="B31" s="17" t="s">
        <v>45</v>
      </c>
      <c r="C31" s="18">
        <v>24</v>
      </c>
      <c r="D31" s="17">
        <v>7</v>
      </c>
      <c r="E31" s="18">
        <v>168</v>
      </c>
    </row>
    <row r="32" spans="1:5" x14ac:dyDescent="0.3">
      <c r="A32" s="17" t="s">
        <v>15</v>
      </c>
      <c r="B32" s="17" t="s">
        <v>57</v>
      </c>
      <c r="C32" s="18">
        <v>10</v>
      </c>
      <c r="D32" s="17">
        <v>4</v>
      </c>
      <c r="E32" s="18">
        <v>40</v>
      </c>
    </row>
    <row r="33" spans="1:5" x14ac:dyDescent="0.3">
      <c r="A33" s="17" t="s">
        <v>112</v>
      </c>
      <c r="B33" s="17" t="s">
        <v>57</v>
      </c>
      <c r="C33" s="18">
        <v>27</v>
      </c>
      <c r="D33" s="17">
        <v>9</v>
      </c>
      <c r="E33" s="18">
        <v>243</v>
      </c>
    </row>
    <row r="34" spans="1:5" x14ac:dyDescent="0.3">
      <c r="A34" s="17" t="s">
        <v>8</v>
      </c>
      <c r="B34" s="17" t="s">
        <v>57</v>
      </c>
      <c r="C34" s="18">
        <v>19</v>
      </c>
      <c r="D34" s="17">
        <v>4</v>
      </c>
      <c r="E34" s="18">
        <v>76</v>
      </c>
    </row>
    <row r="35" spans="1:5" x14ac:dyDescent="0.3">
      <c r="A35" s="17" t="s">
        <v>131</v>
      </c>
      <c r="B35" s="17" t="s">
        <v>57</v>
      </c>
      <c r="C35" s="18">
        <v>48</v>
      </c>
      <c r="D35" s="17">
        <v>9</v>
      </c>
      <c r="E35" s="18">
        <v>432</v>
      </c>
    </row>
    <row r="36" spans="1:5" x14ac:dyDescent="0.3">
      <c r="A36" s="17" t="s">
        <v>116</v>
      </c>
      <c r="B36" s="17" t="s">
        <v>57</v>
      </c>
      <c r="C36" s="18">
        <v>35</v>
      </c>
      <c r="D36" s="17">
        <v>8</v>
      </c>
      <c r="E36" s="18">
        <v>280</v>
      </c>
    </row>
    <row r="37" spans="1:5" x14ac:dyDescent="0.3">
      <c r="A37" s="17" t="s">
        <v>116</v>
      </c>
      <c r="B37" s="17" t="s">
        <v>45</v>
      </c>
      <c r="C37" s="18">
        <v>35</v>
      </c>
      <c r="D37" s="17">
        <v>11</v>
      </c>
      <c r="E37" s="18">
        <v>385</v>
      </c>
    </row>
    <row r="38" spans="1:5" x14ac:dyDescent="0.3">
      <c r="A38" s="17" t="s">
        <v>8</v>
      </c>
      <c r="B38" s="17" t="s">
        <v>49</v>
      </c>
      <c r="C38" s="18">
        <v>19</v>
      </c>
      <c r="D38" s="17">
        <v>12</v>
      </c>
      <c r="E38" s="18">
        <v>228</v>
      </c>
    </row>
    <row r="39" spans="1:5" x14ac:dyDescent="0.3">
      <c r="A39" s="17" t="s">
        <v>112</v>
      </c>
      <c r="B39" s="17" t="s">
        <v>57</v>
      </c>
      <c r="C39" s="18">
        <v>27</v>
      </c>
      <c r="D39" s="17">
        <v>14</v>
      </c>
      <c r="E39" s="18">
        <v>378</v>
      </c>
    </row>
    <row r="40" spans="1:5" x14ac:dyDescent="0.3">
      <c r="A40" s="17" t="s">
        <v>116</v>
      </c>
      <c r="B40" s="17" t="s">
        <v>49</v>
      </c>
      <c r="C40" s="18">
        <v>35</v>
      </c>
      <c r="D40" s="17">
        <v>14</v>
      </c>
      <c r="E40" s="18">
        <v>490</v>
      </c>
    </row>
    <row r="41" spans="1:5" x14ac:dyDescent="0.3">
      <c r="A41" s="17" t="s">
        <v>8</v>
      </c>
      <c r="B41" s="17" t="s">
        <v>45</v>
      </c>
      <c r="C41" s="18">
        <v>19</v>
      </c>
      <c r="D41" s="17">
        <v>6</v>
      </c>
      <c r="E41" s="18">
        <v>114</v>
      </c>
    </row>
    <row r="42" spans="1:5" x14ac:dyDescent="0.3">
      <c r="A42" s="17" t="s">
        <v>131</v>
      </c>
      <c r="B42" s="17" t="s">
        <v>49</v>
      </c>
      <c r="C42" s="18">
        <v>48</v>
      </c>
      <c r="D42" s="17">
        <v>18</v>
      </c>
      <c r="E42" s="18">
        <v>864</v>
      </c>
    </row>
    <row r="43" spans="1:5" x14ac:dyDescent="0.3">
      <c r="A43" s="17" t="s">
        <v>131</v>
      </c>
      <c r="B43" s="17" t="s">
        <v>57</v>
      </c>
      <c r="C43" s="18">
        <v>48</v>
      </c>
      <c r="D43" s="17">
        <v>12</v>
      </c>
      <c r="E43" s="18">
        <v>576</v>
      </c>
    </row>
    <row r="44" spans="1:5" x14ac:dyDescent="0.3">
      <c r="A44" s="17" t="s">
        <v>15</v>
      </c>
      <c r="B44" s="17" t="s">
        <v>57</v>
      </c>
      <c r="C44" s="18">
        <v>10</v>
      </c>
      <c r="D44" s="17">
        <v>11</v>
      </c>
      <c r="E44" s="18">
        <v>110</v>
      </c>
    </row>
    <row r="45" spans="1:5" x14ac:dyDescent="0.3">
      <c r="A45" s="17" t="s">
        <v>112</v>
      </c>
      <c r="B45" s="17" t="s">
        <v>57</v>
      </c>
      <c r="C45" s="18">
        <v>27</v>
      </c>
      <c r="D45" s="17">
        <v>15</v>
      </c>
      <c r="E45" s="18">
        <v>405</v>
      </c>
    </row>
    <row r="46" spans="1:5" x14ac:dyDescent="0.3">
      <c r="A46" s="17" t="s">
        <v>8</v>
      </c>
      <c r="B46" s="17" t="s">
        <v>57</v>
      </c>
      <c r="C46" s="18">
        <v>19</v>
      </c>
      <c r="D46" s="17">
        <v>5</v>
      </c>
      <c r="E46" s="18">
        <v>95</v>
      </c>
    </row>
    <row r="47" spans="1:5" x14ac:dyDescent="0.3">
      <c r="A47" s="17" t="s">
        <v>116</v>
      </c>
      <c r="B47" s="17" t="s">
        <v>45</v>
      </c>
      <c r="C47" s="18">
        <v>35</v>
      </c>
      <c r="D47" s="17">
        <v>8</v>
      </c>
      <c r="E47" s="18">
        <v>280</v>
      </c>
    </row>
    <row r="48" spans="1:5" x14ac:dyDescent="0.3">
      <c r="A48" s="17" t="s">
        <v>8</v>
      </c>
      <c r="B48" s="17" t="s">
        <v>49</v>
      </c>
      <c r="C48" s="18">
        <v>19</v>
      </c>
      <c r="D48" s="17">
        <v>12</v>
      </c>
      <c r="E48" s="18">
        <v>228</v>
      </c>
    </row>
    <row r="49" spans="1:5" x14ac:dyDescent="0.3">
      <c r="A49" s="17" t="s">
        <v>131</v>
      </c>
      <c r="B49" s="17" t="s">
        <v>57</v>
      </c>
      <c r="C49" s="18">
        <v>48</v>
      </c>
      <c r="D49" s="17">
        <v>4</v>
      </c>
      <c r="E49" s="18">
        <v>192</v>
      </c>
    </row>
    <row r="50" spans="1:5" x14ac:dyDescent="0.3">
      <c r="A50" s="17" t="s">
        <v>116</v>
      </c>
      <c r="B50" s="17" t="s">
        <v>45</v>
      </c>
      <c r="C50" s="18">
        <v>35</v>
      </c>
      <c r="D50" s="17">
        <v>14</v>
      </c>
      <c r="E50" s="18">
        <v>490</v>
      </c>
    </row>
    <row r="51" spans="1:5" x14ac:dyDescent="0.3">
      <c r="A51" s="17" t="s">
        <v>112</v>
      </c>
      <c r="B51" s="17" t="s">
        <v>49</v>
      </c>
      <c r="C51" s="18">
        <v>27</v>
      </c>
      <c r="D51" s="17">
        <v>17</v>
      </c>
      <c r="E51" s="18">
        <v>459</v>
      </c>
    </row>
    <row r="52" spans="1:5" x14ac:dyDescent="0.3">
      <c r="A52" s="17" t="s">
        <v>8</v>
      </c>
      <c r="B52" s="17" t="s">
        <v>57</v>
      </c>
      <c r="C52" s="18">
        <v>19</v>
      </c>
      <c r="D52" s="17">
        <v>3</v>
      </c>
      <c r="E52" s="18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5C2F-C2C0-44AC-A4AB-6F37BC9E694A}">
  <sheetPr codeName="Sayfa13"/>
  <dimension ref="A1"/>
  <sheetViews>
    <sheetView workbookViewId="0"/>
  </sheetViews>
  <sheetFormatPr defaultRowHeight="14.4" x14ac:dyDescent="0.3"/>
  <sheetData>
    <row r="1" spans="1:1" x14ac:dyDescent="0.3">
      <c r="A1" s="3" t="s">
        <v>226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981A-B23B-4CE7-8B4D-0D12653E6F19}">
  <sheetPr codeName="Sayfa14"/>
  <dimension ref="A1:F7"/>
  <sheetViews>
    <sheetView workbookViewId="0">
      <selection activeCell="N6" sqref="N6"/>
    </sheetView>
  </sheetViews>
  <sheetFormatPr defaultRowHeight="14.4" x14ac:dyDescent="0.3"/>
  <sheetData>
    <row r="1" spans="1:6" ht="16.2" thickBot="1" x14ac:dyDescent="0.35">
      <c r="A1" s="79" t="s">
        <v>227</v>
      </c>
      <c r="B1" s="79"/>
      <c r="C1" s="79"/>
      <c r="D1" s="79"/>
      <c r="E1" s="79"/>
      <c r="F1" s="79"/>
    </row>
    <row r="2" spans="1:6" x14ac:dyDescent="0.3">
      <c r="A2" s="20" t="s">
        <v>228</v>
      </c>
      <c r="B2" s="21">
        <v>43831</v>
      </c>
      <c r="C2" s="21">
        <v>43862</v>
      </c>
      <c r="D2" s="21">
        <v>43891</v>
      </c>
      <c r="E2" s="22" t="s">
        <v>224</v>
      </c>
      <c r="F2" s="22" t="s">
        <v>229</v>
      </c>
    </row>
    <row r="3" spans="1:6" x14ac:dyDescent="0.3">
      <c r="A3" s="23" t="s">
        <v>10</v>
      </c>
      <c r="B3" s="24">
        <v>100</v>
      </c>
      <c r="C3" s="24">
        <v>200</v>
      </c>
      <c r="D3" s="24">
        <v>150</v>
      </c>
      <c r="E3" s="25">
        <f>SUM(B3:D3)</f>
        <v>450</v>
      </c>
      <c r="F3" s="26">
        <f>E3/$E$7</f>
        <v>0.28125</v>
      </c>
    </row>
    <row r="4" spans="1:6" x14ac:dyDescent="0.3">
      <c r="A4" s="23" t="s">
        <v>15</v>
      </c>
      <c r="B4" s="24">
        <v>50</v>
      </c>
      <c r="C4" s="24">
        <v>25</v>
      </c>
      <c r="D4" s="24">
        <v>75</v>
      </c>
      <c r="E4" s="27">
        <f>SUM(B4:D4)</f>
        <v>150</v>
      </c>
      <c r="F4" s="26">
        <f t="shared" ref="F4:F6" si="0">E4/$E$7</f>
        <v>9.375E-2</v>
      </c>
    </row>
    <row r="5" spans="1:6" x14ac:dyDescent="0.3">
      <c r="A5" s="23" t="s">
        <v>8</v>
      </c>
      <c r="B5" s="24">
        <v>150</v>
      </c>
      <c r="C5" s="24">
        <v>50</v>
      </c>
      <c r="D5" s="24">
        <v>50</v>
      </c>
      <c r="E5" s="25">
        <f>SUM(B5:D5)</f>
        <v>250</v>
      </c>
      <c r="F5" s="26">
        <f t="shared" si="0"/>
        <v>0.15625</v>
      </c>
    </row>
    <row r="6" spans="1:6" x14ac:dyDescent="0.3">
      <c r="A6" s="23" t="s">
        <v>6</v>
      </c>
      <c r="B6" s="24">
        <v>200</v>
      </c>
      <c r="C6" s="24">
        <v>250</v>
      </c>
      <c r="D6" s="24">
        <v>300</v>
      </c>
      <c r="E6" s="27">
        <f>SUM(B6:D6)</f>
        <v>750</v>
      </c>
      <c r="F6" s="26">
        <f t="shared" si="0"/>
        <v>0.46875</v>
      </c>
    </row>
    <row r="7" spans="1:6" x14ac:dyDescent="0.3">
      <c r="A7" s="28" t="s">
        <v>224</v>
      </c>
      <c r="B7" s="27">
        <f>SUM(B3:B6)</f>
        <v>500</v>
      </c>
      <c r="C7" s="27">
        <f>SUM(C3:C6)</f>
        <v>525</v>
      </c>
      <c r="D7" s="27">
        <f>SUM(D3:D6)</f>
        <v>575</v>
      </c>
      <c r="E7" s="27">
        <f>SUM(B7:D7)</f>
        <v>1600</v>
      </c>
      <c r="F7" s="26">
        <f>E7/$E$7</f>
        <v>1</v>
      </c>
    </row>
  </sheetData>
  <mergeCells count="1">
    <mergeCell ref="A1:F1"/>
  </mergeCells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6F55-220B-447E-88A3-DCE8459676F1}">
  <sheetPr codeName="Sayfa15"/>
  <dimension ref="A1:C21"/>
  <sheetViews>
    <sheetView workbookViewId="0">
      <selection activeCell="C21" sqref="C21"/>
    </sheetView>
  </sheetViews>
  <sheetFormatPr defaultRowHeight="14.4" x14ac:dyDescent="0.3"/>
  <cols>
    <col min="1" max="1" width="9.33203125"/>
    <col min="2" max="2" width="14.6640625" customWidth="1"/>
    <col min="3" max="3" width="12.44140625" customWidth="1"/>
  </cols>
  <sheetData>
    <row r="1" spans="1:3" ht="15" thickBot="1" x14ac:dyDescent="0.35">
      <c r="A1" s="29" t="s">
        <v>230</v>
      </c>
      <c r="B1" s="29" t="s">
        <v>231</v>
      </c>
      <c r="C1" s="29" t="s">
        <v>1</v>
      </c>
    </row>
    <row r="2" spans="1:3" x14ac:dyDescent="0.3">
      <c r="A2" s="30">
        <v>1</v>
      </c>
      <c r="B2" s="31" t="s">
        <v>232</v>
      </c>
      <c r="C2" s="31" t="s">
        <v>233</v>
      </c>
    </row>
    <row r="3" spans="1:3" x14ac:dyDescent="0.3">
      <c r="A3" s="32">
        <v>2</v>
      </c>
      <c r="B3" s="33" t="s">
        <v>234</v>
      </c>
      <c r="C3" s="33" t="s">
        <v>235</v>
      </c>
    </row>
    <row r="4" spans="1:3" x14ac:dyDescent="0.3">
      <c r="A4" s="32">
        <v>3</v>
      </c>
      <c r="B4" s="33" t="s">
        <v>236</v>
      </c>
      <c r="C4" s="33" t="s">
        <v>237</v>
      </c>
    </row>
    <row r="5" spans="1:3" x14ac:dyDescent="0.3">
      <c r="A5" s="32">
        <v>4</v>
      </c>
      <c r="B5" s="33" t="s">
        <v>238</v>
      </c>
      <c r="C5" s="33" t="s">
        <v>239</v>
      </c>
    </row>
    <row r="6" spans="1:3" x14ac:dyDescent="0.3">
      <c r="A6" s="32">
        <v>5</v>
      </c>
      <c r="B6" s="33" t="s">
        <v>240</v>
      </c>
      <c r="C6" s="33" t="s">
        <v>241</v>
      </c>
    </row>
    <row r="7" spans="1:3" x14ac:dyDescent="0.3">
      <c r="A7" s="32">
        <v>6</v>
      </c>
      <c r="B7" s="33" t="s">
        <v>242</v>
      </c>
      <c r="C7" s="33" t="s">
        <v>243</v>
      </c>
    </row>
    <row r="8" spans="1:3" x14ac:dyDescent="0.3">
      <c r="A8" s="32">
        <v>7</v>
      </c>
      <c r="B8" s="33" t="s">
        <v>244</v>
      </c>
      <c r="C8" s="33" t="s">
        <v>243</v>
      </c>
    </row>
    <row r="9" spans="1:3" x14ac:dyDescent="0.3">
      <c r="A9" s="32">
        <v>8</v>
      </c>
      <c r="B9" s="33" t="s">
        <v>245</v>
      </c>
      <c r="C9" s="33" t="s">
        <v>241</v>
      </c>
    </row>
    <row r="10" spans="1:3" x14ac:dyDescent="0.3">
      <c r="A10" s="32">
        <v>9</v>
      </c>
      <c r="B10" s="33" t="s">
        <v>246</v>
      </c>
      <c r="C10" s="33" t="s">
        <v>235</v>
      </c>
    </row>
    <row r="11" spans="1:3" x14ac:dyDescent="0.3">
      <c r="A11" s="32">
        <v>10</v>
      </c>
      <c r="B11" s="33" t="s">
        <v>247</v>
      </c>
      <c r="C11" s="33"/>
    </row>
    <row r="12" spans="1:3" x14ac:dyDescent="0.3">
      <c r="A12" s="32">
        <v>11</v>
      </c>
      <c r="B12" s="33" t="s">
        <v>248</v>
      </c>
      <c r="C12" s="33"/>
    </row>
    <row r="13" spans="1:3" x14ac:dyDescent="0.3">
      <c r="A13" s="32">
        <v>12</v>
      </c>
      <c r="B13" s="33" t="s">
        <v>249</v>
      </c>
      <c r="C13" s="33"/>
    </row>
    <row r="14" spans="1:3" x14ac:dyDescent="0.3">
      <c r="A14" s="32">
        <v>13</v>
      </c>
      <c r="B14" s="33" t="s">
        <v>250</v>
      </c>
      <c r="C14" s="33"/>
    </row>
    <row r="15" spans="1:3" x14ac:dyDescent="0.3">
      <c r="A15" s="32">
        <v>14</v>
      </c>
      <c r="B15" s="33" t="s">
        <v>251</v>
      </c>
      <c r="C15" s="33"/>
    </row>
    <row r="16" spans="1:3" x14ac:dyDescent="0.3">
      <c r="A16" s="32">
        <v>15</v>
      </c>
      <c r="B16" s="33" t="s">
        <v>252</v>
      </c>
      <c r="C16" s="33"/>
    </row>
    <row r="17" spans="1:3" x14ac:dyDescent="0.3">
      <c r="A17" s="32">
        <v>16</v>
      </c>
      <c r="B17" s="33" t="s">
        <v>253</v>
      </c>
      <c r="C17" s="33"/>
    </row>
    <row r="18" spans="1:3" x14ac:dyDescent="0.3">
      <c r="A18" s="32">
        <v>17</v>
      </c>
      <c r="B18" s="33" t="s">
        <v>254</v>
      </c>
      <c r="C18" s="33"/>
    </row>
    <row r="19" spans="1:3" x14ac:dyDescent="0.3">
      <c r="A19" s="32">
        <v>18</v>
      </c>
      <c r="B19" s="33" t="s">
        <v>255</v>
      </c>
      <c r="C19" s="33"/>
    </row>
    <row r="20" spans="1:3" x14ac:dyDescent="0.3">
      <c r="A20" s="32">
        <v>19</v>
      </c>
      <c r="B20" s="33" t="s">
        <v>256</v>
      </c>
      <c r="C20" s="33"/>
    </row>
    <row r="21" spans="1:3" x14ac:dyDescent="0.3">
      <c r="A21" s="32">
        <v>20</v>
      </c>
      <c r="B21" s="33" t="s">
        <v>257</v>
      </c>
      <c r="C21" s="33"/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495-6388-4642-B49E-01B3D933224A}">
  <sheetPr codeName="Sayfa16"/>
  <dimension ref="A1:E11"/>
  <sheetViews>
    <sheetView workbookViewId="0">
      <selection activeCell="J10" sqref="J10"/>
    </sheetView>
  </sheetViews>
  <sheetFormatPr defaultRowHeight="14.4" x14ac:dyDescent="0.3"/>
  <sheetData>
    <row r="1" spans="1:5" ht="15" thickBot="1" x14ac:dyDescent="0.35">
      <c r="A1" s="34" t="s">
        <v>230</v>
      </c>
      <c r="B1" s="34" t="s">
        <v>1</v>
      </c>
      <c r="C1" s="34" t="s">
        <v>231</v>
      </c>
      <c r="D1" s="34" t="s">
        <v>4</v>
      </c>
      <c r="E1" s="34" t="s">
        <v>111</v>
      </c>
    </row>
    <row r="2" spans="1:5" x14ac:dyDescent="0.3">
      <c r="A2" s="35">
        <v>1</v>
      </c>
      <c r="B2" s="36" t="s">
        <v>258</v>
      </c>
      <c r="C2" s="36" t="s">
        <v>117</v>
      </c>
      <c r="D2" s="35">
        <v>1</v>
      </c>
      <c r="E2" s="36">
        <v>300</v>
      </c>
    </row>
    <row r="3" spans="1:5" x14ac:dyDescent="0.3">
      <c r="A3" s="37">
        <v>2</v>
      </c>
      <c r="B3" s="38" t="s">
        <v>259</v>
      </c>
      <c r="C3" s="38" t="s">
        <v>182</v>
      </c>
      <c r="D3" s="37">
        <v>3</v>
      </c>
      <c r="E3" s="38">
        <v>400</v>
      </c>
    </row>
    <row r="4" spans="1:5" x14ac:dyDescent="0.3">
      <c r="A4" s="37">
        <v>3</v>
      </c>
      <c r="B4" s="38" t="s">
        <v>260</v>
      </c>
      <c r="C4" s="38" t="s">
        <v>261</v>
      </c>
      <c r="D4" s="37">
        <v>4</v>
      </c>
      <c r="E4" s="39">
        <v>2400</v>
      </c>
    </row>
    <row r="5" spans="1:5" x14ac:dyDescent="0.3">
      <c r="A5" s="37">
        <v>4</v>
      </c>
      <c r="B5" s="38" t="s">
        <v>260</v>
      </c>
      <c r="C5" s="38" t="s">
        <v>182</v>
      </c>
      <c r="D5" s="37">
        <v>2</v>
      </c>
      <c r="E5" s="39">
        <v>2600</v>
      </c>
    </row>
    <row r="6" spans="1:5" x14ac:dyDescent="0.3">
      <c r="A6" s="37">
        <v>5</v>
      </c>
      <c r="B6" s="38" t="s">
        <v>262</v>
      </c>
      <c r="C6" s="38" t="s">
        <v>117</v>
      </c>
      <c r="D6" s="37">
        <v>1</v>
      </c>
      <c r="E6" s="38">
        <v>200</v>
      </c>
    </row>
    <row r="7" spans="1:5" x14ac:dyDescent="0.3">
      <c r="A7" s="37">
        <v>6</v>
      </c>
      <c r="B7" s="38" t="s">
        <v>263</v>
      </c>
      <c r="C7" s="38" t="s">
        <v>264</v>
      </c>
      <c r="D7" s="37">
        <v>1</v>
      </c>
      <c r="E7" s="38">
        <v>100</v>
      </c>
    </row>
    <row r="8" spans="1:5" x14ac:dyDescent="0.3">
      <c r="A8" s="37">
        <v>7</v>
      </c>
      <c r="B8" s="38" t="s">
        <v>258</v>
      </c>
      <c r="C8" s="38" t="s">
        <v>265</v>
      </c>
      <c r="D8" s="37">
        <v>4</v>
      </c>
      <c r="E8" s="38">
        <v>400</v>
      </c>
    </row>
    <row r="9" spans="1:5" x14ac:dyDescent="0.3">
      <c r="A9" s="37">
        <v>8</v>
      </c>
      <c r="B9" s="38" t="s">
        <v>260</v>
      </c>
      <c r="C9" s="38" t="s">
        <v>265</v>
      </c>
      <c r="D9" s="37">
        <v>2</v>
      </c>
      <c r="E9" s="39">
        <v>2500</v>
      </c>
    </row>
    <row r="10" spans="1:5" x14ac:dyDescent="0.3">
      <c r="A10" s="37">
        <v>9</v>
      </c>
      <c r="B10" s="38" t="s">
        <v>259</v>
      </c>
      <c r="C10" s="38" t="s">
        <v>117</v>
      </c>
      <c r="D10" s="37">
        <v>3</v>
      </c>
      <c r="E10" s="38">
        <v>300</v>
      </c>
    </row>
    <row r="11" spans="1:5" x14ac:dyDescent="0.3">
      <c r="A11" s="37">
        <v>10</v>
      </c>
      <c r="B11" s="38" t="s">
        <v>262</v>
      </c>
      <c r="C11" s="38" t="s">
        <v>261</v>
      </c>
      <c r="D11" s="37">
        <v>4</v>
      </c>
      <c r="E11" s="38">
        <v>200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B89E-ADDA-4122-8BA3-85AF5B9C2E46}">
  <sheetPr codeName="Sayfa17"/>
  <dimension ref="A1:H101"/>
  <sheetViews>
    <sheetView topLeftCell="A65" workbookViewId="0">
      <selection sqref="A1:H101"/>
    </sheetView>
  </sheetViews>
  <sheetFormatPr defaultRowHeight="14.4" x14ac:dyDescent="0.3"/>
  <cols>
    <col min="7" max="7" width="10.109375" bestFit="1" customWidth="1"/>
  </cols>
  <sheetData>
    <row r="1" spans="1:8" ht="29.4" thickBot="1" x14ac:dyDescent="0.35">
      <c r="A1" s="40" t="s">
        <v>230</v>
      </c>
      <c r="B1" s="40" t="s">
        <v>1</v>
      </c>
      <c r="C1" s="40" t="s">
        <v>231</v>
      </c>
      <c r="D1" s="40" t="s">
        <v>106</v>
      </c>
      <c r="E1" s="40" t="s">
        <v>4</v>
      </c>
      <c r="F1" s="40" t="s">
        <v>266</v>
      </c>
      <c r="G1" s="40" t="s">
        <v>267</v>
      </c>
      <c r="H1" s="40" t="s">
        <v>111</v>
      </c>
    </row>
    <row r="2" spans="1:8" x14ac:dyDescent="0.3">
      <c r="A2" s="30">
        <v>1</v>
      </c>
      <c r="B2" s="30" t="s">
        <v>241</v>
      </c>
      <c r="C2" s="30" t="s">
        <v>265</v>
      </c>
      <c r="D2" s="30" t="s">
        <v>268</v>
      </c>
      <c r="E2" s="30">
        <v>1</v>
      </c>
      <c r="F2" s="30" t="s">
        <v>269</v>
      </c>
      <c r="G2" s="41">
        <v>43892</v>
      </c>
      <c r="H2" s="42">
        <v>2400</v>
      </c>
    </row>
    <row r="3" spans="1:8" x14ac:dyDescent="0.3">
      <c r="A3" s="43">
        <v>2</v>
      </c>
      <c r="B3" s="43" t="s">
        <v>243</v>
      </c>
      <c r="C3" s="43" t="s">
        <v>117</v>
      </c>
      <c r="D3" s="43" t="s">
        <v>268</v>
      </c>
      <c r="E3" s="43">
        <v>2</v>
      </c>
      <c r="F3" s="43" t="s">
        <v>270</v>
      </c>
      <c r="G3" s="44">
        <v>43892</v>
      </c>
      <c r="H3" s="45">
        <v>4800</v>
      </c>
    </row>
    <row r="4" spans="1:8" x14ac:dyDescent="0.3">
      <c r="A4" s="30">
        <v>3</v>
      </c>
      <c r="B4" s="30" t="s">
        <v>235</v>
      </c>
      <c r="C4" s="30" t="s">
        <v>271</v>
      </c>
      <c r="D4" s="30" t="s">
        <v>272</v>
      </c>
      <c r="E4" s="30">
        <v>1</v>
      </c>
      <c r="F4" s="30" t="s">
        <v>273</v>
      </c>
      <c r="G4" s="41">
        <v>43893</v>
      </c>
      <c r="H4" s="42">
        <v>3800</v>
      </c>
    </row>
    <row r="5" spans="1:8" x14ac:dyDescent="0.3">
      <c r="A5" s="43">
        <v>4</v>
      </c>
      <c r="B5" s="43" t="s">
        <v>241</v>
      </c>
      <c r="C5" s="43" t="s">
        <v>117</v>
      </c>
      <c r="D5" s="43" t="s">
        <v>268</v>
      </c>
      <c r="E5" s="43">
        <v>1</v>
      </c>
      <c r="F5" s="43" t="s">
        <v>274</v>
      </c>
      <c r="G5" s="44">
        <v>43893</v>
      </c>
      <c r="H5" s="45">
        <v>1900</v>
      </c>
    </row>
    <row r="6" spans="1:8" x14ac:dyDescent="0.3">
      <c r="A6" s="30">
        <v>5</v>
      </c>
      <c r="B6" s="30" t="s">
        <v>262</v>
      </c>
      <c r="C6" s="30" t="s">
        <v>265</v>
      </c>
      <c r="D6" s="30" t="s">
        <v>268</v>
      </c>
      <c r="E6" s="30">
        <v>1</v>
      </c>
      <c r="F6" s="30" t="s">
        <v>275</v>
      </c>
      <c r="G6" s="41">
        <v>43893</v>
      </c>
      <c r="H6" s="42">
        <v>300</v>
      </c>
    </row>
    <row r="7" spans="1:8" x14ac:dyDescent="0.3">
      <c r="A7" s="43">
        <v>6</v>
      </c>
      <c r="B7" s="43" t="s">
        <v>258</v>
      </c>
      <c r="C7" s="43" t="s">
        <v>271</v>
      </c>
      <c r="D7" s="43" t="s">
        <v>272</v>
      </c>
      <c r="E7" s="43">
        <v>2</v>
      </c>
      <c r="F7" s="43" t="s">
        <v>276</v>
      </c>
      <c r="G7" s="44">
        <v>43895</v>
      </c>
      <c r="H7" s="45">
        <v>400</v>
      </c>
    </row>
    <row r="8" spans="1:8" x14ac:dyDescent="0.3">
      <c r="A8" s="30">
        <v>7</v>
      </c>
      <c r="B8" s="30" t="s">
        <v>243</v>
      </c>
      <c r="C8" s="30" t="s">
        <v>182</v>
      </c>
      <c r="D8" s="30" t="s">
        <v>277</v>
      </c>
      <c r="E8" s="30">
        <v>1</v>
      </c>
      <c r="F8" s="30" t="s">
        <v>278</v>
      </c>
      <c r="G8" s="41">
        <v>43897</v>
      </c>
      <c r="H8" s="42">
        <v>3600</v>
      </c>
    </row>
    <row r="9" spans="1:8" x14ac:dyDescent="0.3">
      <c r="A9" s="43">
        <v>8</v>
      </c>
      <c r="B9" s="43" t="s">
        <v>241</v>
      </c>
      <c r="C9" s="43" t="s">
        <v>279</v>
      </c>
      <c r="D9" s="43" t="s">
        <v>280</v>
      </c>
      <c r="E9" s="43">
        <v>3</v>
      </c>
      <c r="F9" s="43" t="s">
        <v>281</v>
      </c>
      <c r="G9" s="44">
        <v>43899</v>
      </c>
      <c r="H9" s="45">
        <v>3600</v>
      </c>
    </row>
    <row r="10" spans="1:8" x14ac:dyDescent="0.3">
      <c r="A10" s="30">
        <v>9</v>
      </c>
      <c r="B10" s="30" t="s">
        <v>241</v>
      </c>
      <c r="C10" s="30" t="s">
        <v>261</v>
      </c>
      <c r="D10" s="30" t="s">
        <v>282</v>
      </c>
      <c r="E10" s="30">
        <v>2</v>
      </c>
      <c r="F10" s="30" t="s">
        <v>283</v>
      </c>
      <c r="G10" s="41">
        <v>43901</v>
      </c>
      <c r="H10" s="42">
        <v>4200</v>
      </c>
    </row>
    <row r="11" spans="1:8" x14ac:dyDescent="0.3">
      <c r="A11" s="43">
        <v>10</v>
      </c>
      <c r="B11" s="43" t="s">
        <v>243</v>
      </c>
      <c r="C11" s="43" t="s">
        <v>271</v>
      </c>
      <c r="D11" s="43" t="s">
        <v>272</v>
      </c>
      <c r="E11" s="43">
        <v>2</v>
      </c>
      <c r="F11" s="43" t="s">
        <v>273</v>
      </c>
      <c r="G11" s="44">
        <v>43905</v>
      </c>
      <c r="H11" s="45">
        <v>9600</v>
      </c>
    </row>
    <row r="12" spans="1:8" x14ac:dyDescent="0.3">
      <c r="A12" s="30">
        <v>11</v>
      </c>
      <c r="B12" s="30" t="s">
        <v>235</v>
      </c>
      <c r="C12" s="30" t="s">
        <v>265</v>
      </c>
      <c r="D12" s="30" t="s">
        <v>268</v>
      </c>
      <c r="E12" s="30">
        <v>2</v>
      </c>
      <c r="F12" s="30" t="s">
        <v>269</v>
      </c>
      <c r="G12" s="41">
        <v>43909</v>
      </c>
      <c r="H12" s="42">
        <v>7800</v>
      </c>
    </row>
    <row r="13" spans="1:8" x14ac:dyDescent="0.3">
      <c r="A13" s="43">
        <v>12</v>
      </c>
      <c r="B13" s="43" t="s">
        <v>284</v>
      </c>
      <c r="C13" s="43" t="s">
        <v>271</v>
      </c>
      <c r="D13" s="43" t="s">
        <v>272</v>
      </c>
      <c r="E13" s="43">
        <v>1</v>
      </c>
      <c r="F13" s="43" t="s">
        <v>273</v>
      </c>
      <c r="G13" s="44">
        <v>43912</v>
      </c>
      <c r="H13" s="45">
        <v>2400</v>
      </c>
    </row>
    <row r="14" spans="1:8" x14ac:dyDescent="0.3">
      <c r="A14" s="30">
        <v>13</v>
      </c>
      <c r="B14" s="30" t="s">
        <v>284</v>
      </c>
      <c r="C14" s="30" t="s">
        <v>117</v>
      </c>
      <c r="D14" s="30" t="s">
        <v>268</v>
      </c>
      <c r="E14" s="30">
        <v>1</v>
      </c>
      <c r="F14" s="30" t="s">
        <v>270</v>
      </c>
      <c r="G14" s="41">
        <v>43917</v>
      </c>
      <c r="H14" s="42">
        <v>2600</v>
      </c>
    </row>
    <row r="15" spans="1:8" x14ac:dyDescent="0.3">
      <c r="A15" s="43">
        <v>14</v>
      </c>
      <c r="B15" s="43" t="s">
        <v>239</v>
      </c>
      <c r="C15" s="43" t="s">
        <v>261</v>
      </c>
      <c r="D15" s="43" t="s">
        <v>282</v>
      </c>
      <c r="E15" s="43">
        <v>1</v>
      </c>
      <c r="F15" s="43" t="s">
        <v>283</v>
      </c>
      <c r="G15" s="44">
        <v>43925</v>
      </c>
      <c r="H15" s="45">
        <v>1600</v>
      </c>
    </row>
    <row r="16" spans="1:8" x14ac:dyDescent="0.3">
      <c r="A16" s="30">
        <v>15</v>
      </c>
      <c r="B16" s="30" t="s">
        <v>262</v>
      </c>
      <c r="C16" s="30" t="s">
        <v>285</v>
      </c>
      <c r="D16" s="30" t="s">
        <v>286</v>
      </c>
      <c r="E16" s="30">
        <v>2</v>
      </c>
      <c r="F16" s="30" t="s">
        <v>276</v>
      </c>
      <c r="G16" s="41">
        <v>43928</v>
      </c>
      <c r="H16" s="42">
        <v>600</v>
      </c>
    </row>
    <row r="17" spans="1:8" x14ac:dyDescent="0.3">
      <c r="A17" s="43">
        <v>16</v>
      </c>
      <c r="B17" s="43" t="s">
        <v>241</v>
      </c>
      <c r="C17" s="43" t="s">
        <v>265</v>
      </c>
      <c r="D17" s="43" t="s">
        <v>268</v>
      </c>
      <c r="E17" s="43">
        <v>1</v>
      </c>
      <c r="F17" s="43" t="s">
        <v>270</v>
      </c>
      <c r="G17" s="44">
        <v>43929</v>
      </c>
      <c r="H17" s="45">
        <v>1900</v>
      </c>
    </row>
    <row r="18" spans="1:8" x14ac:dyDescent="0.3">
      <c r="A18" s="30">
        <v>17</v>
      </c>
      <c r="B18" s="30" t="s">
        <v>235</v>
      </c>
      <c r="C18" s="30" t="s">
        <v>117</v>
      </c>
      <c r="D18" s="30" t="s">
        <v>268</v>
      </c>
      <c r="E18" s="30">
        <v>2</v>
      </c>
      <c r="F18" s="30" t="s">
        <v>275</v>
      </c>
      <c r="G18" s="41">
        <v>43936</v>
      </c>
      <c r="H18" s="42">
        <v>2700</v>
      </c>
    </row>
    <row r="19" spans="1:8" x14ac:dyDescent="0.3">
      <c r="A19" s="43">
        <v>18</v>
      </c>
      <c r="B19" s="43" t="s">
        <v>241</v>
      </c>
      <c r="C19" s="43" t="s">
        <v>279</v>
      </c>
      <c r="D19" s="43" t="s">
        <v>280</v>
      </c>
      <c r="E19" s="43">
        <v>3</v>
      </c>
      <c r="F19" s="43" t="s">
        <v>281</v>
      </c>
      <c r="G19" s="44">
        <v>43938</v>
      </c>
      <c r="H19" s="45">
        <v>6600</v>
      </c>
    </row>
    <row r="20" spans="1:8" x14ac:dyDescent="0.3">
      <c r="A20" s="30">
        <v>19</v>
      </c>
      <c r="B20" s="30" t="s">
        <v>262</v>
      </c>
      <c r="C20" s="30" t="s">
        <v>182</v>
      </c>
      <c r="D20" s="30" t="s">
        <v>277</v>
      </c>
      <c r="E20" s="30">
        <v>2</v>
      </c>
      <c r="F20" s="30" t="s">
        <v>278</v>
      </c>
      <c r="G20" s="41">
        <v>43939</v>
      </c>
      <c r="H20" s="42">
        <v>600</v>
      </c>
    </row>
    <row r="21" spans="1:8" x14ac:dyDescent="0.3">
      <c r="A21" s="43">
        <v>20</v>
      </c>
      <c r="B21" s="43" t="s">
        <v>241</v>
      </c>
      <c r="C21" s="43" t="s">
        <v>265</v>
      </c>
      <c r="D21" s="43" t="s">
        <v>268</v>
      </c>
      <c r="E21" s="43">
        <v>4</v>
      </c>
      <c r="F21" s="43" t="s">
        <v>275</v>
      </c>
      <c r="G21" s="44">
        <v>43945</v>
      </c>
      <c r="H21" s="45">
        <v>5600</v>
      </c>
    </row>
    <row r="22" spans="1:8" x14ac:dyDescent="0.3">
      <c r="A22" s="30">
        <v>21</v>
      </c>
      <c r="B22" s="30" t="s">
        <v>243</v>
      </c>
      <c r="C22" s="30" t="s">
        <v>271</v>
      </c>
      <c r="D22" s="30" t="s">
        <v>272</v>
      </c>
      <c r="E22" s="30">
        <v>3</v>
      </c>
      <c r="F22" s="30" t="s">
        <v>273</v>
      </c>
      <c r="G22" s="41">
        <v>43950</v>
      </c>
      <c r="H22" s="42">
        <v>9800</v>
      </c>
    </row>
    <row r="23" spans="1:8" x14ac:dyDescent="0.3">
      <c r="A23" s="43">
        <v>22</v>
      </c>
      <c r="B23" s="43" t="s">
        <v>284</v>
      </c>
      <c r="C23" s="43" t="s">
        <v>271</v>
      </c>
      <c r="D23" s="43" t="s">
        <v>272</v>
      </c>
      <c r="E23" s="43">
        <v>2</v>
      </c>
      <c r="F23" s="43" t="s">
        <v>273</v>
      </c>
      <c r="G23" s="44">
        <v>43952</v>
      </c>
      <c r="H23" s="45">
        <v>4400</v>
      </c>
    </row>
    <row r="24" spans="1:8" x14ac:dyDescent="0.3">
      <c r="A24" s="30">
        <v>23</v>
      </c>
      <c r="B24" s="30" t="s">
        <v>241</v>
      </c>
      <c r="C24" s="30" t="s">
        <v>117</v>
      </c>
      <c r="D24" s="30" t="s">
        <v>268</v>
      </c>
      <c r="E24" s="30">
        <v>1</v>
      </c>
      <c r="F24" s="30" t="s">
        <v>269</v>
      </c>
      <c r="G24" s="41">
        <v>43955</v>
      </c>
      <c r="H24" s="42">
        <v>2100</v>
      </c>
    </row>
    <row r="25" spans="1:8" x14ac:dyDescent="0.3">
      <c r="A25" s="43">
        <v>24</v>
      </c>
      <c r="B25" s="43" t="s">
        <v>235</v>
      </c>
      <c r="C25" s="43" t="s">
        <v>182</v>
      </c>
      <c r="D25" s="43" t="s">
        <v>277</v>
      </c>
      <c r="E25" s="43">
        <v>1</v>
      </c>
      <c r="F25" s="43" t="s">
        <v>278</v>
      </c>
      <c r="G25" s="44">
        <v>43957</v>
      </c>
      <c r="H25" s="45">
        <v>3300</v>
      </c>
    </row>
    <row r="26" spans="1:8" x14ac:dyDescent="0.3">
      <c r="A26" s="30">
        <v>25</v>
      </c>
      <c r="B26" s="30" t="s">
        <v>262</v>
      </c>
      <c r="C26" s="30" t="s">
        <v>279</v>
      </c>
      <c r="D26" s="30" t="s">
        <v>280</v>
      </c>
      <c r="E26" s="30">
        <v>2</v>
      </c>
      <c r="F26" s="30" t="s">
        <v>281</v>
      </c>
      <c r="G26" s="41">
        <v>43963</v>
      </c>
      <c r="H26" s="42">
        <v>500</v>
      </c>
    </row>
    <row r="27" spans="1:8" x14ac:dyDescent="0.3">
      <c r="A27" s="43">
        <v>26</v>
      </c>
      <c r="B27" s="43" t="s">
        <v>258</v>
      </c>
      <c r="C27" s="43" t="s">
        <v>285</v>
      </c>
      <c r="D27" s="43" t="s">
        <v>286</v>
      </c>
      <c r="E27" s="43">
        <v>5</v>
      </c>
      <c r="F27" s="43" t="s">
        <v>276</v>
      </c>
      <c r="G27" s="44">
        <v>43965</v>
      </c>
      <c r="H27" s="45">
        <v>1000</v>
      </c>
    </row>
    <row r="28" spans="1:8" x14ac:dyDescent="0.3">
      <c r="A28" s="30">
        <v>27</v>
      </c>
      <c r="B28" s="30" t="s">
        <v>235</v>
      </c>
      <c r="C28" s="30" t="s">
        <v>265</v>
      </c>
      <c r="D28" s="30" t="s">
        <v>268</v>
      </c>
      <c r="E28" s="30">
        <v>2</v>
      </c>
      <c r="F28" s="30" t="s">
        <v>275</v>
      </c>
      <c r="G28" s="41">
        <v>43968</v>
      </c>
      <c r="H28" s="42">
        <v>4400</v>
      </c>
    </row>
    <row r="29" spans="1:8" x14ac:dyDescent="0.3">
      <c r="A29" s="43">
        <v>28</v>
      </c>
      <c r="B29" s="43" t="s">
        <v>258</v>
      </c>
      <c r="C29" s="43" t="s">
        <v>261</v>
      </c>
      <c r="D29" s="43" t="s">
        <v>282</v>
      </c>
      <c r="E29" s="43">
        <v>3</v>
      </c>
      <c r="F29" s="43" t="s">
        <v>283</v>
      </c>
      <c r="G29" s="44">
        <v>43970</v>
      </c>
      <c r="H29" s="45">
        <v>600</v>
      </c>
    </row>
    <row r="30" spans="1:8" x14ac:dyDescent="0.3">
      <c r="A30" s="30">
        <v>29</v>
      </c>
      <c r="B30" s="30" t="s">
        <v>243</v>
      </c>
      <c r="C30" s="30" t="s">
        <v>271</v>
      </c>
      <c r="D30" s="30" t="s">
        <v>272</v>
      </c>
      <c r="E30" s="30">
        <v>1</v>
      </c>
      <c r="F30" s="30" t="s">
        <v>273</v>
      </c>
      <c r="G30" s="41">
        <v>43973</v>
      </c>
      <c r="H30" s="42">
        <v>4000</v>
      </c>
    </row>
    <row r="31" spans="1:8" x14ac:dyDescent="0.3">
      <c r="A31" s="43">
        <v>30</v>
      </c>
      <c r="B31" s="43" t="s">
        <v>239</v>
      </c>
      <c r="C31" s="43" t="s">
        <v>261</v>
      </c>
      <c r="D31" s="43" t="s">
        <v>282</v>
      </c>
      <c r="E31" s="43">
        <v>2</v>
      </c>
      <c r="F31" s="43" t="s">
        <v>283</v>
      </c>
      <c r="G31" s="44">
        <v>43973</v>
      </c>
      <c r="H31" s="45">
        <v>2600</v>
      </c>
    </row>
    <row r="32" spans="1:8" x14ac:dyDescent="0.3">
      <c r="A32" s="30">
        <v>31</v>
      </c>
      <c r="B32" s="30" t="s">
        <v>241</v>
      </c>
      <c r="C32" s="30" t="s">
        <v>182</v>
      </c>
      <c r="D32" s="30" t="s">
        <v>277</v>
      </c>
      <c r="E32" s="30">
        <v>3</v>
      </c>
      <c r="F32" s="30" t="s">
        <v>278</v>
      </c>
      <c r="G32" s="41">
        <v>43975</v>
      </c>
      <c r="H32" s="42">
        <v>3700</v>
      </c>
    </row>
    <row r="33" spans="1:8" x14ac:dyDescent="0.3">
      <c r="A33" s="43">
        <v>32</v>
      </c>
      <c r="B33" s="43" t="s">
        <v>239</v>
      </c>
      <c r="C33" s="43" t="s">
        <v>265</v>
      </c>
      <c r="D33" s="43" t="s">
        <v>268</v>
      </c>
      <c r="E33" s="43">
        <v>6</v>
      </c>
      <c r="F33" s="43" t="s">
        <v>275</v>
      </c>
      <c r="G33" s="44">
        <v>43976</v>
      </c>
      <c r="H33" s="45">
        <v>7200</v>
      </c>
    </row>
    <row r="34" spans="1:8" x14ac:dyDescent="0.3">
      <c r="A34" s="30">
        <v>33</v>
      </c>
      <c r="B34" s="30" t="s">
        <v>284</v>
      </c>
      <c r="C34" s="30" t="s">
        <v>117</v>
      </c>
      <c r="D34" s="30" t="s">
        <v>268</v>
      </c>
      <c r="E34" s="30">
        <v>4</v>
      </c>
      <c r="F34" s="30" t="s">
        <v>270</v>
      </c>
      <c r="G34" s="41">
        <v>43977</v>
      </c>
      <c r="H34" s="42">
        <v>9600</v>
      </c>
    </row>
    <row r="35" spans="1:8" x14ac:dyDescent="0.3">
      <c r="A35" s="43">
        <v>34</v>
      </c>
      <c r="B35" s="43" t="s">
        <v>241</v>
      </c>
      <c r="C35" s="43" t="s">
        <v>279</v>
      </c>
      <c r="D35" s="43" t="s">
        <v>280</v>
      </c>
      <c r="E35" s="43">
        <v>4</v>
      </c>
      <c r="F35" s="43" t="s">
        <v>281</v>
      </c>
      <c r="G35" s="44">
        <v>43978</v>
      </c>
      <c r="H35" s="45">
        <v>8700</v>
      </c>
    </row>
    <row r="36" spans="1:8" x14ac:dyDescent="0.3">
      <c r="A36" s="30">
        <v>35</v>
      </c>
      <c r="B36" s="30" t="s">
        <v>262</v>
      </c>
      <c r="C36" s="30" t="s">
        <v>285</v>
      </c>
      <c r="D36" s="30" t="s">
        <v>286</v>
      </c>
      <c r="E36" s="30">
        <v>3</v>
      </c>
      <c r="F36" s="30" t="s">
        <v>276</v>
      </c>
      <c r="G36" s="41">
        <v>43979</v>
      </c>
      <c r="H36" s="42">
        <v>900</v>
      </c>
    </row>
    <row r="37" spans="1:8" x14ac:dyDescent="0.3">
      <c r="A37" s="43">
        <v>36</v>
      </c>
      <c r="B37" s="43" t="s">
        <v>235</v>
      </c>
      <c r="C37" s="43" t="s">
        <v>271</v>
      </c>
      <c r="D37" s="43" t="s">
        <v>272</v>
      </c>
      <c r="E37" s="43">
        <v>4</v>
      </c>
      <c r="F37" s="43" t="s">
        <v>273</v>
      </c>
      <c r="G37" s="44">
        <v>43980</v>
      </c>
      <c r="H37" s="45">
        <v>12400</v>
      </c>
    </row>
    <row r="38" spans="1:8" x14ac:dyDescent="0.3">
      <c r="A38" s="30">
        <v>37</v>
      </c>
      <c r="B38" s="30" t="s">
        <v>243</v>
      </c>
      <c r="C38" s="30" t="s">
        <v>279</v>
      </c>
      <c r="D38" s="30" t="s">
        <v>280</v>
      </c>
      <c r="E38" s="30">
        <v>2</v>
      </c>
      <c r="F38" s="30" t="s">
        <v>281</v>
      </c>
      <c r="G38" s="41">
        <v>43983</v>
      </c>
      <c r="H38" s="42">
        <v>4500</v>
      </c>
    </row>
    <row r="39" spans="1:8" x14ac:dyDescent="0.3">
      <c r="A39" s="43">
        <v>38</v>
      </c>
      <c r="B39" s="43" t="s">
        <v>262</v>
      </c>
      <c r="C39" s="43" t="s">
        <v>271</v>
      </c>
      <c r="D39" s="43" t="s">
        <v>272</v>
      </c>
      <c r="E39" s="43">
        <v>3</v>
      </c>
      <c r="F39" s="43" t="s">
        <v>273</v>
      </c>
      <c r="G39" s="44">
        <v>43983</v>
      </c>
      <c r="H39" s="45">
        <v>600</v>
      </c>
    </row>
    <row r="40" spans="1:8" x14ac:dyDescent="0.3">
      <c r="A40" s="30">
        <v>39</v>
      </c>
      <c r="B40" s="30" t="s">
        <v>243</v>
      </c>
      <c r="C40" s="30" t="s">
        <v>182</v>
      </c>
      <c r="D40" s="30" t="s">
        <v>277</v>
      </c>
      <c r="E40" s="30">
        <v>4</v>
      </c>
      <c r="F40" s="30" t="s">
        <v>278</v>
      </c>
      <c r="G40" s="41">
        <v>43983</v>
      </c>
      <c r="H40" s="42">
        <v>8200</v>
      </c>
    </row>
    <row r="41" spans="1:8" x14ac:dyDescent="0.3">
      <c r="A41" s="43">
        <v>40</v>
      </c>
      <c r="B41" s="43" t="s">
        <v>284</v>
      </c>
      <c r="C41" s="43" t="s">
        <v>279</v>
      </c>
      <c r="D41" s="43" t="s">
        <v>280</v>
      </c>
      <c r="E41" s="43">
        <v>2</v>
      </c>
      <c r="F41" s="43" t="s">
        <v>281</v>
      </c>
      <c r="G41" s="44">
        <v>43983</v>
      </c>
      <c r="H41" s="45">
        <v>5900</v>
      </c>
    </row>
    <row r="42" spans="1:8" x14ac:dyDescent="0.3">
      <c r="A42" s="30">
        <v>41</v>
      </c>
      <c r="B42" s="30" t="s">
        <v>239</v>
      </c>
      <c r="C42" s="30" t="s">
        <v>261</v>
      </c>
      <c r="D42" s="30" t="s">
        <v>282</v>
      </c>
      <c r="E42" s="30">
        <v>4</v>
      </c>
      <c r="F42" s="30" t="s">
        <v>283</v>
      </c>
      <c r="G42" s="41">
        <v>43983</v>
      </c>
      <c r="H42" s="42">
        <v>4800</v>
      </c>
    </row>
    <row r="43" spans="1:8" x14ac:dyDescent="0.3">
      <c r="A43" s="43">
        <v>42</v>
      </c>
      <c r="B43" s="43" t="s">
        <v>241</v>
      </c>
      <c r="C43" s="43" t="s">
        <v>265</v>
      </c>
      <c r="D43" s="43" t="s">
        <v>268</v>
      </c>
      <c r="E43" s="43">
        <v>5</v>
      </c>
      <c r="F43" s="43" t="s">
        <v>269</v>
      </c>
      <c r="G43" s="44">
        <v>43983</v>
      </c>
      <c r="H43" s="45">
        <v>10000</v>
      </c>
    </row>
    <row r="44" spans="1:8" x14ac:dyDescent="0.3">
      <c r="A44" s="30">
        <v>43</v>
      </c>
      <c r="B44" s="30" t="s">
        <v>258</v>
      </c>
      <c r="C44" s="30" t="s">
        <v>285</v>
      </c>
      <c r="D44" s="30" t="s">
        <v>286</v>
      </c>
      <c r="E44" s="30">
        <v>4</v>
      </c>
      <c r="F44" s="30" t="s">
        <v>276</v>
      </c>
      <c r="G44" s="41">
        <v>43983</v>
      </c>
      <c r="H44" s="42">
        <v>800</v>
      </c>
    </row>
    <row r="45" spans="1:8" x14ac:dyDescent="0.3">
      <c r="A45" s="43">
        <v>44</v>
      </c>
      <c r="B45" s="43" t="s">
        <v>284</v>
      </c>
      <c r="C45" s="43" t="s">
        <v>117</v>
      </c>
      <c r="D45" s="43" t="s">
        <v>268</v>
      </c>
      <c r="E45" s="43">
        <v>5</v>
      </c>
      <c r="F45" s="43" t="s">
        <v>270</v>
      </c>
      <c r="G45" s="44">
        <v>43983</v>
      </c>
      <c r="H45" s="45">
        <v>14600</v>
      </c>
    </row>
    <row r="46" spans="1:8" x14ac:dyDescent="0.3">
      <c r="A46" s="30">
        <v>45</v>
      </c>
      <c r="B46" s="30" t="s">
        <v>241</v>
      </c>
      <c r="C46" s="30" t="s">
        <v>117</v>
      </c>
      <c r="D46" s="30" t="s">
        <v>268</v>
      </c>
      <c r="E46" s="30">
        <v>2</v>
      </c>
      <c r="F46" s="30" t="s">
        <v>269</v>
      </c>
      <c r="G46" s="41">
        <v>43984</v>
      </c>
      <c r="H46" s="42">
        <v>3600</v>
      </c>
    </row>
    <row r="47" spans="1:8" x14ac:dyDescent="0.3">
      <c r="A47" s="43">
        <v>46</v>
      </c>
      <c r="B47" s="43" t="s">
        <v>235</v>
      </c>
      <c r="C47" s="43" t="s">
        <v>182</v>
      </c>
      <c r="D47" s="43" t="s">
        <v>277</v>
      </c>
      <c r="E47" s="43">
        <v>3</v>
      </c>
      <c r="F47" s="43" t="s">
        <v>278</v>
      </c>
      <c r="G47" s="44">
        <v>43984</v>
      </c>
      <c r="H47" s="45">
        <v>4800</v>
      </c>
    </row>
    <row r="48" spans="1:8" x14ac:dyDescent="0.3">
      <c r="A48" s="30">
        <v>47</v>
      </c>
      <c r="B48" s="30" t="s">
        <v>262</v>
      </c>
      <c r="C48" s="30" t="s">
        <v>279</v>
      </c>
      <c r="D48" s="30" t="s">
        <v>280</v>
      </c>
      <c r="E48" s="30">
        <v>3</v>
      </c>
      <c r="F48" s="30" t="s">
        <v>281</v>
      </c>
      <c r="G48" s="41">
        <v>43985</v>
      </c>
      <c r="H48" s="42">
        <v>900</v>
      </c>
    </row>
    <row r="49" spans="1:8" x14ac:dyDescent="0.3">
      <c r="A49" s="43">
        <v>48</v>
      </c>
      <c r="B49" s="43" t="s">
        <v>243</v>
      </c>
      <c r="C49" s="43" t="s">
        <v>261</v>
      </c>
      <c r="D49" s="43" t="s">
        <v>282</v>
      </c>
      <c r="E49" s="43">
        <v>2</v>
      </c>
      <c r="F49" s="43" t="s">
        <v>283</v>
      </c>
      <c r="G49" s="44">
        <v>43987</v>
      </c>
      <c r="H49" s="45">
        <v>4000</v>
      </c>
    </row>
    <row r="50" spans="1:8" x14ac:dyDescent="0.3">
      <c r="A50" s="30">
        <v>49</v>
      </c>
      <c r="B50" s="30" t="s">
        <v>243</v>
      </c>
      <c r="C50" s="30" t="s">
        <v>285</v>
      </c>
      <c r="D50" s="30" t="s">
        <v>286</v>
      </c>
      <c r="E50" s="30">
        <v>3</v>
      </c>
      <c r="F50" s="30" t="s">
        <v>276</v>
      </c>
      <c r="G50" s="41">
        <v>43988</v>
      </c>
      <c r="H50" s="42">
        <v>9600</v>
      </c>
    </row>
    <row r="51" spans="1:8" x14ac:dyDescent="0.3">
      <c r="A51" s="43">
        <v>50</v>
      </c>
      <c r="B51" s="43" t="s">
        <v>243</v>
      </c>
      <c r="C51" s="43" t="s">
        <v>117</v>
      </c>
      <c r="D51" s="43" t="s">
        <v>268</v>
      </c>
      <c r="E51" s="43">
        <v>4</v>
      </c>
      <c r="F51" s="43" t="s">
        <v>269</v>
      </c>
      <c r="G51" s="44">
        <v>43990</v>
      </c>
      <c r="H51" s="45">
        <v>12400</v>
      </c>
    </row>
    <row r="52" spans="1:8" x14ac:dyDescent="0.3">
      <c r="A52" s="30">
        <v>51</v>
      </c>
      <c r="B52" s="30" t="s">
        <v>284</v>
      </c>
      <c r="C52" s="30" t="s">
        <v>265</v>
      </c>
      <c r="D52" s="30" t="s">
        <v>268</v>
      </c>
      <c r="E52" s="30">
        <v>6</v>
      </c>
      <c r="F52" s="30" t="s">
        <v>269</v>
      </c>
      <c r="G52" s="41">
        <v>43992</v>
      </c>
      <c r="H52" s="42">
        <v>12000</v>
      </c>
    </row>
    <row r="53" spans="1:8" x14ac:dyDescent="0.3">
      <c r="A53" s="43">
        <v>52</v>
      </c>
      <c r="B53" s="43" t="s">
        <v>243</v>
      </c>
      <c r="C53" s="43" t="s">
        <v>271</v>
      </c>
      <c r="D53" s="43" t="s">
        <v>272</v>
      </c>
      <c r="E53" s="43">
        <v>4</v>
      </c>
      <c r="F53" s="43" t="s">
        <v>273</v>
      </c>
      <c r="G53" s="44">
        <v>43994</v>
      </c>
      <c r="H53" s="45">
        <v>8800</v>
      </c>
    </row>
    <row r="54" spans="1:8" x14ac:dyDescent="0.3">
      <c r="A54" s="30">
        <v>53</v>
      </c>
      <c r="B54" s="30" t="s">
        <v>262</v>
      </c>
      <c r="C54" s="30" t="s">
        <v>285</v>
      </c>
      <c r="D54" s="30" t="s">
        <v>286</v>
      </c>
      <c r="E54" s="30">
        <v>4</v>
      </c>
      <c r="F54" s="30" t="s">
        <v>276</v>
      </c>
      <c r="G54" s="41">
        <v>43996</v>
      </c>
      <c r="H54" s="42">
        <v>1600</v>
      </c>
    </row>
    <row r="55" spans="1:8" x14ac:dyDescent="0.3">
      <c r="A55" s="43">
        <v>54</v>
      </c>
      <c r="B55" s="43" t="s">
        <v>258</v>
      </c>
      <c r="C55" s="43" t="s">
        <v>271</v>
      </c>
      <c r="D55" s="43" t="s">
        <v>272</v>
      </c>
      <c r="E55" s="43">
        <v>3</v>
      </c>
      <c r="F55" s="43" t="s">
        <v>276</v>
      </c>
      <c r="G55" s="44">
        <v>43999</v>
      </c>
      <c r="H55" s="45">
        <v>1200</v>
      </c>
    </row>
    <row r="56" spans="1:8" x14ac:dyDescent="0.3">
      <c r="A56" s="30">
        <v>55</v>
      </c>
      <c r="B56" s="30" t="s">
        <v>239</v>
      </c>
      <c r="C56" s="30" t="s">
        <v>261</v>
      </c>
      <c r="D56" s="30" t="s">
        <v>282</v>
      </c>
      <c r="E56" s="30">
        <v>5</v>
      </c>
      <c r="F56" s="30" t="s">
        <v>283</v>
      </c>
      <c r="G56" s="41">
        <v>44001</v>
      </c>
      <c r="H56" s="42">
        <v>5000</v>
      </c>
    </row>
    <row r="57" spans="1:8" x14ac:dyDescent="0.3">
      <c r="A57" s="43">
        <v>56</v>
      </c>
      <c r="B57" s="43" t="s">
        <v>239</v>
      </c>
      <c r="C57" s="43" t="s">
        <v>261</v>
      </c>
      <c r="D57" s="43" t="s">
        <v>282</v>
      </c>
      <c r="E57" s="43">
        <v>2</v>
      </c>
      <c r="F57" s="43" t="s">
        <v>283</v>
      </c>
      <c r="G57" s="44">
        <v>44004</v>
      </c>
      <c r="H57" s="45">
        <v>3000</v>
      </c>
    </row>
    <row r="58" spans="1:8" x14ac:dyDescent="0.3">
      <c r="A58" s="30">
        <v>57</v>
      </c>
      <c r="B58" s="30" t="s">
        <v>235</v>
      </c>
      <c r="C58" s="30" t="s">
        <v>117</v>
      </c>
      <c r="D58" s="30" t="s">
        <v>268</v>
      </c>
      <c r="E58" s="30">
        <v>3</v>
      </c>
      <c r="F58" s="30" t="s">
        <v>275</v>
      </c>
      <c r="G58" s="41">
        <v>44006</v>
      </c>
      <c r="H58" s="42">
        <v>6900</v>
      </c>
    </row>
    <row r="59" spans="1:8" x14ac:dyDescent="0.3">
      <c r="A59" s="43">
        <v>58</v>
      </c>
      <c r="B59" s="43" t="s">
        <v>258</v>
      </c>
      <c r="C59" s="43" t="s">
        <v>261</v>
      </c>
      <c r="D59" s="43" t="s">
        <v>282</v>
      </c>
      <c r="E59" s="43">
        <v>4</v>
      </c>
      <c r="F59" s="43" t="s">
        <v>283</v>
      </c>
      <c r="G59" s="44">
        <v>44008</v>
      </c>
      <c r="H59" s="45">
        <v>1600</v>
      </c>
    </row>
    <row r="60" spans="1:8" x14ac:dyDescent="0.3">
      <c r="A60" s="30">
        <v>59</v>
      </c>
      <c r="B60" s="30" t="s">
        <v>235</v>
      </c>
      <c r="C60" s="30" t="s">
        <v>117</v>
      </c>
      <c r="D60" s="30" t="s">
        <v>268</v>
      </c>
      <c r="E60" s="30">
        <v>5</v>
      </c>
      <c r="F60" s="30" t="s">
        <v>269</v>
      </c>
      <c r="G60" s="41">
        <v>44013</v>
      </c>
      <c r="H60" s="42">
        <v>12000</v>
      </c>
    </row>
    <row r="61" spans="1:8" x14ac:dyDescent="0.3">
      <c r="A61" s="43">
        <v>60</v>
      </c>
      <c r="B61" s="43" t="s">
        <v>235</v>
      </c>
      <c r="C61" s="43" t="s">
        <v>271</v>
      </c>
      <c r="D61" s="43" t="s">
        <v>272</v>
      </c>
      <c r="E61" s="43">
        <v>5</v>
      </c>
      <c r="F61" s="43" t="s">
        <v>273</v>
      </c>
      <c r="G61" s="44">
        <v>44019</v>
      </c>
      <c r="H61" s="45">
        <v>15000</v>
      </c>
    </row>
    <row r="62" spans="1:8" x14ac:dyDescent="0.3">
      <c r="A62" s="30">
        <v>61</v>
      </c>
      <c r="B62" s="30" t="s">
        <v>284</v>
      </c>
      <c r="C62" s="30" t="s">
        <v>265</v>
      </c>
      <c r="D62" s="30" t="s">
        <v>268</v>
      </c>
      <c r="E62" s="30">
        <v>7</v>
      </c>
      <c r="F62" s="30" t="s">
        <v>270</v>
      </c>
      <c r="G62" s="41">
        <v>44021</v>
      </c>
      <c r="H62" s="42">
        <v>21000</v>
      </c>
    </row>
    <row r="63" spans="1:8" x14ac:dyDescent="0.3">
      <c r="A63" s="43">
        <v>62</v>
      </c>
      <c r="B63" s="43" t="s">
        <v>284</v>
      </c>
      <c r="C63" s="43" t="s">
        <v>279</v>
      </c>
      <c r="D63" s="43" t="s">
        <v>280</v>
      </c>
      <c r="E63" s="43">
        <v>1</v>
      </c>
      <c r="F63" s="43" t="s">
        <v>281</v>
      </c>
      <c r="G63" s="44">
        <v>44024</v>
      </c>
      <c r="H63" s="45">
        <v>3000</v>
      </c>
    </row>
    <row r="64" spans="1:8" x14ac:dyDescent="0.3">
      <c r="A64" s="30">
        <v>63</v>
      </c>
      <c r="B64" s="30" t="s">
        <v>239</v>
      </c>
      <c r="C64" s="30" t="s">
        <v>261</v>
      </c>
      <c r="D64" s="30" t="s">
        <v>282</v>
      </c>
      <c r="E64" s="30">
        <v>3</v>
      </c>
      <c r="F64" s="30" t="s">
        <v>283</v>
      </c>
      <c r="G64" s="41">
        <v>44026</v>
      </c>
      <c r="H64" s="42">
        <v>3600</v>
      </c>
    </row>
    <row r="65" spans="1:8" x14ac:dyDescent="0.3">
      <c r="A65" s="43">
        <v>64</v>
      </c>
      <c r="B65" s="43" t="s">
        <v>243</v>
      </c>
      <c r="C65" s="43" t="s">
        <v>271</v>
      </c>
      <c r="D65" s="43" t="s">
        <v>272</v>
      </c>
      <c r="E65" s="43">
        <v>1</v>
      </c>
      <c r="F65" s="43" t="s">
        <v>273</v>
      </c>
      <c r="G65" s="44">
        <v>44029</v>
      </c>
      <c r="H65" s="45">
        <v>4000</v>
      </c>
    </row>
    <row r="66" spans="1:8" x14ac:dyDescent="0.3">
      <c r="A66" s="30">
        <v>65</v>
      </c>
      <c r="B66" s="30" t="s">
        <v>262</v>
      </c>
      <c r="C66" s="30" t="s">
        <v>182</v>
      </c>
      <c r="D66" s="30" t="s">
        <v>277</v>
      </c>
      <c r="E66" s="30">
        <v>5</v>
      </c>
      <c r="F66" s="30" t="s">
        <v>278</v>
      </c>
      <c r="G66" s="41">
        <v>44034</v>
      </c>
      <c r="H66" s="42">
        <v>1000</v>
      </c>
    </row>
    <row r="67" spans="1:8" x14ac:dyDescent="0.3">
      <c r="A67" s="43">
        <v>66</v>
      </c>
      <c r="B67" s="43" t="s">
        <v>258</v>
      </c>
      <c r="C67" s="43" t="s">
        <v>285</v>
      </c>
      <c r="D67" s="43" t="s">
        <v>286</v>
      </c>
      <c r="E67" s="43">
        <v>2</v>
      </c>
      <c r="F67" s="43" t="s">
        <v>276</v>
      </c>
      <c r="G67" s="44">
        <v>44041</v>
      </c>
      <c r="H67" s="45">
        <v>2000</v>
      </c>
    </row>
    <row r="68" spans="1:8" x14ac:dyDescent="0.3">
      <c r="A68" s="30">
        <v>67</v>
      </c>
      <c r="B68" s="30" t="s">
        <v>262</v>
      </c>
      <c r="C68" s="30" t="s">
        <v>265</v>
      </c>
      <c r="D68" s="30" t="s">
        <v>268</v>
      </c>
      <c r="E68" s="30">
        <v>5</v>
      </c>
      <c r="F68" s="30" t="s">
        <v>275</v>
      </c>
      <c r="G68" s="41">
        <v>44044</v>
      </c>
      <c r="H68" s="42">
        <v>1500</v>
      </c>
    </row>
    <row r="69" spans="1:8" x14ac:dyDescent="0.3">
      <c r="A69" s="43">
        <v>68</v>
      </c>
      <c r="B69" s="43" t="s">
        <v>262</v>
      </c>
      <c r="C69" s="43" t="s">
        <v>271</v>
      </c>
      <c r="D69" s="43" t="s">
        <v>272</v>
      </c>
      <c r="E69" s="43">
        <v>4</v>
      </c>
      <c r="F69" s="43" t="s">
        <v>273</v>
      </c>
      <c r="G69" s="44">
        <v>44044</v>
      </c>
      <c r="H69" s="45">
        <v>800</v>
      </c>
    </row>
    <row r="70" spans="1:8" x14ac:dyDescent="0.3">
      <c r="A70" s="30">
        <v>69</v>
      </c>
      <c r="B70" s="30" t="s">
        <v>235</v>
      </c>
      <c r="C70" s="30" t="s">
        <v>265</v>
      </c>
      <c r="D70" s="30" t="s">
        <v>268</v>
      </c>
      <c r="E70" s="30">
        <v>2</v>
      </c>
      <c r="F70" s="30" t="s">
        <v>270</v>
      </c>
      <c r="G70" s="41">
        <v>44047</v>
      </c>
      <c r="H70" s="42">
        <v>4000</v>
      </c>
    </row>
    <row r="71" spans="1:8" x14ac:dyDescent="0.3">
      <c r="A71" s="43">
        <v>70</v>
      </c>
      <c r="B71" s="43" t="s">
        <v>243</v>
      </c>
      <c r="C71" s="43" t="s">
        <v>117</v>
      </c>
      <c r="D71" s="43" t="s">
        <v>268</v>
      </c>
      <c r="E71" s="43">
        <v>1</v>
      </c>
      <c r="F71" s="43" t="s">
        <v>269</v>
      </c>
      <c r="G71" s="44">
        <v>44052</v>
      </c>
      <c r="H71" s="45">
        <v>3900</v>
      </c>
    </row>
    <row r="72" spans="1:8" x14ac:dyDescent="0.3">
      <c r="A72" s="30">
        <v>71</v>
      </c>
      <c r="B72" s="30" t="s">
        <v>243</v>
      </c>
      <c r="C72" s="30" t="s">
        <v>285</v>
      </c>
      <c r="D72" s="30" t="s">
        <v>286</v>
      </c>
      <c r="E72" s="30">
        <v>1</v>
      </c>
      <c r="F72" s="30" t="s">
        <v>276</v>
      </c>
      <c r="G72" s="41">
        <v>44055</v>
      </c>
      <c r="H72" s="42">
        <v>2900</v>
      </c>
    </row>
    <row r="73" spans="1:8" x14ac:dyDescent="0.3">
      <c r="A73" s="43">
        <v>72</v>
      </c>
      <c r="B73" s="43" t="s">
        <v>239</v>
      </c>
      <c r="C73" s="43" t="s">
        <v>265</v>
      </c>
      <c r="D73" s="43" t="s">
        <v>268</v>
      </c>
      <c r="E73" s="43">
        <v>2</v>
      </c>
      <c r="F73" s="43" t="s">
        <v>275</v>
      </c>
      <c r="G73" s="44">
        <v>44059</v>
      </c>
      <c r="H73" s="45">
        <v>2400</v>
      </c>
    </row>
    <row r="74" spans="1:8" x14ac:dyDescent="0.3">
      <c r="A74" s="30">
        <v>73</v>
      </c>
      <c r="B74" s="30" t="s">
        <v>239</v>
      </c>
      <c r="C74" s="30" t="s">
        <v>271</v>
      </c>
      <c r="D74" s="30" t="s">
        <v>272</v>
      </c>
      <c r="E74" s="30">
        <v>3</v>
      </c>
      <c r="F74" s="30" t="s">
        <v>273</v>
      </c>
      <c r="G74" s="41">
        <v>44065</v>
      </c>
      <c r="H74" s="42">
        <v>3600</v>
      </c>
    </row>
    <row r="75" spans="1:8" x14ac:dyDescent="0.3">
      <c r="A75" s="43">
        <v>74</v>
      </c>
      <c r="B75" s="43" t="s">
        <v>262</v>
      </c>
      <c r="C75" s="43" t="s">
        <v>271</v>
      </c>
      <c r="D75" s="43" t="s">
        <v>272</v>
      </c>
      <c r="E75" s="43">
        <v>3</v>
      </c>
      <c r="F75" s="43" t="s">
        <v>273</v>
      </c>
      <c r="G75" s="44">
        <v>44075</v>
      </c>
      <c r="H75" s="45">
        <v>900</v>
      </c>
    </row>
    <row r="76" spans="1:8" x14ac:dyDescent="0.3">
      <c r="A76" s="30">
        <v>75</v>
      </c>
      <c r="B76" s="30" t="s">
        <v>239</v>
      </c>
      <c r="C76" s="30" t="s">
        <v>261</v>
      </c>
      <c r="D76" s="30" t="s">
        <v>282</v>
      </c>
      <c r="E76" s="30">
        <v>2</v>
      </c>
      <c r="F76" s="30" t="s">
        <v>283</v>
      </c>
      <c r="G76" s="41">
        <v>44078</v>
      </c>
      <c r="H76" s="42">
        <v>2700</v>
      </c>
    </row>
    <row r="77" spans="1:8" x14ac:dyDescent="0.3">
      <c r="A77" s="43">
        <v>76</v>
      </c>
      <c r="B77" s="43" t="s">
        <v>284</v>
      </c>
      <c r="C77" s="43" t="s">
        <v>271</v>
      </c>
      <c r="D77" s="43" t="s">
        <v>272</v>
      </c>
      <c r="E77" s="43">
        <v>1</v>
      </c>
      <c r="F77" s="43" t="s">
        <v>273</v>
      </c>
      <c r="G77" s="44">
        <v>44086</v>
      </c>
      <c r="H77" s="45">
        <v>2200</v>
      </c>
    </row>
    <row r="78" spans="1:8" x14ac:dyDescent="0.3">
      <c r="A78" s="30">
        <v>77</v>
      </c>
      <c r="B78" s="30" t="s">
        <v>235</v>
      </c>
      <c r="C78" s="30" t="s">
        <v>117</v>
      </c>
      <c r="D78" s="30" t="s">
        <v>268</v>
      </c>
      <c r="E78" s="30">
        <v>4</v>
      </c>
      <c r="F78" s="30" t="s">
        <v>269</v>
      </c>
      <c r="G78" s="41">
        <v>44089</v>
      </c>
      <c r="H78" s="42">
        <v>10000</v>
      </c>
    </row>
    <row r="79" spans="1:8" x14ac:dyDescent="0.3">
      <c r="A79" s="43">
        <v>78</v>
      </c>
      <c r="B79" s="43" t="s">
        <v>241</v>
      </c>
      <c r="C79" s="43" t="s">
        <v>279</v>
      </c>
      <c r="D79" s="43" t="s">
        <v>280</v>
      </c>
      <c r="E79" s="43">
        <v>7</v>
      </c>
      <c r="F79" s="43" t="s">
        <v>281</v>
      </c>
      <c r="G79" s="44">
        <v>44102</v>
      </c>
      <c r="H79" s="45">
        <v>14000</v>
      </c>
    </row>
    <row r="80" spans="1:8" x14ac:dyDescent="0.3">
      <c r="A80" s="30">
        <v>79</v>
      </c>
      <c r="B80" s="30" t="s">
        <v>284</v>
      </c>
      <c r="C80" s="30" t="s">
        <v>117</v>
      </c>
      <c r="D80" s="30" t="s">
        <v>268</v>
      </c>
      <c r="E80" s="30">
        <v>2</v>
      </c>
      <c r="F80" s="30" t="s">
        <v>270</v>
      </c>
      <c r="G80" s="41">
        <v>44114</v>
      </c>
      <c r="H80" s="42">
        <v>5200</v>
      </c>
    </row>
    <row r="81" spans="1:8" x14ac:dyDescent="0.3">
      <c r="A81" s="43">
        <v>80</v>
      </c>
      <c r="B81" s="43" t="s">
        <v>235</v>
      </c>
      <c r="C81" s="43" t="s">
        <v>271</v>
      </c>
      <c r="D81" s="43" t="s">
        <v>272</v>
      </c>
      <c r="E81" s="43">
        <v>4</v>
      </c>
      <c r="F81" s="43" t="s">
        <v>273</v>
      </c>
      <c r="G81" s="44">
        <v>44119</v>
      </c>
      <c r="H81" s="45">
        <v>12000</v>
      </c>
    </row>
    <row r="82" spans="1:8" x14ac:dyDescent="0.3">
      <c r="A82" s="30">
        <v>81</v>
      </c>
      <c r="B82" s="30" t="s">
        <v>262</v>
      </c>
      <c r="C82" s="30" t="s">
        <v>182</v>
      </c>
      <c r="D82" s="30" t="s">
        <v>277</v>
      </c>
      <c r="E82" s="30">
        <v>4</v>
      </c>
      <c r="F82" s="30" t="s">
        <v>278</v>
      </c>
      <c r="G82" s="41">
        <v>44120</v>
      </c>
      <c r="H82" s="42">
        <v>1200</v>
      </c>
    </row>
    <row r="83" spans="1:8" x14ac:dyDescent="0.3">
      <c r="A83" s="43">
        <v>82</v>
      </c>
      <c r="B83" s="43" t="s">
        <v>243</v>
      </c>
      <c r="C83" s="43" t="s">
        <v>285</v>
      </c>
      <c r="D83" s="43" t="s">
        <v>286</v>
      </c>
      <c r="E83" s="43">
        <v>1</v>
      </c>
      <c r="F83" s="43" t="s">
        <v>276</v>
      </c>
      <c r="G83" s="44">
        <v>44128</v>
      </c>
      <c r="H83" s="45">
        <v>3000</v>
      </c>
    </row>
    <row r="84" spans="1:8" x14ac:dyDescent="0.3">
      <c r="A84" s="30">
        <v>83</v>
      </c>
      <c r="B84" s="30" t="s">
        <v>241</v>
      </c>
      <c r="C84" s="30" t="s">
        <v>265</v>
      </c>
      <c r="D84" s="30" t="s">
        <v>268</v>
      </c>
      <c r="E84" s="30">
        <v>6</v>
      </c>
      <c r="F84" s="30" t="s">
        <v>269</v>
      </c>
      <c r="G84" s="41">
        <v>44137</v>
      </c>
      <c r="H84" s="42">
        <v>15000</v>
      </c>
    </row>
    <row r="85" spans="1:8" x14ac:dyDescent="0.3">
      <c r="A85" s="43">
        <v>84</v>
      </c>
      <c r="B85" s="43" t="s">
        <v>235</v>
      </c>
      <c r="C85" s="43" t="s">
        <v>271</v>
      </c>
      <c r="D85" s="43" t="s">
        <v>272</v>
      </c>
      <c r="E85" s="43">
        <v>5</v>
      </c>
      <c r="F85" s="43" t="s">
        <v>273</v>
      </c>
      <c r="G85" s="44">
        <v>44138</v>
      </c>
      <c r="H85" s="45">
        <v>11000</v>
      </c>
    </row>
    <row r="86" spans="1:8" x14ac:dyDescent="0.3">
      <c r="A86" s="30">
        <v>85</v>
      </c>
      <c r="B86" s="30" t="s">
        <v>258</v>
      </c>
      <c r="C86" s="30" t="s">
        <v>285</v>
      </c>
      <c r="D86" s="30" t="s">
        <v>286</v>
      </c>
      <c r="E86" s="30">
        <v>3</v>
      </c>
      <c r="F86" s="30" t="s">
        <v>276</v>
      </c>
      <c r="G86" s="41">
        <v>44147</v>
      </c>
      <c r="H86" s="42">
        <v>600</v>
      </c>
    </row>
    <row r="87" spans="1:8" x14ac:dyDescent="0.3">
      <c r="A87" s="43">
        <v>86</v>
      </c>
      <c r="B87" s="43" t="s">
        <v>258</v>
      </c>
      <c r="C87" s="43" t="s">
        <v>261</v>
      </c>
      <c r="D87" s="43" t="s">
        <v>282</v>
      </c>
      <c r="E87" s="43">
        <v>5</v>
      </c>
      <c r="F87" s="43" t="s">
        <v>283</v>
      </c>
      <c r="G87" s="44">
        <v>44151</v>
      </c>
      <c r="H87" s="45">
        <v>1000</v>
      </c>
    </row>
    <row r="88" spans="1:8" x14ac:dyDescent="0.3">
      <c r="A88" s="30">
        <v>87</v>
      </c>
      <c r="B88" s="30" t="s">
        <v>243</v>
      </c>
      <c r="C88" s="30" t="s">
        <v>285</v>
      </c>
      <c r="D88" s="30" t="s">
        <v>286</v>
      </c>
      <c r="E88" s="30">
        <v>1</v>
      </c>
      <c r="F88" s="30" t="s">
        <v>276</v>
      </c>
      <c r="G88" s="41">
        <v>44153</v>
      </c>
      <c r="H88" s="42">
        <v>4200</v>
      </c>
    </row>
    <row r="89" spans="1:8" x14ac:dyDescent="0.3">
      <c r="A89" s="43">
        <v>88</v>
      </c>
      <c r="B89" s="43" t="s">
        <v>243</v>
      </c>
      <c r="C89" s="43" t="s">
        <v>285</v>
      </c>
      <c r="D89" s="43" t="s">
        <v>286</v>
      </c>
      <c r="E89" s="43">
        <v>5</v>
      </c>
      <c r="F89" s="43" t="s">
        <v>276</v>
      </c>
      <c r="G89" s="44">
        <v>44154</v>
      </c>
      <c r="H89" s="45">
        <v>20000</v>
      </c>
    </row>
    <row r="90" spans="1:8" x14ac:dyDescent="0.3">
      <c r="A90" s="30">
        <v>89</v>
      </c>
      <c r="B90" s="30" t="s">
        <v>239</v>
      </c>
      <c r="C90" s="30" t="s">
        <v>271</v>
      </c>
      <c r="D90" s="30" t="s">
        <v>272</v>
      </c>
      <c r="E90" s="30">
        <v>2</v>
      </c>
      <c r="F90" s="30" t="s">
        <v>273</v>
      </c>
      <c r="G90" s="41">
        <v>44155</v>
      </c>
      <c r="H90" s="42">
        <v>2400</v>
      </c>
    </row>
    <row r="91" spans="1:8" x14ac:dyDescent="0.3">
      <c r="A91" s="43">
        <v>90</v>
      </c>
      <c r="B91" s="43" t="s">
        <v>284</v>
      </c>
      <c r="C91" s="43" t="s">
        <v>279</v>
      </c>
      <c r="D91" s="43" t="s">
        <v>280</v>
      </c>
      <c r="E91" s="43">
        <v>5</v>
      </c>
      <c r="F91" s="43" t="s">
        <v>281</v>
      </c>
      <c r="G91" s="44">
        <v>44159</v>
      </c>
      <c r="H91" s="45">
        <v>11000</v>
      </c>
    </row>
    <row r="92" spans="1:8" x14ac:dyDescent="0.3">
      <c r="A92" s="30">
        <v>91</v>
      </c>
      <c r="B92" s="30" t="s">
        <v>243</v>
      </c>
      <c r="C92" s="30" t="s">
        <v>265</v>
      </c>
      <c r="D92" s="30" t="s">
        <v>268</v>
      </c>
      <c r="E92" s="30">
        <v>5</v>
      </c>
      <c r="F92" s="30" t="s">
        <v>269</v>
      </c>
      <c r="G92" s="41">
        <v>44166</v>
      </c>
      <c r="H92" s="42">
        <v>10000</v>
      </c>
    </row>
    <row r="93" spans="1:8" x14ac:dyDescent="0.3">
      <c r="A93" s="43">
        <v>92</v>
      </c>
      <c r="B93" s="43" t="s">
        <v>258</v>
      </c>
      <c r="C93" s="43" t="s">
        <v>261</v>
      </c>
      <c r="D93" s="43" t="s">
        <v>282</v>
      </c>
      <c r="E93" s="43">
        <v>7</v>
      </c>
      <c r="F93" s="43" t="s">
        <v>283</v>
      </c>
      <c r="G93" s="44">
        <v>44166</v>
      </c>
      <c r="H93" s="45">
        <v>1400</v>
      </c>
    </row>
    <row r="94" spans="1:8" x14ac:dyDescent="0.3">
      <c r="A94" s="30">
        <v>93</v>
      </c>
      <c r="B94" s="30" t="s">
        <v>262</v>
      </c>
      <c r="C94" s="30" t="s">
        <v>285</v>
      </c>
      <c r="D94" s="30" t="s">
        <v>286</v>
      </c>
      <c r="E94" s="30">
        <v>3</v>
      </c>
      <c r="F94" s="30" t="s">
        <v>276</v>
      </c>
      <c r="G94" s="41">
        <v>44169</v>
      </c>
      <c r="H94" s="42">
        <v>900</v>
      </c>
    </row>
    <row r="95" spans="1:8" x14ac:dyDescent="0.3">
      <c r="A95" s="43">
        <v>94</v>
      </c>
      <c r="B95" s="43" t="s">
        <v>243</v>
      </c>
      <c r="C95" s="43" t="s">
        <v>271</v>
      </c>
      <c r="D95" s="43" t="s">
        <v>272</v>
      </c>
      <c r="E95" s="43">
        <v>4</v>
      </c>
      <c r="F95" s="43" t="s">
        <v>273</v>
      </c>
      <c r="G95" s="44">
        <v>44177</v>
      </c>
      <c r="H95" s="45">
        <v>8000</v>
      </c>
    </row>
    <row r="96" spans="1:8" x14ac:dyDescent="0.3">
      <c r="A96" s="30">
        <v>95</v>
      </c>
      <c r="B96" s="30" t="s">
        <v>235</v>
      </c>
      <c r="C96" s="30" t="s">
        <v>271</v>
      </c>
      <c r="D96" s="30" t="s">
        <v>272</v>
      </c>
      <c r="E96" s="30">
        <v>1</v>
      </c>
      <c r="F96" s="30" t="s">
        <v>273</v>
      </c>
      <c r="G96" s="41">
        <v>44179</v>
      </c>
      <c r="H96" s="42">
        <v>2100</v>
      </c>
    </row>
    <row r="97" spans="1:8" x14ac:dyDescent="0.3">
      <c r="A97" s="43">
        <v>96</v>
      </c>
      <c r="B97" s="43" t="s">
        <v>243</v>
      </c>
      <c r="C97" s="43" t="s">
        <v>285</v>
      </c>
      <c r="D97" s="43" t="s">
        <v>286</v>
      </c>
      <c r="E97" s="43">
        <v>1</v>
      </c>
      <c r="F97" s="43" t="s">
        <v>276</v>
      </c>
      <c r="G97" s="44">
        <v>44182</v>
      </c>
      <c r="H97" s="45">
        <v>4000</v>
      </c>
    </row>
    <row r="98" spans="1:8" x14ac:dyDescent="0.3">
      <c r="A98" s="30">
        <v>97</v>
      </c>
      <c r="B98" s="30" t="s">
        <v>239</v>
      </c>
      <c r="C98" s="30" t="s">
        <v>261</v>
      </c>
      <c r="D98" s="30" t="s">
        <v>282</v>
      </c>
      <c r="E98" s="30">
        <v>2</v>
      </c>
      <c r="F98" s="30" t="s">
        <v>283</v>
      </c>
      <c r="G98" s="41">
        <v>44184</v>
      </c>
      <c r="H98" s="42">
        <v>3000</v>
      </c>
    </row>
    <row r="99" spans="1:8" x14ac:dyDescent="0.3">
      <c r="A99" s="43">
        <v>98</v>
      </c>
      <c r="B99" s="43" t="s">
        <v>258</v>
      </c>
      <c r="C99" s="43" t="s">
        <v>261</v>
      </c>
      <c r="D99" s="43" t="s">
        <v>282</v>
      </c>
      <c r="E99" s="43">
        <v>1</v>
      </c>
      <c r="F99" s="43" t="s">
        <v>283</v>
      </c>
      <c r="G99" s="44">
        <v>44187</v>
      </c>
      <c r="H99" s="45">
        <v>200</v>
      </c>
    </row>
    <row r="100" spans="1:8" x14ac:dyDescent="0.3">
      <c r="A100" s="30">
        <v>99</v>
      </c>
      <c r="B100" s="30" t="s">
        <v>235</v>
      </c>
      <c r="C100" s="30" t="s">
        <v>271</v>
      </c>
      <c r="D100" s="30" t="s">
        <v>272</v>
      </c>
      <c r="E100" s="30">
        <v>3</v>
      </c>
      <c r="F100" s="30" t="s">
        <v>273</v>
      </c>
      <c r="G100" s="41">
        <v>44189</v>
      </c>
      <c r="H100" s="42">
        <v>6000</v>
      </c>
    </row>
    <row r="101" spans="1:8" x14ac:dyDescent="0.3">
      <c r="A101" s="43">
        <v>100</v>
      </c>
      <c r="B101" s="43" t="s">
        <v>262</v>
      </c>
      <c r="C101" s="43" t="s">
        <v>265</v>
      </c>
      <c r="D101" s="43" t="s">
        <v>268</v>
      </c>
      <c r="E101" s="43">
        <v>1</v>
      </c>
      <c r="F101" s="43" t="s">
        <v>269</v>
      </c>
      <c r="G101" s="44">
        <v>44192</v>
      </c>
      <c r="H101" s="45">
        <v>300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5789-706B-46DF-9E0D-6D2D6D103D02}">
  <sheetPr codeName="Sayfa18"/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EFB9-618A-455F-B165-B3F020720A98}">
  <sheetPr codeName="Sayfa19"/>
  <dimension ref="A1:K5"/>
  <sheetViews>
    <sheetView workbookViewId="0">
      <selection activeCell="O21" sqref="O21"/>
    </sheetView>
  </sheetViews>
  <sheetFormatPr defaultRowHeight="14.4" x14ac:dyDescent="0.3"/>
  <cols>
    <col min="1" max="1" width="11.6640625" bestFit="1" customWidth="1"/>
    <col min="4" max="4" width="11.6640625" bestFit="1" customWidth="1"/>
    <col min="7" max="7" width="11.6640625" bestFit="1" customWidth="1"/>
    <col min="10" max="10" width="11.6640625" bestFit="1" customWidth="1"/>
    <col min="11" max="11" width="7.5546875" bestFit="1" customWidth="1"/>
  </cols>
  <sheetData>
    <row r="1" spans="1:11" x14ac:dyDescent="0.3">
      <c r="A1" s="80" t="s">
        <v>287</v>
      </c>
      <c r="B1" s="81"/>
      <c r="D1" s="82" t="s">
        <v>291</v>
      </c>
      <c r="E1" s="83"/>
      <c r="G1" s="84" t="s">
        <v>292</v>
      </c>
      <c r="H1" s="85"/>
      <c r="J1" s="86" t="s">
        <v>293</v>
      </c>
      <c r="K1" s="87"/>
    </row>
    <row r="2" spans="1:11" x14ac:dyDescent="0.3">
      <c r="A2" s="46" t="s">
        <v>5</v>
      </c>
      <c r="B2" s="47">
        <v>100</v>
      </c>
      <c r="D2" s="48" t="s">
        <v>5</v>
      </c>
      <c r="E2" s="49">
        <v>200</v>
      </c>
      <c r="G2" s="50" t="s">
        <v>5</v>
      </c>
      <c r="H2" s="51">
        <v>300</v>
      </c>
      <c r="J2" s="52" t="s">
        <v>5</v>
      </c>
      <c r="K2" s="53"/>
    </row>
    <row r="3" spans="1:11" x14ac:dyDescent="0.3">
      <c r="A3" s="46" t="s">
        <v>288</v>
      </c>
      <c r="B3" s="47">
        <v>20</v>
      </c>
      <c r="D3" s="48" t="s">
        <v>288</v>
      </c>
      <c r="E3" s="49">
        <v>40</v>
      </c>
      <c r="G3" s="50" t="s">
        <v>288</v>
      </c>
      <c r="H3" s="51">
        <v>60</v>
      </c>
      <c r="J3" s="52" t="s">
        <v>288</v>
      </c>
      <c r="K3" s="53"/>
    </row>
    <row r="4" spans="1:11" x14ac:dyDescent="0.3">
      <c r="A4" s="46" t="s">
        <v>289</v>
      </c>
      <c r="B4" s="47">
        <v>30</v>
      </c>
      <c r="D4" s="48" t="s">
        <v>289</v>
      </c>
      <c r="E4" s="49">
        <v>60</v>
      </c>
      <c r="G4" s="50" t="s">
        <v>289</v>
      </c>
      <c r="H4" s="51">
        <v>90</v>
      </c>
      <c r="J4" s="52" t="s">
        <v>289</v>
      </c>
      <c r="K4" s="53"/>
    </row>
    <row r="5" spans="1:11" x14ac:dyDescent="0.3">
      <c r="A5" s="46" t="s">
        <v>290</v>
      </c>
      <c r="B5" s="47">
        <v>15</v>
      </c>
      <c r="D5" s="48" t="s">
        <v>290</v>
      </c>
      <c r="E5" s="49">
        <v>30</v>
      </c>
      <c r="G5" s="50" t="s">
        <v>290</v>
      </c>
      <c r="H5" s="51">
        <v>45</v>
      </c>
      <c r="J5" s="52" t="s">
        <v>290</v>
      </c>
      <c r="K5" s="53"/>
    </row>
  </sheetData>
  <dataConsolidate/>
  <mergeCells count="4">
    <mergeCell ref="A1:B1"/>
    <mergeCell ref="D1:E1"/>
    <mergeCell ref="G1:H1"/>
    <mergeCell ref="J1:K1"/>
  </mergeCells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B00B-B8D2-44E9-933A-28AB6C2AE72F}">
  <sheetPr codeName="Sayfa20"/>
  <dimension ref="A1:N7"/>
  <sheetViews>
    <sheetView workbookViewId="0">
      <selection activeCell="P14" sqref="P14"/>
    </sheetView>
  </sheetViews>
  <sheetFormatPr defaultRowHeight="14.4" x14ac:dyDescent="0.3"/>
  <sheetData>
    <row r="1" spans="1:14" x14ac:dyDescent="0.3">
      <c r="A1" s="54" t="s">
        <v>1</v>
      </c>
      <c r="B1" s="54" t="s">
        <v>115</v>
      </c>
      <c r="C1" s="54" t="s">
        <v>119</v>
      </c>
      <c r="D1" s="54" t="s">
        <v>123</v>
      </c>
      <c r="E1" s="54" t="s">
        <v>130</v>
      </c>
      <c r="F1" s="54" t="s">
        <v>142</v>
      </c>
      <c r="G1" s="54" t="s">
        <v>147</v>
      </c>
      <c r="H1" s="54" t="s">
        <v>151</v>
      </c>
      <c r="I1" s="54" t="s">
        <v>154</v>
      </c>
      <c r="J1" s="54" t="s">
        <v>164</v>
      </c>
      <c r="K1" s="54" t="s">
        <v>169</v>
      </c>
      <c r="L1" s="54" t="s">
        <v>172</v>
      </c>
      <c r="M1" s="54" t="s">
        <v>179</v>
      </c>
      <c r="N1" s="56" t="s">
        <v>224</v>
      </c>
    </row>
    <row r="2" spans="1:14" x14ac:dyDescent="0.3">
      <c r="A2" s="54" t="s">
        <v>116</v>
      </c>
      <c r="B2" s="54">
        <v>10</v>
      </c>
      <c r="C2" s="54">
        <v>12</v>
      </c>
      <c r="D2" s="54">
        <v>4</v>
      </c>
      <c r="E2" s="54">
        <v>55</v>
      </c>
      <c r="F2" s="54">
        <v>90</v>
      </c>
      <c r="G2" s="54">
        <v>12</v>
      </c>
      <c r="H2" s="54">
        <v>8</v>
      </c>
      <c r="I2" s="54">
        <v>34.066666666666698</v>
      </c>
      <c r="J2" s="54">
        <v>35.180952380952398</v>
      </c>
      <c r="K2" s="54">
        <v>36.295238095238098</v>
      </c>
      <c r="L2" s="54">
        <v>37.409523809523797</v>
      </c>
      <c r="M2" s="54">
        <v>38.523809523809597</v>
      </c>
      <c r="N2" s="56">
        <f>SUM(B2:M2)</f>
        <v>372.4761904761906</v>
      </c>
    </row>
    <row r="3" spans="1:14" x14ac:dyDescent="0.3">
      <c r="A3" s="54" t="s">
        <v>8</v>
      </c>
      <c r="B3" s="54">
        <v>12</v>
      </c>
      <c r="C3" s="54">
        <v>33</v>
      </c>
      <c r="D3" s="54">
        <v>90</v>
      </c>
      <c r="E3" s="54">
        <v>534</v>
      </c>
      <c r="F3" s="54">
        <v>36</v>
      </c>
      <c r="G3" s="54">
        <v>56</v>
      </c>
      <c r="H3" s="54">
        <v>17</v>
      </c>
      <c r="I3" s="54">
        <v>59.666666666666202</v>
      </c>
      <c r="J3" s="54">
        <v>40.238095238095198</v>
      </c>
      <c r="K3" s="54">
        <v>20.8095238095243</v>
      </c>
      <c r="L3" s="54">
        <v>1.3809523809522399</v>
      </c>
      <c r="M3" s="54">
        <v>11</v>
      </c>
      <c r="N3" s="56">
        <f t="shared" ref="N3:N6" si="0">SUM(B3:M3)</f>
        <v>911.09523809523796</v>
      </c>
    </row>
    <row r="4" spans="1:14" x14ac:dyDescent="0.3">
      <c r="A4" s="54" t="s">
        <v>131</v>
      </c>
      <c r="B4" s="54">
        <v>13</v>
      </c>
      <c r="C4" s="54">
        <v>56</v>
      </c>
      <c r="D4" s="54">
        <v>88</v>
      </c>
      <c r="E4" s="54">
        <v>77</v>
      </c>
      <c r="F4" s="54">
        <v>44</v>
      </c>
      <c r="G4" s="54">
        <v>57</v>
      </c>
      <c r="H4" s="54">
        <v>8</v>
      </c>
      <c r="I4" s="54">
        <v>18.399999999999999</v>
      </c>
      <c r="J4" s="54">
        <v>7.9428571428571404</v>
      </c>
      <c r="K4" s="54">
        <v>3</v>
      </c>
      <c r="L4" s="54">
        <v>55</v>
      </c>
      <c r="M4" s="54">
        <v>22</v>
      </c>
      <c r="N4" s="56">
        <f t="shared" si="0"/>
        <v>449.3428571428571</v>
      </c>
    </row>
    <row r="5" spans="1:14" x14ac:dyDescent="0.3">
      <c r="A5" s="54" t="s">
        <v>15</v>
      </c>
      <c r="B5" s="54">
        <v>15</v>
      </c>
      <c r="C5" s="54">
        <v>23</v>
      </c>
      <c r="D5" s="54">
        <v>567</v>
      </c>
      <c r="E5" s="54">
        <v>88</v>
      </c>
      <c r="F5" s="54">
        <v>123</v>
      </c>
      <c r="G5" s="54">
        <v>78</v>
      </c>
      <c r="H5" s="54">
        <v>24</v>
      </c>
      <c r="I5" s="54">
        <v>7.7999999999994403</v>
      </c>
      <c r="J5" s="54">
        <v>44</v>
      </c>
      <c r="K5" s="54">
        <v>332</v>
      </c>
      <c r="L5" s="54">
        <v>67</v>
      </c>
      <c r="M5" s="54">
        <v>23</v>
      </c>
      <c r="N5" s="56">
        <f t="shared" si="0"/>
        <v>1391.7999999999993</v>
      </c>
    </row>
    <row r="6" spans="1:14" x14ac:dyDescent="0.3">
      <c r="A6" s="54" t="s">
        <v>112</v>
      </c>
      <c r="B6" s="54">
        <v>18</v>
      </c>
      <c r="C6" s="54">
        <v>46</v>
      </c>
      <c r="D6" s="54">
        <v>56</v>
      </c>
      <c r="E6" s="54">
        <v>99</v>
      </c>
      <c r="F6" s="54">
        <v>12</v>
      </c>
      <c r="G6" s="54">
        <v>90</v>
      </c>
      <c r="H6" s="54">
        <v>17</v>
      </c>
      <c r="I6" s="54">
        <v>40.3333333333333</v>
      </c>
      <c r="J6" s="54">
        <v>36.619047619047599</v>
      </c>
      <c r="K6" s="54">
        <v>32.904761904761898</v>
      </c>
      <c r="L6" s="54">
        <v>29.1904761904762</v>
      </c>
      <c r="M6" s="54">
        <v>44</v>
      </c>
      <c r="N6" s="56">
        <f t="shared" si="0"/>
        <v>521.04761904761904</v>
      </c>
    </row>
    <row r="7" spans="1:14" x14ac:dyDescent="0.3">
      <c r="A7" s="55" t="s">
        <v>224</v>
      </c>
      <c r="B7" s="55">
        <f>SUM(B2:B6)</f>
        <v>68</v>
      </c>
      <c r="C7" s="55">
        <f t="shared" ref="C7:M7" si="1">SUM(C2:C6)</f>
        <v>170</v>
      </c>
      <c r="D7" s="55">
        <f t="shared" si="1"/>
        <v>805</v>
      </c>
      <c r="E7" s="55">
        <f t="shared" si="1"/>
        <v>853</v>
      </c>
      <c r="F7" s="55">
        <f t="shared" si="1"/>
        <v>305</v>
      </c>
      <c r="G7" s="55">
        <f t="shared" si="1"/>
        <v>293</v>
      </c>
      <c r="H7" s="55">
        <f t="shared" si="1"/>
        <v>74</v>
      </c>
      <c r="I7" s="55">
        <f t="shared" si="1"/>
        <v>160.26666666666563</v>
      </c>
      <c r="J7" s="55">
        <f t="shared" si="1"/>
        <v>163.98095238095235</v>
      </c>
      <c r="K7" s="55">
        <f t="shared" si="1"/>
        <v>425.00952380952435</v>
      </c>
      <c r="L7" s="55">
        <f t="shared" si="1"/>
        <v>189.98095238095223</v>
      </c>
      <c r="M7" s="55">
        <f t="shared" si="1"/>
        <v>138.5238095238096</v>
      </c>
      <c r="N7" s="57">
        <f>SUM(B7:M7)</f>
        <v>3645.7619047619037</v>
      </c>
    </row>
  </sheetData>
  <phoneticPr fontId="10" type="noConversion"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791D-AE64-4358-BE4C-E57517D2DEF7}">
  <sheetPr codeName="Sayfa3"/>
  <dimension ref="A1:H13"/>
  <sheetViews>
    <sheetView tabSelected="1" workbookViewId="0">
      <selection activeCell="F21" sqref="F21:F22"/>
    </sheetView>
  </sheetViews>
  <sheetFormatPr defaultRowHeight="14.4" x14ac:dyDescent="0.3"/>
  <cols>
    <col min="1" max="1" width="10.109375" customWidth="1"/>
    <col min="2" max="2" width="10.6640625" customWidth="1"/>
    <col min="3" max="3" width="20.44140625" bestFit="1" customWidth="1"/>
    <col min="4" max="4" width="12.5546875" customWidth="1"/>
    <col min="5" max="5" width="12.88671875" customWidth="1"/>
    <col min="6" max="6" width="12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17</v>
      </c>
    </row>
    <row r="2" spans="1:8" x14ac:dyDescent="0.3">
      <c r="A2">
        <v>1</v>
      </c>
      <c r="B2" t="s">
        <v>6</v>
      </c>
      <c r="C2" t="s">
        <v>7</v>
      </c>
      <c r="D2">
        <v>400</v>
      </c>
      <c r="E2">
        <v>1</v>
      </c>
      <c r="F2">
        <v>400</v>
      </c>
    </row>
    <row r="3" spans="1:8" x14ac:dyDescent="0.3">
      <c r="A3">
        <v>2</v>
      </c>
      <c r="B3" t="s">
        <v>8</v>
      </c>
      <c r="C3" t="s">
        <v>9</v>
      </c>
      <c r="D3">
        <v>300</v>
      </c>
      <c r="E3">
        <v>2</v>
      </c>
      <c r="F3">
        <v>600</v>
      </c>
    </row>
    <row r="4" spans="1:8" x14ac:dyDescent="0.3">
      <c r="A4">
        <v>3</v>
      </c>
      <c r="B4" t="s">
        <v>10</v>
      </c>
      <c r="C4" t="s">
        <v>11</v>
      </c>
      <c r="D4">
        <v>200</v>
      </c>
      <c r="E4">
        <v>4</v>
      </c>
      <c r="F4">
        <v>800</v>
      </c>
    </row>
    <row r="5" spans="1:8" x14ac:dyDescent="0.3">
      <c r="A5">
        <v>4</v>
      </c>
      <c r="B5" t="s">
        <v>8</v>
      </c>
      <c r="C5" t="s">
        <v>12</v>
      </c>
      <c r="D5">
        <v>300</v>
      </c>
      <c r="E5">
        <v>7</v>
      </c>
      <c r="F5">
        <v>2100</v>
      </c>
    </row>
    <row r="6" spans="1:8" x14ac:dyDescent="0.3">
      <c r="A6">
        <v>5</v>
      </c>
      <c r="B6" t="s">
        <v>10</v>
      </c>
      <c r="C6" t="s">
        <v>13</v>
      </c>
      <c r="D6">
        <v>200</v>
      </c>
      <c r="E6">
        <v>6</v>
      </c>
      <c r="F6">
        <v>1200</v>
      </c>
    </row>
    <row r="7" spans="1:8" x14ac:dyDescent="0.3">
      <c r="A7">
        <v>6</v>
      </c>
      <c r="B7" t="s">
        <v>6</v>
      </c>
      <c r="C7" t="s">
        <v>13</v>
      </c>
      <c r="D7">
        <v>400</v>
      </c>
      <c r="E7">
        <v>4</v>
      </c>
      <c r="F7">
        <v>1600</v>
      </c>
    </row>
    <row r="8" spans="1:8" x14ac:dyDescent="0.3">
      <c r="A8">
        <v>7</v>
      </c>
      <c r="B8" t="s">
        <v>6</v>
      </c>
      <c r="C8" t="s">
        <v>13</v>
      </c>
      <c r="D8">
        <v>400</v>
      </c>
      <c r="E8">
        <v>3</v>
      </c>
      <c r="F8">
        <v>1200</v>
      </c>
    </row>
    <row r="9" spans="1:8" x14ac:dyDescent="0.3">
      <c r="A9">
        <v>8</v>
      </c>
      <c r="B9" t="s">
        <v>6</v>
      </c>
      <c r="C9" t="s">
        <v>14</v>
      </c>
      <c r="D9">
        <v>400</v>
      </c>
      <c r="E9">
        <v>4</v>
      </c>
      <c r="F9">
        <v>1600</v>
      </c>
    </row>
    <row r="10" spans="1:8" x14ac:dyDescent="0.3">
      <c r="A10">
        <v>9</v>
      </c>
      <c r="B10" t="s">
        <v>15</v>
      </c>
      <c r="C10" t="s">
        <v>16</v>
      </c>
      <c r="D10">
        <v>100</v>
      </c>
      <c r="E10">
        <v>4</v>
      </c>
      <c r="F10">
        <v>400</v>
      </c>
    </row>
    <row r="11" spans="1:8" x14ac:dyDescent="0.3">
      <c r="A11">
        <v>10</v>
      </c>
      <c r="B11" t="s">
        <v>15</v>
      </c>
      <c r="C11" t="s">
        <v>14</v>
      </c>
      <c r="D11">
        <v>100</v>
      </c>
      <c r="E11">
        <v>2</v>
      </c>
      <c r="F11">
        <v>200</v>
      </c>
    </row>
    <row r="12" spans="1:8" x14ac:dyDescent="0.3">
      <c r="A12">
        <v>11</v>
      </c>
      <c r="B12" t="s">
        <v>10</v>
      </c>
      <c r="C12" t="s">
        <v>16</v>
      </c>
      <c r="D12">
        <v>200</v>
      </c>
      <c r="E12">
        <v>1</v>
      </c>
      <c r="F12">
        <v>200</v>
      </c>
    </row>
    <row r="13" spans="1:8" x14ac:dyDescent="0.3">
      <c r="A13">
        <v>12</v>
      </c>
      <c r="B13" t="s">
        <v>15</v>
      </c>
      <c r="C13" t="s">
        <v>16</v>
      </c>
      <c r="D13">
        <v>100</v>
      </c>
      <c r="E13">
        <v>1</v>
      </c>
      <c r="F13">
        <v>100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B6D6-F10B-404F-AA7A-3074AEF81CB1}">
  <sheetPr codeName="Sayfa21"/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BE2-3222-499A-898A-9A234EEE5F57}">
  <sheetPr codeName="Sayfa22"/>
  <dimension ref="A1:J29"/>
  <sheetViews>
    <sheetView workbookViewId="0">
      <selection activeCell="F21" sqref="F21"/>
    </sheetView>
  </sheetViews>
  <sheetFormatPr defaultRowHeight="14.4" x14ac:dyDescent="0.3"/>
  <cols>
    <col min="1" max="1" width="17" bestFit="1" customWidth="1"/>
    <col min="2" max="2" width="6.5546875" bestFit="1" customWidth="1"/>
    <col min="3" max="3" width="6.44140625" bestFit="1" customWidth="1"/>
    <col min="4" max="4" width="18" bestFit="1" customWidth="1"/>
    <col min="5" max="5" width="6.44140625" bestFit="1" customWidth="1"/>
    <col min="6" max="6" width="13.5546875" bestFit="1" customWidth="1"/>
    <col min="7" max="7" width="7.5546875" bestFit="1" customWidth="1"/>
    <col min="9" max="9" width="23.33203125" bestFit="1" customWidth="1"/>
    <col min="10" max="10" width="6.5546875" bestFit="1" customWidth="1"/>
  </cols>
  <sheetData>
    <row r="1" spans="1:4" x14ac:dyDescent="0.3">
      <c r="A1" t="s">
        <v>297</v>
      </c>
    </row>
    <row r="2" spans="1:4" x14ac:dyDescent="0.3">
      <c r="A2" s="59" t="s">
        <v>294</v>
      </c>
      <c r="B2" s="61">
        <v>20000</v>
      </c>
      <c r="C2" s="58"/>
      <c r="D2" s="60" t="s">
        <v>295</v>
      </c>
    </row>
    <row r="3" spans="1:4" x14ac:dyDescent="0.3">
      <c r="A3" s="59" t="s">
        <v>296</v>
      </c>
      <c r="B3" s="63">
        <v>1.0699999999999999E-2</v>
      </c>
      <c r="C3" s="58"/>
      <c r="D3" s="61">
        <f>-PMT(B3,B4,B2)</f>
        <v>949.3340847607974</v>
      </c>
    </row>
    <row r="4" spans="1:4" x14ac:dyDescent="0.3">
      <c r="A4" s="59" t="s">
        <v>107</v>
      </c>
      <c r="B4" s="62">
        <v>24</v>
      </c>
      <c r="C4" s="58"/>
      <c r="D4" s="58"/>
    </row>
    <row r="7" spans="1:4" x14ac:dyDescent="0.3">
      <c r="A7" s="73" t="s">
        <v>299</v>
      </c>
    </row>
    <row r="8" spans="1:4" x14ac:dyDescent="0.3">
      <c r="A8" s="64" t="s">
        <v>294</v>
      </c>
      <c r="B8" s="65">
        <v>20000</v>
      </c>
    </row>
    <row r="9" spans="1:4" x14ac:dyDescent="0.3">
      <c r="A9" s="64" t="s">
        <v>296</v>
      </c>
      <c r="B9" s="66">
        <v>1.0699999999999999E-2</v>
      </c>
    </row>
    <row r="10" spans="1:4" x14ac:dyDescent="0.3">
      <c r="A10" s="64" t="s">
        <v>107</v>
      </c>
      <c r="B10" s="67">
        <f>A13</f>
        <v>24</v>
      </c>
    </row>
    <row r="11" spans="1:4" x14ac:dyDescent="0.3">
      <c r="A11" s="68"/>
      <c r="B11" s="68"/>
    </row>
    <row r="12" spans="1:4" ht="28.8" x14ac:dyDescent="0.3">
      <c r="A12" s="69" t="s">
        <v>107</v>
      </c>
      <c r="B12" s="70" t="s">
        <v>298</v>
      </c>
    </row>
    <row r="13" spans="1:4" x14ac:dyDescent="0.3">
      <c r="A13" s="71">
        <v>24</v>
      </c>
      <c r="B13" s="65">
        <f>-PMT(B9,B10,B8)</f>
        <v>949.3340847607974</v>
      </c>
    </row>
    <row r="14" spans="1:4" x14ac:dyDescent="0.3">
      <c r="A14" s="71">
        <v>36</v>
      </c>
      <c r="B14" s="72"/>
    </row>
    <row r="15" spans="1:4" x14ac:dyDescent="0.3">
      <c r="A15" s="71">
        <v>48</v>
      </c>
      <c r="B15" s="72"/>
    </row>
    <row r="16" spans="1:4" x14ac:dyDescent="0.3">
      <c r="A16" s="71">
        <v>60</v>
      </c>
      <c r="B16" s="72"/>
    </row>
    <row r="17" spans="1:10" x14ac:dyDescent="0.3">
      <c r="A17" s="71">
        <v>72</v>
      </c>
      <c r="B17" s="72"/>
    </row>
    <row r="20" spans="1:10" x14ac:dyDescent="0.3">
      <c r="A20" t="s">
        <v>312</v>
      </c>
    </row>
    <row r="21" spans="1:10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</row>
    <row r="22" spans="1:10" x14ac:dyDescent="0.3">
      <c r="A22" s="68"/>
      <c r="B22" s="74" t="s">
        <v>287</v>
      </c>
      <c r="C22" s="74" t="s">
        <v>291</v>
      </c>
      <c r="D22" s="74" t="s">
        <v>292</v>
      </c>
      <c r="E22" s="74" t="s">
        <v>300</v>
      </c>
      <c r="F22" s="74" t="s">
        <v>301</v>
      </c>
      <c r="G22" s="74" t="s">
        <v>224</v>
      </c>
      <c r="H22" s="68"/>
      <c r="I22" s="68"/>
      <c r="J22" s="68"/>
    </row>
    <row r="23" spans="1:10" x14ac:dyDescent="0.3">
      <c r="A23" s="75" t="s">
        <v>302</v>
      </c>
      <c r="B23" s="65">
        <f>12*$J$23</f>
        <v>48000</v>
      </c>
      <c r="C23" s="65">
        <f>15*$J$23</f>
        <v>60000</v>
      </c>
      <c r="D23" s="65">
        <f>22*$J$23</f>
        <v>88000</v>
      </c>
      <c r="E23" s="65">
        <f>19*$J$23</f>
        <v>76000</v>
      </c>
      <c r="F23" s="65">
        <f t="shared" ref="F23" si="0">12*$J$23</f>
        <v>48000</v>
      </c>
      <c r="G23" s="65">
        <f>SUM(B23:F23)</f>
        <v>320000</v>
      </c>
      <c r="H23" s="68"/>
      <c r="I23" s="76" t="s">
        <v>303</v>
      </c>
      <c r="J23" s="65">
        <v>4000</v>
      </c>
    </row>
    <row r="24" spans="1:10" x14ac:dyDescent="0.3">
      <c r="A24" s="75" t="s">
        <v>304</v>
      </c>
      <c r="B24" s="65">
        <f>40*$J$24</f>
        <v>2800</v>
      </c>
      <c r="C24" s="65">
        <f>60*$J$24</f>
        <v>4200</v>
      </c>
      <c r="D24" s="65">
        <f>50*$J$24</f>
        <v>3500</v>
      </c>
      <c r="E24" s="65">
        <f>55*$J$24</f>
        <v>3850</v>
      </c>
      <c r="F24" s="65">
        <f t="shared" ref="F24" si="1">40*$J$24</f>
        <v>2800</v>
      </c>
      <c r="G24" s="65">
        <f t="shared" ref="G24:G27" si="2">SUM(B24:F24)</f>
        <v>17150</v>
      </c>
      <c r="H24" s="68"/>
      <c r="I24" s="76" t="s">
        <v>305</v>
      </c>
      <c r="J24" s="65">
        <v>70</v>
      </c>
    </row>
    <row r="25" spans="1:10" x14ac:dyDescent="0.3">
      <c r="A25" s="75" t="s">
        <v>306</v>
      </c>
      <c r="B25" s="65">
        <f>67*$J$25</f>
        <v>670</v>
      </c>
      <c r="C25" s="65">
        <f>77*$J$25</f>
        <v>770</v>
      </c>
      <c r="D25" s="65">
        <f>87*$J$25</f>
        <v>870</v>
      </c>
      <c r="E25" s="65">
        <f>97*$J$25</f>
        <v>970</v>
      </c>
      <c r="F25" s="65">
        <f t="shared" ref="F25" si="3">67*$J$25</f>
        <v>670</v>
      </c>
      <c r="G25" s="65">
        <f t="shared" si="2"/>
        <v>3950</v>
      </c>
      <c r="H25" s="68"/>
      <c r="I25" s="76" t="s">
        <v>307</v>
      </c>
      <c r="J25" s="65">
        <v>10</v>
      </c>
    </row>
    <row r="26" spans="1:10" x14ac:dyDescent="0.3">
      <c r="A26" s="75" t="s">
        <v>308</v>
      </c>
      <c r="B26" s="65">
        <f>12*$J$26</f>
        <v>1560</v>
      </c>
      <c r="C26" s="65">
        <f>15*$J$26</f>
        <v>1950</v>
      </c>
      <c r="D26" s="65">
        <f>22*$J$26</f>
        <v>2860</v>
      </c>
      <c r="E26" s="65">
        <f>18*$J$26</f>
        <v>2340</v>
      </c>
      <c r="F26" s="65">
        <f t="shared" ref="F26" si="4">12*$J$26</f>
        <v>1560</v>
      </c>
      <c r="G26" s="65">
        <f t="shared" si="2"/>
        <v>10270</v>
      </c>
      <c r="H26" s="68"/>
      <c r="I26" s="76" t="s">
        <v>309</v>
      </c>
      <c r="J26" s="65">
        <v>130</v>
      </c>
    </row>
    <row r="27" spans="1:10" x14ac:dyDescent="0.3">
      <c r="A27" s="75" t="s">
        <v>310</v>
      </c>
      <c r="B27" s="65">
        <f>1*$J$27</f>
        <v>12000</v>
      </c>
      <c r="C27" s="65">
        <f>1.2*$J$27</f>
        <v>14400</v>
      </c>
      <c r="D27" s="65">
        <f>2*$J$27</f>
        <v>24000</v>
      </c>
      <c r="E27" s="65">
        <f>1.5*$J$27</f>
        <v>18000</v>
      </c>
      <c r="F27" s="65">
        <f t="shared" ref="F27" si="5">1*$J$27</f>
        <v>12000</v>
      </c>
      <c r="G27" s="65">
        <f t="shared" si="2"/>
        <v>80400</v>
      </c>
      <c r="H27" s="68"/>
      <c r="I27" s="76" t="s">
        <v>311</v>
      </c>
      <c r="J27" s="65">
        <v>12000</v>
      </c>
    </row>
    <row r="28" spans="1:10" x14ac:dyDescent="0.3">
      <c r="A28" s="68"/>
      <c r="B28" s="68"/>
      <c r="C28" s="68"/>
      <c r="D28" s="68"/>
      <c r="E28" s="68"/>
      <c r="F28" s="77" t="s">
        <v>220</v>
      </c>
      <c r="G28" s="78">
        <f>SUM(G23:G27)</f>
        <v>431770</v>
      </c>
      <c r="H28" s="68"/>
      <c r="I28" s="68"/>
      <c r="J28" s="68"/>
    </row>
    <row r="29" spans="1:10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AF2C-8FE1-4EBB-872C-4CB79EBBBBD7}">
  <sheetPr codeName="Sayfa23"/>
  <dimension ref="A1"/>
  <sheetViews>
    <sheetView workbookViewId="0">
      <selection activeCell="N15" sqref="N15"/>
    </sheetView>
  </sheetViews>
  <sheetFormatPr defaultRowHeight="14.4" x14ac:dyDescent="0.3"/>
  <sheetData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D19F-3731-42F5-9FEC-ADE140D419E3}">
  <sheetPr codeName="Sayfa24"/>
  <dimension ref="A1:I101"/>
  <sheetViews>
    <sheetView workbookViewId="0">
      <selection activeCell="F17" sqref="F17"/>
    </sheetView>
  </sheetViews>
  <sheetFormatPr defaultRowHeight="14.4" x14ac:dyDescent="0.3"/>
  <cols>
    <col min="7" max="7" width="10.109375" bestFit="1" customWidth="1"/>
  </cols>
  <sheetData>
    <row r="1" spans="1:9" ht="29.4" thickBot="1" x14ac:dyDescent="0.35">
      <c r="A1" s="40" t="s">
        <v>230</v>
      </c>
      <c r="B1" s="40" t="s">
        <v>1</v>
      </c>
      <c r="C1" s="40" t="s">
        <v>231</v>
      </c>
      <c r="D1" s="40" t="s">
        <v>106</v>
      </c>
      <c r="E1" s="40" t="s">
        <v>4</v>
      </c>
      <c r="F1" s="40" t="s">
        <v>266</v>
      </c>
      <c r="G1" s="40" t="s">
        <v>267</v>
      </c>
      <c r="H1" s="40" t="s">
        <v>111</v>
      </c>
    </row>
    <row r="2" spans="1:9" x14ac:dyDescent="0.3">
      <c r="A2" s="30">
        <v>1</v>
      </c>
      <c r="B2" s="30" t="s">
        <v>241</v>
      </c>
      <c r="C2" s="30" t="s">
        <v>265</v>
      </c>
      <c r="D2" s="30" t="s">
        <v>268</v>
      </c>
      <c r="E2" s="30">
        <v>1</v>
      </c>
      <c r="F2" s="30" t="s">
        <v>269</v>
      </c>
      <c r="G2" s="41">
        <v>43892</v>
      </c>
      <c r="H2" s="42">
        <v>2400</v>
      </c>
    </row>
    <row r="3" spans="1:9" x14ac:dyDescent="0.3">
      <c r="A3" s="43">
        <v>2</v>
      </c>
      <c r="B3" s="43" t="s">
        <v>243</v>
      </c>
      <c r="C3" s="43" t="s">
        <v>117</v>
      </c>
      <c r="D3" s="43" t="s">
        <v>268</v>
      </c>
      <c r="E3" s="43">
        <v>2</v>
      </c>
      <c r="F3" s="43" t="s">
        <v>270</v>
      </c>
      <c r="G3" s="44">
        <v>43892</v>
      </c>
      <c r="H3" s="45">
        <v>4800</v>
      </c>
    </row>
    <row r="4" spans="1:9" x14ac:dyDescent="0.3">
      <c r="A4" s="30">
        <v>3</v>
      </c>
      <c r="B4" s="30" t="s">
        <v>235</v>
      </c>
      <c r="C4" s="30" t="s">
        <v>271</v>
      </c>
      <c r="D4" s="30" t="s">
        <v>272</v>
      </c>
      <c r="E4" s="30">
        <v>1</v>
      </c>
      <c r="F4" s="30" t="s">
        <v>273</v>
      </c>
      <c r="G4" s="41">
        <v>43893</v>
      </c>
      <c r="H4" s="42">
        <v>3800</v>
      </c>
    </row>
    <row r="5" spans="1:9" x14ac:dyDescent="0.3">
      <c r="A5" s="43">
        <v>4</v>
      </c>
      <c r="B5" s="43" t="s">
        <v>241</v>
      </c>
      <c r="C5" s="43" t="s">
        <v>117</v>
      </c>
      <c r="D5" s="43" t="s">
        <v>268</v>
      </c>
      <c r="E5" s="43">
        <v>1</v>
      </c>
      <c r="F5" s="43" t="s">
        <v>274</v>
      </c>
      <c r="G5" s="44">
        <v>43893</v>
      </c>
      <c r="H5" s="45">
        <v>1900</v>
      </c>
    </row>
    <row r="6" spans="1:9" x14ac:dyDescent="0.3">
      <c r="A6" s="30">
        <v>5</v>
      </c>
      <c r="B6" s="30" t="s">
        <v>262</v>
      </c>
      <c r="C6" s="30" t="s">
        <v>265</v>
      </c>
      <c r="D6" s="30" t="s">
        <v>268</v>
      </c>
      <c r="E6" s="30">
        <v>1</v>
      </c>
      <c r="F6" s="30" t="s">
        <v>275</v>
      </c>
      <c r="G6" s="41">
        <v>43893</v>
      </c>
      <c r="H6" s="42">
        <v>300</v>
      </c>
    </row>
    <row r="7" spans="1:9" x14ac:dyDescent="0.3">
      <c r="A7" s="43">
        <v>6</v>
      </c>
      <c r="B7" s="43" t="s">
        <v>258</v>
      </c>
      <c r="C7" s="43" t="s">
        <v>271</v>
      </c>
      <c r="D7" s="43" t="s">
        <v>272</v>
      </c>
      <c r="E7" s="43">
        <v>2</v>
      </c>
      <c r="F7" s="43" t="s">
        <v>276</v>
      </c>
      <c r="G7" s="44">
        <v>43895</v>
      </c>
      <c r="H7" s="45">
        <v>400</v>
      </c>
    </row>
    <row r="8" spans="1:9" x14ac:dyDescent="0.3">
      <c r="A8" s="30">
        <v>7</v>
      </c>
      <c r="B8" s="30" t="s">
        <v>243</v>
      </c>
      <c r="C8" s="30" t="s">
        <v>182</v>
      </c>
      <c r="D8" s="30" t="s">
        <v>277</v>
      </c>
      <c r="E8" s="30">
        <v>1</v>
      </c>
      <c r="F8" s="30" t="s">
        <v>278</v>
      </c>
      <c r="G8" s="41">
        <v>43897</v>
      </c>
      <c r="H8" s="42">
        <v>3600</v>
      </c>
    </row>
    <row r="9" spans="1:9" x14ac:dyDescent="0.3">
      <c r="A9" s="43">
        <v>8</v>
      </c>
      <c r="B9" s="43" t="s">
        <v>241</v>
      </c>
      <c r="C9" s="43" t="s">
        <v>279</v>
      </c>
      <c r="D9" s="43" t="s">
        <v>280</v>
      </c>
      <c r="E9" s="43">
        <v>3</v>
      </c>
      <c r="F9" s="43" t="s">
        <v>281</v>
      </c>
      <c r="G9" s="44">
        <v>43899</v>
      </c>
      <c r="H9" s="45">
        <v>3600</v>
      </c>
    </row>
    <row r="10" spans="1:9" x14ac:dyDescent="0.3">
      <c r="A10" s="30">
        <v>9</v>
      </c>
      <c r="B10" s="30" t="s">
        <v>241</v>
      </c>
      <c r="C10" s="30" t="s">
        <v>261</v>
      </c>
      <c r="D10" s="30" t="s">
        <v>282</v>
      </c>
      <c r="E10" s="30">
        <v>2</v>
      </c>
      <c r="F10" s="30" t="s">
        <v>283</v>
      </c>
      <c r="G10" s="41">
        <v>43901</v>
      </c>
      <c r="H10" s="42">
        <v>4200</v>
      </c>
    </row>
    <row r="11" spans="1:9" x14ac:dyDescent="0.3">
      <c r="A11" s="43">
        <v>10</v>
      </c>
      <c r="B11" s="43" t="s">
        <v>243</v>
      </c>
      <c r="C11" s="43" t="s">
        <v>271</v>
      </c>
      <c r="D11" s="43" t="s">
        <v>272</v>
      </c>
      <c r="E11" s="43">
        <v>2</v>
      </c>
      <c r="F11" s="43" t="s">
        <v>273</v>
      </c>
      <c r="G11" s="44">
        <v>43905</v>
      </c>
      <c r="H11" s="45">
        <v>9600</v>
      </c>
    </row>
    <row r="12" spans="1:9" x14ac:dyDescent="0.3">
      <c r="A12" s="30">
        <v>11</v>
      </c>
      <c r="B12" s="30" t="s">
        <v>235</v>
      </c>
      <c r="C12" s="30" t="s">
        <v>265</v>
      </c>
      <c r="D12" s="30" t="s">
        <v>268</v>
      </c>
      <c r="E12" s="30">
        <v>2</v>
      </c>
      <c r="F12" s="30" t="s">
        <v>269</v>
      </c>
      <c r="G12" s="41">
        <v>43909</v>
      </c>
      <c r="H12" s="42">
        <v>7800</v>
      </c>
    </row>
    <row r="13" spans="1:9" x14ac:dyDescent="0.3">
      <c r="A13" s="43">
        <v>12</v>
      </c>
      <c r="B13" s="43" t="s">
        <v>284</v>
      </c>
      <c r="C13" s="43" t="s">
        <v>271</v>
      </c>
      <c r="D13" s="43" t="s">
        <v>272</v>
      </c>
      <c r="E13" s="43">
        <v>1</v>
      </c>
      <c r="F13" s="43" t="s">
        <v>273</v>
      </c>
      <c r="G13" s="44">
        <v>43912</v>
      </c>
      <c r="H13" s="45">
        <v>2400</v>
      </c>
    </row>
    <row r="14" spans="1:9" x14ac:dyDescent="0.3">
      <c r="A14" s="30">
        <v>13</v>
      </c>
      <c r="B14" s="30" t="s">
        <v>284</v>
      </c>
      <c r="C14" s="30" t="s">
        <v>117</v>
      </c>
      <c r="D14" s="30" t="s">
        <v>268</v>
      </c>
      <c r="E14" s="30">
        <v>1</v>
      </c>
      <c r="F14" s="30" t="s">
        <v>270</v>
      </c>
      <c r="G14" s="41">
        <v>43917</v>
      </c>
      <c r="H14" s="42">
        <v>2600</v>
      </c>
    </row>
    <row r="15" spans="1:9" x14ac:dyDescent="0.3">
      <c r="A15" s="43">
        <v>14</v>
      </c>
      <c r="B15" s="43" t="s">
        <v>239</v>
      </c>
      <c r="C15" s="43" t="s">
        <v>261</v>
      </c>
      <c r="D15" s="43" t="s">
        <v>282</v>
      </c>
      <c r="E15" s="43">
        <v>1</v>
      </c>
      <c r="F15" s="43" t="s">
        <v>283</v>
      </c>
      <c r="G15" s="44">
        <v>43925</v>
      </c>
      <c r="H15" s="45">
        <v>1600</v>
      </c>
    </row>
    <row r="16" spans="1:9" x14ac:dyDescent="0.3">
      <c r="A16" s="30">
        <v>15</v>
      </c>
      <c r="B16" s="30" t="s">
        <v>262</v>
      </c>
      <c r="C16" s="30" t="s">
        <v>285</v>
      </c>
      <c r="D16" s="30" t="s">
        <v>286</v>
      </c>
      <c r="E16" s="30">
        <v>2</v>
      </c>
      <c r="F16" s="30" t="s">
        <v>276</v>
      </c>
      <c r="G16" s="41">
        <v>43928</v>
      </c>
      <c r="H16" s="42">
        <v>600</v>
      </c>
    </row>
    <row r="17" spans="1:8" x14ac:dyDescent="0.3">
      <c r="A17" s="43">
        <v>16</v>
      </c>
      <c r="B17" s="43" t="s">
        <v>241</v>
      </c>
      <c r="C17" s="43" t="s">
        <v>265</v>
      </c>
      <c r="D17" s="43" t="s">
        <v>268</v>
      </c>
      <c r="E17" s="43">
        <v>1</v>
      </c>
      <c r="F17" s="43" t="s">
        <v>270</v>
      </c>
      <c r="G17" s="44">
        <v>43929</v>
      </c>
      <c r="H17" s="45">
        <v>1900</v>
      </c>
    </row>
    <row r="18" spans="1:8" x14ac:dyDescent="0.3">
      <c r="A18" s="30">
        <v>17</v>
      </c>
      <c r="B18" s="30" t="s">
        <v>235</v>
      </c>
      <c r="C18" s="30" t="s">
        <v>117</v>
      </c>
      <c r="D18" s="30" t="s">
        <v>268</v>
      </c>
      <c r="E18" s="30">
        <v>2</v>
      </c>
      <c r="F18" s="30" t="s">
        <v>275</v>
      </c>
      <c r="G18" s="41">
        <v>43936</v>
      </c>
      <c r="H18" s="42">
        <v>2700</v>
      </c>
    </row>
    <row r="19" spans="1:8" x14ac:dyDescent="0.3">
      <c r="A19" s="43">
        <v>18</v>
      </c>
      <c r="B19" s="43" t="s">
        <v>241</v>
      </c>
      <c r="C19" s="43" t="s">
        <v>279</v>
      </c>
      <c r="D19" s="43" t="s">
        <v>280</v>
      </c>
      <c r="E19" s="43">
        <v>3</v>
      </c>
      <c r="F19" s="43" t="s">
        <v>281</v>
      </c>
      <c r="G19" s="44">
        <v>43938</v>
      </c>
      <c r="H19" s="45">
        <v>6600</v>
      </c>
    </row>
    <row r="20" spans="1:8" x14ac:dyDescent="0.3">
      <c r="A20" s="30">
        <v>19</v>
      </c>
      <c r="B20" s="30" t="s">
        <v>262</v>
      </c>
      <c r="C20" s="30" t="s">
        <v>182</v>
      </c>
      <c r="D20" s="30" t="s">
        <v>277</v>
      </c>
      <c r="E20" s="30">
        <v>2</v>
      </c>
      <c r="F20" s="30" t="s">
        <v>278</v>
      </c>
      <c r="G20" s="41">
        <v>43939</v>
      </c>
      <c r="H20" s="42">
        <v>600</v>
      </c>
    </row>
    <row r="21" spans="1:8" x14ac:dyDescent="0.3">
      <c r="A21" s="43">
        <v>20</v>
      </c>
      <c r="B21" s="43" t="s">
        <v>241</v>
      </c>
      <c r="C21" s="43" t="s">
        <v>265</v>
      </c>
      <c r="D21" s="43" t="s">
        <v>268</v>
      </c>
      <c r="E21" s="43">
        <v>4</v>
      </c>
      <c r="F21" s="43" t="s">
        <v>275</v>
      </c>
      <c r="G21" s="44">
        <v>43945</v>
      </c>
      <c r="H21" s="45">
        <v>5600</v>
      </c>
    </row>
    <row r="22" spans="1:8" x14ac:dyDescent="0.3">
      <c r="A22" s="30">
        <v>21</v>
      </c>
      <c r="B22" s="30" t="s">
        <v>243</v>
      </c>
      <c r="C22" s="30" t="s">
        <v>271</v>
      </c>
      <c r="D22" s="30" t="s">
        <v>272</v>
      </c>
      <c r="E22" s="30">
        <v>3</v>
      </c>
      <c r="F22" s="30" t="s">
        <v>273</v>
      </c>
      <c r="G22" s="41">
        <v>43950</v>
      </c>
      <c r="H22" s="42">
        <v>9800</v>
      </c>
    </row>
    <row r="23" spans="1:8" x14ac:dyDescent="0.3">
      <c r="A23" s="43">
        <v>22</v>
      </c>
      <c r="B23" s="43" t="s">
        <v>284</v>
      </c>
      <c r="C23" s="43" t="s">
        <v>271</v>
      </c>
      <c r="D23" s="43" t="s">
        <v>272</v>
      </c>
      <c r="E23" s="43">
        <v>2</v>
      </c>
      <c r="F23" s="43" t="s">
        <v>273</v>
      </c>
      <c r="G23" s="44">
        <v>43952</v>
      </c>
      <c r="H23" s="45">
        <v>4400</v>
      </c>
    </row>
    <row r="24" spans="1:8" x14ac:dyDescent="0.3">
      <c r="A24" s="30">
        <v>23</v>
      </c>
      <c r="B24" s="30" t="s">
        <v>241</v>
      </c>
      <c r="C24" s="30" t="s">
        <v>117</v>
      </c>
      <c r="D24" s="30" t="s">
        <v>268</v>
      </c>
      <c r="E24" s="30">
        <v>1</v>
      </c>
      <c r="F24" s="30" t="s">
        <v>269</v>
      </c>
      <c r="G24" s="41">
        <v>43955</v>
      </c>
      <c r="H24" s="42">
        <v>2100</v>
      </c>
    </row>
    <row r="25" spans="1:8" x14ac:dyDescent="0.3">
      <c r="A25" s="43">
        <v>24</v>
      </c>
      <c r="B25" s="43" t="s">
        <v>235</v>
      </c>
      <c r="C25" s="43" t="s">
        <v>182</v>
      </c>
      <c r="D25" s="43" t="s">
        <v>277</v>
      </c>
      <c r="E25" s="43">
        <v>1</v>
      </c>
      <c r="F25" s="43" t="s">
        <v>278</v>
      </c>
      <c r="G25" s="44">
        <v>43957</v>
      </c>
      <c r="H25" s="45">
        <v>3300</v>
      </c>
    </row>
    <row r="26" spans="1:8" x14ac:dyDescent="0.3">
      <c r="A26" s="30">
        <v>25</v>
      </c>
      <c r="B26" s="30" t="s">
        <v>262</v>
      </c>
      <c r="C26" s="30" t="s">
        <v>279</v>
      </c>
      <c r="D26" s="30" t="s">
        <v>280</v>
      </c>
      <c r="E26" s="30">
        <v>2</v>
      </c>
      <c r="F26" s="30" t="s">
        <v>281</v>
      </c>
      <c r="G26" s="41">
        <v>43963</v>
      </c>
      <c r="H26" s="42">
        <v>500</v>
      </c>
    </row>
    <row r="27" spans="1:8" x14ac:dyDescent="0.3">
      <c r="A27" s="43">
        <v>26</v>
      </c>
      <c r="B27" s="43" t="s">
        <v>258</v>
      </c>
      <c r="C27" s="43" t="s">
        <v>285</v>
      </c>
      <c r="D27" s="43" t="s">
        <v>286</v>
      </c>
      <c r="E27" s="43">
        <v>5</v>
      </c>
      <c r="F27" s="43" t="s">
        <v>276</v>
      </c>
      <c r="G27" s="44">
        <v>43965</v>
      </c>
      <c r="H27" s="45">
        <v>1000</v>
      </c>
    </row>
    <row r="28" spans="1:8" x14ac:dyDescent="0.3">
      <c r="A28" s="30">
        <v>27</v>
      </c>
      <c r="B28" s="30" t="s">
        <v>235</v>
      </c>
      <c r="C28" s="30" t="s">
        <v>265</v>
      </c>
      <c r="D28" s="30" t="s">
        <v>268</v>
      </c>
      <c r="E28" s="30">
        <v>2</v>
      </c>
      <c r="F28" s="30" t="s">
        <v>275</v>
      </c>
      <c r="G28" s="41">
        <v>43968</v>
      </c>
      <c r="H28" s="42">
        <v>4400</v>
      </c>
    </row>
    <row r="29" spans="1:8" x14ac:dyDescent="0.3">
      <c r="A29" s="43">
        <v>28</v>
      </c>
      <c r="B29" s="43" t="s">
        <v>258</v>
      </c>
      <c r="C29" s="43" t="s">
        <v>261</v>
      </c>
      <c r="D29" s="43" t="s">
        <v>282</v>
      </c>
      <c r="E29" s="43">
        <v>3</v>
      </c>
      <c r="F29" s="43" t="s">
        <v>283</v>
      </c>
      <c r="G29" s="44">
        <v>43970</v>
      </c>
      <c r="H29" s="45">
        <v>600</v>
      </c>
    </row>
    <row r="30" spans="1:8" x14ac:dyDescent="0.3">
      <c r="A30" s="30">
        <v>29</v>
      </c>
      <c r="B30" s="30" t="s">
        <v>243</v>
      </c>
      <c r="C30" s="30" t="s">
        <v>271</v>
      </c>
      <c r="D30" s="30" t="s">
        <v>272</v>
      </c>
      <c r="E30" s="30">
        <v>1</v>
      </c>
      <c r="F30" s="30" t="s">
        <v>273</v>
      </c>
      <c r="G30" s="41">
        <v>43973</v>
      </c>
      <c r="H30" s="42">
        <v>4000</v>
      </c>
    </row>
    <row r="31" spans="1:8" x14ac:dyDescent="0.3">
      <c r="A31" s="43">
        <v>30</v>
      </c>
      <c r="B31" s="43" t="s">
        <v>239</v>
      </c>
      <c r="C31" s="43" t="s">
        <v>261</v>
      </c>
      <c r="D31" s="43" t="s">
        <v>282</v>
      </c>
      <c r="E31" s="43">
        <v>2</v>
      </c>
      <c r="F31" s="43" t="s">
        <v>283</v>
      </c>
      <c r="G31" s="44">
        <v>43973</v>
      </c>
      <c r="H31" s="45">
        <v>2600</v>
      </c>
    </row>
    <row r="32" spans="1:8" x14ac:dyDescent="0.3">
      <c r="A32" s="30">
        <v>31</v>
      </c>
      <c r="B32" s="30" t="s">
        <v>241</v>
      </c>
      <c r="C32" s="30" t="s">
        <v>182</v>
      </c>
      <c r="D32" s="30" t="s">
        <v>277</v>
      </c>
      <c r="E32" s="30">
        <v>3</v>
      </c>
      <c r="F32" s="30" t="s">
        <v>278</v>
      </c>
      <c r="G32" s="41">
        <v>43975</v>
      </c>
      <c r="H32" s="42">
        <v>3700</v>
      </c>
    </row>
    <row r="33" spans="1:8" x14ac:dyDescent="0.3">
      <c r="A33" s="43">
        <v>32</v>
      </c>
      <c r="B33" s="43" t="s">
        <v>239</v>
      </c>
      <c r="C33" s="43" t="s">
        <v>265</v>
      </c>
      <c r="D33" s="43" t="s">
        <v>268</v>
      </c>
      <c r="E33" s="43">
        <v>6</v>
      </c>
      <c r="F33" s="43" t="s">
        <v>275</v>
      </c>
      <c r="G33" s="44">
        <v>43976</v>
      </c>
      <c r="H33" s="45">
        <v>7200</v>
      </c>
    </row>
    <row r="34" spans="1:8" x14ac:dyDescent="0.3">
      <c r="A34" s="30">
        <v>33</v>
      </c>
      <c r="B34" s="30" t="s">
        <v>284</v>
      </c>
      <c r="C34" s="30" t="s">
        <v>117</v>
      </c>
      <c r="D34" s="30" t="s">
        <v>268</v>
      </c>
      <c r="E34" s="30">
        <v>4</v>
      </c>
      <c r="F34" s="30" t="s">
        <v>270</v>
      </c>
      <c r="G34" s="41">
        <v>43977</v>
      </c>
      <c r="H34" s="42">
        <v>9600</v>
      </c>
    </row>
    <row r="35" spans="1:8" x14ac:dyDescent="0.3">
      <c r="A35" s="43">
        <v>34</v>
      </c>
      <c r="B35" s="43" t="s">
        <v>241</v>
      </c>
      <c r="C35" s="43" t="s">
        <v>279</v>
      </c>
      <c r="D35" s="43" t="s">
        <v>280</v>
      </c>
      <c r="E35" s="43">
        <v>4</v>
      </c>
      <c r="F35" s="43" t="s">
        <v>281</v>
      </c>
      <c r="G35" s="44">
        <v>43978</v>
      </c>
      <c r="H35" s="45">
        <v>8700</v>
      </c>
    </row>
    <row r="36" spans="1:8" x14ac:dyDescent="0.3">
      <c r="A36" s="30">
        <v>35</v>
      </c>
      <c r="B36" s="30" t="s">
        <v>262</v>
      </c>
      <c r="C36" s="30" t="s">
        <v>285</v>
      </c>
      <c r="D36" s="30" t="s">
        <v>286</v>
      </c>
      <c r="E36" s="30">
        <v>3</v>
      </c>
      <c r="F36" s="30" t="s">
        <v>276</v>
      </c>
      <c r="G36" s="41">
        <v>43979</v>
      </c>
      <c r="H36" s="42">
        <v>900</v>
      </c>
    </row>
    <row r="37" spans="1:8" x14ac:dyDescent="0.3">
      <c r="A37" s="43">
        <v>36</v>
      </c>
      <c r="B37" s="43" t="s">
        <v>235</v>
      </c>
      <c r="C37" s="43" t="s">
        <v>271</v>
      </c>
      <c r="D37" s="43" t="s">
        <v>272</v>
      </c>
      <c r="E37" s="43">
        <v>4</v>
      </c>
      <c r="F37" s="43" t="s">
        <v>273</v>
      </c>
      <c r="G37" s="44">
        <v>43980</v>
      </c>
      <c r="H37" s="45">
        <v>12400</v>
      </c>
    </row>
    <row r="38" spans="1:8" x14ac:dyDescent="0.3">
      <c r="A38" s="30">
        <v>37</v>
      </c>
      <c r="B38" s="30" t="s">
        <v>243</v>
      </c>
      <c r="C38" s="30" t="s">
        <v>279</v>
      </c>
      <c r="D38" s="30" t="s">
        <v>280</v>
      </c>
      <c r="E38" s="30">
        <v>2</v>
      </c>
      <c r="F38" s="30" t="s">
        <v>281</v>
      </c>
      <c r="G38" s="41">
        <v>43983</v>
      </c>
      <c r="H38" s="42">
        <v>4500</v>
      </c>
    </row>
    <row r="39" spans="1:8" x14ac:dyDescent="0.3">
      <c r="A39" s="43">
        <v>38</v>
      </c>
      <c r="B39" s="43" t="s">
        <v>262</v>
      </c>
      <c r="C39" s="43" t="s">
        <v>271</v>
      </c>
      <c r="D39" s="43" t="s">
        <v>272</v>
      </c>
      <c r="E39" s="43">
        <v>3</v>
      </c>
      <c r="F39" s="43" t="s">
        <v>273</v>
      </c>
      <c r="G39" s="44">
        <v>43983</v>
      </c>
      <c r="H39" s="45">
        <v>600</v>
      </c>
    </row>
    <row r="40" spans="1:8" x14ac:dyDescent="0.3">
      <c r="A40" s="30">
        <v>39</v>
      </c>
      <c r="B40" s="30" t="s">
        <v>243</v>
      </c>
      <c r="C40" s="30" t="s">
        <v>182</v>
      </c>
      <c r="D40" s="30" t="s">
        <v>277</v>
      </c>
      <c r="E40" s="30">
        <v>4</v>
      </c>
      <c r="F40" s="30" t="s">
        <v>278</v>
      </c>
      <c r="G40" s="41">
        <v>43983</v>
      </c>
      <c r="H40" s="42">
        <v>8200</v>
      </c>
    </row>
    <row r="41" spans="1:8" x14ac:dyDescent="0.3">
      <c r="A41" s="43">
        <v>40</v>
      </c>
      <c r="B41" s="43" t="s">
        <v>284</v>
      </c>
      <c r="C41" s="43" t="s">
        <v>279</v>
      </c>
      <c r="D41" s="43" t="s">
        <v>280</v>
      </c>
      <c r="E41" s="43">
        <v>2</v>
      </c>
      <c r="F41" s="43" t="s">
        <v>281</v>
      </c>
      <c r="G41" s="44">
        <v>43983</v>
      </c>
      <c r="H41" s="45">
        <v>5900</v>
      </c>
    </row>
    <row r="42" spans="1:8" x14ac:dyDescent="0.3">
      <c r="A42" s="30">
        <v>41</v>
      </c>
      <c r="B42" s="30" t="s">
        <v>239</v>
      </c>
      <c r="C42" s="30" t="s">
        <v>261</v>
      </c>
      <c r="D42" s="30" t="s">
        <v>282</v>
      </c>
      <c r="E42" s="30">
        <v>4</v>
      </c>
      <c r="F42" s="30" t="s">
        <v>283</v>
      </c>
      <c r="G42" s="41">
        <v>43983</v>
      </c>
      <c r="H42" s="42">
        <v>4800</v>
      </c>
    </row>
    <row r="43" spans="1:8" x14ac:dyDescent="0.3">
      <c r="A43" s="43">
        <v>42</v>
      </c>
      <c r="B43" s="43" t="s">
        <v>241</v>
      </c>
      <c r="C43" s="43" t="s">
        <v>265</v>
      </c>
      <c r="D43" s="43" t="s">
        <v>268</v>
      </c>
      <c r="E43" s="43">
        <v>5</v>
      </c>
      <c r="F43" s="43" t="s">
        <v>269</v>
      </c>
      <c r="G43" s="44">
        <v>43983</v>
      </c>
      <c r="H43" s="45">
        <v>10000</v>
      </c>
    </row>
    <row r="44" spans="1:8" x14ac:dyDescent="0.3">
      <c r="A44" s="30">
        <v>43</v>
      </c>
      <c r="B44" s="30" t="s">
        <v>258</v>
      </c>
      <c r="C44" s="30" t="s">
        <v>285</v>
      </c>
      <c r="D44" s="30" t="s">
        <v>286</v>
      </c>
      <c r="E44" s="30">
        <v>4</v>
      </c>
      <c r="F44" s="30" t="s">
        <v>276</v>
      </c>
      <c r="G44" s="41">
        <v>43983</v>
      </c>
      <c r="H44" s="42">
        <v>800</v>
      </c>
    </row>
    <row r="45" spans="1:8" x14ac:dyDescent="0.3">
      <c r="A45" s="43">
        <v>44</v>
      </c>
      <c r="B45" s="43" t="s">
        <v>284</v>
      </c>
      <c r="C45" s="43" t="s">
        <v>117</v>
      </c>
      <c r="D45" s="43" t="s">
        <v>268</v>
      </c>
      <c r="E45" s="43">
        <v>5</v>
      </c>
      <c r="F45" s="43" t="s">
        <v>270</v>
      </c>
      <c r="G45" s="44">
        <v>43983</v>
      </c>
      <c r="H45" s="45">
        <v>14600</v>
      </c>
    </row>
    <row r="46" spans="1:8" x14ac:dyDescent="0.3">
      <c r="A46" s="30">
        <v>45</v>
      </c>
      <c r="B46" s="30" t="s">
        <v>241</v>
      </c>
      <c r="C46" s="30" t="s">
        <v>117</v>
      </c>
      <c r="D46" s="30" t="s">
        <v>268</v>
      </c>
      <c r="E46" s="30">
        <v>2</v>
      </c>
      <c r="F46" s="30" t="s">
        <v>269</v>
      </c>
      <c r="G46" s="41">
        <v>43984</v>
      </c>
      <c r="H46" s="42">
        <v>3600</v>
      </c>
    </row>
    <row r="47" spans="1:8" x14ac:dyDescent="0.3">
      <c r="A47" s="43">
        <v>46</v>
      </c>
      <c r="B47" s="43" t="s">
        <v>235</v>
      </c>
      <c r="C47" s="43" t="s">
        <v>182</v>
      </c>
      <c r="D47" s="43" t="s">
        <v>277</v>
      </c>
      <c r="E47" s="43">
        <v>3</v>
      </c>
      <c r="F47" s="43" t="s">
        <v>278</v>
      </c>
      <c r="G47" s="44">
        <v>43984</v>
      </c>
      <c r="H47" s="45">
        <v>4800</v>
      </c>
    </row>
    <row r="48" spans="1:8" x14ac:dyDescent="0.3">
      <c r="A48" s="30">
        <v>47</v>
      </c>
      <c r="B48" s="30" t="s">
        <v>262</v>
      </c>
      <c r="C48" s="30" t="s">
        <v>279</v>
      </c>
      <c r="D48" s="30" t="s">
        <v>280</v>
      </c>
      <c r="E48" s="30">
        <v>3</v>
      </c>
      <c r="F48" s="30" t="s">
        <v>281</v>
      </c>
      <c r="G48" s="41">
        <v>43985</v>
      </c>
      <c r="H48" s="42">
        <v>900</v>
      </c>
    </row>
    <row r="49" spans="1:8" x14ac:dyDescent="0.3">
      <c r="A49" s="43">
        <v>48</v>
      </c>
      <c r="B49" s="43" t="s">
        <v>243</v>
      </c>
      <c r="C49" s="43" t="s">
        <v>261</v>
      </c>
      <c r="D49" s="43" t="s">
        <v>282</v>
      </c>
      <c r="E49" s="43">
        <v>2</v>
      </c>
      <c r="F49" s="43" t="s">
        <v>283</v>
      </c>
      <c r="G49" s="44">
        <v>43987</v>
      </c>
      <c r="H49" s="45">
        <v>4000</v>
      </c>
    </row>
    <row r="50" spans="1:8" x14ac:dyDescent="0.3">
      <c r="A50" s="30">
        <v>49</v>
      </c>
      <c r="B50" s="30" t="s">
        <v>243</v>
      </c>
      <c r="C50" s="30" t="s">
        <v>285</v>
      </c>
      <c r="D50" s="30" t="s">
        <v>286</v>
      </c>
      <c r="E50" s="30">
        <v>3</v>
      </c>
      <c r="F50" s="30" t="s">
        <v>276</v>
      </c>
      <c r="G50" s="41">
        <v>43988</v>
      </c>
      <c r="H50" s="42">
        <v>9600</v>
      </c>
    </row>
    <row r="51" spans="1:8" x14ac:dyDescent="0.3">
      <c r="A51" s="43">
        <v>50</v>
      </c>
      <c r="B51" s="43" t="s">
        <v>243</v>
      </c>
      <c r="C51" s="43" t="s">
        <v>117</v>
      </c>
      <c r="D51" s="43" t="s">
        <v>268</v>
      </c>
      <c r="E51" s="43">
        <v>4</v>
      </c>
      <c r="F51" s="43" t="s">
        <v>269</v>
      </c>
      <c r="G51" s="44">
        <v>43990</v>
      </c>
      <c r="H51" s="45">
        <v>12400</v>
      </c>
    </row>
    <row r="52" spans="1:8" x14ac:dyDescent="0.3">
      <c r="A52" s="30">
        <v>51</v>
      </c>
      <c r="B52" s="30" t="s">
        <v>284</v>
      </c>
      <c r="C52" s="30" t="s">
        <v>265</v>
      </c>
      <c r="D52" s="30" t="s">
        <v>268</v>
      </c>
      <c r="E52" s="30">
        <v>6</v>
      </c>
      <c r="F52" s="30" t="s">
        <v>269</v>
      </c>
      <c r="G52" s="41">
        <v>43992</v>
      </c>
      <c r="H52" s="42">
        <v>12000</v>
      </c>
    </row>
    <row r="53" spans="1:8" x14ac:dyDescent="0.3">
      <c r="A53" s="43">
        <v>52</v>
      </c>
      <c r="B53" s="43" t="s">
        <v>243</v>
      </c>
      <c r="C53" s="43" t="s">
        <v>271</v>
      </c>
      <c r="D53" s="43" t="s">
        <v>272</v>
      </c>
      <c r="E53" s="43">
        <v>4</v>
      </c>
      <c r="F53" s="43" t="s">
        <v>273</v>
      </c>
      <c r="G53" s="44">
        <v>43994</v>
      </c>
      <c r="H53" s="45">
        <v>8800</v>
      </c>
    </row>
    <row r="54" spans="1:8" x14ac:dyDescent="0.3">
      <c r="A54" s="30">
        <v>53</v>
      </c>
      <c r="B54" s="30" t="s">
        <v>262</v>
      </c>
      <c r="C54" s="30" t="s">
        <v>285</v>
      </c>
      <c r="D54" s="30" t="s">
        <v>286</v>
      </c>
      <c r="E54" s="30">
        <v>4</v>
      </c>
      <c r="F54" s="30" t="s">
        <v>276</v>
      </c>
      <c r="G54" s="41">
        <v>43996</v>
      </c>
      <c r="H54" s="42">
        <v>1600</v>
      </c>
    </row>
    <row r="55" spans="1:8" x14ac:dyDescent="0.3">
      <c r="A55" s="43">
        <v>54</v>
      </c>
      <c r="B55" s="43" t="s">
        <v>258</v>
      </c>
      <c r="C55" s="43" t="s">
        <v>271</v>
      </c>
      <c r="D55" s="43" t="s">
        <v>272</v>
      </c>
      <c r="E55" s="43">
        <v>3</v>
      </c>
      <c r="F55" s="43" t="s">
        <v>276</v>
      </c>
      <c r="G55" s="44">
        <v>43999</v>
      </c>
      <c r="H55" s="45">
        <v>1200</v>
      </c>
    </row>
    <row r="56" spans="1:8" x14ac:dyDescent="0.3">
      <c r="A56" s="30">
        <v>55</v>
      </c>
      <c r="B56" s="30" t="s">
        <v>239</v>
      </c>
      <c r="C56" s="30" t="s">
        <v>261</v>
      </c>
      <c r="D56" s="30" t="s">
        <v>282</v>
      </c>
      <c r="E56" s="30">
        <v>5</v>
      </c>
      <c r="F56" s="30" t="s">
        <v>283</v>
      </c>
      <c r="G56" s="41">
        <v>44001</v>
      </c>
      <c r="H56" s="42">
        <v>5000</v>
      </c>
    </row>
    <row r="57" spans="1:8" x14ac:dyDescent="0.3">
      <c r="A57" s="43">
        <v>56</v>
      </c>
      <c r="B57" s="43" t="s">
        <v>239</v>
      </c>
      <c r="C57" s="43" t="s">
        <v>261</v>
      </c>
      <c r="D57" s="43" t="s">
        <v>282</v>
      </c>
      <c r="E57" s="43">
        <v>2</v>
      </c>
      <c r="F57" s="43" t="s">
        <v>283</v>
      </c>
      <c r="G57" s="44">
        <v>44004</v>
      </c>
      <c r="H57" s="45">
        <v>3000</v>
      </c>
    </row>
    <row r="58" spans="1:8" x14ac:dyDescent="0.3">
      <c r="A58" s="30">
        <v>57</v>
      </c>
      <c r="B58" s="30" t="s">
        <v>235</v>
      </c>
      <c r="C58" s="30" t="s">
        <v>117</v>
      </c>
      <c r="D58" s="30" t="s">
        <v>268</v>
      </c>
      <c r="E58" s="30">
        <v>3</v>
      </c>
      <c r="F58" s="30" t="s">
        <v>275</v>
      </c>
      <c r="G58" s="41">
        <v>44006</v>
      </c>
      <c r="H58" s="42">
        <v>6900</v>
      </c>
    </row>
    <row r="59" spans="1:8" x14ac:dyDescent="0.3">
      <c r="A59" s="43">
        <v>58</v>
      </c>
      <c r="B59" s="43" t="s">
        <v>258</v>
      </c>
      <c r="C59" s="43" t="s">
        <v>261</v>
      </c>
      <c r="D59" s="43" t="s">
        <v>282</v>
      </c>
      <c r="E59" s="43">
        <v>4</v>
      </c>
      <c r="F59" s="43" t="s">
        <v>283</v>
      </c>
      <c r="G59" s="44">
        <v>44008</v>
      </c>
      <c r="H59" s="45">
        <v>1600</v>
      </c>
    </row>
    <row r="60" spans="1:8" x14ac:dyDescent="0.3">
      <c r="A60" s="30">
        <v>59</v>
      </c>
      <c r="B60" s="30" t="s">
        <v>235</v>
      </c>
      <c r="C60" s="30" t="s">
        <v>117</v>
      </c>
      <c r="D60" s="30" t="s">
        <v>268</v>
      </c>
      <c r="E60" s="30">
        <v>5</v>
      </c>
      <c r="F60" s="30" t="s">
        <v>269</v>
      </c>
      <c r="G60" s="41">
        <v>44013</v>
      </c>
      <c r="H60" s="42">
        <v>12000</v>
      </c>
    </row>
    <row r="61" spans="1:8" x14ac:dyDescent="0.3">
      <c r="A61" s="43">
        <v>60</v>
      </c>
      <c r="B61" s="43" t="s">
        <v>235</v>
      </c>
      <c r="C61" s="43" t="s">
        <v>271</v>
      </c>
      <c r="D61" s="43" t="s">
        <v>272</v>
      </c>
      <c r="E61" s="43">
        <v>5</v>
      </c>
      <c r="F61" s="43" t="s">
        <v>273</v>
      </c>
      <c r="G61" s="44">
        <v>44019</v>
      </c>
      <c r="H61" s="45">
        <v>15000</v>
      </c>
    </row>
    <row r="62" spans="1:8" x14ac:dyDescent="0.3">
      <c r="A62" s="30">
        <v>61</v>
      </c>
      <c r="B62" s="30" t="s">
        <v>284</v>
      </c>
      <c r="C62" s="30" t="s">
        <v>265</v>
      </c>
      <c r="D62" s="30" t="s">
        <v>268</v>
      </c>
      <c r="E62" s="30">
        <v>7</v>
      </c>
      <c r="F62" s="30" t="s">
        <v>270</v>
      </c>
      <c r="G62" s="41">
        <v>44021</v>
      </c>
      <c r="H62" s="42">
        <v>21000</v>
      </c>
    </row>
    <row r="63" spans="1:8" x14ac:dyDescent="0.3">
      <c r="A63" s="43">
        <v>62</v>
      </c>
      <c r="B63" s="43" t="s">
        <v>284</v>
      </c>
      <c r="C63" s="43" t="s">
        <v>279</v>
      </c>
      <c r="D63" s="43" t="s">
        <v>280</v>
      </c>
      <c r="E63" s="43">
        <v>1</v>
      </c>
      <c r="F63" s="43" t="s">
        <v>281</v>
      </c>
      <c r="G63" s="44">
        <v>44024</v>
      </c>
      <c r="H63" s="45">
        <v>3000</v>
      </c>
    </row>
    <row r="64" spans="1:8" x14ac:dyDescent="0.3">
      <c r="A64" s="30">
        <v>63</v>
      </c>
      <c r="B64" s="30" t="s">
        <v>239</v>
      </c>
      <c r="C64" s="30" t="s">
        <v>261</v>
      </c>
      <c r="D64" s="30" t="s">
        <v>282</v>
      </c>
      <c r="E64" s="30">
        <v>3</v>
      </c>
      <c r="F64" s="30" t="s">
        <v>283</v>
      </c>
      <c r="G64" s="41">
        <v>44026</v>
      </c>
      <c r="H64" s="42">
        <v>3600</v>
      </c>
    </row>
    <row r="65" spans="1:8" x14ac:dyDescent="0.3">
      <c r="A65" s="43">
        <v>64</v>
      </c>
      <c r="B65" s="43" t="s">
        <v>243</v>
      </c>
      <c r="C65" s="43" t="s">
        <v>271</v>
      </c>
      <c r="D65" s="43" t="s">
        <v>272</v>
      </c>
      <c r="E65" s="43">
        <v>1</v>
      </c>
      <c r="F65" s="43" t="s">
        <v>273</v>
      </c>
      <c r="G65" s="44">
        <v>44029</v>
      </c>
      <c r="H65" s="45">
        <v>4000</v>
      </c>
    </row>
    <row r="66" spans="1:8" x14ac:dyDescent="0.3">
      <c r="A66" s="30">
        <v>65</v>
      </c>
      <c r="B66" s="30" t="s">
        <v>262</v>
      </c>
      <c r="C66" s="30" t="s">
        <v>182</v>
      </c>
      <c r="D66" s="30" t="s">
        <v>277</v>
      </c>
      <c r="E66" s="30">
        <v>5</v>
      </c>
      <c r="F66" s="30" t="s">
        <v>278</v>
      </c>
      <c r="G66" s="41">
        <v>44034</v>
      </c>
      <c r="H66" s="42">
        <v>1000</v>
      </c>
    </row>
    <row r="67" spans="1:8" x14ac:dyDescent="0.3">
      <c r="A67" s="43">
        <v>66</v>
      </c>
      <c r="B67" s="43" t="s">
        <v>258</v>
      </c>
      <c r="C67" s="43" t="s">
        <v>285</v>
      </c>
      <c r="D67" s="43" t="s">
        <v>286</v>
      </c>
      <c r="E67" s="43">
        <v>2</v>
      </c>
      <c r="F67" s="43" t="s">
        <v>276</v>
      </c>
      <c r="G67" s="44">
        <v>44041</v>
      </c>
      <c r="H67" s="45">
        <v>2000</v>
      </c>
    </row>
    <row r="68" spans="1:8" x14ac:dyDescent="0.3">
      <c r="A68" s="30">
        <v>67</v>
      </c>
      <c r="B68" s="30" t="s">
        <v>262</v>
      </c>
      <c r="C68" s="30" t="s">
        <v>265</v>
      </c>
      <c r="D68" s="30" t="s">
        <v>268</v>
      </c>
      <c r="E68" s="30">
        <v>5</v>
      </c>
      <c r="F68" s="30" t="s">
        <v>275</v>
      </c>
      <c r="G68" s="41">
        <v>44044</v>
      </c>
      <c r="H68" s="42">
        <v>1500</v>
      </c>
    </row>
    <row r="69" spans="1:8" x14ac:dyDescent="0.3">
      <c r="A69" s="43">
        <v>68</v>
      </c>
      <c r="B69" s="43" t="s">
        <v>262</v>
      </c>
      <c r="C69" s="43" t="s">
        <v>271</v>
      </c>
      <c r="D69" s="43" t="s">
        <v>272</v>
      </c>
      <c r="E69" s="43">
        <v>4</v>
      </c>
      <c r="F69" s="43" t="s">
        <v>273</v>
      </c>
      <c r="G69" s="44">
        <v>44044</v>
      </c>
      <c r="H69" s="45">
        <v>800</v>
      </c>
    </row>
    <row r="70" spans="1:8" x14ac:dyDescent="0.3">
      <c r="A70" s="30">
        <v>69</v>
      </c>
      <c r="B70" s="30" t="s">
        <v>235</v>
      </c>
      <c r="C70" s="30" t="s">
        <v>265</v>
      </c>
      <c r="D70" s="30" t="s">
        <v>268</v>
      </c>
      <c r="E70" s="30">
        <v>2</v>
      </c>
      <c r="F70" s="30" t="s">
        <v>270</v>
      </c>
      <c r="G70" s="41">
        <v>44047</v>
      </c>
      <c r="H70" s="42">
        <v>4000</v>
      </c>
    </row>
    <row r="71" spans="1:8" x14ac:dyDescent="0.3">
      <c r="A71" s="43">
        <v>70</v>
      </c>
      <c r="B71" s="43" t="s">
        <v>243</v>
      </c>
      <c r="C71" s="43" t="s">
        <v>117</v>
      </c>
      <c r="D71" s="43" t="s">
        <v>268</v>
      </c>
      <c r="E71" s="43">
        <v>1</v>
      </c>
      <c r="F71" s="43" t="s">
        <v>269</v>
      </c>
      <c r="G71" s="44">
        <v>44052</v>
      </c>
      <c r="H71" s="45">
        <v>3900</v>
      </c>
    </row>
    <row r="72" spans="1:8" x14ac:dyDescent="0.3">
      <c r="A72" s="30">
        <v>71</v>
      </c>
      <c r="B72" s="30" t="s">
        <v>243</v>
      </c>
      <c r="C72" s="30" t="s">
        <v>285</v>
      </c>
      <c r="D72" s="30" t="s">
        <v>286</v>
      </c>
      <c r="E72" s="30">
        <v>1</v>
      </c>
      <c r="F72" s="30" t="s">
        <v>276</v>
      </c>
      <c r="G72" s="41">
        <v>44055</v>
      </c>
      <c r="H72" s="42">
        <v>2900</v>
      </c>
    </row>
    <row r="73" spans="1:8" x14ac:dyDescent="0.3">
      <c r="A73" s="43">
        <v>72</v>
      </c>
      <c r="B73" s="43" t="s">
        <v>239</v>
      </c>
      <c r="C73" s="43" t="s">
        <v>265</v>
      </c>
      <c r="D73" s="43" t="s">
        <v>268</v>
      </c>
      <c r="E73" s="43">
        <v>2</v>
      </c>
      <c r="F73" s="43" t="s">
        <v>275</v>
      </c>
      <c r="G73" s="44">
        <v>44059</v>
      </c>
      <c r="H73" s="45">
        <v>2400</v>
      </c>
    </row>
    <row r="74" spans="1:8" x14ac:dyDescent="0.3">
      <c r="A74" s="30">
        <v>73</v>
      </c>
      <c r="B74" s="30" t="s">
        <v>239</v>
      </c>
      <c r="C74" s="30" t="s">
        <v>271</v>
      </c>
      <c r="D74" s="30" t="s">
        <v>272</v>
      </c>
      <c r="E74" s="30">
        <v>3</v>
      </c>
      <c r="F74" s="30" t="s">
        <v>273</v>
      </c>
      <c r="G74" s="41">
        <v>44065</v>
      </c>
      <c r="H74" s="42">
        <v>3600</v>
      </c>
    </row>
    <row r="75" spans="1:8" x14ac:dyDescent="0.3">
      <c r="A75" s="43">
        <v>74</v>
      </c>
      <c r="B75" s="43" t="s">
        <v>262</v>
      </c>
      <c r="C75" s="43" t="s">
        <v>271</v>
      </c>
      <c r="D75" s="43" t="s">
        <v>272</v>
      </c>
      <c r="E75" s="43">
        <v>3</v>
      </c>
      <c r="F75" s="43" t="s">
        <v>273</v>
      </c>
      <c r="G75" s="44">
        <v>44075</v>
      </c>
      <c r="H75" s="45">
        <v>900</v>
      </c>
    </row>
    <row r="76" spans="1:8" x14ac:dyDescent="0.3">
      <c r="A76" s="30">
        <v>75</v>
      </c>
      <c r="B76" s="30" t="s">
        <v>239</v>
      </c>
      <c r="C76" s="30" t="s">
        <v>261</v>
      </c>
      <c r="D76" s="30" t="s">
        <v>282</v>
      </c>
      <c r="E76" s="30">
        <v>2</v>
      </c>
      <c r="F76" s="30" t="s">
        <v>283</v>
      </c>
      <c r="G76" s="41">
        <v>44078</v>
      </c>
      <c r="H76" s="42">
        <v>2700</v>
      </c>
    </row>
    <row r="77" spans="1:8" x14ac:dyDescent="0.3">
      <c r="A77" s="43">
        <v>76</v>
      </c>
      <c r="B77" s="43" t="s">
        <v>284</v>
      </c>
      <c r="C77" s="43" t="s">
        <v>271</v>
      </c>
      <c r="D77" s="43" t="s">
        <v>272</v>
      </c>
      <c r="E77" s="43">
        <v>1</v>
      </c>
      <c r="F77" s="43" t="s">
        <v>273</v>
      </c>
      <c r="G77" s="44">
        <v>44086</v>
      </c>
      <c r="H77" s="45">
        <v>2200</v>
      </c>
    </row>
    <row r="78" spans="1:8" x14ac:dyDescent="0.3">
      <c r="A78" s="30">
        <v>77</v>
      </c>
      <c r="B78" s="30" t="s">
        <v>235</v>
      </c>
      <c r="C78" s="30" t="s">
        <v>117</v>
      </c>
      <c r="D78" s="30" t="s">
        <v>268</v>
      </c>
      <c r="E78" s="30">
        <v>4</v>
      </c>
      <c r="F78" s="30" t="s">
        <v>269</v>
      </c>
      <c r="G78" s="41">
        <v>44089</v>
      </c>
      <c r="H78" s="42">
        <v>10000</v>
      </c>
    </row>
    <row r="79" spans="1:8" x14ac:dyDescent="0.3">
      <c r="A79" s="43">
        <v>78</v>
      </c>
      <c r="B79" s="43" t="s">
        <v>241</v>
      </c>
      <c r="C79" s="43" t="s">
        <v>279</v>
      </c>
      <c r="D79" s="43" t="s">
        <v>280</v>
      </c>
      <c r="E79" s="43">
        <v>7</v>
      </c>
      <c r="F79" s="43" t="s">
        <v>281</v>
      </c>
      <c r="G79" s="44">
        <v>44102</v>
      </c>
      <c r="H79" s="45">
        <v>14000</v>
      </c>
    </row>
    <row r="80" spans="1:8" x14ac:dyDescent="0.3">
      <c r="A80" s="30">
        <v>79</v>
      </c>
      <c r="B80" s="30" t="s">
        <v>284</v>
      </c>
      <c r="C80" s="30" t="s">
        <v>117</v>
      </c>
      <c r="D80" s="30" t="s">
        <v>268</v>
      </c>
      <c r="E80" s="30">
        <v>2</v>
      </c>
      <c r="F80" s="30" t="s">
        <v>270</v>
      </c>
      <c r="G80" s="41">
        <v>44114</v>
      </c>
      <c r="H80" s="42">
        <v>5200</v>
      </c>
    </row>
    <row r="81" spans="1:8" x14ac:dyDescent="0.3">
      <c r="A81" s="43">
        <v>80</v>
      </c>
      <c r="B81" s="43" t="s">
        <v>235</v>
      </c>
      <c r="C81" s="43" t="s">
        <v>271</v>
      </c>
      <c r="D81" s="43" t="s">
        <v>272</v>
      </c>
      <c r="E81" s="43">
        <v>4</v>
      </c>
      <c r="F81" s="43" t="s">
        <v>273</v>
      </c>
      <c r="G81" s="44">
        <v>44119</v>
      </c>
      <c r="H81" s="45">
        <v>12000</v>
      </c>
    </row>
    <row r="82" spans="1:8" x14ac:dyDescent="0.3">
      <c r="A82" s="30">
        <v>81</v>
      </c>
      <c r="B82" s="30" t="s">
        <v>262</v>
      </c>
      <c r="C82" s="30" t="s">
        <v>182</v>
      </c>
      <c r="D82" s="30" t="s">
        <v>277</v>
      </c>
      <c r="E82" s="30">
        <v>4</v>
      </c>
      <c r="F82" s="30" t="s">
        <v>278</v>
      </c>
      <c r="G82" s="41">
        <v>44120</v>
      </c>
      <c r="H82" s="42">
        <v>1200</v>
      </c>
    </row>
    <row r="83" spans="1:8" x14ac:dyDescent="0.3">
      <c r="A83" s="43">
        <v>82</v>
      </c>
      <c r="B83" s="43" t="s">
        <v>243</v>
      </c>
      <c r="C83" s="43" t="s">
        <v>285</v>
      </c>
      <c r="D83" s="43" t="s">
        <v>286</v>
      </c>
      <c r="E83" s="43">
        <v>1</v>
      </c>
      <c r="F83" s="43" t="s">
        <v>276</v>
      </c>
      <c r="G83" s="44">
        <v>44128</v>
      </c>
      <c r="H83" s="45">
        <v>3000</v>
      </c>
    </row>
    <row r="84" spans="1:8" x14ac:dyDescent="0.3">
      <c r="A84" s="30">
        <v>83</v>
      </c>
      <c r="B84" s="30" t="s">
        <v>241</v>
      </c>
      <c r="C84" s="30" t="s">
        <v>265</v>
      </c>
      <c r="D84" s="30" t="s">
        <v>268</v>
      </c>
      <c r="E84" s="30">
        <v>6</v>
      </c>
      <c r="F84" s="30" t="s">
        <v>269</v>
      </c>
      <c r="G84" s="41">
        <v>44137</v>
      </c>
      <c r="H84" s="42">
        <v>15000</v>
      </c>
    </row>
    <row r="85" spans="1:8" x14ac:dyDescent="0.3">
      <c r="A85" s="43">
        <v>84</v>
      </c>
      <c r="B85" s="43" t="s">
        <v>235</v>
      </c>
      <c r="C85" s="43" t="s">
        <v>271</v>
      </c>
      <c r="D85" s="43" t="s">
        <v>272</v>
      </c>
      <c r="E85" s="43">
        <v>5</v>
      </c>
      <c r="F85" s="43" t="s">
        <v>273</v>
      </c>
      <c r="G85" s="44">
        <v>44138</v>
      </c>
      <c r="H85" s="45">
        <v>11000</v>
      </c>
    </row>
    <row r="86" spans="1:8" x14ac:dyDescent="0.3">
      <c r="A86" s="30">
        <v>85</v>
      </c>
      <c r="B86" s="30" t="s">
        <v>258</v>
      </c>
      <c r="C86" s="30" t="s">
        <v>285</v>
      </c>
      <c r="D86" s="30" t="s">
        <v>286</v>
      </c>
      <c r="E86" s="30">
        <v>3</v>
      </c>
      <c r="F86" s="30" t="s">
        <v>276</v>
      </c>
      <c r="G86" s="41">
        <v>44147</v>
      </c>
      <c r="H86" s="42">
        <v>600</v>
      </c>
    </row>
    <row r="87" spans="1:8" x14ac:dyDescent="0.3">
      <c r="A87" s="43">
        <v>86</v>
      </c>
      <c r="B87" s="43" t="s">
        <v>258</v>
      </c>
      <c r="C87" s="43" t="s">
        <v>261</v>
      </c>
      <c r="D87" s="43" t="s">
        <v>282</v>
      </c>
      <c r="E87" s="43">
        <v>5</v>
      </c>
      <c r="F87" s="43" t="s">
        <v>283</v>
      </c>
      <c r="G87" s="44">
        <v>44151</v>
      </c>
      <c r="H87" s="45">
        <v>1000</v>
      </c>
    </row>
    <row r="88" spans="1:8" x14ac:dyDescent="0.3">
      <c r="A88" s="30">
        <v>87</v>
      </c>
      <c r="B88" s="30" t="s">
        <v>243</v>
      </c>
      <c r="C88" s="30" t="s">
        <v>285</v>
      </c>
      <c r="D88" s="30" t="s">
        <v>286</v>
      </c>
      <c r="E88" s="30">
        <v>1</v>
      </c>
      <c r="F88" s="30" t="s">
        <v>276</v>
      </c>
      <c r="G88" s="41">
        <v>44153</v>
      </c>
      <c r="H88" s="42">
        <v>4200</v>
      </c>
    </row>
    <row r="89" spans="1:8" x14ac:dyDescent="0.3">
      <c r="A89" s="43">
        <v>88</v>
      </c>
      <c r="B89" s="43" t="s">
        <v>243</v>
      </c>
      <c r="C89" s="43" t="s">
        <v>285</v>
      </c>
      <c r="D89" s="43" t="s">
        <v>286</v>
      </c>
      <c r="E89" s="43">
        <v>5</v>
      </c>
      <c r="F89" s="43" t="s">
        <v>276</v>
      </c>
      <c r="G89" s="44">
        <v>44154</v>
      </c>
      <c r="H89" s="45">
        <v>20000</v>
      </c>
    </row>
    <row r="90" spans="1:8" x14ac:dyDescent="0.3">
      <c r="A90" s="30">
        <v>89</v>
      </c>
      <c r="B90" s="30" t="s">
        <v>239</v>
      </c>
      <c r="C90" s="30" t="s">
        <v>271</v>
      </c>
      <c r="D90" s="30" t="s">
        <v>272</v>
      </c>
      <c r="E90" s="30">
        <v>2</v>
      </c>
      <c r="F90" s="30" t="s">
        <v>273</v>
      </c>
      <c r="G90" s="41">
        <v>44155</v>
      </c>
      <c r="H90" s="42">
        <v>2400</v>
      </c>
    </row>
    <row r="91" spans="1:8" x14ac:dyDescent="0.3">
      <c r="A91" s="43">
        <v>90</v>
      </c>
      <c r="B91" s="43" t="s">
        <v>284</v>
      </c>
      <c r="C91" s="43" t="s">
        <v>279</v>
      </c>
      <c r="D91" s="43" t="s">
        <v>280</v>
      </c>
      <c r="E91" s="43">
        <v>5</v>
      </c>
      <c r="F91" s="43" t="s">
        <v>281</v>
      </c>
      <c r="G91" s="44">
        <v>44159</v>
      </c>
      <c r="H91" s="45">
        <v>11000</v>
      </c>
    </row>
    <row r="92" spans="1:8" x14ac:dyDescent="0.3">
      <c r="A92" s="30">
        <v>91</v>
      </c>
      <c r="B92" s="30" t="s">
        <v>243</v>
      </c>
      <c r="C92" s="30" t="s">
        <v>265</v>
      </c>
      <c r="D92" s="30" t="s">
        <v>268</v>
      </c>
      <c r="E92" s="30">
        <v>5</v>
      </c>
      <c r="F92" s="30" t="s">
        <v>269</v>
      </c>
      <c r="G92" s="41">
        <v>44166</v>
      </c>
      <c r="H92" s="42">
        <v>10000</v>
      </c>
    </row>
    <row r="93" spans="1:8" x14ac:dyDescent="0.3">
      <c r="A93" s="43">
        <v>92</v>
      </c>
      <c r="B93" s="43" t="s">
        <v>258</v>
      </c>
      <c r="C93" s="43" t="s">
        <v>261</v>
      </c>
      <c r="D93" s="43" t="s">
        <v>282</v>
      </c>
      <c r="E93" s="43">
        <v>7</v>
      </c>
      <c r="F93" s="43" t="s">
        <v>283</v>
      </c>
      <c r="G93" s="44">
        <v>44166</v>
      </c>
      <c r="H93" s="45">
        <v>1400</v>
      </c>
    </row>
    <row r="94" spans="1:8" x14ac:dyDescent="0.3">
      <c r="A94" s="30">
        <v>93</v>
      </c>
      <c r="B94" s="30" t="s">
        <v>262</v>
      </c>
      <c r="C94" s="30" t="s">
        <v>285</v>
      </c>
      <c r="D94" s="30" t="s">
        <v>286</v>
      </c>
      <c r="E94" s="30">
        <v>3</v>
      </c>
      <c r="F94" s="30" t="s">
        <v>276</v>
      </c>
      <c r="G94" s="41">
        <v>44169</v>
      </c>
      <c r="H94" s="42">
        <v>900</v>
      </c>
    </row>
    <row r="95" spans="1:8" x14ac:dyDescent="0.3">
      <c r="A95" s="43">
        <v>94</v>
      </c>
      <c r="B95" s="43" t="s">
        <v>243</v>
      </c>
      <c r="C95" s="43" t="s">
        <v>271</v>
      </c>
      <c r="D95" s="43" t="s">
        <v>272</v>
      </c>
      <c r="E95" s="43">
        <v>4</v>
      </c>
      <c r="F95" s="43" t="s">
        <v>273</v>
      </c>
      <c r="G95" s="44">
        <v>44177</v>
      </c>
      <c r="H95" s="45">
        <v>8000</v>
      </c>
    </row>
    <row r="96" spans="1:8" x14ac:dyDescent="0.3">
      <c r="A96" s="30">
        <v>95</v>
      </c>
      <c r="B96" s="30" t="s">
        <v>235</v>
      </c>
      <c r="C96" s="30" t="s">
        <v>271</v>
      </c>
      <c r="D96" s="30" t="s">
        <v>272</v>
      </c>
      <c r="E96" s="30">
        <v>1</v>
      </c>
      <c r="F96" s="30" t="s">
        <v>273</v>
      </c>
      <c r="G96" s="41">
        <v>44179</v>
      </c>
      <c r="H96" s="42">
        <v>2100</v>
      </c>
    </row>
    <row r="97" spans="1:8" x14ac:dyDescent="0.3">
      <c r="A97" s="43">
        <v>96</v>
      </c>
      <c r="B97" s="43" t="s">
        <v>243</v>
      </c>
      <c r="C97" s="43" t="s">
        <v>285</v>
      </c>
      <c r="D97" s="43" t="s">
        <v>286</v>
      </c>
      <c r="E97" s="43">
        <v>1</v>
      </c>
      <c r="F97" s="43" t="s">
        <v>276</v>
      </c>
      <c r="G97" s="44">
        <v>44182</v>
      </c>
      <c r="H97" s="45">
        <v>4000</v>
      </c>
    </row>
    <row r="98" spans="1:8" x14ac:dyDescent="0.3">
      <c r="A98" s="30">
        <v>97</v>
      </c>
      <c r="B98" s="30" t="s">
        <v>239</v>
      </c>
      <c r="C98" s="30" t="s">
        <v>261</v>
      </c>
      <c r="D98" s="30" t="s">
        <v>282</v>
      </c>
      <c r="E98" s="30">
        <v>2</v>
      </c>
      <c r="F98" s="30" t="s">
        <v>283</v>
      </c>
      <c r="G98" s="41">
        <v>44184</v>
      </c>
      <c r="H98" s="42">
        <v>3000</v>
      </c>
    </row>
    <row r="99" spans="1:8" x14ac:dyDescent="0.3">
      <c r="A99" s="43">
        <v>98</v>
      </c>
      <c r="B99" s="43" t="s">
        <v>258</v>
      </c>
      <c r="C99" s="43" t="s">
        <v>261</v>
      </c>
      <c r="D99" s="43" t="s">
        <v>282</v>
      </c>
      <c r="E99" s="43">
        <v>1</v>
      </c>
      <c r="F99" s="43" t="s">
        <v>283</v>
      </c>
      <c r="G99" s="44">
        <v>44187</v>
      </c>
      <c r="H99" s="45">
        <v>200</v>
      </c>
    </row>
    <row r="100" spans="1:8" x14ac:dyDescent="0.3">
      <c r="A100" s="30">
        <v>99</v>
      </c>
      <c r="B100" s="30" t="s">
        <v>235</v>
      </c>
      <c r="C100" s="30" t="s">
        <v>271</v>
      </c>
      <c r="D100" s="30" t="s">
        <v>272</v>
      </c>
      <c r="E100" s="30">
        <v>3</v>
      </c>
      <c r="F100" s="30" t="s">
        <v>273</v>
      </c>
      <c r="G100" s="41">
        <v>44189</v>
      </c>
      <c r="H100" s="42">
        <v>6000</v>
      </c>
    </row>
    <row r="101" spans="1:8" x14ac:dyDescent="0.3">
      <c r="A101" s="43">
        <v>100</v>
      </c>
      <c r="B101" s="43" t="s">
        <v>262</v>
      </c>
      <c r="C101" s="43" t="s">
        <v>265</v>
      </c>
      <c r="D101" s="43" t="s">
        <v>268</v>
      </c>
      <c r="E101" s="43">
        <v>1</v>
      </c>
      <c r="F101" s="43" t="s">
        <v>269</v>
      </c>
      <c r="G101" s="44">
        <v>44192</v>
      </c>
      <c r="H101" s="45">
        <v>300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D97-C806-49D1-802F-D99EC1BF1C88}">
  <sheetPr codeName="Sayfa4"/>
  <dimension ref="A1:F13"/>
  <sheetViews>
    <sheetView workbookViewId="0">
      <selection sqref="A1:F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400</v>
      </c>
      <c r="E2">
        <v>1</v>
      </c>
      <c r="F2">
        <v>400</v>
      </c>
    </row>
    <row r="3" spans="1:6" x14ac:dyDescent="0.3">
      <c r="A3">
        <v>2</v>
      </c>
      <c r="B3" t="s">
        <v>8</v>
      </c>
      <c r="C3" t="s">
        <v>9</v>
      </c>
      <c r="D3">
        <v>300</v>
      </c>
      <c r="E3">
        <v>2</v>
      </c>
      <c r="F3">
        <v>600</v>
      </c>
    </row>
    <row r="4" spans="1:6" x14ac:dyDescent="0.3">
      <c r="A4">
        <v>3</v>
      </c>
      <c r="B4" t="s">
        <v>10</v>
      </c>
      <c r="C4" t="s">
        <v>11</v>
      </c>
      <c r="D4">
        <v>200</v>
      </c>
      <c r="E4">
        <v>4</v>
      </c>
      <c r="F4">
        <v>800</v>
      </c>
    </row>
    <row r="5" spans="1:6" x14ac:dyDescent="0.3">
      <c r="A5">
        <v>4</v>
      </c>
      <c r="B5" t="s">
        <v>8</v>
      </c>
      <c r="C5" t="s">
        <v>12</v>
      </c>
      <c r="D5">
        <v>300</v>
      </c>
      <c r="E5">
        <v>7</v>
      </c>
      <c r="F5">
        <v>2100</v>
      </c>
    </row>
    <row r="6" spans="1:6" x14ac:dyDescent="0.3">
      <c r="A6">
        <v>5</v>
      </c>
      <c r="B6" t="s">
        <v>10</v>
      </c>
      <c r="C6" t="s">
        <v>13</v>
      </c>
      <c r="D6">
        <v>200</v>
      </c>
      <c r="E6">
        <v>6</v>
      </c>
      <c r="F6">
        <v>1200</v>
      </c>
    </row>
    <row r="7" spans="1:6" x14ac:dyDescent="0.3">
      <c r="A7">
        <v>6</v>
      </c>
      <c r="B7" t="s">
        <v>6</v>
      </c>
      <c r="C7" t="s">
        <v>13</v>
      </c>
      <c r="D7">
        <v>400</v>
      </c>
      <c r="E7">
        <v>4</v>
      </c>
      <c r="F7">
        <v>1600</v>
      </c>
    </row>
    <row r="8" spans="1:6" x14ac:dyDescent="0.3">
      <c r="A8">
        <v>7</v>
      </c>
      <c r="B8" t="s">
        <v>6</v>
      </c>
      <c r="C8" t="s">
        <v>13</v>
      </c>
      <c r="D8">
        <v>400</v>
      </c>
      <c r="E8">
        <v>3</v>
      </c>
      <c r="F8">
        <v>1200</v>
      </c>
    </row>
    <row r="9" spans="1:6" x14ac:dyDescent="0.3">
      <c r="A9">
        <v>8</v>
      </c>
      <c r="B9" t="s">
        <v>6</v>
      </c>
      <c r="C9" t="s">
        <v>14</v>
      </c>
      <c r="D9">
        <v>400</v>
      </c>
      <c r="E9">
        <v>4</v>
      </c>
      <c r="F9">
        <v>1600</v>
      </c>
    </row>
    <row r="10" spans="1:6" x14ac:dyDescent="0.3">
      <c r="A10">
        <v>9</v>
      </c>
      <c r="B10" t="s">
        <v>15</v>
      </c>
      <c r="C10" t="s">
        <v>16</v>
      </c>
      <c r="D10">
        <v>100</v>
      </c>
      <c r="E10">
        <v>4</v>
      </c>
      <c r="F10">
        <v>400</v>
      </c>
    </row>
    <row r="11" spans="1:6" x14ac:dyDescent="0.3">
      <c r="A11">
        <v>10</v>
      </c>
      <c r="B11" t="s">
        <v>15</v>
      </c>
      <c r="C11" t="s">
        <v>14</v>
      </c>
      <c r="D11">
        <v>100</v>
      </c>
      <c r="E11">
        <v>2</v>
      </c>
      <c r="F11">
        <v>200</v>
      </c>
    </row>
    <row r="12" spans="1:6" x14ac:dyDescent="0.3">
      <c r="A12">
        <v>11</v>
      </c>
      <c r="B12" t="s">
        <v>10</v>
      </c>
      <c r="C12" t="s">
        <v>16</v>
      </c>
      <c r="D12">
        <v>200</v>
      </c>
      <c r="E12">
        <v>1</v>
      </c>
      <c r="F12">
        <v>200</v>
      </c>
    </row>
    <row r="13" spans="1:6" x14ac:dyDescent="0.3">
      <c r="A13">
        <v>12</v>
      </c>
      <c r="B13" t="s">
        <v>15</v>
      </c>
      <c r="C13" t="s">
        <v>16</v>
      </c>
      <c r="D13">
        <v>100</v>
      </c>
      <c r="E13">
        <v>1</v>
      </c>
      <c r="F13">
        <v>100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0D95-F4F1-4751-91C5-A9F95A5F681F}">
  <sheetPr codeName="Sayfa5"/>
  <dimension ref="A1:F19"/>
  <sheetViews>
    <sheetView workbookViewId="0">
      <selection activeCell="N27" sqref="N27"/>
    </sheetView>
  </sheetViews>
  <sheetFormatPr defaultRowHeight="14.4" x14ac:dyDescent="0.3"/>
  <cols>
    <col min="6" max="6" width="19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 s="2">
        <v>400</v>
      </c>
      <c r="E2">
        <v>1</v>
      </c>
      <c r="F2" s="2">
        <v>400</v>
      </c>
    </row>
    <row r="3" spans="1:6" x14ac:dyDescent="0.3">
      <c r="A3">
        <v>2</v>
      </c>
      <c r="B3" t="s">
        <v>8</v>
      </c>
      <c r="C3" t="s">
        <v>9</v>
      </c>
      <c r="D3" s="2">
        <v>300</v>
      </c>
      <c r="E3">
        <v>2</v>
      </c>
      <c r="F3" s="2">
        <v>600</v>
      </c>
    </row>
    <row r="4" spans="1:6" x14ac:dyDescent="0.3">
      <c r="A4">
        <v>3</v>
      </c>
      <c r="B4" t="s">
        <v>10</v>
      </c>
      <c r="C4" t="s">
        <v>11</v>
      </c>
      <c r="D4" s="2">
        <v>200</v>
      </c>
      <c r="E4">
        <v>4</v>
      </c>
      <c r="F4" s="2">
        <v>800</v>
      </c>
    </row>
    <row r="5" spans="1:6" x14ac:dyDescent="0.3">
      <c r="A5">
        <v>4</v>
      </c>
      <c r="B5" t="s">
        <v>8</v>
      </c>
      <c r="C5" t="s">
        <v>12</v>
      </c>
      <c r="D5" s="2">
        <v>300</v>
      </c>
      <c r="E5">
        <v>7</v>
      </c>
      <c r="F5" s="2">
        <v>2100</v>
      </c>
    </row>
    <row r="6" spans="1:6" x14ac:dyDescent="0.3">
      <c r="A6">
        <v>5</v>
      </c>
      <c r="B6" t="s">
        <v>10</v>
      </c>
      <c r="C6" t="s">
        <v>13</v>
      </c>
      <c r="D6" s="2">
        <v>200</v>
      </c>
      <c r="E6">
        <v>6</v>
      </c>
      <c r="F6" s="2">
        <v>1200</v>
      </c>
    </row>
    <row r="7" spans="1:6" x14ac:dyDescent="0.3">
      <c r="A7">
        <v>6</v>
      </c>
      <c r="B7" t="s">
        <v>6</v>
      </c>
      <c r="C7" t="s">
        <v>13</v>
      </c>
      <c r="D7" s="2">
        <v>400</v>
      </c>
      <c r="E7">
        <v>4</v>
      </c>
      <c r="F7" s="2">
        <v>1600</v>
      </c>
    </row>
    <row r="8" spans="1:6" x14ac:dyDescent="0.3">
      <c r="A8">
        <v>7</v>
      </c>
      <c r="B8" t="s">
        <v>6</v>
      </c>
      <c r="C8" t="s">
        <v>13</v>
      </c>
      <c r="D8" s="2">
        <v>400</v>
      </c>
      <c r="E8">
        <v>3</v>
      </c>
      <c r="F8" s="2">
        <v>1200</v>
      </c>
    </row>
    <row r="9" spans="1:6" x14ac:dyDescent="0.3">
      <c r="A9">
        <v>8</v>
      </c>
      <c r="B9" t="s">
        <v>6</v>
      </c>
      <c r="C9" t="s">
        <v>14</v>
      </c>
      <c r="D9" s="2">
        <v>400</v>
      </c>
      <c r="E9">
        <v>4</v>
      </c>
      <c r="F9" s="2">
        <v>1600</v>
      </c>
    </row>
    <row r="10" spans="1:6" x14ac:dyDescent="0.3">
      <c r="A10">
        <v>9</v>
      </c>
      <c r="B10" t="s">
        <v>15</v>
      </c>
      <c r="C10" t="s">
        <v>16</v>
      </c>
      <c r="D10" s="2">
        <v>100</v>
      </c>
      <c r="E10">
        <v>4</v>
      </c>
      <c r="F10" s="2">
        <v>400</v>
      </c>
    </row>
    <row r="11" spans="1:6" x14ac:dyDescent="0.3">
      <c r="A11">
        <v>10</v>
      </c>
      <c r="B11" t="s">
        <v>15</v>
      </c>
      <c r="C11" t="s">
        <v>14</v>
      </c>
      <c r="D11" s="2">
        <v>100</v>
      </c>
      <c r="E11">
        <v>2</v>
      </c>
      <c r="F11" s="2">
        <v>200</v>
      </c>
    </row>
    <row r="12" spans="1:6" x14ac:dyDescent="0.3">
      <c r="A12">
        <v>11</v>
      </c>
      <c r="B12" t="s">
        <v>10</v>
      </c>
      <c r="C12" t="s">
        <v>16</v>
      </c>
      <c r="D12" s="2">
        <v>200</v>
      </c>
      <c r="E12">
        <v>1</v>
      </c>
      <c r="F12" s="2">
        <v>200</v>
      </c>
    </row>
    <row r="13" spans="1:6" x14ac:dyDescent="0.3">
      <c r="A13">
        <v>12</v>
      </c>
      <c r="B13" t="s">
        <v>15</v>
      </c>
      <c r="C13" t="s">
        <v>16</v>
      </c>
      <c r="D13" s="2">
        <v>100</v>
      </c>
      <c r="E13">
        <v>1</v>
      </c>
      <c r="F13" s="2">
        <v>100</v>
      </c>
    </row>
    <row r="14" spans="1:6" x14ac:dyDescent="0.3">
      <c r="A14">
        <v>13</v>
      </c>
      <c r="B14" t="s">
        <v>6</v>
      </c>
      <c r="C14" t="s">
        <v>7</v>
      </c>
      <c r="D14" s="2">
        <v>400</v>
      </c>
      <c r="E14">
        <v>8</v>
      </c>
      <c r="F14" s="2">
        <v>3200</v>
      </c>
    </row>
    <row r="15" spans="1:6" x14ac:dyDescent="0.3">
      <c r="A15">
        <v>14</v>
      </c>
      <c r="B15" t="s">
        <v>6</v>
      </c>
      <c r="C15" t="s">
        <v>18</v>
      </c>
      <c r="D15" s="2">
        <v>400</v>
      </c>
      <c r="E15">
        <v>4</v>
      </c>
      <c r="F15" s="2">
        <v>1600</v>
      </c>
    </row>
    <row r="16" spans="1:6" x14ac:dyDescent="0.3">
      <c r="A16">
        <v>15</v>
      </c>
      <c r="B16" t="s">
        <v>15</v>
      </c>
      <c r="C16" t="s">
        <v>18</v>
      </c>
      <c r="D16" s="2">
        <v>100</v>
      </c>
      <c r="E16">
        <v>5</v>
      </c>
      <c r="F16" s="2">
        <v>500</v>
      </c>
    </row>
    <row r="17" spans="1:6" x14ac:dyDescent="0.3">
      <c r="A17">
        <v>16</v>
      </c>
      <c r="B17" t="s">
        <v>10</v>
      </c>
      <c r="C17" t="s">
        <v>16</v>
      </c>
      <c r="D17" s="2">
        <v>200</v>
      </c>
      <c r="E17">
        <v>6</v>
      </c>
      <c r="F17" s="2">
        <v>1200</v>
      </c>
    </row>
    <row r="18" spans="1:6" x14ac:dyDescent="0.3">
      <c r="A18">
        <v>17</v>
      </c>
      <c r="B18" t="s">
        <v>15</v>
      </c>
      <c r="C18" t="s">
        <v>9</v>
      </c>
      <c r="D18" s="2">
        <v>100</v>
      </c>
      <c r="E18">
        <v>7</v>
      </c>
      <c r="F18" s="2">
        <v>700</v>
      </c>
    </row>
    <row r="19" spans="1:6" x14ac:dyDescent="0.3">
      <c r="A19">
        <v>18</v>
      </c>
      <c r="B19" t="s">
        <v>15</v>
      </c>
      <c r="C19" t="s">
        <v>12</v>
      </c>
      <c r="D19" s="2">
        <v>100</v>
      </c>
      <c r="E19">
        <v>6</v>
      </c>
      <c r="F19" s="2">
        <v>600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4E9F-A56E-4AE4-BD10-71862423AA50}">
  <sheetPr codeName="Sayfa6"/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FE07-31E5-40CC-AD38-56D1919A6921}">
  <sheetPr codeName="Sayfa7"/>
  <dimension ref="A1:F81"/>
  <sheetViews>
    <sheetView workbookViewId="0">
      <selection activeCell="F1" sqref="F1:F35"/>
    </sheetView>
  </sheetViews>
  <sheetFormatPr defaultRowHeight="14.4" x14ac:dyDescent="0.3"/>
  <sheetData>
    <row r="1" spans="1:6" x14ac:dyDescent="0.3">
      <c r="A1" t="s">
        <v>19</v>
      </c>
      <c r="B1" t="s">
        <v>21</v>
      </c>
      <c r="D1" t="s">
        <v>21</v>
      </c>
      <c r="F1" t="s">
        <v>88</v>
      </c>
    </row>
    <row r="2" spans="1:6" x14ac:dyDescent="0.3">
      <c r="A2" t="s">
        <v>20</v>
      </c>
      <c r="B2" t="s">
        <v>22</v>
      </c>
      <c r="D2" t="s">
        <v>24</v>
      </c>
      <c r="F2" t="s">
        <v>89</v>
      </c>
    </row>
    <row r="3" spans="1:6" x14ac:dyDescent="0.3">
      <c r="B3" t="s">
        <v>23</v>
      </c>
      <c r="D3" t="s">
        <v>26</v>
      </c>
      <c r="F3" t="s">
        <v>21</v>
      </c>
    </row>
    <row r="4" spans="1:6" x14ac:dyDescent="0.3">
      <c r="B4" t="s">
        <v>21</v>
      </c>
      <c r="D4" t="s">
        <v>27</v>
      </c>
      <c r="F4" t="s">
        <v>88</v>
      </c>
    </row>
    <row r="5" spans="1:6" x14ac:dyDescent="0.3">
      <c r="B5" t="s">
        <v>22</v>
      </c>
      <c r="D5" t="s">
        <v>28</v>
      </c>
      <c r="F5" t="s">
        <v>89</v>
      </c>
    </row>
    <row r="6" spans="1:6" x14ac:dyDescent="0.3">
      <c r="D6" t="s">
        <v>29</v>
      </c>
      <c r="F6" t="s">
        <v>21</v>
      </c>
    </row>
    <row r="7" spans="1:6" x14ac:dyDescent="0.3">
      <c r="D7" t="s">
        <v>30</v>
      </c>
      <c r="F7" t="s">
        <v>88</v>
      </c>
    </row>
    <row r="8" spans="1:6" x14ac:dyDescent="0.3">
      <c r="D8" t="s">
        <v>31</v>
      </c>
      <c r="F8" t="s">
        <v>89</v>
      </c>
    </row>
    <row r="9" spans="1:6" x14ac:dyDescent="0.3">
      <c r="D9" t="s">
        <v>32</v>
      </c>
      <c r="F9" t="s">
        <v>21</v>
      </c>
    </row>
    <row r="10" spans="1:6" x14ac:dyDescent="0.3">
      <c r="D10" t="s">
        <v>33</v>
      </c>
      <c r="F10" t="s">
        <v>88</v>
      </c>
    </row>
    <row r="11" spans="1:6" x14ac:dyDescent="0.3">
      <c r="D11" t="s">
        <v>34</v>
      </c>
      <c r="F11" t="s">
        <v>89</v>
      </c>
    </row>
    <row r="12" spans="1:6" x14ac:dyDescent="0.3">
      <c r="D12" t="s">
        <v>35</v>
      </c>
      <c r="F12" t="s">
        <v>21</v>
      </c>
    </row>
    <row r="13" spans="1:6" x14ac:dyDescent="0.3">
      <c r="D13" t="s">
        <v>36</v>
      </c>
      <c r="F13" t="s">
        <v>88</v>
      </c>
    </row>
    <row r="14" spans="1:6" x14ac:dyDescent="0.3">
      <c r="D14" t="s">
        <v>37</v>
      </c>
      <c r="F14" t="s">
        <v>89</v>
      </c>
    </row>
    <row r="15" spans="1:6" x14ac:dyDescent="0.3">
      <c r="D15" t="s">
        <v>38</v>
      </c>
      <c r="F15" t="s">
        <v>21</v>
      </c>
    </row>
    <row r="16" spans="1:6" x14ac:dyDescent="0.3">
      <c r="D16" t="s">
        <v>39</v>
      </c>
      <c r="F16" t="s">
        <v>88</v>
      </c>
    </row>
    <row r="17" spans="4:6" x14ac:dyDescent="0.3">
      <c r="D17" t="s">
        <v>40</v>
      </c>
      <c r="F17" t="s">
        <v>89</v>
      </c>
    </row>
    <row r="18" spans="4:6" x14ac:dyDescent="0.3">
      <c r="D18" t="s">
        <v>41</v>
      </c>
      <c r="F18" t="s">
        <v>21</v>
      </c>
    </row>
    <row r="19" spans="4:6" x14ac:dyDescent="0.3">
      <c r="D19" t="s">
        <v>42</v>
      </c>
      <c r="F19" t="s">
        <v>88</v>
      </c>
    </row>
    <row r="20" spans="4:6" x14ac:dyDescent="0.3">
      <c r="D20" t="s">
        <v>43</v>
      </c>
      <c r="F20" t="s">
        <v>89</v>
      </c>
    </row>
    <row r="21" spans="4:6" x14ac:dyDescent="0.3">
      <c r="D21" t="s">
        <v>44</v>
      </c>
      <c r="F21" t="s">
        <v>21</v>
      </c>
    </row>
    <row r="22" spans="4:6" x14ac:dyDescent="0.3">
      <c r="D22" t="s">
        <v>45</v>
      </c>
      <c r="F22" t="s">
        <v>88</v>
      </c>
    </row>
    <row r="23" spans="4:6" x14ac:dyDescent="0.3">
      <c r="D23" t="s">
        <v>46</v>
      </c>
      <c r="F23" t="s">
        <v>89</v>
      </c>
    </row>
    <row r="24" spans="4:6" x14ac:dyDescent="0.3">
      <c r="D24" t="s">
        <v>47</v>
      </c>
      <c r="F24" t="s">
        <v>21</v>
      </c>
    </row>
    <row r="25" spans="4:6" x14ac:dyDescent="0.3">
      <c r="D25" t="s">
        <v>48</v>
      </c>
      <c r="F25" t="s">
        <v>88</v>
      </c>
    </row>
    <row r="26" spans="4:6" x14ac:dyDescent="0.3">
      <c r="D26" t="s">
        <v>49</v>
      </c>
      <c r="F26" t="s">
        <v>89</v>
      </c>
    </row>
    <row r="27" spans="4:6" x14ac:dyDescent="0.3">
      <c r="D27" t="s">
        <v>50</v>
      </c>
      <c r="F27" t="s">
        <v>21</v>
      </c>
    </row>
    <row r="28" spans="4:6" x14ac:dyDescent="0.3">
      <c r="D28" t="s">
        <v>51</v>
      </c>
      <c r="F28" t="s">
        <v>88</v>
      </c>
    </row>
    <row r="29" spans="4:6" x14ac:dyDescent="0.3">
      <c r="D29" t="s">
        <v>52</v>
      </c>
      <c r="F29" t="s">
        <v>89</v>
      </c>
    </row>
    <row r="30" spans="4:6" x14ac:dyDescent="0.3">
      <c r="D30" t="s">
        <v>53</v>
      </c>
      <c r="F30" t="s">
        <v>21</v>
      </c>
    </row>
    <row r="31" spans="4:6" x14ac:dyDescent="0.3">
      <c r="D31" t="s">
        <v>54</v>
      </c>
      <c r="F31" t="s">
        <v>88</v>
      </c>
    </row>
    <row r="32" spans="4:6" x14ac:dyDescent="0.3">
      <c r="D32" t="s">
        <v>55</v>
      </c>
      <c r="F32" t="s">
        <v>89</v>
      </c>
    </row>
    <row r="33" spans="4:6" x14ac:dyDescent="0.3">
      <c r="D33" t="s">
        <v>56</v>
      </c>
      <c r="F33" t="s">
        <v>21</v>
      </c>
    </row>
    <row r="34" spans="4:6" x14ac:dyDescent="0.3">
      <c r="D34" t="s">
        <v>57</v>
      </c>
      <c r="F34" t="s">
        <v>88</v>
      </c>
    </row>
    <row r="35" spans="4:6" x14ac:dyDescent="0.3">
      <c r="D35" t="s">
        <v>58</v>
      </c>
      <c r="F35" t="s">
        <v>89</v>
      </c>
    </row>
    <row r="36" spans="4:6" x14ac:dyDescent="0.3">
      <c r="D36" t="s">
        <v>59</v>
      </c>
    </row>
    <row r="37" spans="4:6" x14ac:dyDescent="0.3">
      <c r="D37" t="s">
        <v>60</v>
      </c>
    </row>
    <row r="38" spans="4:6" x14ac:dyDescent="0.3">
      <c r="D38" t="s">
        <v>61</v>
      </c>
    </row>
    <row r="39" spans="4:6" x14ac:dyDescent="0.3">
      <c r="D39" t="s">
        <v>62</v>
      </c>
    </row>
    <row r="40" spans="4:6" x14ac:dyDescent="0.3">
      <c r="D40" t="s">
        <v>63</v>
      </c>
    </row>
    <row r="41" spans="4:6" x14ac:dyDescent="0.3">
      <c r="D41" t="s">
        <v>64</v>
      </c>
    </row>
    <row r="42" spans="4:6" x14ac:dyDescent="0.3">
      <c r="D42" t="s">
        <v>65</v>
      </c>
    </row>
    <row r="43" spans="4:6" x14ac:dyDescent="0.3">
      <c r="D43" t="s">
        <v>66</v>
      </c>
    </row>
    <row r="44" spans="4:6" x14ac:dyDescent="0.3">
      <c r="D44" t="s">
        <v>67</v>
      </c>
    </row>
    <row r="45" spans="4:6" x14ac:dyDescent="0.3">
      <c r="D45" t="s">
        <v>68</v>
      </c>
    </row>
    <row r="46" spans="4:6" x14ac:dyDescent="0.3">
      <c r="D46" t="s">
        <v>69</v>
      </c>
    </row>
    <row r="47" spans="4:6" x14ac:dyDescent="0.3">
      <c r="D47" t="s">
        <v>70</v>
      </c>
    </row>
    <row r="48" spans="4:6" x14ac:dyDescent="0.3">
      <c r="D48" t="s">
        <v>71</v>
      </c>
    </row>
    <row r="49" spans="4:4" x14ac:dyDescent="0.3">
      <c r="D49" t="s">
        <v>72</v>
      </c>
    </row>
    <row r="50" spans="4:4" x14ac:dyDescent="0.3">
      <c r="D50" t="s">
        <v>73</v>
      </c>
    </row>
    <row r="51" spans="4:4" x14ac:dyDescent="0.3">
      <c r="D51" t="s">
        <v>74</v>
      </c>
    </row>
    <row r="52" spans="4:4" x14ac:dyDescent="0.3">
      <c r="D52" t="s">
        <v>75</v>
      </c>
    </row>
    <row r="53" spans="4:4" x14ac:dyDescent="0.3">
      <c r="D53" t="s">
        <v>76</v>
      </c>
    </row>
    <row r="54" spans="4:4" x14ac:dyDescent="0.3">
      <c r="D54" t="s">
        <v>77</v>
      </c>
    </row>
    <row r="55" spans="4:4" x14ac:dyDescent="0.3">
      <c r="D55" t="s">
        <v>78</v>
      </c>
    </row>
    <row r="56" spans="4:4" x14ac:dyDescent="0.3">
      <c r="D56" t="s">
        <v>79</v>
      </c>
    </row>
    <row r="57" spans="4:4" x14ac:dyDescent="0.3">
      <c r="D57" t="s">
        <v>80</v>
      </c>
    </row>
    <row r="58" spans="4:4" x14ac:dyDescent="0.3">
      <c r="D58" t="s">
        <v>81</v>
      </c>
    </row>
    <row r="59" spans="4:4" x14ac:dyDescent="0.3">
      <c r="D59" t="s">
        <v>82</v>
      </c>
    </row>
    <row r="60" spans="4:4" x14ac:dyDescent="0.3">
      <c r="D60" t="s">
        <v>83</v>
      </c>
    </row>
    <row r="61" spans="4:4" x14ac:dyDescent="0.3">
      <c r="D61" t="s">
        <v>84</v>
      </c>
    </row>
    <row r="62" spans="4:4" x14ac:dyDescent="0.3">
      <c r="D62" t="s">
        <v>85</v>
      </c>
    </row>
    <row r="63" spans="4:4" x14ac:dyDescent="0.3">
      <c r="D63" t="s">
        <v>25</v>
      </c>
    </row>
    <row r="64" spans="4:4" x14ac:dyDescent="0.3">
      <c r="D64" t="s">
        <v>86</v>
      </c>
    </row>
    <row r="65" spans="4:4" x14ac:dyDescent="0.3">
      <c r="D65" t="s">
        <v>87</v>
      </c>
    </row>
    <row r="66" spans="4:4" x14ac:dyDescent="0.3">
      <c r="D66" t="s">
        <v>88</v>
      </c>
    </row>
    <row r="67" spans="4:4" x14ac:dyDescent="0.3">
      <c r="D67" t="s">
        <v>89</v>
      </c>
    </row>
    <row r="68" spans="4:4" x14ac:dyDescent="0.3">
      <c r="D68" t="s">
        <v>90</v>
      </c>
    </row>
    <row r="69" spans="4:4" x14ac:dyDescent="0.3">
      <c r="D69" t="s">
        <v>91</v>
      </c>
    </row>
    <row r="70" spans="4:4" x14ac:dyDescent="0.3">
      <c r="D70" t="s">
        <v>92</v>
      </c>
    </row>
    <row r="71" spans="4:4" x14ac:dyDescent="0.3">
      <c r="D71" t="s">
        <v>93</v>
      </c>
    </row>
    <row r="72" spans="4:4" x14ac:dyDescent="0.3">
      <c r="D72" t="s">
        <v>94</v>
      </c>
    </row>
    <row r="73" spans="4:4" x14ac:dyDescent="0.3">
      <c r="D73" t="s">
        <v>95</v>
      </c>
    </row>
    <row r="74" spans="4:4" x14ac:dyDescent="0.3">
      <c r="D74" t="s">
        <v>96</v>
      </c>
    </row>
    <row r="75" spans="4:4" x14ac:dyDescent="0.3">
      <c r="D75" t="s">
        <v>97</v>
      </c>
    </row>
    <row r="76" spans="4:4" x14ac:dyDescent="0.3">
      <c r="D76" t="s">
        <v>98</v>
      </c>
    </row>
    <row r="77" spans="4:4" x14ac:dyDescent="0.3">
      <c r="D77" t="s">
        <v>99</v>
      </c>
    </row>
    <row r="78" spans="4:4" x14ac:dyDescent="0.3">
      <c r="D78" t="s">
        <v>100</v>
      </c>
    </row>
    <row r="79" spans="4:4" x14ac:dyDescent="0.3">
      <c r="D79" t="s">
        <v>101</v>
      </c>
    </row>
    <row r="80" spans="4:4" x14ac:dyDescent="0.3">
      <c r="D80" t="s">
        <v>102</v>
      </c>
    </row>
    <row r="81" spans="4:4" x14ac:dyDescent="0.3">
      <c r="D81" t="s">
        <v>103</v>
      </c>
    </row>
  </sheetData>
  <phoneticPr fontId="10" type="noConversion"/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FE71-F23C-4BD7-8E5F-33B0D9288716}">
  <sheetPr codeName="Sayfa8"/>
  <dimension ref="A1:F13"/>
  <sheetViews>
    <sheetView workbookViewId="0">
      <selection activeCell="I5" sqref="I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400</v>
      </c>
      <c r="E2">
        <v>1</v>
      </c>
      <c r="F2">
        <v>400</v>
      </c>
    </row>
    <row r="3" spans="1:6" x14ac:dyDescent="0.3">
      <c r="A3">
        <v>2</v>
      </c>
      <c r="B3" t="s">
        <v>8</v>
      </c>
      <c r="C3" t="s">
        <v>9</v>
      </c>
      <c r="D3">
        <v>300</v>
      </c>
      <c r="E3">
        <v>2</v>
      </c>
      <c r="F3">
        <v>600</v>
      </c>
    </row>
    <row r="4" spans="1:6" x14ac:dyDescent="0.3">
      <c r="A4">
        <v>3</v>
      </c>
      <c r="B4" t="s">
        <v>10</v>
      </c>
      <c r="C4" t="s">
        <v>11</v>
      </c>
      <c r="D4">
        <v>200</v>
      </c>
      <c r="E4">
        <v>4</v>
      </c>
      <c r="F4">
        <v>800</v>
      </c>
    </row>
    <row r="5" spans="1:6" x14ac:dyDescent="0.3">
      <c r="A5">
        <v>4</v>
      </c>
      <c r="B5" t="s">
        <v>8</v>
      </c>
      <c r="C5" t="s">
        <v>12</v>
      </c>
      <c r="D5">
        <v>300</v>
      </c>
      <c r="E5">
        <v>7</v>
      </c>
      <c r="F5">
        <v>2100</v>
      </c>
    </row>
    <row r="6" spans="1:6" x14ac:dyDescent="0.3">
      <c r="A6">
        <v>5</v>
      </c>
      <c r="B6" t="s">
        <v>10</v>
      </c>
      <c r="C6" t="s">
        <v>13</v>
      </c>
      <c r="D6">
        <v>200</v>
      </c>
      <c r="E6">
        <v>6</v>
      </c>
      <c r="F6">
        <v>1200</v>
      </c>
    </row>
    <row r="7" spans="1:6" x14ac:dyDescent="0.3">
      <c r="A7">
        <v>6</v>
      </c>
      <c r="B7" t="s">
        <v>6</v>
      </c>
      <c r="C7" t="s">
        <v>13</v>
      </c>
      <c r="D7">
        <v>400</v>
      </c>
      <c r="E7">
        <v>4</v>
      </c>
      <c r="F7">
        <v>1600</v>
      </c>
    </row>
    <row r="8" spans="1:6" x14ac:dyDescent="0.3">
      <c r="A8">
        <v>7</v>
      </c>
      <c r="B8" t="s">
        <v>6</v>
      </c>
      <c r="C8" t="s">
        <v>13</v>
      </c>
      <c r="D8">
        <v>400</v>
      </c>
      <c r="E8">
        <v>3</v>
      </c>
      <c r="F8">
        <v>1200</v>
      </c>
    </row>
    <row r="9" spans="1:6" x14ac:dyDescent="0.3">
      <c r="A9">
        <v>8</v>
      </c>
      <c r="B9" t="s">
        <v>6</v>
      </c>
      <c r="C9" t="s">
        <v>14</v>
      </c>
      <c r="D9">
        <v>400</v>
      </c>
      <c r="E9">
        <v>4</v>
      </c>
      <c r="F9">
        <v>1600</v>
      </c>
    </row>
    <row r="10" spans="1:6" x14ac:dyDescent="0.3">
      <c r="A10">
        <v>9</v>
      </c>
      <c r="B10" t="s">
        <v>15</v>
      </c>
      <c r="C10" t="s">
        <v>16</v>
      </c>
      <c r="D10">
        <v>100</v>
      </c>
      <c r="E10">
        <v>4</v>
      </c>
      <c r="F10">
        <v>400</v>
      </c>
    </row>
    <row r="11" spans="1:6" x14ac:dyDescent="0.3">
      <c r="A11">
        <v>10</v>
      </c>
      <c r="B11" t="s">
        <v>15</v>
      </c>
      <c r="C11" t="s">
        <v>14</v>
      </c>
      <c r="D11">
        <v>100</v>
      </c>
      <c r="E11">
        <v>2</v>
      </c>
      <c r="F11">
        <v>200</v>
      </c>
    </row>
    <row r="12" spans="1:6" x14ac:dyDescent="0.3">
      <c r="A12">
        <v>11</v>
      </c>
      <c r="B12" t="s">
        <v>10</v>
      </c>
      <c r="C12" t="s">
        <v>16</v>
      </c>
      <c r="D12">
        <v>200</v>
      </c>
      <c r="E12">
        <v>1</v>
      </c>
      <c r="F12">
        <v>200</v>
      </c>
    </row>
    <row r="13" spans="1:6" x14ac:dyDescent="0.3">
      <c r="A13">
        <v>12</v>
      </c>
      <c r="B13" t="s">
        <v>15</v>
      </c>
      <c r="C13" t="s">
        <v>16</v>
      </c>
      <c r="D13">
        <v>100</v>
      </c>
      <c r="E13">
        <v>1</v>
      </c>
      <c r="F13">
        <v>100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A608-88EF-4B90-A189-B19817C2EE02}">
  <sheetPr codeName="Sayfa9"/>
  <dimension ref="A1:J54"/>
  <sheetViews>
    <sheetView workbookViewId="0">
      <selection activeCell="N12" sqref="N12"/>
    </sheetView>
  </sheetViews>
  <sheetFormatPr defaultRowHeight="14.4" x14ac:dyDescent="0.3"/>
  <sheetData>
    <row r="1" spans="1:10" ht="15" thickBot="1" x14ac:dyDescent="0.35">
      <c r="A1" s="4" t="s">
        <v>0</v>
      </c>
      <c r="B1" s="5" t="s">
        <v>1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</row>
    <row r="2" spans="1:10" x14ac:dyDescent="0.3">
      <c r="A2" s="6">
        <v>1</v>
      </c>
      <c r="B2" s="7" t="s">
        <v>112</v>
      </c>
      <c r="C2" s="7" t="s">
        <v>113</v>
      </c>
      <c r="D2" s="7" t="s">
        <v>114</v>
      </c>
      <c r="E2" s="7" t="s">
        <v>57</v>
      </c>
      <c r="F2" s="8" t="s">
        <v>115</v>
      </c>
      <c r="G2" s="7">
        <v>2020</v>
      </c>
      <c r="H2" s="9">
        <v>24</v>
      </c>
      <c r="I2" s="7">
        <v>18</v>
      </c>
      <c r="J2" s="9">
        <v>432</v>
      </c>
    </row>
    <row r="3" spans="1:10" x14ac:dyDescent="0.3">
      <c r="A3" s="10">
        <v>2</v>
      </c>
      <c r="B3" s="11" t="s">
        <v>116</v>
      </c>
      <c r="C3" s="11" t="s">
        <v>117</v>
      </c>
      <c r="D3" s="11" t="s">
        <v>118</v>
      </c>
      <c r="E3" s="11" t="s">
        <v>45</v>
      </c>
      <c r="F3" s="12" t="s">
        <v>119</v>
      </c>
      <c r="G3" s="11">
        <v>2020</v>
      </c>
      <c r="H3" s="13">
        <v>32</v>
      </c>
      <c r="I3" s="11">
        <v>8</v>
      </c>
      <c r="J3" s="9">
        <v>256</v>
      </c>
    </row>
    <row r="4" spans="1:10" x14ac:dyDescent="0.3">
      <c r="A4" s="10">
        <v>3</v>
      </c>
      <c r="B4" s="11" t="s">
        <v>112</v>
      </c>
      <c r="C4" s="11" t="s">
        <v>120</v>
      </c>
      <c r="D4" s="11" t="s">
        <v>121</v>
      </c>
      <c r="E4" s="11" t="s">
        <v>49</v>
      </c>
      <c r="F4" s="12" t="s">
        <v>119</v>
      </c>
      <c r="G4" s="11">
        <v>2020</v>
      </c>
      <c r="H4" s="13">
        <v>24</v>
      </c>
      <c r="I4" s="11">
        <v>16</v>
      </c>
      <c r="J4" s="9">
        <v>384</v>
      </c>
    </row>
    <row r="5" spans="1:10" x14ac:dyDescent="0.3">
      <c r="A5" s="10">
        <v>4</v>
      </c>
      <c r="B5" s="11" t="s">
        <v>15</v>
      </c>
      <c r="C5" s="11" t="s">
        <v>32</v>
      </c>
      <c r="D5" s="11" t="s">
        <v>122</v>
      </c>
      <c r="E5" s="11" t="s">
        <v>57</v>
      </c>
      <c r="F5" s="12" t="s">
        <v>123</v>
      </c>
      <c r="G5" s="11">
        <v>2020</v>
      </c>
      <c r="H5" s="13">
        <v>8</v>
      </c>
      <c r="I5" s="11">
        <v>24</v>
      </c>
      <c r="J5" s="9">
        <v>192</v>
      </c>
    </row>
    <row r="6" spans="1:10" x14ac:dyDescent="0.3">
      <c r="A6" s="10">
        <v>5</v>
      </c>
      <c r="B6" s="11" t="s">
        <v>116</v>
      </c>
      <c r="C6" s="11" t="s">
        <v>124</v>
      </c>
      <c r="D6" s="11" t="s">
        <v>125</v>
      </c>
      <c r="E6" s="11" t="s">
        <v>57</v>
      </c>
      <c r="F6" s="12" t="s">
        <v>123</v>
      </c>
      <c r="G6" s="11">
        <v>2020</v>
      </c>
      <c r="H6" s="13">
        <v>32</v>
      </c>
      <c r="I6" s="11">
        <v>4</v>
      </c>
      <c r="J6" s="9">
        <v>128</v>
      </c>
    </row>
    <row r="7" spans="1:10" x14ac:dyDescent="0.3">
      <c r="A7" s="10">
        <v>6</v>
      </c>
      <c r="B7" s="11" t="s">
        <v>15</v>
      </c>
      <c r="C7" s="11" t="s">
        <v>126</v>
      </c>
      <c r="D7" s="11" t="s">
        <v>127</v>
      </c>
      <c r="E7" s="11" t="s">
        <v>57</v>
      </c>
      <c r="F7" s="12" t="s">
        <v>123</v>
      </c>
      <c r="G7" s="11">
        <v>2020</v>
      </c>
      <c r="H7" s="13">
        <v>8</v>
      </c>
      <c r="I7" s="11">
        <v>27</v>
      </c>
      <c r="J7" s="9">
        <v>216</v>
      </c>
    </row>
    <row r="8" spans="1:10" x14ac:dyDescent="0.3">
      <c r="A8" s="10">
        <v>6</v>
      </c>
      <c r="B8" s="11" t="s">
        <v>15</v>
      </c>
      <c r="C8" s="11" t="s">
        <v>126</v>
      </c>
      <c r="D8" s="11" t="s">
        <v>127</v>
      </c>
      <c r="E8" s="11" t="s">
        <v>57</v>
      </c>
      <c r="F8" s="12" t="s">
        <v>123</v>
      </c>
      <c r="G8" s="11">
        <v>2020</v>
      </c>
      <c r="H8" s="13">
        <v>8</v>
      </c>
      <c r="I8" s="11">
        <v>27</v>
      </c>
      <c r="J8" s="9">
        <v>216</v>
      </c>
    </row>
    <row r="9" spans="1:10" x14ac:dyDescent="0.3">
      <c r="A9" s="10">
        <v>7</v>
      </c>
      <c r="B9" s="11" t="s">
        <v>8</v>
      </c>
      <c r="C9" s="11" t="s">
        <v>128</v>
      </c>
      <c r="D9" s="11" t="s">
        <v>129</v>
      </c>
      <c r="E9" s="11" t="s">
        <v>49</v>
      </c>
      <c r="F9" s="12" t="s">
        <v>130</v>
      </c>
      <c r="G9" s="11">
        <v>2020</v>
      </c>
      <c r="H9" s="13">
        <v>17</v>
      </c>
      <c r="I9" s="11">
        <v>17</v>
      </c>
      <c r="J9" s="9">
        <v>289</v>
      </c>
    </row>
    <row r="10" spans="1:10" x14ac:dyDescent="0.3">
      <c r="A10" s="10">
        <v>8</v>
      </c>
      <c r="B10" s="11" t="s">
        <v>131</v>
      </c>
      <c r="C10" s="11" t="s">
        <v>132</v>
      </c>
      <c r="D10" s="11" t="s">
        <v>133</v>
      </c>
      <c r="E10" s="11" t="s">
        <v>45</v>
      </c>
      <c r="F10" s="12" t="s">
        <v>130</v>
      </c>
      <c r="G10" s="11">
        <v>2020</v>
      </c>
      <c r="H10" s="13">
        <v>42</v>
      </c>
      <c r="I10" s="11">
        <v>8</v>
      </c>
      <c r="J10" s="13">
        <v>336</v>
      </c>
    </row>
    <row r="11" spans="1:10" x14ac:dyDescent="0.3">
      <c r="A11" s="10">
        <v>9</v>
      </c>
      <c r="B11" s="11" t="s">
        <v>131</v>
      </c>
      <c r="C11" s="11" t="s">
        <v>134</v>
      </c>
      <c r="D11" s="11" t="s">
        <v>135</v>
      </c>
      <c r="E11" s="11" t="s">
        <v>45</v>
      </c>
      <c r="F11" s="12" t="s">
        <v>130</v>
      </c>
      <c r="G11" s="11">
        <v>2020</v>
      </c>
      <c r="H11" s="13">
        <v>42</v>
      </c>
      <c r="I11" s="11">
        <v>4</v>
      </c>
      <c r="J11" s="13">
        <v>168</v>
      </c>
    </row>
    <row r="12" spans="1:10" x14ac:dyDescent="0.3">
      <c r="A12" s="10">
        <v>10</v>
      </c>
      <c r="B12" s="11" t="s">
        <v>112</v>
      </c>
      <c r="C12" s="11" t="s">
        <v>136</v>
      </c>
      <c r="D12" s="11" t="s">
        <v>137</v>
      </c>
      <c r="E12" s="11" t="s">
        <v>49</v>
      </c>
      <c r="F12" s="12" t="s">
        <v>130</v>
      </c>
      <c r="G12" s="11">
        <v>2020</v>
      </c>
      <c r="H12" s="13">
        <v>24</v>
      </c>
      <c r="I12" s="11">
        <v>11</v>
      </c>
      <c r="J12" s="13">
        <v>264</v>
      </c>
    </row>
    <row r="13" spans="1:10" x14ac:dyDescent="0.3">
      <c r="A13" s="10">
        <v>11</v>
      </c>
      <c r="B13" s="11" t="s">
        <v>116</v>
      </c>
      <c r="C13" s="11" t="s">
        <v>138</v>
      </c>
      <c r="D13" s="11" t="s">
        <v>139</v>
      </c>
      <c r="E13" s="11" t="s">
        <v>57</v>
      </c>
      <c r="F13" s="11" t="s">
        <v>130</v>
      </c>
      <c r="G13" s="11">
        <v>2020</v>
      </c>
      <c r="H13" s="13">
        <v>32</v>
      </c>
      <c r="I13" s="11">
        <v>7</v>
      </c>
      <c r="J13" s="13">
        <v>224</v>
      </c>
    </row>
    <row r="14" spans="1:10" x14ac:dyDescent="0.3">
      <c r="A14" s="10">
        <v>12</v>
      </c>
      <c r="B14" s="11" t="s">
        <v>8</v>
      </c>
      <c r="C14" s="11" t="s">
        <v>140</v>
      </c>
      <c r="D14" s="11" t="s">
        <v>141</v>
      </c>
      <c r="E14" s="11" t="s">
        <v>57</v>
      </c>
      <c r="F14" s="11" t="s">
        <v>142</v>
      </c>
      <c r="G14" s="11">
        <v>2020</v>
      </c>
      <c r="H14" s="13">
        <v>17</v>
      </c>
      <c r="I14" s="11">
        <v>14</v>
      </c>
      <c r="J14" s="13">
        <v>238</v>
      </c>
    </row>
    <row r="15" spans="1:10" x14ac:dyDescent="0.3">
      <c r="A15" s="10">
        <v>13</v>
      </c>
      <c r="B15" s="11" t="s">
        <v>131</v>
      </c>
      <c r="C15" s="11" t="s">
        <v>143</v>
      </c>
      <c r="D15" s="11" t="s">
        <v>144</v>
      </c>
      <c r="E15" s="11" t="s">
        <v>49</v>
      </c>
      <c r="F15" s="11" t="s">
        <v>142</v>
      </c>
      <c r="G15" s="11">
        <v>2020</v>
      </c>
      <c r="H15" s="13">
        <v>42</v>
      </c>
      <c r="I15" s="11">
        <v>4</v>
      </c>
      <c r="J15" s="13">
        <v>168</v>
      </c>
    </row>
    <row r="16" spans="1:10" x14ac:dyDescent="0.3">
      <c r="A16" s="10">
        <v>14</v>
      </c>
      <c r="B16" s="11" t="s">
        <v>112</v>
      </c>
      <c r="C16" s="11" t="s">
        <v>145</v>
      </c>
      <c r="D16" s="11" t="s">
        <v>146</v>
      </c>
      <c r="E16" s="11" t="s">
        <v>45</v>
      </c>
      <c r="F16" s="11" t="s">
        <v>147</v>
      </c>
      <c r="G16" s="11">
        <v>2020</v>
      </c>
      <c r="H16" s="13">
        <v>24</v>
      </c>
      <c r="I16" s="11">
        <v>9</v>
      </c>
      <c r="J16" s="13">
        <v>216</v>
      </c>
    </row>
    <row r="17" spans="1:10" x14ac:dyDescent="0.3">
      <c r="A17" s="10">
        <v>15</v>
      </c>
      <c r="B17" s="11" t="s">
        <v>116</v>
      </c>
      <c r="C17" s="11" t="s">
        <v>148</v>
      </c>
      <c r="D17" s="11" t="s">
        <v>149</v>
      </c>
      <c r="E17" s="11" t="s">
        <v>57</v>
      </c>
      <c r="F17" s="11" t="s">
        <v>147</v>
      </c>
      <c r="G17" s="11">
        <v>2020</v>
      </c>
      <c r="H17" s="13">
        <v>32</v>
      </c>
      <c r="I17" s="11">
        <v>6</v>
      </c>
      <c r="J17" s="13">
        <v>192</v>
      </c>
    </row>
    <row r="18" spans="1:10" x14ac:dyDescent="0.3">
      <c r="A18" s="10">
        <v>16</v>
      </c>
      <c r="B18" s="11" t="s">
        <v>131</v>
      </c>
      <c r="C18" s="11" t="s">
        <v>117</v>
      </c>
      <c r="D18" s="11" t="s">
        <v>150</v>
      </c>
      <c r="E18" s="11" t="s">
        <v>45</v>
      </c>
      <c r="F18" s="11" t="s">
        <v>151</v>
      </c>
      <c r="G18" s="11">
        <v>2020</v>
      </c>
      <c r="H18" s="13">
        <v>42</v>
      </c>
      <c r="I18" s="11">
        <v>3</v>
      </c>
      <c r="J18" s="13">
        <v>126</v>
      </c>
    </row>
    <row r="19" spans="1:10" x14ac:dyDescent="0.3">
      <c r="A19" s="10">
        <v>17</v>
      </c>
      <c r="B19" s="11" t="s">
        <v>8</v>
      </c>
      <c r="C19" s="11" t="s">
        <v>152</v>
      </c>
      <c r="D19" s="11" t="s">
        <v>153</v>
      </c>
      <c r="E19" s="11" t="s">
        <v>57</v>
      </c>
      <c r="F19" s="11" t="s">
        <v>154</v>
      </c>
      <c r="G19" s="11">
        <v>2020</v>
      </c>
      <c r="H19" s="13">
        <v>17</v>
      </c>
      <c r="I19" s="11">
        <v>10</v>
      </c>
      <c r="J19" s="13">
        <v>170</v>
      </c>
    </row>
    <row r="20" spans="1:10" x14ac:dyDescent="0.3">
      <c r="A20" s="10">
        <v>18</v>
      </c>
      <c r="B20" s="11" t="s">
        <v>8</v>
      </c>
      <c r="C20" s="11" t="s">
        <v>155</v>
      </c>
      <c r="D20" s="11" t="s">
        <v>118</v>
      </c>
      <c r="E20" s="11" t="s">
        <v>49</v>
      </c>
      <c r="F20" s="11" t="s">
        <v>154</v>
      </c>
      <c r="G20" s="11">
        <v>2020</v>
      </c>
      <c r="H20" s="13">
        <v>17</v>
      </c>
      <c r="I20" s="11">
        <v>1</v>
      </c>
      <c r="J20" s="13">
        <v>17</v>
      </c>
    </row>
    <row r="21" spans="1:10" x14ac:dyDescent="0.3">
      <c r="A21" s="10">
        <v>19</v>
      </c>
      <c r="B21" s="11" t="s">
        <v>112</v>
      </c>
      <c r="C21" s="11" t="s">
        <v>156</v>
      </c>
      <c r="D21" s="11" t="s">
        <v>157</v>
      </c>
      <c r="E21" s="11" t="s">
        <v>57</v>
      </c>
      <c r="F21" s="11" t="s">
        <v>154</v>
      </c>
      <c r="G21" s="11">
        <v>2020</v>
      </c>
      <c r="H21" s="13">
        <v>24</v>
      </c>
      <c r="I21" s="11">
        <v>2</v>
      </c>
      <c r="J21" s="13">
        <v>48</v>
      </c>
    </row>
    <row r="22" spans="1:10" x14ac:dyDescent="0.3">
      <c r="A22" s="10">
        <v>20</v>
      </c>
      <c r="B22" s="11" t="s">
        <v>112</v>
      </c>
      <c r="C22" s="11" t="s">
        <v>158</v>
      </c>
      <c r="D22" s="11" t="s">
        <v>159</v>
      </c>
      <c r="E22" s="11" t="s">
        <v>57</v>
      </c>
      <c r="F22" s="11" t="s">
        <v>154</v>
      </c>
      <c r="G22" s="11">
        <v>2020</v>
      </c>
      <c r="H22" s="13">
        <v>24</v>
      </c>
      <c r="I22" s="11">
        <v>6</v>
      </c>
      <c r="J22" s="13">
        <v>144</v>
      </c>
    </row>
    <row r="23" spans="1:10" x14ac:dyDescent="0.3">
      <c r="A23" s="10">
        <v>20</v>
      </c>
      <c r="B23" s="11" t="s">
        <v>112</v>
      </c>
      <c r="C23" s="11" t="s">
        <v>158</v>
      </c>
      <c r="D23" s="11" t="s">
        <v>159</v>
      </c>
      <c r="E23" s="11" t="s">
        <v>57</v>
      </c>
      <c r="F23" s="11" t="s">
        <v>154</v>
      </c>
      <c r="G23" s="11">
        <v>2020</v>
      </c>
      <c r="H23" s="13">
        <v>24</v>
      </c>
      <c r="I23" s="11">
        <v>6</v>
      </c>
      <c r="J23" s="13">
        <v>144</v>
      </c>
    </row>
    <row r="24" spans="1:10" x14ac:dyDescent="0.3">
      <c r="A24" s="10">
        <v>21</v>
      </c>
      <c r="B24" s="11" t="s">
        <v>112</v>
      </c>
      <c r="C24" s="11" t="s">
        <v>160</v>
      </c>
      <c r="D24" s="11" t="s">
        <v>161</v>
      </c>
      <c r="E24" s="11" t="s">
        <v>45</v>
      </c>
      <c r="F24" s="11" t="s">
        <v>154</v>
      </c>
      <c r="G24" s="11">
        <v>2020</v>
      </c>
      <c r="H24" s="13">
        <v>24</v>
      </c>
      <c r="I24" s="11">
        <v>5</v>
      </c>
      <c r="J24" s="13">
        <v>120</v>
      </c>
    </row>
    <row r="25" spans="1:10" x14ac:dyDescent="0.3">
      <c r="A25" s="10">
        <v>22</v>
      </c>
      <c r="B25" s="11" t="s">
        <v>131</v>
      </c>
      <c r="C25" s="11" t="s">
        <v>162</v>
      </c>
      <c r="D25" s="11" t="s">
        <v>163</v>
      </c>
      <c r="E25" s="11" t="s">
        <v>49</v>
      </c>
      <c r="F25" s="11" t="s">
        <v>164</v>
      </c>
      <c r="G25" s="11">
        <v>2020</v>
      </c>
      <c r="H25" s="13">
        <v>42</v>
      </c>
      <c r="I25" s="11">
        <v>12</v>
      </c>
      <c r="J25" s="13">
        <v>504</v>
      </c>
    </row>
    <row r="26" spans="1:10" x14ac:dyDescent="0.3">
      <c r="A26" s="10">
        <v>23</v>
      </c>
      <c r="B26" s="11" t="s">
        <v>116</v>
      </c>
      <c r="C26" s="11" t="s">
        <v>165</v>
      </c>
      <c r="D26" s="11" t="s">
        <v>166</v>
      </c>
      <c r="E26" s="11" t="s">
        <v>45</v>
      </c>
      <c r="F26" s="11" t="s">
        <v>164</v>
      </c>
      <c r="G26" s="11">
        <v>2020</v>
      </c>
      <c r="H26" s="13">
        <v>32</v>
      </c>
      <c r="I26" s="11">
        <v>11</v>
      </c>
      <c r="J26" s="13">
        <v>352</v>
      </c>
    </row>
    <row r="27" spans="1:10" x14ac:dyDescent="0.3">
      <c r="A27" s="10">
        <v>24</v>
      </c>
      <c r="B27" s="11" t="s">
        <v>116</v>
      </c>
      <c r="C27" s="11" t="s">
        <v>167</v>
      </c>
      <c r="D27" s="11" t="s">
        <v>168</v>
      </c>
      <c r="E27" s="11" t="s">
        <v>57</v>
      </c>
      <c r="F27" s="11" t="s">
        <v>169</v>
      </c>
      <c r="G27" s="11">
        <v>2020</v>
      </c>
      <c r="H27" s="13">
        <v>32</v>
      </c>
      <c r="I27" s="11">
        <v>13</v>
      </c>
      <c r="J27" s="13">
        <v>416</v>
      </c>
    </row>
    <row r="28" spans="1:10" x14ac:dyDescent="0.3">
      <c r="A28" s="10">
        <v>25</v>
      </c>
      <c r="B28" s="11" t="s">
        <v>131</v>
      </c>
      <c r="C28" s="11" t="s">
        <v>170</v>
      </c>
      <c r="D28" s="11" t="s">
        <v>171</v>
      </c>
      <c r="E28" s="11" t="s">
        <v>57</v>
      </c>
      <c r="F28" s="11" t="s">
        <v>172</v>
      </c>
      <c r="G28" s="11">
        <v>2020</v>
      </c>
      <c r="H28" s="13">
        <v>42</v>
      </c>
      <c r="I28" s="11">
        <v>19</v>
      </c>
      <c r="J28" s="13">
        <v>798</v>
      </c>
    </row>
    <row r="29" spans="1:10" x14ac:dyDescent="0.3">
      <c r="A29" s="10">
        <v>26</v>
      </c>
      <c r="B29" s="11" t="s">
        <v>8</v>
      </c>
      <c r="C29" s="11" t="s">
        <v>173</v>
      </c>
      <c r="D29" s="11" t="s">
        <v>174</v>
      </c>
      <c r="E29" s="11" t="s">
        <v>45</v>
      </c>
      <c r="F29" s="11" t="s">
        <v>172</v>
      </c>
      <c r="G29" s="11">
        <v>2020</v>
      </c>
      <c r="H29" s="13">
        <v>17</v>
      </c>
      <c r="I29" s="11">
        <v>13</v>
      </c>
      <c r="J29" s="13">
        <v>221</v>
      </c>
    </row>
    <row r="30" spans="1:10" x14ac:dyDescent="0.3">
      <c r="A30" s="10">
        <v>27</v>
      </c>
      <c r="B30" s="11" t="s">
        <v>8</v>
      </c>
      <c r="C30" s="11" t="s">
        <v>175</v>
      </c>
      <c r="D30" s="11" t="s">
        <v>176</v>
      </c>
      <c r="E30" s="11" t="s">
        <v>49</v>
      </c>
      <c r="F30" s="11" t="s">
        <v>172</v>
      </c>
      <c r="G30" s="11">
        <v>2020</v>
      </c>
      <c r="H30" s="13">
        <v>17</v>
      </c>
      <c r="I30" s="11">
        <v>11</v>
      </c>
      <c r="J30" s="13">
        <v>187</v>
      </c>
    </row>
    <row r="31" spans="1:10" x14ac:dyDescent="0.3">
      <c r="A31" s="10">
        <v>28</v>
      </c>
      <c r="B31" s="11" t="s">
        <v>116</v>
      </c>
      <c r="C31" s="11" t="s">
        <v>177</v>
      </c>
      <c r="D31" s="11" t="s">
        <v>178</v>
      </c>
      <c r="E31" s="11" t="s">
        <v>49</v>
      </c>
      <c r="F31" s="11" t="s">
        <v>179</v>
      </c>
      <c r="G31" s="11">
        <v>2020</v>
      </c>
      <c r="H31" s="13">
        <v>32</v>
      </c>
      <c r="I31" s="11">
        <v>8</v>
      </c>
      <c r="J31" s="13">
        <v>256</v>
      </c>
    </row>
    <row r="32" spans="1:10" x14ac:dyDescent="0.3">
      <c r="A32" s="10">
        <v>29</v>
      </c>
      <c r="B32" s="11" t="s">
        <v>112</v>
      </c>
      <c r="C32" s="11" t="s">
        <v>180</v>
      </c>
      <c r="D32" s="11" t="s">
        <v>181</v>
      </c>
      <c r="E32" s="11" t="s">
        <v>45</v>
      </c>
      <c r="F32" s="11" t="s">
        <v>179</v>
      </c>
      <c r="G32" s="11">
        <v>2020</v>
      </c>
      <c r="H32" s="13">
        <v>24</v>
      </c>
      <c r="I32" s="11">
        <v>7</v>
      </c>
      <c r="J32" s="13">
        <v>168</v>
      </c>
    </row>
    <row r="33" spans="1:10" x14ac:dyDescent="0.3">
      <c r="A33" s="10">
        <v>30</v>
      </c>
      <c r="B33" s="11" t="s">
        <v>15</v>
      </c>
      <c r="C33" s="11" t="s">
        <v>182</v>
      </c>
      <c r="D33" s="11" t="s">
        <v>183</v>
      </c>
      <c r="E33" s="11" t="s">
        <v>57</v>
      </c>
      <c r="F33" s="11" t="s">
        <v>115</v>
      </c>
      <c r="G33" s="11">
        <v>2021</v>
      </c>
      <c r="H33" s="13">
        <v>10</v>
      </c>
      <c r="I33" s="11">
        <v>4</v>
      </c>
      <c r="J33" s="13">
        <v>40</v>
      </c>
    </row>
    <row r="34" spans="1:10" x14ac:dyDescent="0.3">
      <c r="A34" s="10">
        <v>31</v>
      </c>
      <c r="B34" s="11" t="s">
        <v>112</v>
      </c>
      <c r="C34" s="11" t="s">
        <v>184</v>
      </c>
      <c r="D34" s="11" t="s">
        <v>185</v>
      </c>
      <c r="E34" s="11" t="s">
        <v>57</v>
      </c>
      <c r="F34" s="11" t="s">
        <v>115</v>
      </c>
      <c r="G34" s="11">
        <v>2021</v>
      </c>
      <c r="H34" s="13">
        <v>27</v>
      </c>
      <c r="I34" s="11">
        <v>9</v>
      </c>
      <c r="J34" s="13">
        <v>243</v>
      </c>
    </row>
    <row r="35" spans="1:10" x14ac:dyDescent="0.3">
      <c r="A35" s="10">
        <v>32</v>
      </c>
      <c r="B35" s="11" t="s">
        <v>8</v>
      </c>
      <c r="C35" s="11" t="s">
        <v>186</v>
      </c>
      <c r="D35" s="11" t="s">
        <v>187</v>
      </c>
      <c r="E35" s="11" t="s">
        <v>57</v>
      </c>
      <c r="F35" s="11" t="s">
        <v>119</v>
      </c>
      <c r="G35" s="11">
        <v>2021</v>
      </c>
      <c r="H35" s="13">
        <v>19</v>
      </c>
      <c r="I35" s="11">
        <v>4</v>
      </c>
      <c r="J35" s="13">
        <v>76</v>
      </c>
    </row>
    <row r="36" spans="1:10" x14ac:dyDescent="0.3">
      <c r="A36" s="10">
        <v>33</v>
      </c>
      <c r="B36" s="11" t="s">
        <v>131</v>
      </c>
      <c r="C36" s="11" t="s">
        <v>188</v>
      </c>
      <c r="D36" s="11" t="s">
        <v>189</v>
      </c>
      <c r="E36" s="11" t="s">
        <v>57</v>
      </c>
      <c r="F36" s="11" t="s">
        <v>119</v>
      </c>
      <c r="G36" s="11">
        <v>2021</v>
      </c>
      <c r="H36" s="13">
        <v>48</v>
      </c>
      <c r="I36" s="11">
        <v>9</v>
      </c>
      <c r="J36" s="13">
        <v>432</v>
      </c>
    </row>
    <row r="37" spans="1:10" x14ac:dyDescent="0.3">
      <c r="A37" s="10">
        <v>34</v>
      </c>
      <c r="B37" s="11" t="s">
        <v>116</v>
      </c>
      <c r="C37" s="11" t="s">
        <v>190</v>
      </c>
      <c r="D37" s="11" t="s">
        <v>153</v>
      </c>
      <c r="E37" s="11" t="s">
        <v>57</v>
      </c>
      <c r="F37" s="11" t="s">
        <v>123</v>
      </c>
      <c r="G37" s="11">
        <v>2021</v>
      </c>
      <c r="H37" s="13">
        <v>35</v>
      </c>
      <c r="I37" s="11">
        <v>8</v>
      </c>
      <c r="J37" s="13">
        <v>280</v>
      </c>
    </row>
    <row r="38" spans="1:10" x14ac:dyDescent="0.3">
      <c r="A38" s="10">
        <v>35</v>
      </c>
      <c r="B38" s="11" t="s">
        <v>116</v>
      </c>
      <c r="C38" s="11" t="s">
        <v>191</v>
      </c>
      <c r="D38" s="11" t="s">
        <v>192</v>
      </c>
      <c r="E38" s="11" t="s">
        <v>45</v>
      </c>
      <c r="F38" s="11" t="s">
        <v>123</v>
      </c>
      <c r="G38" s="11">
        <v>2021</v>
      </c>
      <c r="H38" s="13">
        <v>35</v>
      </c>
      <c r="I38" s="11">
        <v>11</v>
      </c>
      <c r="J38" s="13">
        <v>385</v>
      </c>
    </row>
    <row r="39" spans="1:10" x14ac:dyDescent="0.3">
      <c r="A39" s="10">
        <v>36</v>
      </c>
      <c r="B39" s="11" t="s">
        <v>8</v>
      </c>
      <c r="C39" s="11" t="s">
        <v>193</v>
      </c>
      <c r="D39" s="11" t="s">
        <v>194</v>
      </c>
      <c r="E39" s="11" t="s">
        <v>49</v>
      </c>
      <c r="F39" s="11" t="s">
        <v>130</v>
      </c>
      <c r="G39" s="11">
        <v>2021</v>
      </c>
      <c r="H39" s="13">
        <v>19</v>
      </c>
      <c r="I39" s="11">
        <v>12</v>
      </c>
      <c r="J39" s="13">
        <v>228</v>
      </c>
    </row>
    <row r="40" spans="1:10" x14ac:dyDescent="0.3">
      <c r="A40" s="10">
        <v>37</v>
      </c>
      <c r="B40" s="11" t="s">
        <v>112</v>
      </c>
      <c r="C40" s="11" t="s">
        <v>195</v>
      </c>
      <c r="D40" s="11" t="s">
        <v>196</v>
      </c>
      <c r="E40" s="11" t="s">
        <v>57</v>
      </c>
      <c r="F40" s="11" t="s">
        <v>130</v>
      </c>
      <c r="G40" s="11">
        <v>2021</v>
      </c>
      <c r="H40" s="13">
        <v>27</v>
      </c>
      <c r="I40" s="11">
        <v>14</v>
      </c>
      <c r="J40" s="13">
        <v>378</v>
      </c>
    </row>
    <row r="41" spans="1:10" x14ac:dyDescent="0.3">
      <c r="A41" s="10">
        <v>38</v>
      </c>
      <c r="B41" s="11" t="s">
        <v>116</v>
      </c>
      <c r="C41" s="11" t="s">
        <v>197</v>
      </c>
      <c r="D41" s="11" t="s">
        <v>198</v>
      </c>
      <c r="E41" s="11" t="s">
        <v>49</v>
      </c>
      <c r="F41" s="11" t="s">
        <v>130</v>
      </c>
      <c r="G41" s="11">
        <v>2021</v>
      </c>
      <c r="H41" s="13">
        <v>35</v>
      </c>
      <c r="I41" s="11">
        <v>14</v>
      </c>
      <c r="J41" s="13">
        <v>490</v>
      </c>
    </row>
    <row r="42" spans="1:10" x14ac:dyDescent="0.3">
      <c r="A42" s="10">
        <v>39</v>
      </c>
      <c r="B42" s="11" t="s">
        <v>8</v>
      </c>
      <c r="C42" s="11" t="s">
        <v>199</v>
      </c>
      <c r="D42" s="11" t="s">
        <v>200</v>
      </c>
      <c r="E42" s="11" t="s">
        <v>45</v>
      </c>
      <c r="F42" s="11" t="s">
        <v>142</v>
      </c>
      <c r="G42" s="11">
        <v>2021</v>
      </c>
      <c r="H42" s="13">
        <v>19</v>
      </c>
      <c r="I42" s="11">
        <v>6</v>
      </c>
      <c r="J42" s="13">
        <v>114</v>
      </c>
    </row>
    <row r="43" spans="1:10" x14ac:dyDescent="0.3">
      <c r="A43" s="10">
        <v>40</v>
      </c>
      <c r="B43" s="11" t="s">
        <v>131</v>
      </c>
      <c r="C43" s="11" t="s">
        <v>201</v>
      </c>
      <c r="D43" s="11" t="s">
        <v>202</v>
      </c>
      <c r="E43" s="11" t="s">
        <v>49</v>
      </c>
      <c r="F43" s="11" t="s">
        <v>147</v>
      </c>
      <c r="G43" s="11">
        <v>2021</v>
      </c>
      <c r="H43" s="13">
        <v>48</v>
      </c>
      <c r="I43" s="11">
        <v>18</v>
      </c>
      <c r="J43" s="13">
        <v>864</v>
      </c>
    </row>
    <row r="44" spans="1:10" x14ac:dyDescent="0.3">
      <c r="A44" s="10">
        <v>40</v>
      </c>
      <c r="B44" s="11" t="s">
        <v>131</v>
      </c>
      <c r="C44" s="11" t="s">
        <v>201</v>
      </c>
      <c r="D44" s="11" t="s">
        <v>202</v>
      </c>
      <c r="E44" s="11" t="s">
        <v>49</v>
      </c>
      <c r="F44" s="11" t="s">
        <v>147</v>
      </c>
      <c r="G44" s="11">
        <v>2021</v>
      </c>
      <c r="H44" s="13">
        <v>48</v>
      </c>
      <c r="I44" s="11">
        <v>18</v>
      </c>
      <c r="J44" s="13">
        <v>864</v>
      </c>
    </row>
    <row r="45" spans="1:10" x14ac:dyDescent="0.3">
      <c r="A45" s="10">
        <v>41</v>
      </c>
      <c r="B45" s="11" t="s">
        <v>131</v>
      </c>
      <c r="C45" s="11" t="s">
        <v>203</v>
      </c>
      <c r="D45" s="11" t="s">
        <v>204</v>
      </c>
      <c r="E45" s="11" t="s">
        <v>57</v>
      </c>
      <c r="F45" s="11" t="s">
        <v>151</v>
      </c>
      <c r="G45" s="11">
        <v>2021</v>
      </c>
      <c r="H45" s="13">
        <v>48</v>
      </c>
      <c r="I45" s="11">
        <v>12</v>
      </c>
      <c r="J45" s="13">
        <v>576</v>
      </c>
    </row>
    <row r="46" spans="1:10" x14ac:dyDescent="0.3">
      <c r="A46" s="10">
        <v>42</v>
      </c>
      <c r="B46" s="11" t="s">
        <v>15</v>
      </c>
      <c r="C46" s="11" t="s">
        <v>205</v>
      </c>
      <c r="D46" s="11" t="s">
        <v>206</v>
      </c>
      <c r="E46" s="11" t="s">
        <v>57</v>
      </c>
      <c r="F46" s="11" t="s">
        <v>151</v>
      </c>
      <c r="G46" s="11">
        <v>2021</v>
      </c>
      <c r="H46" s="13">
        <v>10</v>
      </c>
      <c r="I46" s="11">
        <v>11</v>
      </c>
      <c r="J46" s="13">
        <v>110</v>
      </c>
    </row>
    <row r="47" spans="1:10" x14ac:dyDescent="0.3">
      <c r="A47" s="10">
        <v>43</v>
      </c>
      <c r="B47" s="11" t="s">
        <v>112</v>
      </c>
      <c r="C47" s="11" t="s">
        <v>207</v>
      </c>
      <c r="D47" s="11" t="s">
        <v>208</v>
      </c>
      <c r="E47" s="11" t="s">
        <v>57</v>
      </c>
      <c r="F47" s="11" t="s">
        <v>154</v>
      </c>
      <c r="G47" s="11">
        <v>2021</v>
      </c>
      <c r="H47" s="13">
        <v>27</v>
      </c>
      <c r="I47" s="11">
        <v>15</v>
      </c>
      <c r="J47" s="13">
        <v>405</v>
      </c>
    </row>
    <row r="48" spans="1:10" x14ac:dyDescent="0.3">
      <c r="A48" s="10">
        <v>44</v>
      </c>
      <c r="B48" s="11" t="s">
        <v>8</v>
      </c>
      <c r="C48" s="11" t="s">
        <v>209</v>
      </c>
      <c r="D48" s="11" t="s">
        <v>210</v>
      </c>
      <c r="E48" s="11" t="s">
        <v>57</v>
      </c>
      <c r="F48" s="11" t="s">
        <v>164</v>
      </c>
      <c r="G48" s="11">
        <v>2021</v>
      </c>
      <c r="H48" s="13">
        <v>19</v>
      </c>
      <c r="I48" s="11">
        <v>5</v>
      </c>
      <c r="J48" s="13">
        <v>95</v>
      </c>
    </row>
    <row r="49" spans="1:10" x14ac:dyDescent="0.3">
      <c r="A49" s="10">
        <v>45</v>
      </c>
      <c r="B49" s="11" t="s">
        <v>116</v>
      </c>
      <c r="C49" s="11" t="s">
        <v>211</v>
      </c>
      <c r="D49" s="11" t="s">
        <v>212</v>
      </c>
      <c r="E49" s="11" t="s">
        <v>45</v>
      </c>
      <c r="F49" s="11" t="s">
        <v>164</v>
      </c>
      <c r="G49" s="11">
        <v>2021</v>
      </c>
      <c r="H49" s="13">
        <v>35</v>
      </c>
      <c r="I49" s="11">
        <v>8</v>
      </c>
      <c r="J49" s="13">
        <v>280</v>
      </c>
    </row>
    <row r="50" spans="1:10" x14ac:dyDescent="0.3">
      <c r="A50" s="10">
        <v>46</v>
      </c>
      <c r="B50" s="11" t="s">
        <v>8</v>
      </c>
      <c r="C50" s="11" t="s">
        <v>213</v>
      </c>
      <c r="D50" s="11" t="s">
        <v>214</v>
      </c>
      <c r="E50" s="11" t="s">
        <v>49</v>
      </c>
      <c r="F50" s="11" t="s">
        <v>169</v>
      </c>
      <c r="G50" s="11">
        <v>2021</v>
      </c>
      <c r="H50" s="13">
        <v>19</v>
      </c>
      <c r="I50" s="11">
        <v>12</v>
      </c>
      <c r="J50" s="13">
        <v>228</v>
      </c>
    </row>
    <row r="51" spans="1:10" x14ac:dyDescent="0.3">
      <c r="A51" s="10">
        <v>47</v>
      </c>
      <c r="B51" s="11" t="s">
        <v>131</v>
      </c>
      <c r="C51" s="11" t="s">
        <v>184</v>
      </c>
      <c r="D51" s="11" t="s">
        <v>215</v>
      </c>
      <c r="E51" s="11" t="s">
        <v>57</v>
      </c>
      <c r="F51" s="11" t="s">
        <v>172</v>
      </c>
      <c r="G51" s="11">
        <v>2021</v>
      </c>
      <c r="H51" s="13">
        <v>48</v>
      </c>
      <c r="I51" s="11">
        <v>4</v>
      </c>
      <c r="J51" s="13">
        <v>192</v>
      </c>
    </row>
    <row r="52" spans="1:10" x14ac:dyDescent="0.3">
      <c r="A52" s="10">
        <v>48</v>
      </c>
      <c r="B52" s="11" t="s">
        <v>116</v>
      </c>
      <c r="C52" s="11" t="s">
        <v>216</v>
      </c>
      <c r="D52" s="11" t="s">
        <v>159</v>
      </c>
      <c r="E52" s="11" t="s">
        <v>45</v>
      </c>
      <c r="F52" s="11" t="s">
        <v>172</v>
      </c>
      <c r="G52" s="11">
        <v>2021</v>
      </c>
      <c r="H52" s="13">
        <v>35</v>
      </c>
      <c r="I52" s="11">
        <v>14</v>
      </c>
      <c r="J52" s="13">
        <v>490</v>
      </c>
    </row>
    <row r="53" spans="1:10" x14ac:dyDescent="0.3">
      <c r="A53" s="10">
        <v>49</v>
      </c>
      <c r="B53" s="11" t="s">
        <v>112</v>
      </c>
      <c r="C53" s="11" t="s">
        <v>217</v>
      </c>
      <c r="D53" s="11" t="s">
        <v>218</v>
      </c>
      <c r="E53" s="11" t="s">
        <v>49</v>
      </c>
      <c r="F53" s="11" t="s">
        <v>172</v>
      </c>
      <c r="G53" s="11">
        <v>2021</v>
      </c>
      <c r="H53" s="13">
        <v>27</v>
      </c>
      <c r="I53" s="11">
        <v>17</v>
      </c>
      <c r="J53" s="13">
        <v>459</v>
      </c>
    </row>
    <row r="54" spans="1:10" x14ac:dyDescent="0.3">
      <c r="A54" s="10">
        <v>50</v>
      </c>
      <c r="B54" s="11" t="s">
        <v>8</v>
      </c>
      <c r="C54" s="11" t="s">
        <v>155</v>
      </c>
      <c r="D54" s="11" t="s">
        <v>219</v>
      </c>
      <c r="E54" s="11" t="s">
        <v>57</v>
      </c>
      <c r="F54" s="11" t="s">
        <v>179</v>
      </c>
      <c r="G54" s="11">
        <v>2021</v>
      </c>
      <c r="H54" s="13">
        <v>19</v>
      </c>
      <c r="I54" s="11">
        <v>3</v>
      </c>
      <c r="J54" s="13">
        <v>57</v>
      </c>
    </row>
  </sheetData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AFFD-F623-41AE-BCF2-B5C0D706055F}">
  <sheetPr codeName="Sayfa10"/>
  <dimension ref="A1:J51"/>
  <sheetViews>
    <sheetView topLeftCell="A15" workbookViewId="0">
      <selection sqref="A1:J5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3">
      <c r="A2">
        <v>2</v>
      </c>
      <c r="B2" t="s">
        <v>116</v>
      </c>
      <c r="C2" t="s">
        <v>117</v>
      </c>
      <c r="D2" t="s">
        <v>118</v>
      </c>
      <c r="E2" t="s">
        <v>45</v>
      </c>
      <c r="F2" t="s">
        <v>119</v>
      </c>
      <c r="G2">
        <v>2020</v>
      </c>
      <c r="H2" s="2">
        <v>32</v>
      </c>
      <c r="I2">
        <v>8</v>
      </c>
      <c r="J2" s="2">
        <v>256</v>
      </c>
    </row>
    <row r="3" spans="1:10" x14ac:dyDescent="0.3">
      <c r="A3">
        <v>5</v>
      </c>
      <c r="B3" t="s">
        <v>116</v>
      </c>
      <c r="C3" t="s">
        <v>124</v>
      </c>
      <c r="D3" t="s">
        <v>125</v>
      </c>
      <c r="E3" t="s">
        <v>57</v>
      </c>
      <c r="F3" t="s">
        <v>123</v>
      </c>
      <c r="G3">
        <v>2020</v>
      </c>
      <c r="H3" s="2">
        <v>32</v>
      </c>
      <c r="I3">
        <v>4</v>
      </c>
      <c r="J3" s="2">
        <v>128</v>
      </c>
    </row>
    <row r="4" spans="1:10" x14ac:dyDescent="0.3">
      <c r="A4">
        <v>11</v>
      </c>
      <c r="B4" t="s">
        <v>116</v>
      </c>
      <c r="C4" t="s">
        <v>138</v>
      </c>
      <c r="D4" t="s">
        <v>139</v>
      </c>
      <c r="E4" t="s">
        <v>57</v>
      </c>
      <c r="F4" t="s">
        <v>130</v>
      </c>
      <c r="G4">
        <v>2020</v>
      </c>
      <c r="H4" s="2">
        <v>32</v>
      </c>
      <c r="I4">
        <v>7</v>
      </c>
      <c r="J4" s="2">
        <v>224</v>
      </c>
    </row>
    <row r="5" spans="1:10" x14ac:dyDescent="0.3">
      <c r="A5">
        <v>15</v>
      </c>
      <c r="B5" t="s">
        <v>116</v>
      </c>
      <c r="C5" t="s">
        <v>148</v>
      </c>
      <c r="D5" t="s">
        <v>149</v>
      </c>
      <c r="E5" t="s">
        <v>57</v>
      </c>
      <c r="F5" t="s">
        <v>147</v>
      </c>
      <c r="G5">
        <v>2020</v>
      </c>
      <c r="H5" s="2">
        <v>32</v>
      </c>
      <c r="I5">
        <v>6</v>
      </c>
      <c r="J5" s="2">
        <v>192</v>
      </c>
    </row>
    <row r="6" spans="1:10" x14ac:dyDescent="0.3">
      <c r="A6">
        <v>23</v>
      </c>
      <c r="B6" t="s">
        <v>116</v>
      </c>
      <c r="C6" t="s">
        <v>165</v>
      </c>
      <c r="D6" t="s">
        <v>166</v>
      </c>
      <c r="E6" t="s">
        <v>45</v>
      </c>
      <c r="F6" t="s">
        <v>164</v>
      </c>
      <c r="G6">
        <v>2020</v>
      </c>
      <c r="H6" s="2">
        <v>32</v>
      </c>
      <c r="I6">
        <v>11</v>
      </c>
      <c r="J6" s="2">
        <v>352</v>
      </c>
    </row>
    <row r="7" spans="1:10" x14ac:dyDescent="0.3">
      <c r="A7">
        <v>24</v>
      </c>
      <c r="B7" t="s">
        <v>116</v>
      </c>
      <c r="C7" t="s">
        <v>167</v>
      </c>
      <c r="D7" t="s">
        <v>168</v>
      </c>
      <c r="E7" t="s">
        <v>57</v>
      </c>
      <c r="F7" t="s">
        <v>169</v>
      </c>
      <c r="G7">
        <v>2020</v>
      </c>
      <c r="H7" s="2">
        <v>32</v>
      </c>
      <c r="I7">
        <v>13</v>
      </c>
      <c r="J7" s="2">
        <v>416</v>
      </c>
    </row>
    <row r="8" spans="1:10" x14ac:dyDescent="0.3">
      <c r="A8">
        <v>28</v>
      </c>
      <c r="B8" t="s">
        <v>116</v>
      </c>
      <c r="C8" t="s">
        <v>177</v>
      </c>
      <c r="D8" t="s">
        <v>178</v>
      </c>
      <c r="E8" t="s">
        <v>49</v>
      </c>
      <c r="F8" t="s">
        <v>179</v>
      </c>
      <c r="G8">
        <v>2020</v>
      </c>
      <c r="H8" s="2">
        <v>32</v>
      </c>
      <c r="I8">
        <v>8</v>
      </c>
      <c r="J8" s="2">
        <v>256</v>
      </c>
    </row>
    <row r="9" spans="1:10" x14ac:dyDescent="0.3">
      <c r="A9">
        <v>34</v>
      </c>
      <c r="B9" t="s">
        <v>116</v>
      </c>
      <c r="C9" t="s">
        <v>190</v>
      </c>
      <c r="D9" t="s">
        <v>153</v>
      </c>
      <c r="E9" t="s">
        <v>57</v>
      </c>
      <c r="F9" t="s">
        <v>123</v>
      </c>
      <c r="G9">
        <v>2021</v>
      </c>
      <c r="H9" s="2">
        <v>35</v>
      </c>
      <c r="I9">
        <v>8</v>
      </c>
      <c r="J9" s="2">
        <v>280</v>
      </c>
    </row>
    <row r="10" spans="1:10" x14ac:dyDescent="0.3">
      <c r="A10">
        <v>35</v>
      </c>
      <c r="B10" t="s">
        <v>116</v>
      </c>
      <c r="C10" t="s">
        <v>191</v>
      </c>
      <c r="D10" t="s">
        <v>192</v>
      </c>
      <c r="E10" t="s">
        <v>45</v>
      </c>
      <c r="F10" t="s">
        <v>123</v>
      </c>
      <c r="G10">
        <v>2021</v>
      </c>
      <c r="H10" s="2">
        <v>35</v>
      </c>
      <c r="I10">
        <v>11</v>
      </c>
      <c r="J10" s="2">
        <v>385</v>
      </c>
    </row>
    <row r="11" spans="1:10" x14ac:dyDescent="0.3">
      <c r="A11">
        <v>38</v>
      </c>
      <c r="B11" t="s">
        <v>116</v>
      </c>
      <c r="C11" t="s">
        <v>197</v>
      </c>
      <c r="D11" t="s">
        <v>198</v>
      </c>
      <c r="E11" t="s">
        <v>49</v>
      </c>
      <c r="F11" t="s">
        <v>130</v>
      </c>
      <c r="G11">
        <v>2021</v>
      </c>
      <c r="H11" s="2">
        <v>35</v>
      </c>
      <c r="I11">
        <v>14</v>
      </c>
      <c r="J11" s="2">
        <v>490</v>
      </c>
    </row>
    <row r="12" spans="1:10" x14ac:dyDescent="0.3">
      <c r="A12">
        <v>45</v>
      </c>
      <c r="B12" t="s">
        <v>116</v>
      </c>
      <c r="C12" t="s">
        <v>211</v>
      </c>
      <c r="D12" t="s">
        <v>212</v>
      </c>
      <c r="E12" t="s">
        <v>45</v>
      </c>
      <c r="F12" t="s">
        <v>164</v>
      </c>
      <c r="G12">
        <v>2021</v>
      </c>
      <c r="H12" s="2">
        <v>35</v>
      </c>
      <c r="I12">
        <v>8</v>
      </c>
      <c r="J12" s="2">
        <v>280</v>
      </c>
    </row>
    <row r="13" spans="1:10" x14ac:dyDescent="0.3">
      <c r="A13">
        <v>48</v>
      </c>
      <c r="B13" t="s">
        <v>116</v>
      </c>
      <c r="C13" t="s">
        <v>216</v>
      </c>
      <c r="D13" t="s">
        <v>159</v>
      </c>
      <c r="E13" t="s">
        <v>45</v>
      </c>
      <c r="F13" t="s">
        <v>172</v>
      </c>
      <c r="G13">
        <v>2021</v>
      </c>
      <c r="H13" s="2">
        <v>35</v>
      </c>
      <c r="I13">
        <v>14</v>
      </c>
      <c r="J13" s="2">
        <v>490</v>
      </c>
    </row>
    <row r="14" spans="1:10" x14ac:dyDescent="0.3">
      <c r="A14">
        <v>7</v>
      </c>
      <c r="B14" t="s">
        <v>8</v>
      </c>
      <c r="C14" t="s">
        <v>128</v>
      </c>
      <c r="D14" t="s">
        <v>129</v>
      </c>
      <c r="E14" t="s">
        <v>49</v>
      </c>
      <c r="F14" t="s">
        <v>130</v>
      </c>
      <c r="G14">
        <v>2020</v>
      </c>
      <c r="H14" s="2">
        <v>17</v>
      </c>
      <c r="I14">
        <v>17</v>
      </c>
      <c r="J14" s="2">
        <v>289</v>
      </c>
    </row>
    <row r="15" spans="1:10" x14ac:dyDescent="0.3">
      <c r="A15">
        <v>12</v>
      </c>
      <c r="B15" t="s">
        <v>8</v>
      </c>
      <c r="C15" t="s">
        <v>140</v>
      </c>
      <c r="D15" t="s">
        <v>141</v>
      </c>
      <c r="E15" t="s">
        <v>57</v>
      </c>
      <c r="F15" t="s">
        <v>142</v>
      </c>
      <c r="G15">
        <v>2020</v>
      </c>
      <c r="H15" s="2">
        <v>17</v>
      </c>
      <c r="I15">
        <v>14</v>
      </c>
      <c r="J15" s="2">
        <v>238</v>
      </c>
    </row>
    <row r="16" spans="1:10" x14ac:dyDescent="0.3">
      <c r="A16">
        <v>17</v>
      </c>
      <c r="B16" t="s">
        <v>8</v>
      </c>
      <c r="C16" t="s">
        <v>152</v>
      </c>
      <c r="D16" t="s">
        <v>153</v>
      </c>
      <c r="E16" t="s">
        <v>57</v>
      </c>
      <c r="F16" t="s">
        <v>154</v>
      </c>
      <c r="G16">
        <v>2020</v>
      </c>
      <c r="H16" s="2">
        <v>17</v>
      </c>
      <c r="I16">
        <v>10</v>
      </c>
      <c r="J16" s="2">
        <v>170</v>
      </c>
    </row>
    <row r="17" spans="1:10" x14ac:dyDescent="0.3">
      <c r="A17">
        <v>18</v>
      </c>
      <c r="B17" t="s">
        <v>8</v>
      </c>
      <c r="C17" t="s">
        <v>155</v>
      </c>
      <c r="D17" t="s">
        <v>118</v>
      </c>
      <c r="E17" t="s">
        <v>49</v>
      </c>
      <c r="F17" t="s">
        <v>154</v>
      </c>
      <c r="G17">
        <v>2020</v>
      </c>
      <c r="H17" s="2">
        <v>17</v>
      </c>
      <c r="I17">
        <v>1</v>
      </c>
      <c r="J17" s="2">
        <v>17</v>
      </c>
    </row>
    <row r="18" spans="1:10" x14ac:dyDescent="0.3">
      <c r="A18">
        <v>26</v>
      </c>
      <c r="B18" t="s">
        <v>8</v>
      </c>
      <c r="C18" t="s">
        <v>173</v>
      </c>
      <c r="D18" t="s">
        <v>174</v>
      </c>
      <c r="E18" t="s">
        <v>45</v>
      </c>
      <c r="F18" t="s">
        <v>172</v>
      </c>
      <c r="G18">
        <v>2020</v>
      </c>
      <c r="H18" s="2">
        <v>17</v>
      </c>
      <c r="I18">
        <v>13</v>
      </c>
      <c r="J18" s="2">
        <v>221</v>
      </c>
    </row>
    <row r="19" spans="1:10" x14ac:dyDescent="0.3">
      <c r="A19">
        <v>27</v>
      </c>
      <c r="B19" t="s">
        <v>8</v>
      </c>
      <c r="C19" t="s">
        <v>175</v>
      </c>
      <c r="D19" t="s">
        <v>176</v>
      </c>
      <c r="E19" t="s">
        <v>49</v>
      </c>
      <c r="F19" t="s">
        <v>172</v>
      </c>
      <c r="G19">
        <v>2020</v>
      </c>
      <c r="H19" s="2">
        <v>17</v>
      </c>
      <c r="I19">
        <v>11</v>
      </c>
      <c r="J19" s="2">
        <v>187</v>
      </c>
    </row>
    <row r="20" spans="1:10" x14ac:dyDescent="0.3">
      <c r="A20">
        <v>32</v>
      </c>
      <c r="B20" t="s">
        <v>8</v>
      </c>
      <c r="C20" t="s">
        <v>186</v>
      </c>
      <c r="D20" t="s">
        <v>187</v>
      </c>
      <c r="E20" t="s">
        <v>57</v>
      </c>
      <c r="F20" t="s">
        <v>119</v>
      </c>
      <c r="G20">
        <v>2021</v>
      </c>
      <c r="H20" s="2">
        <v>19</v>
      </c>
      <c r="I20">
        <v>4</v>
      </c>
      <c r="J20" s="2">
        <v>76</v>
      </c>
    </row>
    <row r="21" spans="1:10" x14ac:dyDescent="0.3">
      <c r="A21">
        <v>36</v>
      </c>
      <c r="B21" t="s">
        <v>8</v>
      </c>
      <c r="C21" t="s">
        <v>193</v>
      </c>
      <c r="D21" t="s">
        <v>194</v>
      </c>
      <c r="E21" t="s">
        <v>49</v>
      </c>
      <c r="F21" t="s">
        <v>130</v>
      </c>
      <c r="G21">
        <v>2021</v>
      </c>
      <c r="H21" s="2">
        <v>19</v>
      </c>
      <c r="I21">
        <v>12</v>
      </c>
      <c r="J21" s="2">
        <v>228</v>
      </c>
    </row>
    <row r="22" spans="1:10" x14ac:dyDescent="0.3">
      <c r="A22">
        <v>39</v>
      </c>
      <c r="B22" t="s">
        <v>8</v>
      </c>
      <c r="C22" t="s">
        <v>199</v>
      </c>
      <c r="D22" t="s">
        <v>200</v>
      </c>
      <c r="E22" t="s">
        <v>45</v>
      </c>
      <c r="F22" t="s">
        <v>142</v>
      </c>
      <c r="G22">
        <v>2021</v>
      </c>
      <c r="H22" s="2">
        <v>19</v>
      </c>
      <c r="I22">
        <v>6</v>
      </c>
      <c r="J22" s="2">
        <v>114</v>
      </c>
    </row>
    <row r="23" spans="1:10" x14ac:dyDescent="0.3">
      <c r="A23">
        <v>44</v>
      </c>
      <c r="B23" t="s">
        <v>8</v>
      </c>
      <c r="C23" t="s">
        <v>209</v>
      </c>
      <c r="D23" t="s">
        <v>210</v>
      </c>
      <c r="E23" t="s">
        <v>57</v>
      </c>
      <c r="F23" t="s">
        <v>164</v>
      </c>
      <c r="G23">
        <v>2021</v>
      </c>
      <c r="H23" s="2">
        <v>19</v>
      </c>
      <c r="I23">
        <v>5</v>
      </c>
      <c r="J23" s="2">
        <v>95</v>
      </c>
    </row>
    <row r="24" spans="1:10" x14ac:dyDescent="0.3">
      <c r="A24">
        <v>46</v>
      </c>
      <c r="B24" t="s">
        <v>8</v>
      </c>
      <c r="C24" t="s">
        <v>213</v>
      </c>
      <c r="D24" t="s">
        <v>214</v>
      </c>
      <c r="E24" t="s">
        <v>49</v>
      </c>
      <c r="F24" t="s">
        <v>169</v>
      </c>
      <c r="G24">
        <v>2021</v>
      </c>
      <c r="H24" s="2">
        <v>19</v>
      </c>
      <c r="I24">
        <v>12</v>
      </c>
      <c r="J24" s="2">
        <v>228</v>
      </c>
    </row>
    <row r="25" spans="1:10" x14ac:dyDescent="0.3">
      <c r="A25">
        <v>50</v>
      </c>
      <c r="B25" t="s">
        <v>8</v>
      </c>
      <c r="C25" t="s">
        <v>155</v>
      </c>
      <c r="D25" t="s">
        <v>219</v>
      </c>
      <c r="E25" t="s">
        <v>57</v>
      </c>
      <c r="F25" t="s">
        <v>179</v>
      </c>
      <c r="G25">
        <v>2021</v>
      </c>
      <c r="H25" s="2">
        <v>19</v>
      </c>
      <c r="I25">
        <v>3</v>
      </c>
      <c r="J25" s="2">
        <v>57</v>
      </c>
    </row>
    <row r="26" spans="1:10" x14ac:dyDescent="0.3">
      <c r="A26">
        <v>8</v>
      </c>
      <c r="B26" t="s">
        <v>131</v>
      </c>
      <c r="C26" t="s">
        <v>132</v>
      </c>
      <c r="D26" t="s">
        <v>133</v>
      </c>
      <c r="E26" t="s">
        <v>45</v>
      </c>
      <c r="F26" t="s">
        <v>130</v>
      </c>
      <c r="G26">
        <v>2020</v>
      </c>
      <c r="H26" s="2">
        <v>42</v>
      </c>
      <c r="I26">
        <v>8</v>
      </c>
      <c r="J26" s="2">
        <v>336</v>
      </c>
    </row>
    <row r="27" spans="1:10" x14ac:dyDescent="0.3">
      <c r="A27">
        <v>9</v>
      </c>
      <c r="B27" t="s">
        <v>131</v>
      </c>
      <c r="C27" t="s">
        <v>134</v>
      </c>
      <c r="D27" t="s">
        <v>135</v>
      </c>
      <c r="E27" t="s">
        <v>45</v>
      </c>
      <c r="F27" t="s">
        <v>130</v>
      </c>
      <c r="G27">
        <v>2020</v>
      </c>
      <c r="H27" s="2">
        <v>42</v>
      </c>
      <c r="I27">
        <v>4</v>
      </c>
      <c r="J27" s="2">
        <v>168</v>
      </c>
    </row>
    <row r="28" spans="1:10" x14ac:dyDescent="0.3">
      <c r="A28">
        <v>13</v>
      </c>
      <c r="B28" t="s">
        <v>131</v>
      </c>
      <c r="C28" t="s">
        <v>143</v>
      </c>
      <c r="D28" t="s">
        <v>144</v>
      </c>
      <c r="E28" t="s">
        <v>49</v>
      </c>
      <c r="F28" t="s">
        <v>142</v>
      </c>
      <c r="G28">
        <v>2020</v>
      </c>
      <c r="H28" s="2">
        <v>42</v>
      </c>
      <c r="I28">
        <v>4</v>
      </c>
      <c r="J28" s="2">
        <v>168</v>
      </c>
    </row>
    <row r="29" spans="1:10" x14ac:dyDescent="0.3">
      <c r="A29">
        <v>16</v>
      </c>
      <c r="B29" t="s">
        <v>131</v>
      </c>
      <c r="C29" t="s">
        <v>117</v>
      </c>
      <c r="D29" t="s">
        <v>150</v>
      </c>
      <c r="E29" t="s">
        <v>45</v>
      </c>
      <c r="F29" t="s">
        <v>151</v>
      </c>
      <c r="G29">
        <v>2020</v>
      </c>
      <c r="H29" s="2">
        <v>42</v>
      </c>
      <c r="I29">
        <v>3</v>
      </c>
      <c r="J29" s="2">
        <v>126</v>
      </c>
    </row>
    <row r="30" spans="1:10" x14ac:dyDescent="0.3">
      <c r="A30">
        <v>22</v>
      </c>
      <c r="B30" t="s">
        <v>131</v>
      </c>
      <c r="C30" t="s">
        <v>162</v>
      </c>
      <c r="D30" t="s">
        <v>163</v>
      </c>
      <c r="E30" t="s">
        <v>49</v>
      </c>
      <c r="F30" t="s">
        <v>164</v>
      </c>
      <c r="G30">
        <v>2020</v>
      </c>
      <c r="H30" s="2">
        <v>42</v>
      </c>
      <c r="I30">
        <v>12</v>
      </c>
      <c r="J30" s="2">
        <v>504</v>
      </c>
    </row>
    <row r="31" spans="1:10" x14ac:dyDescent="0.3">
      <c r="A31">
        <v>25</v>
      </c>
      <c r="B31" t="s">
        <v>131</v>
      </c>
      <c r="C31" t="s">
        <v>170</v>
      </c>
      <c r="D31" t="s">
        <v>171</v>
      </c>
      <c r="E31" t="s">
        <v>57</v>
      </c>
      <c r="F31" t="s">
        <v>172</v>
      </c>
      <c r="G31">
        <v>2020</v>
      </c>
      <c r="H31" s="2">
        <v>42</v>
      </c>
      <c r="I31">
        <v>19</v>
      </c>
      <c r="J31" s="2">
        <v>798</v>
      </c>
    </row>
    <row r="32" spans="1:10" x14ac:dyDescent="0.3">
      <c r="A32">
        <v>33</v>
      </c>
      <c r="B32" t="s">
        <v>131</v>
      </c>
      <c r="C32" t="s">
        <v>188</v>
      </c>
      <c r="D32" t="s">
        <v>189</v>
      </c>
      <c r="E32" t="s">
        <v>57</v>
      </c>
      <c r="F32" t="s">
        <v>119</v>
      </c>
      <c r="G32">
        <v>2021</v>
      </c>
      <c r="H32" s="2">
        <v>48</v>
      </c>
      <c r="I32">
        <v>9</v>
      </c>
      <c r="J32" s="2">
        <v>432</v>
      </c>
    </row>
    <row r="33" spans="1:10" x14ac:dyDescent="0.3">
      <c r="A33">
        <v>40</v>
      </c>
      <c r="B33" t="s">
        <v>131</v>
      </c>
      <c r="C33" t="s">
        <v>201</v>
      </c>
      <c r="D33" t="s">
        <v>202</v>
      </c>
      <c r="E33" t="s">
        <v>49</v>
      </c>
      <c r="F33" t="s">
        <v>147</v>
      </c>
      <c r="G33">
        <v>2021</v>
      </c>
      <c r="H33" s="2">
        <v>48</v>
      </c>
      <c r="I33">
        <v>18</v>
      </c>
      <c r="J33" s="2">
        <v>864</v>
      </c>
    </row>
    <row r="34" spans="1:10" x14ac:dyDescent="0.3">
      <c r="A34">
        <v>41</v>
      </c>
      <c r="B34" t="s">
        <v>131</v>
      </c>
      <c r="C34" t="s">
        <v>203</v>
      </c>
      <c r="D34" t="s">
        <v>204</v>
      </c>
      <c r="E34" t="s">
        <v>57</v>
      </c>
      <c r="F34" t="s">
        <v>151</v>
      </c>
      <c r="G34">
        <v>2021</v>
      </c>
      <c r="H34" s="2">
        <v>48</v>
      </c>
      <c r="I34">
        <v>12</v>
      </c>
      <c r="J34" s="2">
        <v>576</v>
      </c>
    </row>
    <row r="35" spans="1:10" x14ac:dyDescent="0.3">
      <c r="A35">
        <v>47</v>
      </c>
      <c r="B35" t="s">
        <v>131</v>
      </c>
      <c r="C35" t="s">
        <v>184</v>
      </c>
      <c r="D35" t="s">
        <v>215</v>
      </c>
      <c r="E35" t="s">
        <v>57</v>
      </c>
      <c r="F35" t="s">
        <v>172</v>
      </c>
      <c r="G35">
        <v>2021</v>
      </c>
      <c r="H35" s="2">
        <v>48</v>
      </c>
      <c r="I35">
        <v>4</v>
      </c>
      <c r="J35" s="2">
        <v>192</v>
      </c>
    </row>
    <row r="36" spans="1:10" x14ac:dyDescent="0.3">
      <c r="A36">
        <v>4</v>
      </c>
      <c r="B36" t="s">
        <v>15</v>
      </c>
      <c r="C36" t="s">
        <v>32</v>
      </c>
      <c r="D36" t="s">
        <v>122</v>
      </c>
      <c r="E36" t="s">
        <v>57</v>
      </c>
      <c r="F36" t="s">
        <v>123</v>
      </c>
      <c r="G36">
        <v>2020</v>
      </c>
      <c r="H36" s="2">
        <v>8</v>
      </c>
      <c r="I36">
        <v>24</v>
      </c>
      <c r="J36" s="2">
        <v>192</v>
      </c>
    </row>
    <row r="37" spans="1:10" x14ac:dyDescent="0.3">
      <c r="A37">
        <v>6</v>
      </c>
      <c r="B37" t="s">
        <v>15</v>
      </c>
      <c r="C37" t="s">
        <v>126</v>
      </c>
      <c r="D37" t="s">
        <v>127</v>
      </c>
      <c r="E37" t="s">
        <v>57</v>
      </c>
      <c r="F37" t="s">
        <v>123</v>
      </c>
      <c r="G37">
        <v>2020</v>
      </c>
      <c r="H37" s="2">
        <v>8</v>
      </c>
      <c r="I37">
        <v>27</v>
      </c>
      <c r="J37" s="2">
        <v>216</v>
      </c>
    </row>
    <row r="38" spans="1:10" x14ac:dyDescent="0.3">
      <c r="A38">
        <v>30</v>
      </c>
      <c r="B38" t="s">
        <v>15</v>
      </c>
      <c r="C38" t="s">
        <v>182</v>
      </c>
      <c r="D38" t="s">
        <v>183</v>
      </c>
      <c r="E38" t="s">
        <v>57</v>
      </c>
      <c r="F38" t="s">
        <v>115</v>
      </c>
      <c r="G38">
        <v>2021</v>
      </c>
      <c r="H38" s="2">
        <v>10</v>
      </c>
      <c r="I38">
        <v>4</v>
      </c>
      <c r="J38" s="2">
        <v>40</v>
      </c>
    </row>
    <row r="39" spans="1:10" x14ac:dyDescent="0.3">
      <c r="A39">
        <v>42</v>
      </c>
      <c r="B39" t="s">
        <v>15</v>
      </c>
      <c r="C39" t="s">
        <v>205</v>
      </c>
      <c r="D39" t="s">
        <v>206</v>
      </c>
      <c r="E39" t="s">
        <v>57</v>
      </c>
      <c r="F39" t="s">
        <v>151</v>
      </c>
      <c r="G39">
        <v>2021</v>
      </c>
      <c r="H39" s="2">
        <v>10</v>
      </c>
      <c r="I39">
        <v>11</v>
      </c>
      <c r="J39" s="2">
        <v>110</v>
      </c>
    </row>
    <row r="40" spans="1:10" x14ac:dyDescent="0.3">
      <c r="A40">
        <v>1</v>
      </c>
      <c r="B40" t="s">
        <v>112</v>
      </c>
      <c r="C40" t="s">
        <v>113</v>
      </c>
      <c r="D40" t="s">
        <v>114</v>
      </c>
      <c r="E40" t="s">
        <v>57</v>
      </c>
      <c r="F40" t="s">
        <v>115</v>
      </c>
      <c r="G40">
        <v>2020</v>
      </c>
      <c r="H40" s="2">
        <v>24</v>
      </c>
      <c r="I40">
        <v>18</v>
      </c>
      <c r="J40" s="2">
        <v>432</v>
      </c>
    </row>
    <row r="41" spans="1:10" x14ac:dyDescent="0.3">
      <c r="A41">
        <v>3</v>
      </c>
      <c r="B41" t="s">
        <v>112</v>
      </c>
      <c r="C41" t="s">
        <v>120</v>
      </c>
      <c r="D41" t="s">
        <v>121</v>
      </c>
      <c r="E41" t="s">
        <v>49</v>
      </c>
      <c r="F41" t="s">
        <v>119</v>
      </c>
      <c r="G41">
        <v>2020</v>
      </c>
      <c r="H41" s="2">
        <v>24</v>
      </c>
      <c r="I41">
        <v>16</v>
      </c>
      <c r="J41" s="2">
        <v>384</v>
      </c>
    </row>
    <row r="42" spans="1:10" x14ac:dyDescent="0.3">
      <c r="A42">
        <v>10</v>
      </c>
      <c r="B42" t="s">
        <v>112</v>
      </c>
      <c r="C42" t="s">
        <v>136</v>
      </c>
      <c r="D42" t="s">
        <v>137</v>
      </c>
      <c r="E42" t="s">
        <v>49</v>
      </c>
      <c r="F42" t="s">
        <v>130</v>
      </c>
      <c r="G42">
        <v>2020</v>
      </c>
      <c r="H42" s="2">
        <v>24</v>
      </c>
      <c r="I42">
        <v>11</v>
      </c>
      <c r="J42" s="2">
        <v>264</v>
      </c>
    </row>
    <row r="43" spans="1:10" x14ac:dyDescent="0.3">
      <c r="A43">
        <v>14</v>
      </c>
      <c r="B43" t="s">
        <v>112</v>
      </c>
      <c r="C43" t="s">
        <v>145</v>
      </c>
      <c r="D43" t="s">
        <v>146</v>
      </c>
      <c r="E43" t="s">
        <v>45</v>
      </c>
      <c r="F43" t="s">
        <v>147</v>
      </c>
      <c r="G43">
        <v>2020</v>
      </c>
      <c r="H43" s="2">
        <v>24</v>
      </c>
      <c r="I43">
        <v>9</v>
      </c>
      <c r="J43" s="2">
        <v>216</v>
      </c>
    </row>
    <row r="44" spans="1:10" x14ac:dyDescent="0.3">
      <c r="A44">
        <v>19</v>
      </c>
      <c r="B44" t="s">
        <v>112</v>
      </c>
      <c r="C44" t="s">
        <v>156</v>
      </c>
      <c r="D44" t="s">
        <v>157</v>
      </c>
      <c r="E44" t="s">
        <v>57</v>
      </c>
      <c r="F44" t="s">
        <v>154</v>
      </c>
      <c r="G44">
        <v>2020</v>
      </c>
      <c r="H44" s="2">
        <v>24</v>
      </c>
      <c r="I44">
        <v>2</v>
      </c>
      <c r="J44" s="2">
        <v>48</v>
      </c>
    </row>
    <row r="45" spans="1:10" x14ac:dyDescent="0.3">
      <c r="A45">
        <v>20</v>
      </c>
      <c r="B45" t="s">
        <v>112</v>
      </c>
      <c r="C45" t="s">
        <v>158</v>
      </c>
      <c r="D45" t="s">
        <v>159</v>
      </c>
      <c r="E45" t="s">
        <v>57</v>
      </c>
      <c r="F45" t="s">
        <v>154</v>
      </c>
      <c r="G45">
        <v>2020</v>
      </c>
      <c r="H45" s="2">
        <v>24</v>
      </c>
      <c r="I45">
        <v>6</v>
      </c>
      <c r="J45" s="2">
        <v>144</v>
      </c>
    </row>
    <row r="46" spans="1:10" x14ac:dyDescent="0.3">
      <c r="A46">
        <v>21</v>
      </c>
      <c r="B46" t="s">
        <v>112</v>
      </c>
      <c r="C46" t="s">
        <v>160</v>
      </c>
      <c r="D46" t="s">
        <v>161</v>
      </c>
      <c r="E46" t="s">
        <v>45</v>
      </c>
      <c r="F46" t="s">
        <v>154</v>
      </c>
      <c r="G46">
        <v>2020</v>
      </c>
      <c r="H46" s="2">
        <v>24</v>
      </c>
      <c r="I46">
        <v>5</v>
      </c>
      <c r="J46" s="2">
        <v>120</v>
      </c>
    </row>
    <row r="47" spans="1:10" x14ac:dyDescent="0.3">
      <c r="A47">
        <v>29</v>
      </c>
      <c r="B47" t="s">
        <v>112</v>
      </c>
      <c r="C47" t="s">
        <v>180</v>
      </c>
      <c r="D47" t="s">
        <v>181</v>
      </c>
      <c r="E47" t="s">
        <v>45</v>
      </c>
      <c r="F47" t="s">
        <v>179</v>
      </c>
      <c r="G47">
        <v>2020</v>
      </c>
      <c r="H47" s="2">
        <v>24</v>
      </c>
      <c r="I47">
        <v>7</v>
      </c>
      <c r="J47" s="2">
        <v>168</v>
      </c>
    </row>
    <row r="48" spans="1:10" x14ac:dyDescent="0.3">
      <c r="A48">
        <v>31</v>
      </c>
      <c r="B48" t="s">
        <v>112</v>
      </c>
      <c r="C48" t="s">
        <v>184</v>
      </c>
      <c r="D48" t="s">
        <v>185</v>
      </c>
      <c r="E48" t="s">
        <v>57</v>
      </c>
      <c r="F48" t="s">
        <v>115</v>
      </c>
      <c r="G48">
        <v>2021</v>
      </c>
      <c r="H48" s="2">
        <v>27</v>
      </c>
      <c r="I48">
        <v>9</v>
      </c>
      <c r="J48" s="2">
        <v>243</v>
      </c>
    </row>
    <row r="49" spans="1:10" x14ac:dyDescent="0.3">
      <c r="A49">
        <v>37</v>
      </c>
      <c r="B49" t="s">
        <v>112</v>
      </c>
      <c r="C49" t="s">
        <v>195</v>
      </c>
      <c r="D49" t="s">
        <v>196</v>
      </c>
      <c r="E49" t="s">
        <v>57</v>
      </c>
      <c r="F49" t="s">
        <v>130</v>
      </c>
      <c r="G49">
        <v>2021</v>
      </c>
      <c r="H49" s="2">
        <v>27</v>
      </c>
      <c r="I49">
        <v>14</v>
      </c>
      <c r="J49" s="2">
        <v>378</v>
      </c>
    </row>
    <row r="50" spans="1:10" x14ac:dyDescent="0.3">
      <c r="A50">
        <v>43</v>
      </c>
      <c r="B50" t="s">
        <v>112</v>
      </c>
      <c r="C50" t="s">
        <v>207</v>
      </c>
      <c r="D50" t="s">
        <v>208</v>
      </c>
      <c r="E50" t="s">
        <v>57</v>
      </c>
      <c r="F50" t="s">
        <v>154</v>
      </c>
      <c r="G50">
        <v>2021</v>
      </c>
      <c r="H50" s="2">
        <v>27</v>
      </c>
      <c r="I50">
        <v>15</v>
      </c>
      <c r="J50" s="2">
        <v>405</v>
      </c>
    </row>
    <row r="51" spans="1:10" x14ac:dyDescent="0.3">
      <c r="A51">
        <v>49</v>
      </c>
      <c r="B51" t="s">
        <v>112</v>
      </c>
      <c r="C51" t="s">
        <v>217</v>
      </c>
      <c r="D51" t="s">
        <v>218</v>
      </c>
      <c r="E51" t="s">
        <v>49</v>
      </c>
      <c r="F51" t="s">
        <v>172</v>
      </c>
      <c r="G51">
        <v>2021</v>
      </c>
      <c r="H51" s="2">
        <v>27</v>
      </c>
      <c r="I51">
        <v>17</v>
      </c>
      <c r="J51" s="2">
        <v>459</v>
      </c>
    </row>
  </sheetData>
  <sortState xmlns:xlrd2="http://schemas.microsoft.com/office/spreadsheetml/2017/richdata2" ref="A2:J51">
    <sortCondition ref="B1:B51"/>
  </sortState>
  <pageMargins left="0.7" right="0.7" top="0.75" bottom="0.75" header="0.3" footer="0.3"/>
  <headerFooter>
    <oddFooter>&amp;C_x000D_&amp;1#&amp;"Calibri"&amp;10&amp;K000000 GRUBA ÖZEL - ONLY FOR GROUP COMPANIES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ed82aa4d-ced8-4c20-b612-28df2142c5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D2B8654D64AE14EAB3BB4B76B15494E" ma:contentTypeVersion="15" ma:contentTypeDescription="Yeni belge oluşturun." ma:contentTypeScope="" ma:versionID="f7de8e457213c364071c34f69476a1b7">
  <xsd:schema xmlns:xsd="http://www.w3.org/2001/XMLSchema" xmlns:xs="http://www.w3.org/2001/XMLSchema" xmlns:p="http://schemas.microsoft.com/office/2006/metadata/properties" xmlns:ns1="http://schemas.microsoft.com/sharepoint/v3" xmlns:ns3="10942444-38e7-45bf-b9c0-302821a4893f" xmlns:ns4="ed82aa4d-ced8-4c20-b612-28df2142c55c" targetNamespace="http://schemas.microsoft.com/office/2006/metadata/properties" ma:root="true" ma:fieldsID="9514c87f7f7c1b1d9be246bdb3552d14" ns1:_="" ns3:_="" ns4:_="">
    <xsd:import namespace="http://schemas.microsoft.com/sharepoint/v3"/>
    <xsd:import namespace="10942444-38e7-45bf-b9c0-302821a4893f"/>
    <xsd:import namespace="ed82aa4d-ced8-4c20-b612-28df2142c5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Birleşik Uygunluk İlkesi Özellikleri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Birleşik Uygunluk İlkesi UI Eylem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42444-38e7-45bf-b9c0-302821a489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2aa4d-ced8-4c20-b612-28df2142c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9EA48-EF83-4D85-A021-CA496AB6EC9F}">
  <ds:schemaRefs>
    <ds:schemaRef ds:uri="http://purl.org/dc/elements/1.1/"/>
    <ds:schemaRef ds:uri="ed82aa4d-ced8-4c20-b612-28df2142c55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10942444-38e7-45bf-b9c0-302821a4893f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28C7A02-F86A-49C9-B438-521D933A1C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37958B-8511-4B1D-9A87-8745CA60E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942444-38e7-45bf-b9c0-302821a4893f"/>
    <ds:schemaRef ds:uri="ed82aa4d-ced8-4c20-b612-28df2142c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23</vt:i4>
      </vt:variant>
    </vt:vector>
  </HeadingPairs>
  <TitlesOfParts>
    <vt:vector size="23" baseType="lpstr">
      <vt:lpstr>Hücre Biçimlendirme</vt:lpstr>
      <vt:lpstr>Tablolar</vt:lpstr>
      <vt:lpstr>Tablo Biçimlendirme</vt:lpstr>
      <vt:lpstr>Koşullu Biçimlendirme</vt:lpstr>
      <vt:lpstr>Ad Yöneticisi</vt:lpstr>
      <vt:lpstr>Özel Listeler</vt:lpstr>
      <vt:lpstr>Özel Sıralama</vt:lpstr>
      <vt:lpstr>Benzersiz Kayıtlar</vt:lpstr>
      <vt:lpstr>Alt Toplam</vt:lpstr>
      <vt:lpstr>Formüller</vt:lpstr>
      <vt:lpstr>Formüller 2</vt:lpstr>
      <vt:lpstr>Yeni Formüller</vt:lpstr>
      <vt:lpstr>Formül Denetimleri</vt:lpstr>
      <vt:lpstr>Veri Doğrulama</vt:lpstr>
      <vt:lpstr>Verileri İçe ve Dışa Aktarma</vt:lpstr>
      <vt:lpstr>Pivot Table</vt:lpstr>
      <vt:lpstr>Pivot Chart</vt:lpstr>
      <vt:lpstr>Veri Birleştirme</vt:lpstr>
      <vt:lpstr>Gruplandırma</vt:lpstr>
      <vt:lpstr>Özel Yapıştırma</vt:lpstr>
      <vt:lpstr>Tahmin Araçları</vt:lpstr>
      <vt:lpstr>Makrolara Giriş</vt:lpstr>
      <vt:lpstr>Sayfa ve Kitap Koruma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AYDIN</dc:creator>
  <cp:lastModifiedBy>Mehmet AYDIN</cp:lastModifiedBy>
  <dcterms:created xsi:type="dcterms:W3CDTF">2023-11-03T20:54:44Z</dcterms:created>
  <dcterms:modified xsi:type="dcterms:W3CDTF">2023-11-04T06:09:27Z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9f9682-bf77-4a20-946d-cea60eff2395_Enabled">
    <vt:lpwstr>true</vt:lpwstr>
  </property>
  <property fmtid="{D5CDD505-2E9C-101B-9397-08002B2CF9AE}" pid="3" name="MSIP_Label_b59f9682-bf77-4a20-946d-cea60eff2395_SetDate">
    <vt:lpwstr>2023-11-03T21:05:09Z</vt:lpwstr>
  </property>
  <property fmtid="{D5CDD505-2E9C-101B-9397-08002B2CF9AE}" pid="4" name="MSIP_Label_b59f9682-bf77-4a20-946d-cea60eff2395_Method">
    <vt:lpwstr>Standard</vt:lpwstr>
  </property>
  <property fmtid="{D5CDD505-2E9C-101B-9397-08002B2CF9AE}" pid="5" name="MSIP_Label_b59f9682-bf77-4a20-946d-cea60eff2395_Name">
    <vt:lpwstr>GRUBA ÖZEL</vt:lpwstr>
  </property>
  <property fmtid="{D5CDD505-2E9C-101B-9397-08002B2CF9AE}" pid="6" name="MSIP_Label_b59f9682-bf77-4a20-946d-cea60eff2395_SiteId">
    <vt:lpwstr>af65f44c-0413-4b5f-9d7b-44ebb9c34208</vt:lpwstr>
  </property>
  <property fmtid="{D5CDD505-2E9C-101B-9397-08002B2CF9AE}" pid="7" name="MSIP_Label_b59f9682-bf77-4a20-946d-cea60eff2395_ActionId">
    <vt:lpwstr>bb29f14c-f5d5-4a11-939f-5af4b02b4ffe</vt:lpwstr>
  </property>
  <property fmtid="{D5CDD505-2E9C-101B-9397-08002B2CF9AE}" pid="8" name="MSIP_Label_b59f9682-bf77-4a20-946d-cea60eff2395_ContentBits">
    <vt:lpwstr>2</vt:lpwstr>
  </property>
  <property fmtid="{D5CDD505-2E9C-101B-9397-08002B2CF9AE}" pid="9" name="ContentTypeId">
    <vt:lpwstr>0x010100DD2B8654D64AE14EAB3BB4B76B15494E</vt:lpwstr>
  </property>
</Properties>
</file>