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chari/Desktop/ucd-sac-data-pt-06-2020-u-c/01-Excel/Homework/"/>
    </mc:Choice>
  </mc:AlternateContent>
  <xr:revisionPtr revIDLastSave="0" documentId="13_ncr:1_{64C26EF1-AE3B-A24A-963D-BD3F41DC4D24}" xr6:coauthVersionLast="45" xr6:coauthVersionMax="45" xr10:uidLastSave="{00000000-0000-0000-0000-000000000000}"/>
  <bookViews>
    <workbookView xWindow="480" yWindow="480" windowWidth="24560" windowHeight="14660" xr2:uid="{00000000-000D-0000-FFFF-FFFF00000000}"/>
  </bookViews>
  <sheets>
    <sheet name="MainData" sheetId="1" r:id="rId1"/>
    <sheet name="PivotCategoryState" sheetId="5" r:id="rId2"/>
    <sheet name="PivotSubCategoryState" sheetId="7" r:id="rId3"/>
    <sheet name="PivotDateState" sheetId="9" r:id="rId4"/>
    <sheet name="BONUSGoals" sheetId="10" r:id="rId5"/>
    <sheet name="BONUSbackers" sheetId="11" r:id="rId6"/>
    <sheet name="UshasTestPivot" sheetId="13" r:id="rId7"/>
  </sheets>
  <definedNames>
    <definedName name="_xlnm._FilterDatabase" localSheetId="0" hidden="1">MainData!$A$1:$T$4115</definedName>
  </definedNames>
  <calcPr calcId="191029"/>
  <pivotCaches>
    <pivotCache cacheId="17" r:id="rId8"/>
    <pivotCache cacheId="36" r:id="rId9"/>
    <pivotCache cacheId="30" r:id="rId10"/>
    <pivotCache cacheId="3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2" i="1" l="1"/>
  <c r="I22" i="11"/>
  <c r="I21" i="11"/>
  <c r="I20" i="11"/>
  <c r="I19" i="11"/>
  <c r="I18" i="11"/>
  <c r="I17" i="11"/>
  <c r="I10" i="11"/>
  <c r="I11" i="11"/>
  <c r="I9" i="11"/>
  <c r="I8" i="11"/>
  <c r="I7" i="11"/>
  <c r="I6" i="11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B13" i="10"/>
  <c r="C12" i="10"/>
  <c r="B12" i="10"/>
  <c r="C11" i="10"/>
  <c r="B11" i="10"/>
  <c r="C10" i="10"/>
  <c r="B10" i="10"/>
  <c r="C9" i="10"/>
  <c r="B9" i="10"/>
  <c r="C8" i="10"/>
  <c r="B8" i="10"/>
  <c r="C7" i="10"/>
  <c r="B7" i="10"/>
  <c r="C6" i="10"/>
  <c r="B6" i="10"/>
  <c r="C5" i="10"/>
  <c r="B5" i="10"/>
  <c r="C4" i="10"/>
  <c r="B4" i="10"/>
  <c r="C3" i="10"/>
  <c r="B3" i="10"/>
  <c r="C2" i="10"/>
  <c r="B2" i="10"/>
  <c r="T3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2" i="10" l="1"/>
  <c r="G2" i="10" s="1"/>
  <c r="E10" i="10"/>
  <c r="G10" i="10" s="1"/>
  <c r="E6" i="10"/>
  <c r="H6" i="10" s="1"/>
  <c r="E13" i="10"/>
  <c r="H13" i="10" s="1"/>
  <c r="E9" i="10"/>
  <c r="F9" i="10" s="1"/>
  <c r="E5" i="10"/>
  <c r="F5" i="10" s="1"/>
  <c r="E12" i="10"/>
  <c r="H12" i="10" s="1"/>
  <c r="E8" i="10"/>
  <c r="G8" i="10" s="1"/>
  <c r="E4" i="10"/>
  <c r="G4" i="10" s="1"/>
  <c r="E11" i="10"/>
  <c r="G11" i="10" s="1"/>
  <c r="E7" i="10"/>
  <c r="F7" i="10" s="1"/>
  <c r="E3" i="10"/>
  <c r="H3" i="10" s="1"/>
  <c r="F8" i="10" l="1"/>
  <c r="F13" i="10"/>
  <c r="F3" i="10"/>
  <c r="F2" i="10"/>
  <c r="G9" i="10"/>
  <c r="H9" i="10"/>
  <c r="F4" i="10"/>
  <c r="G13" i="10"/>
  <c r="H8" i="10"/>
  <c r="H5" i="10"/>
  <c r="G7" i="10"/>
  <c r="F12" i="10"/>
  <c r="F11" i="10"/>
  <c r="H11" i="10"/>
  <c r="G5" i="10"/>
  <c r="H2" i="10"/>
  <c r="H7" i="10"/>
  <c r="G6" i="10"/>
  <c r="G3" i="10"/>
  <c r="F6" i="10"/>
  <c r="H4" i="10"/>
  <c r="F10" i="10"/>
  <c r="G12" i="10"/>
  <c r="H10" i="10"/>
</calcChain>
</file>

<file path=xl/sharedStrings.xml><?xml version="1.0" encoding="utf-8"?>
<sst xmlns="http://schemas.openxmlformats.org/spreadsheetml/2006/main" count="28578" uniqueCount="8426">
  <si>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</si>
  <si>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</si>
  <si>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</si>
  <si>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</si>
  <si>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</si>
  <si>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</si>
  <si>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</si>
  <si>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</si>
  <si>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</si>
  <si>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</si>
  <si>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</si>
  <si>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</si>
  <si>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</si>
  <si>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</si>
  <si>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</si>
  <si>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</si>
  <si>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</si>
  <si>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</si>
  <si>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</si>
  <si>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</si>
  <si>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</si>
  <si>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</si>
  <si>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</si>
  <si>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</si>
  <si>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</si>
  <si>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</si>
  <si>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</si>
  <si>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</si>
  <si>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</si>
  <si>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</si>
  <si>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</si>
  <si>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</si>
  <si>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</si>
  <si>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</si>
  <si>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</si>
  <si>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</si>
  <si>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</si>
  <si>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</si>
  <si>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</si>
  <si>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</si>
  <si>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</si>
  <si>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</si>
  <si>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</si>
  <si>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</si>
  <si>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</si>
  <si>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</si>
  <si>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</si>
  <si>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</si>
  <si>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</si>
  <si>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</si>
  <si>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</si>
  <si>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</si>
  <si>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</si>
  <si>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</si>
  <si>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</si>
  <si>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</si>
  <si>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</si>
  <si>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</si>
  <si>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</si>
  <si>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</si>
  <si>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</si>
  <si>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</si>
  <si>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</si>
  <si>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</si>
  <si>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</si>
  <si>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</si>
  <si>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</si>
  <si>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</si>
  <si>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</si>
  <si>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</si>
  <si>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</si>
  <si>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</si>
  <si>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</si>
  <si>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</si>
  <si>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</si>
  <si>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</si>
  <si>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</si>
  <si>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</si>
  <si>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</si>
  <si>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</si>
  <si>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</si>
  <si>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</si>
  <si>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</si>
  <si>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</si>
  <si>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</si>
  <si>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</si>
  <si>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</si>
  <si>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</si>
  <si>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</si>
  <si>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</si>
  <si>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</si>
  <si>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</si>
  <si>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</si>
  <si>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</si>
  <si>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</si>
  <si>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</si>
  <si>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</si>
  <si>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</si>
  <si>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</si>
  <si>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</si>
  <si>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</si>
  <si>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</si>
  <si>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</si>
  <si>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</si>
  <si>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</si>
  <si>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</si>
  <si>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</si>
  <si>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</si>
  <si>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</si>
  <si>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</si>
  <si>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</si>
  <si>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</si>
  <si>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</si>
  <si>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</si>
  <si>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</si>
  <si>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</si>
  <si>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</si>
  <si>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</si>
  <si>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</si>
  <si>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</si>
  <si>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</si>
  <si>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</si>
  <si>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</si>
  <si>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</si>
  <si>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</si>
  <si>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</si>
  <si>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</si>
  <si>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</si>
  <si>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</si>
  <si>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</si>
  <si>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</si>
  <si>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</si>
  <si>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</si>
  <si>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</si>
  <si>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</si>
  <si>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</si>
  <si>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</si>
  <si>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</si>
  <si>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</si>
  <si>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</si>
  <si>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</si>
  <si>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</si>
  <si>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</si>
  <si>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</si>
  <si>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</si>
  <si>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</si>
  <si>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</si>
  <si>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</si>
  <si>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</si>
  <si>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</si>
  <si>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</si>
  <si>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</si>
  <si>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</si>
  <si>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</si>
  <si>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</si>
  <si>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</si>
  <si>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</si>
  <si>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</si>
  <si>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</si>
  <si>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</si>
  <si>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</si>
  <si>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</si>
  <si>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</si>
  <si>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</si>
  <si>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</si>
  <si>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</si>
  <si>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</si>
  <si>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</si>
  <si>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</si>
  <si>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</si>
  <si>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</si>
  <si>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</si>
  <si>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</si>
  <si>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</si>
  <si>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</si>
  <si>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</si>
  <si>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</si>
  <si>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</si>
  <si>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</si>
  <si>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</si>
  <si>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</si>
  <si>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</si>
  <si>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</si>
  <si>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</si>
  <si>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</si>
  <si>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</si>
  <si>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</si>
  <si>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</si>
  <si>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</si>
  <si>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</si>
  <si>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</si>
  <si>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</si>
  <si>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</si>
  <si>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</si>
  <si>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</si>
  <si>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</si>
  <si>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</si>
  <si>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</si>
  <si>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</si>
  <si>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</si>
  <si>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</si>
  <si>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</si>
  <si>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</si>
  <si>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</si>
  <si>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</si>
  <si>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</si>
  <si>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</si>
  <si>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</si>
  <si>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</si>
  <si>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</si>
  <si>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</si>
  <si>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</si>
  <si>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</si>
  <si>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</si>
  <si>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</si>
  <si>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</si>
  <si>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</si>
  <si>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</si>
  <si>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</si>
  <si>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</si>
  <si>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</si>
  <si>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</si>
  <si>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</si>
  <si>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</si>
  <si>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</si>
  <si>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</si>
  <si>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</si>
  <si>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</si>
  <si>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</si>
  <si>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</si>
  <si>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</si>
  <si>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</si>
  <si>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</si>
  <si>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</si>
  <si>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</si>
  <si>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</si>
  <si>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</si>
  <si>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</si>
  <si>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</si>
  <si>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</si>
  <si>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</si>
  <si>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</si>
  <si>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</si>
  <si>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</si>
  <si>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</si>
  <si>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</si>
  <si>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</si>
  <si>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</si>
  <si>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</si>
  <si>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</si>
  <si>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</si>
  <si>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</si>
  <si>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</si>
  <si>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</si>
  <si>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</si>
  <si>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</si>
  <si>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</si>
  <si>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</si>
  <si>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</si>
  <si>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</si>
  <si>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</si>
  <si>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</si>
  <si>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</si>
  <si>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</si>
  <si>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</si>
  <si>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</si>
  <si>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</si>
  <si>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</si>
  <si>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</si>
  <si>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</si>
  <si>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</si>
  <si>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</si>
  <si>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</si>
  <si>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</si>
  <si>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</si>
  <si>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</si>
  <si>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</si>
  <si>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</si>
  <si>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</si>
  <si>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</si>
  <si>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</si>
  <si>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</si>
  <si>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</si>
  <si>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</si>
  <si>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</si>
  <si>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</si>
  <si>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</si>
  <si>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</si>
  <si>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</si>
  <si>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</si>
  <si>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</si>
  <si>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</si>
  <si>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</si>
  <si>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</si>
  <si>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</si>
  <si>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</si>
  <si>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</si>
  <si>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</si>
  <si>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</si>
  <si>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</si>
  <si>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</si>
  <si>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</si>
  <si>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</si>
  <si>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</si>
  <si>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</si>
  <si>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</si>
  <si>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</si>
  <si>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</si>
  <si>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</si>
  <si>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</si>
  <si>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</si>
  <si>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</si>
  <si>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</si>
  <si>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</si>
  <si>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</si>
  <si>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</si>
  <si>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</si>
  <si>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</si>
  <si>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</si>
  <si>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</si>
  <si>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</si>
  <si>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</si>
  <si>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</si>
  <si>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</si>
  <si>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</si>
  <si>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</si>
  <si>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</si>
  <si>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</si>
  <si>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</si>
  <si>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</si>
  <si>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</si>
  <si>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</si>
  <si>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</si>
  <si>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</si>
  <si>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</si>
  <si>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</si>
  <si>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</si>
  <si>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</si>
  <si>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</si>
  <si>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</si>
  <si>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</si>
  <si>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</si>
  <si>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</si>
  <si>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</si>
  <si>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</si>
  <si>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</si>
  <si>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</si>
  <si>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</si>
  <si>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</si>
  <si>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</si>
  <si>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</si>
  <si>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</si>
  <si>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</si>
  <si>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</si>
  <si>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</si>
  <si>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</si>
  <si>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</si>
  <si>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</si>
  <si>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</si>
  <si>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</si>
  <si>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</si>
  <si>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</si>
  <si>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</si>
  <si>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</si>
  <si>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</si>
  <si>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</si>
  <si>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</si>
  <si>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</si>
  <si>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</si>
  <si>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</si>
  <si>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</si>
  <si>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</si>
  <si>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</si>
  <si>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</si>
  <si>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</si>
  <si>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</si>
  <si>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</si>
  <si>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</si>
  <si>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</si>
  <si>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</si>
  <si>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</si>
  <si>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</si>
  <si>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</si>
  <si>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</si>
  <si>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</si>
  <si>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</si>
  <si>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</si>
  <si>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</si>
  <si>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</si>
  <si>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</si>
  <si>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</si>
  <si>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</si>
  <si>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</si>
  <si>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</si>
  <si>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</si>
  <si>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</si>
  <si>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</si>
  <si>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</si>
  <si>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</si>
  <si>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</si>
  <si>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</si>
  <si>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</si>
  <si>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</si>
  <si>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</si>
  <si>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</si>
  <si>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</si>
  <si>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</si>
  <si>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</si>
  <si>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</si>
  <si>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</si>
  <si>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</si>
  <si>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</si>
  <si>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</si>
  <si>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</si>
  <si>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</si>
  <si>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</si>
  <si>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</si>
  <si>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</si>
  <si>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</si>
  <si>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</si>
  <si>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</si>
  <si>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</si>
  <si>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</si>
  <si>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</si>
  <si>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</si>
  <si>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</si>
  <si>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</si>
  <si>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</si>
  <si>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</si>
  <si>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</si>
  <si>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</si>
  <si>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</si>
  <si>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</si>
  <si>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</si>
  <si>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</si>
  <si>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</si>
  <si>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</si>
  <si>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</si>
  <si>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</si>
  <si>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</si>
  <si>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</si>
  <si>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</si>
  <si>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</si>
  <si>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</si>
  <si>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</si>
  <si>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</si>
  <si>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</si>
  <si>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</si>
  <si>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</si>
  <si>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</si>
  <si>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</si>
  <si>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</si>
  <si>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</si>
  <si>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</si>
  <si>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</si>
  <si>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</si>
  <si>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</si>
  <si>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</si>
  <si>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</si>
  <si>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</si>
  <si>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</si>
  <si>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</si>
  <si>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</si>
  <si>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</si>
  <si>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</si>
  <si>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</si>
  <si>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</si>
  <si>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</si>
  <si>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</si>
  <si>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</si>
  <si>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</si>
  <si>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</si>
  <si>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</si>
  <si>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</si>
  <si>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</si>
  <si>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</si>
  <si>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</si>
  <si>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</si>
  <si>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</si>
  <si>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</si>
  <si>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</si>
  <si>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</si>
  <si>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</si>
  <si>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</si>
  <si>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</si>
  <si>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</si>
  <si>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</si>
  <si>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</si>
  <si>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</si>
  <si>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</si>
  <si>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</si>
  <si>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</si>
  <si>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</si>
  <si>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</si>
  <si>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</si>
  <si>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</si>
  <si>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</si>
  <si>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</si>
  <si>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</si>
  <si>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</si>
  <si>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</si>
  <si>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</si>
  <si>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</si>
  <si>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</si>
  <si>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</si>
  <si>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</si>
  <si>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</si>
  <si>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</si>
  <si>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</si>
  <si>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</si>
  <si>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</si>
  <si>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</si>
  <si>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</si>
  <si>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</si>
  <si>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</si>
  <si>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</si>
  <si>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</si>
  <si>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</si>
  <si>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</si>
  <si>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</si>
  <si>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</si>
  <si>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</si>
  <si>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</si>
  <si>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</si>
  <si>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</si>
  <si>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</si>
  <si>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</si>
  <si>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</si>
  <si>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</si>
  <si>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</si>
  <si>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</si>
  <si>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</si>
  <si>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</si>
  <si>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</si>
  <si>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</si>
  <si>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</si>
  <si>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</si>
  <si>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</si>
  <si>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</si>
  <si>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</si>
  <si>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</si>
  <si>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</si>
  <si>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</si>
  <si>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</si>
  <si>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</si>
  <si>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</si>
  <si>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</si>
  <si>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</si>
  <si>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</si>
  <si>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</si>
  <si>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</si>
  <si>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</si>
  <si>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</si>
  <si>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</si>
  <si>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</si>
  <si>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</si>
  <si>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</si>
  <si>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</si>
  <si>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</si>
  <si>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</si>
  <si>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</si>
  <si>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</si>
  <si>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</si>
  <si>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</si>
  <si>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</si>
  <si>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</si>
  <si>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</si>
  <si>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</si>
  <si>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</si>
  <si>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</si>
  <si>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</si>
  <si>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</si>
  <si>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</si>
  <si>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</si>
  <si>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</si>
  <si>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</si>
  <si>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</si>
  <si>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</si>
  <si>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</si>
  <si>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</si>
  <si>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</si>
  <si>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</si>
  <si>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</si>
  <si>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</si>
  <si>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</si>
  <si>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</si>
  <si>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</si>
  <si>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</si>
  <si>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</si>
  <si>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</si>
  <si>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</si>
  <si>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</si>
  <si>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</si>
  <si>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</si>
  <si>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</si>
  <si>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</si>
  <si>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</si>
  <si>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</si>
  <si>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</si>
  <si>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</si>
  <si>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</si>
  <si>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</si>
  <si>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</si>
  <si>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</si>
  <si>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</si>
  <si>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</si>
  <si>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</si>
  <si>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</si>
  <si>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</si>
  <si>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</si>
  <si>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</si>
  <si>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</si>
  <si>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</si>
  <si>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</si>
  <si>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</si>
  <si>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</si>
  <si>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</si>
  <si>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</si>
  <si>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</si>
  <si>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</si>
  <si>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</si>
  <si>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</si>
  <si>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</si>
  <si>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</si>
  <si>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</si>
  <si>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</si>
  <si>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</si>
  <si>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</si>
  <si>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</si>
  <si>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</si>
  <si>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</si>
  <si>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</si>
  <si>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</si>
  <si>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</si>
  <si>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</si>
  <si>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</si>
  <si>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</si>
  <si>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</si>
  <si>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</si>
  <si>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</si>
  <si>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</si>
  <si>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</si>
  <si>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</si>
  <si>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</si>
  <si>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</si>
  <si>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</si>
  <si>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</si>
  <si>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</si>
  <si>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</si>
  <si>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</si>
  <si>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</si>
  <si>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</si>
  <si>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</si>
  <si>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</si>
  <si>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</si>
  <si>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</si>
  <si>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</si>
  <si>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</si>
  <si>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</si>
  <si>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</si>
  <si>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</si>
  <si>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</si>
  <si>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</si>
  <si>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</si>
  <si>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</si>
  <si>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</si>
  <si>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</si>
  <si>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</si>
  <si>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</si>
  <si>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</si>
  <si>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</si>
  <si>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</si>
  <si>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</si>
  <si>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</si>
  <si>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</si>
  <si>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</si>
  <si>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</si>
  <si>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</si>
  <si>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</si>
  <si>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</si>
  <si>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</si>
  <si>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</si>
  <si>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</si>
  <si>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</si>
  <si>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</si>
  <si>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</si>
  <si>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</si>
  <si>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</si>
  <si>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</si>
  <si>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</si>
  <si>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</si>
  <si>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</si>
  <si>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</si>
  <si>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</si>
  <si>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</si>
  <si>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</si>
  <si>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</si>
  <si>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</si>
  <si>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</si>
  <si>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</si>
  <si>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</si>
  <si>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</si>
  <si>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</si>
  <si>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</si>
  <si>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</si>
  <si>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</si>
  <si>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</si>
  <si>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</si>
  <si>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</si>
  <si>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</si>
  <si>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</si>
  <si>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</si>
  <si>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</si>
  <si>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</si>
  <si>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</si>
  <si>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</si>
  <si>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</si>
  <si>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</si>
  <si>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</si>
  <si>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</si>
  <si>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</si>
  <si>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</si>
  <si>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</si>
  <si>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</si>
  <si>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</si>
  <si>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</si>
  <si>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</si>
  <si>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</si>
  <si>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</si>
  <si>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</si>
  <si>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</si>
  <si>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</si>
  <si>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</si>
  <si>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</si>
  <si>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</si>
  <si>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</si>
  <si>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</si>
  <si>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</si>
  <si>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</si>
  <si>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</si>
  <si>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</si>
  <si>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</si>
  <si>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</si>
  <si>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</si>
  <si>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</si>
  <si>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</si>
  <si>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</si>
  <si>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</si>
  <si>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</si>
  <si>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</si>
  <si>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</si>
  <si>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</si>
  <si>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</si>
  <si>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</si>
  <si>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</si>
  <si>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</si>
  <si>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</si>
  <si>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</si>
  <si>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</si>
  <si>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</si>
  <si>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</si>
  <si>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</si>
  <si>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</si>
  <si>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</si>
  <si>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</si>
  <si>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</si>
  <si>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</si>
  <si>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</si>
  <si>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</si>
  <si>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</si>
  <si>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</si>
  <si>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</si>
  <si>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</si>
  <si>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</si>
  <si>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</si>
  <si>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</si>
  <si>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</si>
  <si>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</si>
  <si>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</si>
  <si>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</si>
  <si>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</si>
  <si>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</si>
  <si>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</si>
  <si>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</si>
  <si>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</si>
  <si>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</si>
  <si>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</si>
  <si>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</si>
  <si>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</si>
  <si>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</si>
  <si>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</si>
  <si>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</si>
  <si>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</si>
  <si>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</si>
  <si>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</si>
  <si>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</si>
  <si>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</si>
  <si>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</si>
  <si>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</si>
  <si>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</si>
  <si>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</si>
  <si>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</si>
  <si>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</si>
  <si>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</si>
  <si>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</si>
  <si>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</si>
  <si>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</si>
  <si>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</si>
  <si>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</si>
  <si>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</si>
  <si>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</si>
  <si>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</si>
  <si>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</si>
  <si>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</si>
  <si>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</si>
  <si>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</si>
  <si>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</si>
  <si>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</si>
  <si>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</si>
  <si>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</si>
  <si>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</si>
  <si>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</si>
  <si>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</si>
  <si>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</si>
  <si>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</si>
  <si>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</si>
  <si>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</si>
  <si>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</si>
  <si>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</si>
  <si>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</si>
  <si>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</si>
  <si>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</si>
  <si>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</si>
  <si>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</si>
  <si>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</si>
  <si>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</si>
  <si>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</si>
  <si>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</si>
  <si>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</si>
  <si>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</si>
  <si>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</si>
  <si>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</si>
  <si>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</si>
  <si>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</si>
  <si>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</si>
  <si>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</si>
  <si>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</si>
  <si>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</si>
  <si>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</si>
  <si>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</si>
  <si>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</si>
  <si>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</si>
  <si>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</si>
  <si>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</si>
  <si>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</si>
  <si>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</si>
  <si>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</si>
  <si>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</si>
  <si>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</si>
  <si>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</si>
  <si>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</si>
  <si>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</si>
  <si>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</si>
  <si>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</si>
  <si>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</si>
  <si>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</si>
  <si>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</si>
  <si>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</si>
  <si>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</si>
  <si>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</si>
  <si>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</si>
  <si>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</si>
  <si>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</si>
  <si>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</si>
  <si>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</si>
  <si>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</si>
  <si>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</si>
  <si>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</si>
  <si>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</si>
  <si>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</si>
  <si>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</si>
  <si>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</si>
  <si>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</si>
  <si>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</si>
  <si>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</si>
  <si>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</si>
  <si>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</si>
  <si>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</si>
  <si>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</si>
  <si>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</si>
  <si>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</si>
  <si>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</si>
  <si>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</si>
  <si>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</si>
  <si>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</si>
  <si>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</si>
  <si>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</si>
  <si>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</si>
  <si>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</si>
  <si>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</si>
  <si>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</si>
  <si>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</si>
  <si>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</si>
  <si>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</si>
  <si>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</si>
  <si>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</si>
  <si>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</si>
  <si>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</si>
  <si>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</si>
  <si>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</si>
  <si>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</si>
  <si>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</si>
  <si>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</si>
  <si>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</si>
  <si>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</si>
  <si>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</si>
  <si>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</si>
  <si>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</si>
  <si>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</si>
  <si>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</si>
  <si>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</si>
  <si>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</si>
  <si>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</si>
  <si>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</si>
  <si>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</si>
  <si>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</si>
  <si>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</si>
  <si>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</si>
  <si>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</si>
  <si>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</si>
  <si>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</si>
  <si>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</si>
  <si>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</si>
  <si>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</si>
  <si>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</si>
  <si>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</si>
  <si>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</si>
  <si>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</si>
  <si>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</si>
  <si>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</si>
  <si>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</si>
  <si>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</si>
  <si>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</si>
  <si>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</si>
  <si>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</si>
  <si>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</si>
  <si>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</si>
  <si>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</si>
  <si>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</si>
  <si>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</si>
  <si>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</si>
  <si>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</si>
  <si>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</si>
  <si>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</si>
  <si>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</si>
  <si>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</si>
  <si>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</si>
  <si>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</si>
  <si>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</si>
  <si>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</si>
  <si>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</si>
  <si>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</si>
  <si>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</si>
  <si>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</si>
  <si>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</si>
  <si>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</si>
  <si>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</si>
  <si>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</si>
  <si>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</si>
  <si>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</si>
  <si>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</si>
  <si>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</si>
  <si>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</si>
  <si>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</si>
  <si>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</si>
  <si>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</si>
  <si>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</si>
  <si>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</si>
  <si>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</si>
  <si>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</si>
  <si>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</si>
  <si>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</si>
  <si>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</si>
  <si>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</si>
  <si>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</si>
  <si>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</si>
  <si>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</si>
  <si>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</si>
  <si>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</si>
  <si>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</si>
  <si>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</si>
  <si>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</si>
  <si>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</si>
  <si>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</si>
  <si>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</si>
  <si>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</si>
  <si>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</si>
  <si>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</si>
  <si>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</si>
  <si>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</si>
  <si>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</si>
  <si>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</si>
  <si>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</si>
  <si>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</si>
  <si>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</si>
  <si>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</si>
  <si>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</si>
  <si>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</si>
  <si>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</si>
  <si>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</si>
  <si>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</si>
  <si>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</si>
  <si>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</si>
  <si>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</si>
  <si>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</si>
  <si>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</si>
  <si>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</si>
  <si>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</si>
  <si>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</si>
  <si>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</si>
  <si>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</si>
  <si>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</si>
  <si>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</si>
  <si>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</si>
  <si>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</si>
  <si>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</si>
  <si>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</si>
  <si>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</si>
  <si>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</si>
  <si>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</si>
  <si>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</si>
  <si>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</si>
  <si>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</si>
  <si>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</si>
  <si>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</si>
  <si>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</si>
  <si>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</si>
  <si>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</si>
  <si>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</si>
  <si>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</si>
  <si>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</si>
  <si>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</si>
  <si>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</si>
  <si>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</si>
  <si>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</si>
  <si>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</si>
  <si>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</si>
  <si>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</si>
  <si>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</si>
  <si>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</si>
  <si>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</si>
  <si>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</si>
  <si>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</si>
  <si>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</si>
  <si>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</si>
  <si>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</si>
  <si>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</si>
  <si>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</si>
  <si>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</si>
  <si>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</si>
  <si>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</si>
  <si>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</si>
  <si>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</si>
  <si>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</si>
  <si>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</si>
  <si>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</si>
  <si>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</si>
  <si>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</si>
  <si>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</si>
  <si>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</si>
  <si>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</si>
  <si>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</si>
  <si>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</si>
  <si>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</si>
  <si>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</si>
  <si>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</si>
  <si>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</si>
  <si>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</si>
  <si>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</si>
  <si>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</si>
  <si>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</si>
  <si>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</si>
  <si>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</si>
  <si>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</si>
  <si>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</si>
  <si>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</si>
  <si>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</si>
  <si>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</si>
  <si>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</si>
  <si>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</si>
  <si>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</si>
  <si>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</si>
  <si>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</si>
  <si>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</si>
  <si>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</si>
  <si>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</si>
  <si>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</si>
  <si>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</si>
  <si>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</si>
  <si>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</si>
  <si>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</si>
  <si>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</si>
  <si>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</si>
  <si>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</si>
  <si>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</si>
  <si>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</si>
  <si>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</si>
  <si>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</si>
  <si>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</si>
  <si>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</si>
  <si>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</si>
  <si>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</si>
  <si>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</si>
  <si>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</si>
  <si>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</si>
  <si>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</si>
  <si>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</si>
  <si>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</si>
  <si>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</si>
  <si>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</si>
  <si>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</si>
  <si>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</si>
  <si>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</si>
  <si>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</si>
  <si>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</si>
  <si>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</si>
  <si>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</si>
  <si>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</si>
  <si>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</si>
  <si>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</si>
  <si>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</si>
  <si>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</si>
  <si>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</si>
  <si>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</si>
  <si>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</si>
  <si>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</si>
  <si>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</si>
  <si>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</si>
  <si>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</si>
  <si>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</si>
  <si>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</si>
  <si>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</si>
  <si>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</si>
  <si>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</si>
  <si>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</si>
  <si>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</si>
  <si>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</si>
  <si>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</si>
  <si>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</si>
  <si>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</si>
  <si>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</si>
  <si>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</si>
  <si>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</si>
  <si>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</si>
  <si>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</si>
  <si>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</si>
  <si>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</si>
  <si>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</si>
  <si>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</si>
  <si>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</si>
  <si>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</si>
  <si>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</si>
  <si>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</si>
  <si>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</si>
  <si>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</si>
  <si>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</si>
  <si>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</si>
  <si>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</si>
  <si>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</si>
  <si>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</si>
  <si>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</si>
  <si>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</si>
  <si>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</si>
  <si>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</si>
  <si>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</si>
  <si>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</si>
  <si>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</si>
  <si>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</si>
  <si>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</si>
  <si>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</si>
  <si>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</si>
  <si>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</si>
  <si>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</si>
  <si>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</si>
  <si>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</si>
  <si>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</si>
  <si>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</si>
  <si>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</si>
  <si>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</si>
  <si>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</si>
  <si>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</si>
  <si>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</si>
  <si>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</si>
  <si>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</si>
  <si>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</si>
  <si>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</si>
  <si>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</si>
  <si>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</si>
  <si>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</si>
  <si>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</si>
  <si>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</si>
  <si>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</si>
  <si>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</si>
  <si>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</si>
  <si>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</si>
  <si>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</si>
  <si>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</si>
  <si>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</si>
  <si>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</si>
  <si>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</si>
  <si>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</si>
  <si>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</si>
  <si>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</si>
  <si>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</si>
  <si>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</si>
  <si>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</si>
  <si>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</si>
  <si>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</si>
  <si>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</si>
  <si>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</si>
  <si>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</si>
  <si>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</si>
  <si>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</si>
  <si>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</si>
  <si>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</si>
  <si>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</si>
  <si>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</si>
  <si>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</si>
  <si>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</si>
  <si>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</si>
  <si>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</si>
  <si>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</si>
  <si>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</si>
  <si>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</si>
  <si>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</si>
  <si>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</si>
  <si>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</si>
  <si>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</si>
  <si>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</si>
  <si>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</si>
  <si>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</si>
  <si>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</si>
  <si>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</si>
  <si>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</si>
  <si>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</si>
  <si>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</si>
  <si>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</si>
  <si>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</si>
  <si>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</si>
  <si>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</si>
  <si>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</si>
  <si>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</si>
  <si>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</si>
  <si>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</si>
  <si>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</si>
  <si>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</si>
  <si>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</si>
  <si>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</si>
  <si>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</si>
  <si>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</si>
  <si>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</si>
  <si>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</si>
  <si>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</si>
  <si>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</si>
  <si>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</si>
  <si>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</si>
  <si>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</si>
  <si>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</si>
  <si>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</si>
  <si>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</si>
  <si>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</si>
  <si>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</si>
  <si>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</si>
  <si>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</si>
  <si>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</si>
  <si>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</si>
  <si>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</si>
  <si>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</si>
  <si>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</si>
  <si>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</si>
  <si>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</si>
  <si>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</si>
  <si>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</si>
  <si>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</si>
  <si>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</si>
  <si>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</si>
  <si>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</si>
  <si>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</si>
  <si>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</si>
  <si>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</si>
  <si>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</si>
  <si>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</si>
  <si>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</si>
  <si>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</si>
  <si>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</si>
  <si>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</si>
  <si>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</si>
  <si>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</si>
  <si>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</si>
  <si>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</si>
  <si>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</si>
  <si>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</si>
  <si>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</si>
  <si>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</si>
  <si>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</si>
  <si>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</si>
  <si>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</si>
  <si>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</si>
  <si>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</si>
  <si>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</si>
  <si>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</si>
  <si>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</si>
  <si>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</si>
  <si>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</si>
  <si>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</si>
  <si>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</si>
  <si>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</si>
  <si>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</si>
  <si>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</si>
  <si>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</si>
  <si>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</si>
  <si>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</si>
  <si>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</si>
  <si>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</si>
  <si>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</si>
  <si>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</si>
  <si>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</si>
  <si>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</si>
  <si>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</si>
  <si>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</si>
  <si>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</si>
  <si>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</si>
  <si>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</si>
  <si>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</si>
  <si>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</si>
  <si>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</si>
  <si>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</si>
  <si>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</si>
  <si>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</si>
  <si>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</si>
  <si>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</si>
  <si>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</si>
  <si>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</si>
  <si>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</si>
  <si>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</si>
  <si>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</si>
  <si>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</si>
  <si>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</si>
  <si>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</si>
  <si>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</si>
  <si>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</si>
  <si>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</si>
  <si>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</si>
  <si>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</si>
  <si>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</si>
  <si>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</si>
  <si>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</si>
  <si>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</si>
  <si>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</si>
  <si>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</si>
  <si>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</si>
  <si>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</si>
  <si>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</si>
  <si>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</si>
  <si>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</si>
  <si>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</si>
  <si>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</si>
  <si>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</si>
  <si>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</si>
  <si>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</si>
  <si>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</si>
  <si>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</si>
  <si>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</si>
  <si>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</si>
  <si>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</si>
  <si>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</si>
  <si>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</si>
  <si>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</si>
  <si>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</si>
  <si>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</si>
  <si>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</si>
  <si>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</si>
  <si>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</si>
  <si>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</si>
  <si>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</si>
  <si>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</si>
  <si>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</si>
  <si>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</si>
  <si>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</si>
  <si>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</si>
  <si>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</si>
  <si>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</si>
  <si>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</si>
  <si>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</si>
  <si>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</si>
  <si>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</si>
  <si>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</si>
  <si>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</si>
  <si>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</si>
  <si>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</si>
  <si>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</si>
  <si>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</si>
  <si>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</si>
  <si>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</si>
  <si>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</si>
  <si>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</si>
  <si>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</si>
  <si>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</si>
  <si>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</si>
  <si>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</si>
  <si>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</si>
  <si>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</si>
  <si>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</si>
  <si>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</si>
  <si>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</si>
  <si>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</si>
  <si>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</si>
  <si>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</si>
  <si>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</si>
  <si>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</si>
  <si>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</si>
  <si>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</si>
  <si>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</si>
  <si>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</si>
  <si>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</si>
  <si>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</si>
  <si>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</si>
  <si>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</si>
  <si>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</si>
  <si>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</si>
  <si>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</si>
  <si>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</si>
  <si>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</si>
  <si>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</si>
  <si>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</si>
  <si>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</si>
  <si>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</si>
  <si>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</si>
  <si>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</si>
  <si>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</si>
  <si>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</si>
  <si>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</si>
  <si>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</si>
  <si>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</si>
  <si>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</si>
  <si>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</si>
  <si>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</si>
  <si>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</si>
  <si>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</si>
  <si>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</si>
  <si>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</si>
  <si>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</si>
  <si>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</si>
  <si>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</si>
  <si>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</si>
  <si>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</si>
  <si>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</si>
  <si>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</si>
  <si>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</si>
  <si>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</si>
  <si>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</si>
  <si>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</si>
  <si>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</si>
  <si>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</si>
  <si>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</si>
  <si>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</si>
  <si>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</si>
  <si>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</si>
  <si>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</si>
  <si>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</si>
  <si>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</si>
  <si>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</si>
  <si>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</si>
  <si>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</si>
  <si>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</si>
  <si>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</si>
  <si>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</si>
  <si>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</si>
  <si>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</si>
  <si>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</si>
  <si>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</si>
  <si>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</si>
  <si>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</si>
  <si>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</si>
  <si>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</si>
  <si>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</si>
  <si>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</si>
  <si>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</si>
  <si>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</si>
  <si>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</si>
  <si>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</si>
  <si>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</si>
  <si>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</si>
  <si>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</si>
  <si>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</si>
  <si>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</si>
  <si>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</si>
  <si>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</si>
  <si>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</si>
  <si>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</si>
  <si>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</si>
  <si>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</si>
  <si>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</si>
  <si>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</si>
  <si>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</si>
  <si>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</si>
  <si>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</si>
  <si>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</si>
  <si>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</si>
  <si>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</si>
  <si>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</si>
  <si>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</si>
  <si>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</si>
  <si>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</si>
  <si>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</si>
  <si>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</si>
  <si>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</si>
  <si>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</si>
  <si>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</si>
  <si>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</si>
  <si>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</si>
  <si>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</si>
  <si>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</si>
  <si>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</si>
  <si>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</si>
  <si>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</si>
  <si>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</si>
  <si>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</si>
  <si>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</si>
  <si>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</si>
  <si>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</si>
  <si>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</si>
  <si>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</si>
  <si>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</si>
  <si>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</si>
  <si>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</si>
  <si>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</si>
  <si>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</si>
  <si>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</si>
  <si>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</si>
  <si>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</si>
  <si>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</si>
  <si>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</si>
  <si>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</si>
  <si>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</si>
  <si>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</si>
  <si>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</si>
  <si>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</si>
  <si>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</si>
  <si>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</si>
  <si>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</si>
  <si>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</si>
  <si>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</si>
  <si>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</si>
  <si>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</si>
  <si>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</si>
  <si>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</si>
  <si>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</si>
  <si>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</si>
  <si>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</si>
  <si>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</si>
  <si>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</si>
  <si>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</si>
  <si>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</si>
  <si>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</si>
  <si>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</si>
  <si>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</si>
  <si>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</si>
  <si>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</si>
  <si>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</si>
  <si>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</si>
  <si>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</si>
  <si>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</si>
  <si>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</si>
  <si>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</si>
  <si>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</si>
  <si>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</si>
  <si>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</si>
  <si>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</si>
  <si>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</si>
  <si>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</si>
  <si>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</si>
  <si>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</si>
  <si>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</si>
  <si>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</si>
  <si>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</si>
  <si>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</si>
  <si>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</si>
  <si>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</si>
  <si>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</si>
  <si>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</si>
  <si>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</si>
  <si>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</si>
  <si>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</si>
  <si>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</si>
  <si>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</si>
  <si>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</si>
  <si>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</si>
  <si>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</si>
  <si>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</si>
  <si>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</si>
  <si>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</si>
  <si>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</si>
  <si>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</si>
  <si>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</si>
  <si>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</si>
  <si>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</si>
  <si>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</si>
  <si>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</si>
  <si>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</si>
  <si>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</si>
  <si>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</si>
  <si>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</si>
  <si>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</si>
  <si>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</si>
  <si>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</si>
  <si>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</si>
  <si>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</si>
  <si>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</si>
  <si>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</si>
  <si>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</si>
  <si>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</si>
  <si>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</si>
  <si>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</si>
  <si>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</si>
  <si>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</si>
  <si>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</si>
  <si>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</si>
  <si>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</si>
  <si>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</si>
  <si>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</si>
  <si>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</si>
  <si>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</si>
  <si>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</si>
  <si>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</si>
  <si>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</si>
  <si>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</si>
  <si>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</si>
  <si>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</si>
  <si>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</si>
  <si>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</si>
  <si>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</si>
  <si>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</si>
  <si>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</si>
  <si>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</si>
  <si>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</si>
  <si>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</si>
  <si>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</si>
  <si>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</si>
  <si>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</si>
  <si>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</si>
  <si>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</si>
  <si>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</si>
  <si>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</si>
  <si>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</si>
  <si>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</si>
  <si>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</si>
  <si>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</si>
  <si>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</si>
  <si>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</si>
  <si>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</si>
  <si>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</si>
  <si>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</si>
  <si>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</si>
  <si>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</si>
  <si>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</si>
  <si>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</si>
  <si>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</si>
  <si>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</si>
  <si>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</si>
  <si>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</si>
  <si>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</si>
  <si>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</si>
  <si>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</si>
  <si>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</si>
  <si>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</si>
  <si>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</si>
  <si>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</si>
  <si>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</si>
  <si>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</si>
  <si>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</si>
  <si>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</si>
  <si>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</si>
  <si>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</si>
  <si>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</si>
  <si>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</si>
  <si>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</si>
  <si>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</si>
  <si>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</si>
  <si>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</si>
  <si>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</si>
  <si>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</si>
  <si>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</si>
  <si>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</si>
  <si>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</si>
  <si>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</si>
  <si>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</si>
  <si>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</si>
  <si>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</si>
  <si>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</si>
  <si>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</si>
  <si>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</si>
  <si>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</si>
  <si>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</si>
  <si>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</si>
  <si>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</si>
  <si>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</si>
  <si>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</si>
  <si>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</si>
  <si>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</si>
  <si>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</si>
  <si>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</si>
  <si>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</si>
  <si>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</si>
  <si>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</si>
  <si>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</si>
  <si>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</si>
  <si>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</si>
  <si>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</si>
  <si>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</si>
  <si>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</si>
  <si>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</si>
  <si>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</si>
  <si>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</si>
  <si>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</si>
  <si>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</si>
  <si>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</si>
  <si>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</si>
  <si>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</si>
  <si>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</si>
  <si>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</si>
  <si>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</si>
  <si>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</si>
  <si>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</si>
  <si>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</si>
  <si>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</si>
  <si>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</si>
  <si>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</si>
  <si>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</si>
  <si>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</si>
  <si>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</si>
  <si>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</si>
  <si>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</si>
  <si>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</si>
  <si>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</si>
  <si>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</si>
  <si>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</si>
  <si>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</si>
  <si>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</si>
  <si>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</si>
  <si>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</si>
  <si>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</si>
  <si>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</si>
  <si>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</si>
  <si>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</si>
  <si>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</si>
  <si>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</si>
  <si>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</si>
  <si>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</si>
  <si>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</si>
  <si>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</si>
  <si>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</si>
  <si>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</si>
  <si>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</si>
  <si>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</si>
  <si>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</si>
  <si>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</si>
  <si>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</si>
  <si>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</si>
  <si>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</si>
  <si>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</si>
  <si>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</si>
  <si>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</si>
  <si>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</si>
  <si>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</si>
  <si>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</si>
  <si>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</si>
  <si>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</si>
  <si>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</si>
  <si>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</si>
  <si>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</si>
  <si>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</si>
  <si>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</si>
  <si>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</si>
  <si>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</si>
  <si>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</si>
  <si>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</si>
  <si>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</si>
  <si>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</si>
  <si>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</si>
  <si>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</si>
  <si>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</si>
  <si>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</si>
  <si>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</si>
  <si>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</si>
  <si>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</si>
  <si>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</si>
  <si>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</si>
  <si>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</si>
  <si>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</si>
  <si>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</si>
  <si>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</si>
  <si>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</si>
  <si>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</si>
  <si>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</si>
  <si>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</si>
  <si>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</si>
  <si>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</si>
  <si>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</si>
  <si>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</si>
  <si>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</si>
  <si>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</si>
  <si>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</si>
  <si>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</si>
  <si>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</si>
  <si>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</si>
  <si>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</si>
  <si>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</si>
  <si>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</si>
  <si>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</si>
  <si>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</si>
  <si>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</si>
  <si>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</si>
  <si>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</si>
  <si>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</si>
  <si>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</si>
  <si>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</si>
  <si>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</si>
  <si>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</si>
  <si>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</si>
  <si>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</si>
  <si>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</si>
  <si>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</si>
  <si>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</si>
  <si>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</si>
  <si>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</si>
  <si>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</si>
  <si>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</si>
  <si>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</si>
  <si>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</si>
  <si>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</si>
  <si>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</si>
  <si>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</si>
  <si>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</si>
  <si>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</si>
  <si>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</si>
  <si>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</si>
  <si>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</si>
  <si>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</si>
  <si>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</si>
  <si>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</si>
  <si>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</si>
  <si>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</si>
  <si>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</si>
  <si>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</si>
  <si>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</si>
  <si>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</si>
  <si>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</si>
  <si>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</si>
  <si>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</si>
  <si>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</si>
  <si>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</si>
  <si>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</si>
  <si>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</si>
  <si>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</si>
  <si>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</si>
  <si>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</si>
  <si>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</si>
  <si>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</si>
  <si>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</si>
  <si>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</si>
  <si>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</si>
  <si>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</si>
  <si>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</si>
  <si>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</si>
  <si>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</si>
  <si>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</si>
  <si>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</si>
  <si>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</si>
  <si>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</si>
  <si>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</si>
  <si>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</si>
  <si>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</si>
  <si>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</si>
  <si>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</si>
  <si>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</si>
  <si>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</si>
  <si>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</si>
  <si>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</si>
  <si>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</si>
  <si>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</si>
  <si>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</si>
  <si>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</si>
  <si>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</si>
  <si>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</si>
  <si>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</si>
  <si>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</si>
  <si>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</si>
  <si>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</si>
  <si>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</si>
  <si>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</si>
  <si>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</si>
  <si>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</si>
  <si>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</si>
  <si>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</si>
  <si>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</si>
  <si>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</si>
  <si>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</si>
  <si>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</si>
  <si>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</si>
  <si>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</si>
  <si>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</si>
  <si>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</si>
  <si>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</si>
  <si>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</si>
  <si>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</si>
  <si>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</si>
  <si>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</si>
  <si>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</si>
  <si>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</si>
  <si>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</si>
  <si>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</si>
  <si>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</si>
  <si>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</si>
  <si>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</si>
  <si>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</si>
  <si>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</si>
  <si>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</si>
  <si>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</si>
  <si>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</si>
  <si>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</si>
  <si>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</si>
  <si>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</si>
  <si>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</si>
  <si>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</si>
  <si>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</si>
  <si>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</si>
  <si>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</si>
  <si>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</si>
  <si>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</si>
  <si>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</si>
  <si>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</si>
  <si>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</si>
  <si>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</si>
  <si>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</si>
  <si>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</si>
  <si>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</si>
  <si>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</si>
  <si>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</si>
  <si>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</si>
  <si>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</si>
  <si>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</si>
  <si>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</si>
  <si>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</si>
  <si>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</si>
  <si>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</si>
  <si>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</si>
  <si>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</si>
  <si>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</si>
  <si>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</si>
  <si>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</si>
  <si>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</si>
  <si>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</si>
  <si>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</si>
  <si>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</si>
  <si>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</si>
  <si>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</si>
  <si>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</si>
  <si>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</si>
  <si>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</si>
  <si>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</si>
  <si>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</si>
  <si>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</si>
  <si>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</si>
  <si>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</si>
  <si>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</si>
  <si>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</si>
  <si>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</si>
  <si>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</si>
  <si>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</si>
  <si>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</si>
  <si>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</si>
  <si>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</si>
  <si>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</si>
  <si>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</si>
  <si>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</si>
  <si>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</si>
  <si>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</si>
  <si>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</si>
  <si>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</si>
  <si>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</si>
  <si>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</si>
  <si>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</si>
  <si>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</si>
  <si>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</si>
  <si>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</si>
  <si>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</si>
  <si>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</si>
  <si>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</si>
  <si>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</si>
  <si>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</si>
  <si>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</si>
  <si>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</si>
  <si>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</si>
  <si>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</si>
  <si>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</si>
  <si>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</si>
  <si>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</si>
  <si>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</si>
  <si>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</si>
  <si>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</si>
  <si>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</si>
  <si>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</si>
  <si>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</si>
  <si>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</si>
  <si>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</si>
  <si>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</si>
  <si>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</si>
  <si>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</si>
  <si>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</si>
  <si>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</si>
  <si>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</si>
  <si>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</si>
  <si>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</si>
  <si>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</si>
  <si>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</si>
  <si>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</si>
  <si>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</si>
  <si>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</si>
  <si>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</si>
  <si>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</si>
  <si>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</si>
  <si>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</si>
  <si>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</si>
  <si>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</si>
  <si>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</si>
  <si>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</si>
  <si>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</si>
  <si>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</si>
  <si>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</si>
  <si>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</si>
  <si>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</si>
  <si>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</si>
  <si>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</si>
  <si>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</si>
  <si>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</si>
  <si>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</si>
  <si>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</si>
  <si>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</si>
  <si>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</si>
  <si>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</si>
  <si>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</si>
  <si>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</si>
  <si>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</si>
  <si>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</si>
  <si>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</si>
  <si>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</si>
  <si>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</si>
  <si>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</si>
  <si>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</si>
  <si>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</si>
  <si>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</si>
  <si>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</si>
  <si>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</si>
  <si>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</si>
  <si>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</si>
  <si>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</si>
  <si>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</si>
  <si>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</si>
  <si>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</si>
  <si>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</si>
  <si>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</si>
  <si>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</si>
  <si>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</si>
  <si>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</si>
  <si>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</si>
  <si>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</si>
  <si>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</si>
  <si>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</si>
  <si>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</si>
  <si>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</si>
  <si>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</si>
  <si>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</si>
  <si>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</si>
  <si>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</si>
  <si>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</si>
  <si>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</si>
  <si>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</si>
  <si>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</si>
  <si>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</si>
  <si>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</si>
  <si>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</si>
  <si>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</si>
  <si>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</si>
  <si>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</si>
  <si>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</si>
  <si>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</si>
  <si>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</si>
  <si>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</si>
  <si>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</si>
  <si>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</si>
  <si>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</si>
  <si>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</si>
  <si>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</si>
  <si>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</si>
  <si>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</si>
  <si>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</si>
  <si>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</si>
  <si>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</si>
  <si>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</si>
  <si>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</si>
  <si>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</si>
  <si>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</si>
  <si>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</si>
  <si>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</si>
  <si>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</si>
  <si>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</si>
  <si>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</si>
  <si>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</si>
  <si>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</si>
  <si>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</si>
  <si>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</si>
  <si>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</si>
  <si>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</si>
  <si>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</si>
  <si>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</si>
  <si>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</si>
  <si>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</si>
  <si>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</si>
  <si>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</si>
  <si>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</si>
  <si>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</si>
  <si>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</si>
  <si>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</si>
  <si>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</si>
  <si>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</si>
  <si>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</si>
  <si>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</si>
  <si>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</si>
  <si>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</si>
  <si>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</si>
  <si>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</si>
  <si>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</si>
  <si>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</si>
  <si>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</si>
  <si>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</si>
  <si>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</si>
  <si>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</si>
  <si>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</si>
  <si>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</si>
  <si>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</si>
  <si>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</si>
  <si>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</si>
  <si>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</si>
  <si>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</si>
  <si>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</si>
  <si>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</si>
  <si>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</si>
  <si>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</si>
  <si>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</si>
  <si>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</si>
  <si>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</si>
  <si>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</si>
  <si>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</si>
  <si>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</si>
  <si>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</si>
  <si>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</si>
  <si>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</si>
  <si>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</si>
  <si>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</si>
  <si>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</si>
  <si>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</si>
  <si>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</si>
  <si>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</si>
  <si>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</si>
  <si>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</si>
  <si>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</si>
  <si>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</si>
  <si>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</si>
  <si>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</si>
  <si>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</si>
  <si>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</si>
  <si>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</si>
  <si>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</si>
  <si>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</si>
  <si>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</si>
  <si>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</si>
  <si>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</si>
  <si>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</si>
  <si>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</si>
  <si>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</si>
  <si>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</si>
  <si>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</si>
  <si>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</si>
  <si>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</si>
  <si>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</si>
  <si>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</si>
  <si>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</si>
  <si>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</si>
  <si>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</si>
  <si>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</si>
  <si>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</si>
  <si>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</si>
  <si>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</si>
  <si>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</si>
  <si>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</si>
  <si>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</si>
  <si>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</si>
  <si>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</si>
  <si>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</si>
  <si>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</si>
  <si>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</si>
  <si>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</si>
  <si>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</si>
  <si>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</si>
  <si>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</si>
  <si>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</si>
  <si>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</si>
  <si>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</si>
  <si>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</si>
  <si>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</si>
  <si>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</si>
  <si>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</si>
  <si>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</si>
  <si>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</si>
  <si>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</si>
  <si>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</si>
  <si>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</si>
  <si>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</si>
  <si>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</si>
  <si>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</si>
  <si>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</si>
  <si>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</si>
  <si>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</si>
  <si>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</si>
  <si>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</si>
  <si>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</si>
  <si>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</si>
  <si>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</si>
  <si>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</si>
  <si>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</si>
  <si>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</si>
  <si>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</si>
  <si>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</si>
  <si>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</si>
  <si>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</si>
  <si>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</si>
  <si>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</si>
  <si>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</si>
  <si>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</si>
  <si>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</si>
  <si>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</si>
  <si>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</si>
  <si>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</si>
  <si>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</si>
  <si>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</si>
  <si>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</si>
  <si>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</si>
  <si>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</si>
  <si>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</si>
  <si>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</si>
  <si>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</si>
  <si>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</si>
  <si>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</si>
  <si>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</si>
  <si>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</si>
  <si>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</si>
  <si>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</si>
  <si>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</si>
  <si>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</si>
  <si>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</si>
  <si>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</si>
  <si>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</si>
  <si>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</si>
  <si>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</si>
  <si>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</si>
  <si>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</si>
  <si>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</si>
  <si>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</si>
  <si>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</si>
  <si>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</si>
  <si>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</si>
  <si>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</si>
  <si>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</si>
  <si>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</si>
  <si>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</si>
  <si>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</si>
  <si>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</si>
  <si>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</si>
  <si>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</si>
  <si>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</si>
  <si>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</si>
  <si>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</si>
  <si>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</si>
  <si>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</si>
  <si>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</si>
  <si>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</si>
  <si>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</si>
  <si>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</si>
  <si>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</si>
  <si>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</si>
  <si>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</si>
  <si>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</si>
  <si>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</si>
  <si>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</si>
  <si>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</si>
  <si>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</si>
  <si>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</si>
  <si>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</si>
  <si>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</si>
  <si>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</si>
  <si>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</si>
  <si>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</si>
  <si>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</si>
  <si>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</si>
  <si>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</si>
  <si>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</si>
  <si>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</si>
  <si>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</si>
  <si>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</si>
  <si>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</si>
  <si>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</si>
  <si>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</si>
  <si>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</si>
  <si>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</si>
  <si>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</si>
  <si>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</si>
  <si>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</si>
  <si>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</si>
  <si>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</si>
  <si>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</si>
  <si>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</si>
  <si>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</si>
  <si>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</si>
  <si>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</si>
  <si>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</si>
  <si>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</si>
  <si>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</si>
  <si>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</si>
  <si>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</si>
  <si>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</si>
  <si>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</si>
  <si>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</si>
  <si>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</si>
  <si>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</si>
  <si>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</si>
  <si>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</si>
  <si>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</si>
  <si>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</si>
  <si>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</si>
  <si>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</si>
  <si>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</si>
  <si>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</si>
  <si>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</si>
  <si>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</si>
  <si>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</si>
  <si>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</si>
  <si>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</si>
  <si>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</si>
  <si>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</si>
  <si>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</si>
  <si>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</si>
  <si>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</si>
  <si>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</si>
  <si>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</si>
  <si>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</si>
  <si>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</si>
  <si>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</si>
  <si>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</si>
  <si>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</si>
  <si>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</si>
  <si>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</si>
  <si>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</si>
  <si>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</si>
  <si>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</si>
  <si>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</si>
  <si>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</si>
  <si>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</si>
  <si>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</si>
  <si>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</si>
  <si>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</si>
  <si>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</si>
  <si>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</si>
  <si>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</si>
  <si>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</si>
  <si>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</si>
  <si>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</si>
  <si>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</si>
  <si>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</si>
  <si>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</si>
  <si>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</si>
  <si>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</si>
  <si>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</si>
  <si>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</si>
  <si>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</si>
  <si>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</si>
  <si>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</si>
  <si>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</si>
  <si>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</si>
  <si>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</si>
  <si>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</si>
  <si>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</si>
  <si>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</si>
  <si>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</si>
  <si>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</si>
  <si>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</si>
  <si>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</si>
  <si>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</si>
  <si>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</si>
  <si>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</si>
  <si>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</si>
  <si>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</si>
  <si>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</si>
  <si>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</si>
  <si>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</si>
  <si>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</si>
  <si>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</si>
  <si>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</si>
  <si>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</si>
  <si>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</si>
  <si>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</si>
  <si>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</si>
  <si>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</si>
  <si>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</si>
  <si>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</si>
  <si>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</si>
  <si>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</si>
  <si>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</si>
  <si>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</si>
  <si>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</si>
  <si>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</si>
  <si>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</si>
  <si>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</si>
  <si>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</si>
  <si>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</si>
  <si>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</si>
  <si>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</si>
  <si>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</si>
  <si>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</si>
  <si>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</si>
  <si>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</si>
  <si>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</si>
  <si>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</si>
  <si>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</si>
  <si>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</si>
  <si>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</si>
  <si>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</si>
  <si>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</si>
  <si>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</si>
  <si>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</si>
  <si>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</si>
  <si>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</si>
  <si>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</si>
  <si>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</si>
  <si>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</si>
  <si>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</si>
  <si>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</si>
  <si>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</si>
  <si>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</si>
  <si>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</si>
  <si>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</si>
  <si>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</si>
  <si>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</si>
  <si>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</si>
  <si>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</si>
  <si>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</si>
  <si>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</si>
  <si>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</si>
  <si>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</si>
  <si>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</si>
  <si>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</si>
  <si>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</si>
  <si>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</si>
  <si>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</si>
  <si>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</si>
  <si>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</si>
  <si>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</si>
  <si>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</si>
  <si>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</si>
  <si>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</si>
  <si>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</si>
  <si>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</si>
  <si>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</si>
  <si>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</si>
  <si>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</si>
  <si>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</si>
  <si>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</si>
  <si>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</si>
  <si>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</si>
  <si>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</si>
  <si>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</si>
  <si>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</si>
  <si>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</si>
  <si>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</si>
  <si>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</si>
  <si>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</si>
  <si>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</si>
  <si>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</si>
  <si>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</si>
  <si>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</si>
  <si>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</si>
  <si>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</si>
  <si>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</si>
  <si>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</si>
  <si>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</si>
  <si>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</si>
  <si>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</si>
  <si>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</si>
  <si>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</si>
  <si>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</si>
  <si>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</si>
  <si>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</si>
  <si>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</si>
  <si>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</si>
  <si>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</si>
  <si>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</si>
  <si>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</si>
  <si>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</si>
  <si>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</si>
  <si>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</si>
  <si>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</si>
  <si>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</si>
  <si>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</si>
  <si>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</si>
  <si>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</si>
  <si>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</si>
  <si>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</si>
  <si>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</si>
  <si>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</si>
  <si>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</si>
  <si>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</si>
  <si>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</si>
  <si>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</si>
  <si>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</si>
  <si>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</si>
  <si>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</si>
  <si>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</si>
  <si>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</si>
  <si>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</si>
  <si>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</si>
  <si>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</si>
  <si>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</si>
  <si>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</si>
  <si>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</si>
  <si>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</si>
  <si>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</si>
  <si>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</si>
  <si>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</si>
  <si>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</si>
  <si>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</si>
  <si>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</si>
  <si>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</si>
  <si>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</si>
  <si>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</si>
  <si>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</si>
  <si>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</si>
  <si>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</si>
  <si>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</si>
  <si>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</si>
  <si>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</si>
  <si>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</si>
  <si>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</si>
  <si>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</si>
  <si>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</si>
  <si>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</si>
  <si>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</si>
  <si>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</si>
  <si>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</si>
  <si>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</si>
  <si>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</si>
  <si>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</si>
  <si>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</si>
  <si>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</si>
  <si>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</si>
  <si>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</si>
  <si>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</si>
  <si>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</si>
  <si>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</si>
  <si>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</si>
  <si>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</si>
  <si>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</si>
  <si>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</si>
  <si>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</si>
  <si>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</si>
  <si>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</si>
  <si>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</si>
  <si>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</si>
  <si>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</si>
  <si>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</si>
  <si>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</si>
  <si>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</si>
  <si>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</si>
  <si>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</si>
  <si>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</si>
  <si>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</si>
  <si>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</si>
  <si>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</si>
  <si>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</si>
  <si>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</si>
  <si>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</si>
  <si>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</si>
  <si>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</si>
  <si>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</si>
  <si>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</si>
  <si>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</si>
  <si>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</si>
  <si>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</si>
  <si>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</si>
  <si>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</si>
  <si>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</si>
  <si>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</si>
  <si>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</si>
  <si>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</si>
  <si>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</si>
  <si>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</si>
  <si>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</si>
  <si>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</si>
  <si>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</si>
  <si>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</si>
  <si>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</si>
  <si>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</si>
  <si>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</si>
  <si>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</si>
  <si>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</si>
  <si>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</si>
  <si>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</si>
  <si>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</si>
  <si>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</si>
  <si>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</si>
  <si>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</si>
  <si>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</si>
  <si>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</si>
  <si>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</si>
  <si>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</si>
  <si>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</si>
  <si>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</si>
  <si>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</si>
  <si>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</si>
  <si>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</si>
  <si>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</si>
  <si>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</si>
  <si>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</si>
  <si>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</si>
  <si>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</si>
  <si>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</si>
  <si>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</si>
  <si>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</si>
  <si>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</si>
  <si>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</si>
  <si>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</si>
  <si>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</si>
  <si>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</si>
  <si>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</si>
  <si>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</si>
  <si>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</si>
  <si>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</si>
  <si>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</si>
  <si>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</si>
  <si>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</si>
  <si>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</si>
  <si>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</si>
  <si>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</si>
  <si>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</si>
  <si>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</si>
  <si>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</si>
  <si>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</si>
  <si>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</si>
  <si>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</si>
  <si>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</si>
  <si>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</si>
  <si>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</si>
  <si>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</si>
  <si>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</si>
  <si>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</si>
  <si>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</si>
  <si>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</si>
  <si>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</si>
  <si>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</si>
  <si>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</si>
  <si>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</si>
  <si>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</si>
  <si>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</si>
  <si>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</si>
  <si>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</si>
  <si>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</si>
  <si>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</si>
  <si>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</si>
  <si>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</si>
  <si>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</si>
  <si>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</si>
  <si>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</si>
  <si>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</si>
  <si>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</si>
  <si>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</si>
  <si>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</si>
  <si>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</si>
  <si>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</si>
  <si>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</si>
  <si>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</si>
  <si>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</si>
  <si>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</si>
  <si>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</si>
  <si>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</si>
  <si>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</si>
  <si>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</si>
  <si>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</si>
  <si>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</si>
  <si>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</si>
  <si>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</si>
  <si>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</si>
  <si>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</si>
  <si>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</si>
  <si>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</si>
  <si>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</si>
  <si>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</si>
  <si>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</si>
  <si>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</si>
  <si>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</si>
  <si>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</si>
  <si>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</si>
  <si>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</si>
  <si>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</si>
  <si>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</si>
  <si>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</si>
  <si>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</si>
  <si>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</si>
  <si>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</si>
  <si>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</si>
  <si>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</si>
  <si>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</si>
  <si>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</si>
  <si>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</si>
  <si>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</si>
  <si>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</si>
  <si>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</si>
  <si>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</si>
  <si>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</si>
  <si>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</si>
  <si>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</si>
  <si>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</si>
  <si>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</si>
  <si>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</si>
  <si>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</si>
  <si>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</si>
  <si>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</si>
  <si>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</si>
  <si>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</si>
  <si>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</si>
  <si>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</si>
  <si>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</si>
  <si>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</si>
  <si>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</si>
  <si>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</si>
  <si>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</si>
  <si>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</si>
  <si>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</si>
  <si>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</si>
  <si>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</si>
  <si>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</si>
  <si>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</si>
  <si>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</si>
  <si>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</si>
  <si>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</si>
  <si>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</si>
  <si>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</si>
  <si>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</si>
  <si>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</si>
  <si>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</si>
  <si>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</si>
  <si>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</si>
  <si>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</si>
  <si>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</si>
  <si>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</si>
  <si>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</si>
  <si>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</si>
  <si>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</si>
  <si>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</si>
  <si>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</si>
  <si>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</si>
  <si>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</si>
  <si>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</si>
  <si>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</si>
  <si>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</si>
  <si>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</si>
  <si>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</si>
  <si>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</si>
  <si>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</si>
  <si>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</si>
  <si>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</si>
  <si>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</si>
  <si>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</si>
  <si>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</si>
  <si>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</si>
  <si>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</si>
  <si>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</si>
  <si>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</si>
  <si>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</si>
  <si>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</si>
  <si>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</si>
  <si>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</si>
  <si>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</si>
  <si>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</si>
  <si>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</si>
  <si>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</si>
  <si>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</si>
  <si>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</si>
  <si>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</si>
  <si>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</si>
  <si>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</si>
  <si>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</si>
  <si>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</si>
  <si>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</si>
  <si>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</si>
  <si>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</si>
  <si>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</si>
  <si>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</si>
  <si>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</si>
  <si>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</si>
  <si>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</si>
  <si>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</si>
  <si>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</si>
  <si>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</si>
  <si>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</si>
  <si>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</si>
  <si>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</si>
  <si>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</si>
  <si>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</si>
  <si>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</si>
  <si>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</si>
  <si>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</si>
  <si>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</si>
  <si>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</si>
  <si>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</si>
  <si>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</si>
  <si>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</si>
  <si>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</si>
  <si>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</si>
  <si>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</si>
  <si>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</si>
  <si>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</si>
  <si>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</si>
  <si>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</si>
  <si>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</si>
  <si>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</si>
  <si>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</si>
  <si>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</si>
  <si>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</si>
  <si>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</si>
  <si>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</si>
  <si>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</si>
  <si>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</si>
  <si>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</si>
  <si>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</si>
  <si>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</si>
  <si>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</si>
  <si>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</si>
  <si>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</si>
  <si>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</si>
  <si>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</si>
  <si>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</si>
  <si>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</si>
  <si>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</si>
  <si>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</si>
  <si>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</si>
  <si>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</si>
  <si>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</si>
  <si>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</si>
  <si>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</si>
  <si>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</si>
  <si>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</si>
  <si>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</si>
  <si>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</si>
  <si>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</si>
  <si>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</si>
  <si>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</si>
  <si>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</si>
  <si>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</si>
  <si>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</si>
  <si>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</si>
  <si>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</si>
  <si>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</si>
  <si>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</si>
  <si>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</si>
  <si>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</si>
  <si>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</si>
  <si>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</si>
  <si>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</si>
  <si>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</si>
  <si>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</si>
  <si>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</si>
  <si>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</si>
  <si>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</si>
  <si>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</si>
  <si>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</si>
  <si>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</si>
  <si>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</si>
  <si>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</si>
  <si>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</si>
  <si>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</si>
  <si>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</si>
  <si>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</si>
  <si>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</si>
  <si>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</si>
  <si>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</si>
  <si>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</si>
  <si>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</si>
  <si>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</si>
  <si>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</si>
  <si>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</si>
  <si>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</si>
  <si>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</si>
  <si>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</si>
  <si>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</si>
  <si>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</si>
  <si>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</si>
  <si>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</si>
  <si>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</si>
  <si>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</si>
  <si>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</si>
  <si>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</si>
  <si>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</si>
  <si>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</si>
  <si>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</si>
  <si>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</si>
  <si>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</si>
  <si>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</si>
  <si>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</si>
  <si>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</si>
  <si>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</si>
  <si>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</si>
  <si>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</si>
  <si>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</si>
  <si>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</si>
  <si>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</si>
  <si>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</si>
  <si>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</si>
  <si>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</si>
  <si>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</si>
  <si>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</si>
  <si>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</si>
  <si>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</si>
  <si>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</si>
  <si>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</si>
  <si>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</si>
  <si>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</si>
  <si>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</si>
  <si>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</si>
  <si>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</si>
  <si>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</si>
  <si>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</si>
  <si>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</si>
  <si>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</si>
  <si>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</si>
  <si>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</si>
  <si>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</si>
  <si>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</si>
  <si>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</si>
  <si>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</si>
  <si>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</si>
  <si>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</si>
  <si>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</si>
  <si>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</si>
  <si>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</si>
  <si>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</si>
  <si>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</si>
  <si>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</si>
  <si>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</si>
  <si>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</si>
  <si>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</si>
  <si>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</si>
  <si>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</si>
  <si>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</si>
  <si>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</si>
  <si>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</si>
  <si>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</si>
  <si>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</si>
  <si>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</si>
  <si>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</si>
  <si>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</si>
  <si>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</si>
  <si>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</si>
  <si>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</si>
  <si>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</si>
  <si>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</si>
  <si>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</si>
  <si>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</si>
  <si>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</si>
  <si>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</si>
  <si>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</si>
  <si>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</si>
  <si>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</si>
  <si>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</si>
  <si>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</si>
  <si>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</si>
  <si>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</si>
  <si>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</si>
  <si>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</si>
  <si>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</si>
  <si>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</si>
  <si>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</si>
  <si>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</si>
  <si>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</si>
  <si>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</si>
  <si>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</si>
  <si>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</si>
  <si>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</si>
  <si>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</si>
  <si>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</si>
  <si>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</si>
  <si>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</si>
  <si>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</si>
  <si>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</si>
  <si>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</si>
  <si>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</si>
  <si>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</si>
  <si>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</si>
  <si>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</si>
  <si>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</si>
  <si>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</si>
  <si>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</si>
  <si>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</si>
  <si>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</si>
  <si>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</si>
  <si>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</si>
  <si>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</si>
  <si>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</si>
  <si>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</si>
  <si>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</si>
  <si>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</si>
  <si>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</si>
  <si>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</si>
  <si>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</si>
  <si>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</si>
  <si>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</si>
  <si>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</si>
  <si>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</si>
  <si>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</si>
  <si>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</si>
  <si>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</si>
  <si>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</si>
  <si>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</si>
  <si>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</si>
  <si>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</si>
  <si>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</si>
  <si>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</si>
  <si>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</si>
  <si>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</si>
  <si>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</si>
  <si>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</si>
  <si>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</si>
  <si>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</si>
  <si>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</si>
  <si>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</si>
  <si>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</si>
  <si>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</si>
  <si>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</si>
  <si>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</si>
  <si>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</si>
  <si>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</si>
  <si>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</si>
  <si>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</si>
  <si>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</si>
  <si>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</si>
  <si>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</si>
  <si>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</si>
  <si>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</si>
  <si>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</si>
  <si>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</si>
  <si>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</si>
  <si>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</si>
  <si>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</si>
  <si>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</si>
  <si>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</si>
  <si>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</si>
  <si>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</si>
  <si>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</si>
  <si>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</si>
  <si>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</si>
  <si>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</si>
  <si>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</si>
  <si>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</si>
  <si>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</si>
  <si>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</si>
  <si>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</si>
  <si>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</si>
  <si>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</si>
  <si>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</si>
  <si>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</si>
  <si>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</si>
  <si>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</si>
  <si>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</si>
  <si>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</si>
  <si>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</si>
  <si>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</si>
  <si>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</si>
  <si>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</si>
  <si>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</si>
  <si>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</si>
  <si>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</si>
  <si>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</si>
  <si>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</si>
  <si>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</si>
  <si>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</si>
  <si>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</si>
  <si>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</si>
  <si>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</si>
  <si>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</si>
  <si>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</si>
  <si>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</si>
  <si>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</si>
  <si>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</si>
  <si>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</si>
  <si>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</si>
  <si>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</si>
  <si>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</si>
  <si>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</si>
  <si>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</si>
  <si>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</si>
  <si>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</si>
  <si>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</si>
  <si>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</si>
  <si>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</si>
  <si>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</si>
  <si>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</si>
  <si>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</si>
  <si>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</si>
  <si>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</si>
  <si>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</si>
  <si>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</si>
  <si>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</si>
  <si>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</si>
  <si>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</si>
  <si>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</si>
  <si>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</si>
  <si>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</si>
  <si>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</si>
  <si>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</si>
  <si>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</si>
  <si>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</si>
  <si>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</si>
  <si>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</si>
  <si>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</si>
  <si>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</si>
  <si>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</si>
  <si>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</si>
  <si>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</si>
  <si>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</si>
  <si>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</si>
  <si>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</si>
  <si>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</si>
  <si>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</si>
  <si>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</si>
  <si>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</si>
  <si>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</si>
  <si>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</si>
  <si>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</si>
  <si>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</si>
  <si>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</si>
  <si>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</si>
  <si>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</si>
  <si>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</si>
  <si>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</si>
  <si>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</si>
  <si>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</si>
  <si>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</si>
  <si>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</si>
  <si>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</si>
  <si>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</si>
  <si>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</si>
  <si>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</si>
  <si>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</si>
  <si>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</si>
  <si>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</si>
  <si>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</si>
  <si>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</si>
  <si>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</si>
  <si>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</si>
  <si>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</si>
  <si>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</si>
  <si>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</si>
  <si>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</si>
  <si>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</si>
  <si>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</si>
  <si>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</si>
  <si>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</si>
  <si>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</si>
  <si>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</si>
  <si>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</si>
  <si>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</si>
  <si>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</si>
  <si>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</si>
  <si>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</si>
  <si>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</si>
  <si>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</si>
  <si>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</si>
  <si>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</si>
  <si>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</si>
  <si>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</si>
  <si>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</si>
  <si>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</si>
  <si>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</si>
  <si>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</si>
  <si>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</si>
  <si>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</si>
  <si>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</si>
  <si>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</si>
  <si>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</si>
  <si>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</si>
  <si>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</si>
  <si>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</si>
  <si>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</si>
  <si>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</si>
  <si>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</si>
  <si>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</si>
  <si>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</si>
  <si>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</si>
  <si>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</si>
  <si>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</si>
  <si>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</si>
  <si>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</si>
  <si>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</si>
  <si>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</si>
  <si>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</si>
  <si>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</si>
  <si>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</si>
  <si>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</si>
  <si>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</si>
  <si>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</si>
  <si>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</si>
  <si>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</si>
  <si>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</si>
  <si>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</si>
  <si>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</si>
  <si>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</si>
  <si>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</si>
  <si>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</si>
  <si>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</si>
  <si>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</si>
  <si>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</si>
  <si>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</si>
  <si>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</si>
  <si>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</si>
  <si>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</si>
  <si>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</si>
  <si>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</si>
  <si>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</si>
  <si>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</si>
  <si>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</si>
  <si>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</si>
  <si>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</si>
  <si>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</si>
  <si>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</si>
  <si>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</si>
  <si>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</si>
  <si>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</si>
  <si>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</si>
  <si>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</si>
  <si>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</si>
  <si>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</si>
  <si>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</si>
  <si>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</si>
  <si>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</si>
  <si>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</si>
  <si>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</si>
  <si>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</si>
  <si>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</si>
  <si>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</si>
  <si>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</si>
  <si>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</si>
  <si>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</si>
  <si>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</si>
  <si>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</si>
  <si>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</si>
  <si>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</si>
  <si>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</si>
  <si>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</si>
  <si>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</si>
  <si>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</si>
  <si>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</si>
  <si>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</si>
  <si>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</si>
  <si>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</si>
  <si>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</si>
  <si>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</si>
  <si>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</si>
  <si>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</si>
  <si>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</si>
  <si>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</si>
  <si>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</si>
  <si>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</si>
  <si>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</si>
  <si>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</si>
  <si>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</si>
  <si>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</si>
  <si>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</si>
  <si>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</si>
  <si>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</si>
  <si>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</si>
  <si>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</si>
  <si>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</si>
  <si>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</si>
  <si>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</si>
  <si>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</si>
  <si>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</si>
  <si>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</si>
  <si>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</si>
  <si>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</si>
  <si>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</si>
  <si>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</si>
  <si>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</si>
  <si>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</si>
  <si>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</si>
  <si>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</si>
  <si>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</si>
  <si>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</si>
  <si>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</si>
  <si>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</si>
  <si>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</si>
  <si>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</si>
  <si>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</si>
  <si>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</si>
  <si>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</si>
  <si>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</si>
  <si>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</si>
  <si>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</si>
  <si>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</si>
  <si>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</si>
  <si>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</si>
  <si>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</si>
  <si>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</si>
  <si>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</si>
  <si>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</si>
  <si>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</si>
  <si>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</si>
  <si>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</si>
  <si>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</si>
  <si>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</si>
  <si>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</si>
  <si>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</si>
  <si>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</si>
  <si>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</si>
  <si>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</si>
  <si>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</si>
  <si>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</si>
  <si>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</si>
  <si>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</si>
  <si>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</si>
  <si>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</si>
  <si>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</si>
  <si>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</si>
  <si>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</si>
  <si>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</si>
  <si>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</si>
  <si>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</si>
  <si>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</si>
  <si>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</si>
  <si>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</si>
  <si>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</si>
  <si>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</si>
  <si>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</si>
  <si>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</si>
  <si>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</si>
  <si>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</si>
  <si>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</si>
  <si>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</si>
  <si>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</si>
  <si>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</si>
  <si>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</si>
  <si>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</si>
  <si>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</si>
  <si>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</si>
  <si>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</si>
  <si>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</si>
  <si>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</si>
  <si>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</si>
  <si>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</si>
  <si>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</si>
  <si>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</si>
  <si>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</si>
  <si>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</si>
  <si>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</si>
  <si>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</si>
  <si>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</si>
  <si>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</si>
  <si>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</si>
  <si>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</si>
  <si>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</si>
  <si>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</si>
  <si>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</si>
  <si>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</si>
  <si>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</si>
  <si>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</si>
  <si>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</si>
  <si>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</si>
  <si>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</si>
  <si>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</si>
  <si>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</si>
  <si>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</si>
  <si>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</si>
  <si>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</si>
  <si>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</si>
  <si>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</si>
  <si>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</si>
  <si>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</si>
  <si>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</si>
  <si>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</si>
  <si>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</si>
  <si>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</si>
  <si>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</si>
  <si>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</si>
  <si>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</si>
  <si>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</si>
  <si>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</si>
  <si>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</si>
  <si>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</si>
  <si>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</si>
  <si>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</si>
  <si>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</si>
  <si>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</si>
  <si>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</si>
  <si>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</si>
  <si>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</si>
  <si>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</si>
  <si>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</si>
  <si>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</si>
  <si>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</si>
  <si>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</si>
  <si>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</si>
  <si>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</si>
  <si>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</si>
  <si>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</si>
  <si>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</si>
  <si>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</si>
  <si>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</si>
  <si>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</si>
  <si>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</si>
  <si>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</si>
  <si>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</si>
  <si>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</si>
  <si>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</si>
  <si>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</si>
  <si>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</si>
  <si>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</si>
  <si>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</si>
  <si>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</si>
  <si>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</si>
  <si>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</si>
  <si>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</si>
  <si>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</si>
  <si>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</si>
  <si>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</si>
  <si>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</si>
  <si>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</si>
  <si>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</si>
  <si>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</si>
  <si>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</si>
  <si>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</si>
  <si>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</si>
  <si>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</si>
  <si>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</si>
  <si>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</si>
  <si>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</si>
  <si>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</si>
  <si>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</si>
  <si>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</si>
  <si>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</si>
  <si>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</si>
  <si>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</si>
  <si>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</si>
  <si>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</si>
  <si>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</si>
  <si>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</si>
  <si>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</si>
  <si>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</si>
  <si>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</si>
  <si>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</si>
  <si>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</si>
  <si>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</si>
  <si>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</si>
  <si>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</si>
  <si>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</si>
  <si>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</si>
  <si>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</si>
  <si>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</si>
  <si>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</si>
  <si>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</si>
  <si>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</si>
  <si>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</si>
  <si>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</si>
  <si>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</si>
  <si>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</si>
  <si>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</si>
  <si>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</si>
  <si>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</si>
  <si>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</si>
  <si>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</si>
  <si>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</si>
  <si>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</si>
  <si>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</si>
  <si>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</si>
  <si>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</si>
  <si>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</si>
  <si>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</si>
  <si>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</si>
  <si>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</si>
  <si>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</si>
  <si>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</si>
  <si>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</si>
  <si>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</si>
  <si>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</si>
  <si>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</si>
  <si>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</si>
  <si>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</si>
  <si>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</si>
  <si>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</si>
  <si>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</si>
  <si>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</si>
  <si>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</si>
  <si>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</si>
  <si>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</si>
  <si>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</si>
  <si>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</si>
  <si>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</si>
  <si>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</si>
  <si>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</si>
  <si>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</si>
  <si>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</si>
  <si>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</si>
  <si>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</si>
  <si>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</si>
  <si>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</si>
  <si>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</si>
  <si>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</si>
  <si>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</si>
  <si>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</si>
  <si>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</si>
  <si>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</si>
  <si>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</si>
  <si>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</si>
  <si>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</si>
  <si>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</si>
  <si>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</si>
  <si>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</si>
  <si>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</si>
  <si>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</si>
  <si>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</si>
  <si>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</si>
  <si>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</si>
  <si>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</si>
  <si>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</si>
  <si>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</si>
  <si>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</si>
  <si>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</si>
  <si>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</si>
  <si>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</si>
  <si>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</si>
  <si>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</si>
  <si>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</si>
  <si>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</si>
  <si>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</si>
  <si>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</si>
  <si>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</si>
  <si>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</si>
  <si>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</si>
  <si>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</si>
  <si>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</si>
  <si>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</si>
  <si>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</si>
  <si>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</si>
  <si>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</si>
  <si>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</si>
  <si>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</si>
  <si>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</si>
  <si>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</si>
  <si>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</si>
  <si>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</si>
  <si>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</si>
  <si>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</si>
  <si>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</si>
  <si>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</si>
  <si>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</si>
  <si>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</si>
  <si>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</si>
  <si>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</si>
  <si>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</si>
  <si>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</si>
  <si>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</si>
  <si>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</si>
  <si>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</si>
  <si>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</si>
  <si>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</si>
  <si>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</si>
  <si>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</si>
  <si>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</si>
  <si>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</si>
  <si>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</si>
  <si>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</si>
  <si>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</si>
  <si>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</si>
  <si>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</si>
  <si>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</si>
  <si>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</si>
  <si>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</si>
  <si>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</si>
  <si>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</si>
  <si>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</si>
  <si>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</si>
  <si>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</si>
  <si>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</si>
  <si>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</si>
  <si>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</si>
  <si>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</si>
  <si>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</si>
  <si>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</si>
  <si>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</si>
  <si>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</si>
  <si>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</si>
  <si>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</si>
  <si>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</si>
  <si>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</si>
  <si>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</si>
  <si>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</si>
  <si>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</si>
  <si>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</si>
  <si>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</si>
  <si>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</si>
  <si>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</si>
  <si>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</si>
  <si>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</si>
  <si>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</si>
  <si>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</si>
  <si>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</si>
  <si>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</si>
  <si>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</si>
  <si>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</si>
  <si>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</si>
  <si>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</si>
  <si>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</si>
  <si>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</si>
  <si>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</si>
  <si>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</si>
  <si>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</si>
  <si>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</si>
  <si>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</si>
  <si>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</si>
  <si>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</si>
  <si>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</si>
  <si>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</si>
  <si>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</si>
  <si>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</si>
  <si>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</si>
  <si>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</si>
  <si>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</si>
  <si>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</si>
  <si>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</si>
  <si>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</si>
  <si>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</si>
  <si>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</si>
  <si>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</si>
  <si>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</si>
  <si>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</si>
  <si>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</si>
  <si>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</si>
  <si>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</si>
  <si>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</si>
  <si>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</si>
  <si>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</si>
  <si>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</si>
  <si>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</si>
  <si>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</si>
  <si>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</si>
  <si>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</si>
  <si>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</si>
  <si>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</si>
  <si>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</si>
  <si>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</si>
  <si>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</si>
  <si>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</si>
  <si>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</si>
  <si>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</si>
  <si>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</si>
  <si>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</si>
  <si>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</si>
  <si>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</si>
  <si>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</si>
  <si>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</si>
  <si>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</si>
  <si>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</si>
  <si>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</si>
  <si>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</si>
  <si>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</si>
  <si>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</si>
  <si>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</si>
  <si>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</si>
  <si>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</si>
  <si>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</si>
  <si>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</si>
  <si>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</si>
  <si>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</si>
  <si>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</si>
  <si>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</si>
  <si>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</si>
  <si>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</si>
  <si>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</si>
  <si>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</si>
  <si>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</si>
  <si>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</si>
  <si>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</si>
  <si>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</si>
  <si>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</si>
  <si>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</si>
  <si>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</si>
  <si>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</si>
  <si>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</si>
  <si>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</si>
  <si>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</si>
  <si>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</si>
  <si>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</si>
  <si>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</si>
  <si>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</si>
  <si>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</si>
  <si>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</si>
  <si>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</si>
  <si>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</si>
  <si>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</si>
  <si>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</si>
  <si>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</si>
  <si>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</si>
  <si>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</si>
  <si>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</si>
  <si>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</si>
  <si>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</si>
  <si>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</si>
  <si>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</si>
  <si>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</si>
  <si>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</si>
  <si>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</si>
  <si>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</si>
  <si>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</si>
  <si>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</si>
  <si>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</si>
  <si>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</si>
  <si>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</si>
  <si>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</si>
  <si>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</si>
  <si>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</si>
  <si>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</si>
  <si>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</si>
  <si>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</si>
  <si>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</si>
  <si>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</si>
  <si>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</si>
  <si>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</si>
  <si>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</si>
  <si>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</si>
  <si>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</si>
  <si>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</si>
  <si>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</si>
  <si>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</si>
  <si>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</si>
  <si>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</si>
  <si>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</si>
  <si>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</si>
  <si>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</si>
  <si>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</si>
  <si>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</si>
  <si>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</si>
  <si>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</si>
  <si>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</si>
  <si>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</si>
  <si>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</si>
  <si>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</si>
  <si>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</si>
  <si>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</si>
  <si>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</si>
  <si>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</si>
  <si>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</si>
  <si>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</si>
  <si>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</si>
  <si>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</si>
  <si>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</si>
  <si>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</si>
  <si>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</si>
  <si>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</si>
  <si>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</si>
  <si>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</si>
  <si>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</si>
  <si>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</si>
  <si>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</si>
  <si>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</si>
  <si>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</si>
  <si>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</si>
  <si>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</si>
  <si>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</si>
  <si>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</si>
  <si>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</si>
  <si>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</si>
  <si>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</si>
  <si>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</si>
  <si>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</si>
  <si>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</si>
  <si>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</si>
  <si>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</si>
  <si>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</si>
  <si>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</si>
  <si>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</si>
  <si>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</si>
  <si>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</si>
  <si>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</si>
  <si>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</si>
  <si>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</si>
  <si>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</si>
  <si>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</si>
  <si>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</si>
  <si>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</si>
  <si>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</si>
  <si>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</si>
  <si>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</si>
  <si>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</si>
  <si>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</si>
  <si>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</si>
  <si>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</si>
  <si>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</si>
  <si>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</si>
  <si>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</si>
  <si>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</si>
  <si>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</si>
  <si>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</si>
  <si>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</si>
  <si>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</si>
  <si>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</si>
  <si>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</si>
  <si>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</si>
  <si>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</si>
  <si>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</si>
  <si>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</si>
  <si>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</si>
  <si>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</si>
  <si>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</si>
  <si>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</si>
  <si>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</si>
  <si>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</si>
  <si>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</si>
  <si>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</si>
  <si>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</si>
  <si>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</si>
  <si>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</si>
  <si>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</si>
  <si>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</si>
  <si>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</si>
  <si>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</si>
  <si>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</si>
  <si>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</si>
  <si>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</si>
  <si>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</si>
  <si>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</si>
  <si>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</si>
  <si>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</si>
  <si>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</si>
  <si>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</si>
  <si>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</si>
  <si>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</si>
  <si>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</si>
  <si>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</si>
  <si>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</si>
  <si>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</si>
  <si>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</si>
  <si>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</si>
  <si>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</si>
  <si>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</si>
  <si>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</si>
  <si>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</si>
  <si>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</si>
  <si>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</si>
  <si>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</si>
  <si>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</si>
  <si>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</si>
  <si>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</si>
  <si>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</si>
  <si>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</si>
  <si>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</si>
  <si>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</si>
  <si>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</si>
  <si>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</si>
  <si>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</si>
  <si>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</si>
  <si>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</si>
  <si>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</si>
  <si>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</si>
  <si>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</si>
  <si>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</si>
  <si>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</si>
  <si>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</si>
  <si>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</si>
  <si>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</si>
  <si>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</si>
  <si>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</si>
  <si>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</si>
  <si>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</si>
  <si>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</si>
  <si>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</si>
  <si>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</si>
  <si>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</si>
  <si>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</si>
  <si>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</si>
  <si>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</si>
  <si>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</si>
  <si>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</si>
  <si>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</si>
  <si>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</si>
  <si>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</si>
  <si>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</si>
  <si>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</si>
  <si>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</si>
  <si>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</si>
  <si>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</si>
  <si>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</si>
  <si>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</si>
  <si>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</si>
  <si>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</si>
  <si>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</si>
  <si>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</si>
  <si>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</si>
  <si>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</si>
  <si>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</si>
  <si>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</si>
  <si>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</si>
  <si>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</si>
  <si>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</si>
  <si>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</si>
  <si>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</si>
  <si>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</si>
  <si>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</si>
  <si>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</si>
  <si>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</si>
  <si>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</si>
  <si>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</si>
  <si>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</si>
  <si>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</si>
  <si>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</si>
  <si>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</si>
  <si>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</si>
  <si>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</si>
  <si>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</si>
  <si>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</si>
  <si>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</si>
  <si>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</si>
  <si>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</si>
  <si>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</si>
  <si>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</si>
  <si>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</si>
  <si>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</si>
  <si>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</si>
  <si>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</si>
  <si>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</si>
  <si>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</si>
  <si>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</si>
  <si>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</si>
  <si>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</si>
  <si>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</si>
  <si>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</si>
  <si>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</si>
  <si>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</si>
  <si>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</si>
  <si>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</si>
  <si>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</si>
  <si>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</si>
  <si>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</si>
  <si>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</si>
  <si>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</si>
  <si>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</si>
  <si>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</si>
  <si>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</si>
  <si>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</si>
  <si>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</si>
  <si>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</si>
  <si>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</si>
  <si>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</si>
  <si>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</si>
  <si>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</si>
  <si>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</si>
  <si>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</si>
  <si>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</si>
  <si>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</si>
  <si>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</si>
  <si>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</si>
  <si>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</si>
  <si>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</si>
  <si>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</si>
  <si>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</si>
  <si>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</si>
  <si>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</si>
  <si>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</si>
  <si>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</si>
  <si>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</si>
  <si>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</si>
  <si>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</si>
  <si>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</si>
  <si>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</si>
  <si>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</si>
  <si>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</si>
  <si>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</si>
  <si>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</si>
  <si>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</si>
  <si>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</si>
  <si>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</si>
  <si>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</si>
  <si>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</si>
  <si>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</si>
  <si>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</si>
  <si>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</si>
  <si>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</si>
  <si>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</si>
  <si>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</si>
  <si>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</si>
  <si>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</si>
  <si>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</si>
  <si>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</si>
  <si>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</si>
  <si>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</si>
  <si>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</si>
  <si>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</si>
  <si>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</si>
  <si>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</si>
  <si>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</si>
  <si>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</si>
  <si>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</si>
  <si>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</si>
  <si>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</si>
  <si>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</si>
  <si>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</si>
  <si>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</si>
  <si>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</si>
  <si>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</si>
  <si>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</si>
  <si>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</si>
  <si>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</si>
  <si>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</si>
  <si>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</si>
  <si>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</si>
  <si>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</si>
  <si>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</si>
  <si>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</si>
  <si>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</si>
  <si>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</si>
  <si>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</si>
  <si>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</si>
  <si>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</si>
  <si>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</si>
  <si>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</si>
  <si>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</si>
  <si>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</si>
  <si>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</si>
  <si>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</si>
  <si>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</si>
  <si>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</si>
  <si>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</si>
  <si>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</si>
  <si>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</si>
  <si>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</si>
  <si>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</si>
  <si>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</si>
  <si>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</si>
  <si>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</si>
  <si>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</si>
  <si>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</si>
  <si>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</si>
  <si>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</si>
  <si>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</si>
  <si>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</si>
  <si>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</si>
  <si>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</si>
  <si>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</si>
  <si>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</si>
  <si>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</si>
  <si>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</si>
  <si>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</si>
  <si>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</si>
  <si>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</si>
  <si>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</si>
  <si>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</si>
  <si>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</si>
  <si>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</si>
  <si>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</si>
  <si>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</si>
  <si>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</si>
  <si>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</si>
  <si>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</si>
  <si>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</si>
  <si>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</si>
  <si>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</si>
  <si>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</si>
  <si>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</si>
  <si>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</si>
  <si>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</si>
  <si>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</si>
  <si>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</si>
  <si>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</si>
  <si>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</si>
  <si>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</si>
  <si>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</si>
  <si>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</si>
  <si>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</si>
  <si>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</si>
  <si>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</si>
  <si>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</si>
  <si>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</si>
  <si>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</si>
  <si>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</si>
  <si>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</si>
  <si>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</si>
  <si>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</si>
  <si>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</si>
  <si>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</si>
  <si>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</si>
  <si>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</si>
  <si>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</si>
  <si>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</si>
  <si>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</si>
  <si>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</si>
  <si>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</si>
  <si>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</si>
  <si>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</si>
  <si>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</si>
  <si>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</si>
  <si>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</si>
  <si>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</si>
  <si>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</si>
  <si>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</si>
  <si>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</si>
  <si>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</si>
  <si>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</si>
  <si>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</si>
  <si>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</si>
  <si>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</si>
  <si>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</si>
  <si>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</si>
  <si>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</si>
  <si>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</si>
  <si>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</si>
  <si>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</si>
  <si>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</si>
  <si>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</si>
  <si>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</si>
  <si>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</si>
  <si>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</si>
  <si>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</si>
  <si>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</si>
  <si>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</si>
  <si>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</si>
  <si>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</si>
  <si>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</si>
  <si>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</si>
  <si>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</si>
  <si>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</si>
  <si>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</si>
  <si>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</si>
  <si>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</si>
  <si>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</si>
  <si>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</si>
  <si>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</si>
  <si>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</si>
  <si>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</si>
  <si>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</si>
  <si>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</si>
  <si>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</si>
  <si>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</si>
  <si>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</si>
  <si>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</si>
  <si>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</si>
  <si>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</si>
  <si>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</si>
  <si>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</si>
  <si>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</si>
  <si>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</si>
  <si>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</si>
  <si>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</si>
  <si>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</si>
  <si>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</si>
  <si>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</si>
  <si>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</si>
  <si>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</si>
  <si>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</si>
  <si>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</si>
  <si>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</si>
  <si>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</si>
  <si>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</si>
  <si>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</si>
  <si>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</si>
  <si>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</si>
  <si>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</si>
  <si>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</si>
  <si>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</si>
  <si>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</si>
  <si>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</si>
  <si>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</si>
  <si>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</si>
  <si>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</si>
  <si>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</si>
  <si>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</si>
  <si>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</si>
  <si>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</si>
  <si>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</si>
  <si>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</si>
  <si>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</si>
  <si>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</si>
  <si>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</si>
  <si>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</si>
  <si>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</si>
  <si>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</si>
  <si>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</si>
  <si>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</si>
  <si>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</si>
  <si>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</si>
  <si>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</si>
  <si>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</si>
  <si>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</si>
  <si>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</si>
  <si>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</si>
  <si>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</si>
  <si>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</si>
  <si>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</si>
  <si>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</si>
  <si>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</si>
  <si>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</si>
  <si>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</si>
  <si>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</si>
  <si>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</si>
  <si>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</si>
  <si>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</si>
  <si>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</si>
  <si>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</si>
  <si>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</si>
  <si>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</si>
  <si>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</si>
  <si>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</si>
  <si>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</si>
  <si>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</si>
  <si>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</si>
  <si>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</si>
  <si>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</si>
  <si>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</si>
  <si>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</si>
  <si>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</si>
  <si>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</si>
  <si>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</si>
  <si>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</si>
  <si>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</si>
  <si>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</si>
  <si>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</si>
  <si>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</si>
  <si>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</si>
  <si>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</si>
  <si>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</si>
  <si>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</si>
  <si>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</si>
  <si>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</si>
  <si>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</si>
  <si>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</si>
  <si>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</si>
  <si>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</si>
  <si>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</si>
  <si>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</si>
  <si>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</si>
  <si>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</si>
  <si>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</si>
  <si>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</si>
  <si>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</si>
  <si>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</si>
  <si>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</si>
  <si>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</si>
  <si>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</si>
  <si>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</si>
  <si>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</si>
  <si>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</si>
  <si>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</si>
  <si>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</si>
  <si>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</si>
  <si>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</si>
  <si>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</si>
  <si>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</si>
  <si>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</si>
  <si>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</si>
  <si>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</si>
  <si>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</si>
  <si>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</si>
  <si>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</si>
  <si>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</si>
  <si>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</si>
  <si>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</si>
  <si>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</si>
  <si>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</si>
  <si>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</si>
  <si>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</si>
  <si>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</si>
  <si>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</si>
  <si>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</si>
  <si>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</si>
  <si>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</si>
  <si>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</si>
  <si>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</si>
  <si>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</si>
  <si>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</si>
  <si>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</si>
  <si>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</si>
  <si>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</si>
  <si>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</si>
  <si>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</si>
  <si>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</si>
  <si>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</si>
  <si>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</si>
  <si>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</si>
  <si>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</si>
  <si>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</si>
  <si>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</si>
  <si>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</si>
  <si>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</si>
  <si>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</si>
  <si>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</si>
  <si>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</si>
  <si>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</si>
  <si>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</si>
  <si>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</si>
  <si>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</si>
  <si>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</si>
  <si>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</si>
  <si>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</si>
  <si>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</si>
  <si>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</si>
  <si>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</si>
  <si>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</si>
  <si>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</si>
  <si>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</si>
  <si>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</si>
  <si>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</si>
  <si>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</si>
  <si>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</si>
  <si>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</si>
  <si>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</si>
  <si>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</si>
  <si>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</si>
  <si>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</si>
  <si>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</si>
  <si>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</si>
  <si>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</si>
  <si>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</si>
  <si>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</si>
  <si>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</si>
  <si>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</si>
  <si>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</si>
  <si>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</si>
  <si>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</si>
  <si>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</si>
  <si>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</si>
  <si>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</si>
  <si>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</si>
  <si>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</si>
  <si>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</si>
  <si>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</si>
  <si>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</si>
  <si>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</si>
  <si>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</si>
  <si>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</si>
  <si>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</si>
  <si>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</si>
  <si>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</si>
  <si>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</si>
  <si>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</si>
  <si>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</si>
  <si>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</si>
  <si>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</si>
  <si>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</si>
  <si>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</si>
  <si>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</si>
  <si>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</si>
  <si>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</si>
  <si>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</si>
  <si>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</si>
  <si>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</si>
  <si>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</si>
  <si>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</si>
  <si>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</si>
  <si>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</si>
  <si>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</si>
  <si>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</si>
  <si>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</si>
  <si>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</si>
  <si>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</si>
  <si>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</si>
  <si>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</si>
  <si>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</si>
  <si>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</si>
  <si>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</si>
  <si>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</si>
  <si>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</si>
  <si>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</si>
  <si>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</si>
  <si>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</si>
  <si>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</si>
  <si>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</si>
  <si>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</si>
  <si>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</si>
  <si>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</si>
  <si>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</si>
  <si>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</si>
  <si>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</si>
  <si>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</si>
  <si>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</si>
  <si>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</si>
  <si>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</si>
  <si>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</si>
  <si>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</si>
  <si>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</si>
  <si>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</si>
  <si>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</si>
  <si>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</si>
  <si>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</si>
  <si>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</si>
  <si>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</si>
  <si>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</si>
  <si>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</si>
  <si>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</si>
  <si>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</si>
  <si>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</si>
  <si>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</si>
  <si>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</si>
  <si>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</si>
  <si>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</si>
  <si>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</si>
  <si>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</si>
  <si>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</si>
  <si>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</si>
  <si>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</si>
  <si>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</si>
  <si>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</si>
  <si>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</si>
  <si>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</si>
  <si>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</si>
  <si>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</si>
  <si>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</si>
  <si>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</si>
  <si>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</si>
  <si>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</si>
  <si>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</si>
  <si>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</si>
  <si>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</si>
  <si>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</si>
  <si>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</si>
  <si>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</si>
  <si>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</si>
  <si>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</si>
  <si>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</si>
  <si>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</si>
  <si>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</si>
  <si>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</si>
  <si>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</si>
  <si>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</si>
  <si>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</si>
  <si>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</si>
  <si>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</si>
  <si>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</si>
  <si>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</si>
  <si>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</si>
  <si>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</si>
  <si>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</si>
  <si>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</si>
  <si>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</si>
  <si>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</si>
  <si>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</si>
  <si>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</si>
  <si>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</si>
  <si>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</si>
  <si>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</si>
  <si>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</si>
  <si>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</si>
  <si>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</si>
  <si>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</si>
  <si>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</si>
  <si>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</si>
  <si>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</si>
  <si>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</si>
  <si>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</si>
  <si>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</si>
  <si>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</si>
  <si>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</si>
  <si>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</si>
  <si>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</si>
  <si>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</si>
  <si>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</si>
  <si>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</si>
  <si>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</si>
  <si>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</si>
  <si>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</si>
  <si>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</si>
  <si>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</si>
  <si>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</si>
  <si>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</si>
  <si>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</si>
  <si>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</si>
  <si>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</si>
  <si>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</si>
  <si>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</si>
  <si>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</si>
  <si>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</si>
  <si>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</si>
  <si>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</si>
  <si>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</si>
  <si>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</si>
  <si>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</si>
  <si>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</si>
  <si>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</si>
  <si>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</si>
  <si>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</si>
  <si>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</si>
  <si>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</si>
  <si>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</si>
  <si>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</si>
  <si>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</si>
  <si>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</si>
  <si>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</si>
  <si>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</si>
  <si>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</si>
  <si>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</si>
  <si>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</si>
  <si>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</si>
  <si>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</si>
  <si>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</si>
  <si>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</si>
  <si>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</si>
  <si>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</si>
  <si>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</si>
  <si>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</si>
  <si>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</si>
  <si>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</si>
  <si>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</si>
  <si>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</si>
  <si>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</si>
  <si>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</si>
  <si>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</si>
  <si>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</si>
  <si>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</si>
  <si>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</si>
  <si>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</si>
  <si>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</si>
  <si>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</si>
  <si>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</si>
  <si>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</si>
  <si>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</si>
  <si>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</si>
  <si>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</si>
  <si>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</si>
  <si>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</si>
  <si>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</si>
  <si>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</si>
  <si>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</si>
  <si>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</si>
  <si>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</si>
  <si>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</si>
  <si>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</si>
  <si>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</si>
  <si>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</si>
  <si>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</si>
  <si>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</si>
  <si>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</si>
  <si>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</si>
  <si>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</si>
  <si>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</si>
  <si>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</si>
  <si>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</si>
  <si>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</si>
  <si>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</si>
  <si>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</si>
  <si>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</si>
  <si>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</si>
  <si>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</si>
  <si>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</si>
  <si>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</si>
  <si>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</si>
  <si>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</si>
  <si>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</si>
  <si>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</si>
  <si>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</si>
  <si>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</si>
  <si>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</si>
  <si>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</si>
  <si>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</si>
  <si>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</si>
  <si>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</si>
  <si>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</si>
  <si>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</si>
  <si>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</si>
  <si>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</si>
  <si>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</si>
  <si>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</si>
  <si>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</si>
  <si>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</si>
  <si>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</si>
  <si>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</si>
  <si>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</si>
  <si>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</si>
  <si>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</si>
  <si>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</si>
  <si>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</si>
  <si>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</si>
  <si>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</si>
  <si>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</si>
  <si>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</si>
  <si>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</si>
  <si>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</si>
  <si>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</si>
  <si>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</si>
  <si>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</si>
  <si>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</si>
  <si>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</si>
  <si>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</si>
  <si>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</si>
  <si>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</si>
  <si>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</si>
  <si>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</si>
  <si>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</si>
  <si>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</si>
  <si>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</si>
  <si>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</si>
  <si>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</si>
  <si>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</si>
  <si>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</si>
  <si>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</si>
  <si>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</si>
  <si>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</si>
  <si>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</si>
  <si>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</si>
  <si>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</si>
  <si>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</si>
  <si>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</si>
  <si>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</si>
  <si>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</si>
  <si>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</si>
  <si>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</si>
  <si>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</si>
  <si>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</si>
  <si>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</si>
  <si>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</si>
  <si>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</si>
  <si>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</si>
  <si>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</si>
  <si>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</si>
  <si>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</si>
  <si>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</si>
  <si>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</si>
  <si>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</si>
  <si>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</si>
  <si>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</si>
  <si>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</si>
  <si>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</si>
  <si>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</si>
  <si>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</si>
  <si>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</si>
  <si>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</si>
  <si>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</si>
  <si>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</si>
  <si>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</si>
  <si>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</si>
  <si>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</si>
  <si>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</si>
  <si>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</si>
  <si>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</si>
  <si>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</si>
  <si>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</si>
  <si>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</si>
  <si>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</si>
  <si>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</si>
  <si>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</si>
  <si>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</si>
  <si>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</si>
  <si>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</si>
  <si>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</si>
  <si>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</si>
  <si>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</si>
  <si>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</si>
  <si>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</si>
  <si>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</si>
  <si>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</si>
  <si>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</si>
  <si>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</si>
  <si>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</si>
  <si>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</si>
  <si>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</si>
  <si>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</si>
  <si>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</si>
  <si>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</si>
  <si>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</si>
  <si>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</si>
  <si>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</si>
  <si>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</si>
  <si>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</si>
  <si>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</si>
  <si>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</si>
  <si>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</si>
  <si>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</si>
  <si>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</si>
  <si>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</si>
  <si>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</si>
  <si>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</si>
  <si>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</si>
  <si>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</si>
  <si>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</si>
  <si>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</si>
  <si>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</si>
  <si>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</si>
  <si>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</si>
  <si>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</si>
  <si>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</si>
  <si>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</si>
  <si>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</si>
  <si>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</si>
  <si>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</si>
  <si>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</si>
  <si>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</si>
  <si>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</si>
  <si>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</si>
  <si>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</si>
  <si>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</si>
  <si>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</si>
  <si>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</si>
  <si>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</si>
  <si>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</si>
  <si>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</si>
  <si>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</si>
  <si>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</si>
  <si>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</si>
  <si>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</si>
  <si>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</si>
  <si>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</si>
  <si>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</si>
  <si>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</si>
  <si>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</si>
  <si>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</si>
  <si>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</si>
  <si>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</si>
  <si>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</si>
  <si>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</si>
  <si>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</si>
  <si>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</si>
  <si>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</si>
  <si>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</si>
  <si>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</si>
  <si>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</si>
  <si>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</si>
  <si>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</si>
  <si>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</si>
  <si>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</si>
  <si>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</si>
  <si>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</si>
  <si>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</si>
  <si>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</si>
  <si>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</si>
  <si>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</si>
  <si>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</si>
  <si>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</si>
  <si>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</si>
  <si>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</si>
  <si>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</si>
  <si>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</si>
  <si>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</si>
  <si>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</si>
  <si>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</si>
  <si>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</si>
  <si>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</si>
  <si>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</si>
  <si>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</si>
  <si>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</si>
  <si>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</si>
  <si>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</si>
  <si>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</si>
  <si>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</si>
  <si>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</si>
  <si>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</si>
  <si>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</si>
  <si>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</si>
  <si>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</si>
  <si>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</si>
  <si>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</si>
  <si>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</si>
  <si>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</si>
  <si>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</si>
  <si>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</si>
  <si>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</si>
  <si>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</si>
  <si>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</si>
  <si>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</si>
  <si>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</si>
  <si>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</si>
  <si>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</si>
  <si>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</si>
  <si>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</si>
  <si>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</si>
  <si>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</si>
  <si>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</si>
  <si>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</si>
  <si>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</si>
  <si>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</si>
  <si>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</si>
  <si>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</si>
  <si>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</si>
  <si>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</si>
  <si>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</si>
  <si>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</si>
  <si>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</si>
  <si>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</si>
  <si>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</si>
  <si>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</si>
  <si>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</si>
  <si>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</si>
  <si>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</si>
  <si>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</si>
  <si>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</si>
  <si>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</si>
  <si>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</si>
  <si>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</si>
  <si>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</si>
  <si>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</si>
  <si>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</si>
  <si>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</si>
  <si>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</si>
  <si>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</si>
  <si>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</si>
  <si>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</si>
  <si>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</si>
  <si>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</si>
  <si>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</si>
  <si>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</si>
  <si>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</si>
  <si>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</si>
  <si>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</si>
  <si>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</si>
  <si>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</si>
  <si>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</si>
  <si>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</si>
  <si>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</si>
  <si>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</si>
  <si>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</si>
  <si>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</si>
  <si>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</si>
  <si>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</si>
  <si>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</si>
  <si>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</si>
  <si>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</si>
  <si>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</si>
  <si>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</si>
  <si>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</si>
  <si>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</si>
  <si>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</si>
  <si>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</si>
  <si>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</si>
  <si>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</si>
  <si>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</si>
  <si>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</si>
  <si>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</si>
  <si>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</si>
  <si>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</si>
  <si>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</si>
  <si>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</si>
  <si>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</si>
  <si>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</si>
  <si>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</si>
  <si>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</si>
  <si>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</si>
  <si>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</si>
  <si>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</si>
  <si>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</si>
  <si>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</si>
  <si>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</si>
  <si>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</si>
  <si>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</si>
  <si>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</si>
  <si>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</si>
  <si>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</si>
  <si>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</si>
  <si>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</si>
  <si>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</si>
  <si>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</si>
  <si>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</si>
  <si>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</si>
  <si>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</si>
  <si>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</si>
  <si>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</si>
  <si>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</si>
  <si>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</si>
  <si>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</si>
  <si>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</si>
  <si>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</si>
  <si>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</si>
  <si>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</si>
  <si>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</si>
  <si>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</si>
  <si>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</si>
  <si>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</si>
  <si>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</si>
  <si>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</si>
  <si>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</si>
  <si>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</si>
  <si>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</si>
  <si>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</si>
  <si>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</si>
  <si>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</si>
  <si>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</si>
  <si>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</si>
  <si>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</si>
  <si>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</si>
  <si>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</si>
  <si>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</si>
  <si>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</si>
  <si>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</si>
  <si>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</si>
  <si>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</si>
  <si>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</si>
  <si>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</si>
  <si>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</si>
  <si>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</si>
  <si>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</si>
  <si>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</si>
  <si>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</si>
  <si>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</si>
  <si>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</si>
  <si>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</si>
  <si>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</si>
  <si>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</si>
  <si>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</si>
  <si>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</si>
  <si>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</si>
  <si>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</si>
  <si>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</si>
  <si>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</si>
  <si>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</si>
  <si>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</si>
  <si>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</si>
  <si>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</si>
  <si>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</si>
  <si>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</si>
  <si>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</si>
  <si>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</si>
  <si>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</si>
  <si>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</si>
  <si>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</si>
  <si>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</si>
  <si>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</si>
  <si>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</si>
  <si>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</si>
  <si>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</si>
  <si>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</si>
  <si>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</si>
  <si>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</si>
  <si>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</si>
  <si>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</si>
  <si>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</si>
  <si>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</si>
  <si>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</si>
  <si>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</si>
  <si>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</si>
  <si>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</si>
  <si>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</si>
  <si>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</si>
  <si>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</si>
  <si>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</si>
  <si>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</si>
  <si>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</si>
  <si>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</si>
  <si>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</si>
  <si>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</si>
  <si>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</si>
  <si>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</si>
  <si>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</si>
  <si>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</si>
  <si>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</si>
  <si>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</si>
  <si>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</si>
  <si>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</si>
  <si>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</si>
  <si>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</si>
  <si>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</si>
  <si>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</si>
  <si>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</si>
  <si>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</si>
  <si>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</si>
  <si>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</si>
  <si>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</si>
  <si>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</si>
  <si>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</si>
  <si>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</si>
  <si>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</si>
  <si>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</si>
  <si>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</si>
  <si>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</si>
  <si>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</si>
  <si>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</si>
  <si>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</si>
  <si>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</si>
  <si>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</si>
  <si>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</si>
  <si>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</si>
  <si>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</si>
  <si>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</si>
  <si>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</si>
  <si>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</si>
  <si>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</si>
  <si>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</si>
  <si>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</si>
  <si>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</si>
  <si>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</si>
  <si>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</si>
  <si>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</si>
  <si>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</si>
  <si>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</si>
  <si>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</si>
  <si>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</si>
  <si>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</si>
  <si>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</si>
  <si>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</si>
  <si>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</si>
  <si>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</si>
  <si>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</si>
  <si>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</si>
  <si>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</si>
  <si>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</si>
  <si>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</si>
  <si>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</si>
  <si>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</si>
  <si>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</si>
  <si>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</si>
  <si>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</si>
  <si>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</si>
  <si>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</si>
  <si>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</si>
  <si>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</si>
  <si>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</si>
  <si>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</si>
  <si>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</si>
  <si>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</si>
  <si>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</si>
  <si>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</si>
  <si>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</si>
  <si>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</si>
  <si>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</si>
  <si>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</si>
  <si>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</si>
  <si>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</si>
  <si>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</si>
  <si>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</si>
  <si>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</si>
  <si>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</si>
  <si>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</si>
  <si>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</si>
  <si>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</si>
  <si>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</si>
  <si>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</si>
  <si>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</si>
  <si>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</si>
  <si>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</si>
  <si>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</si>
  <si>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</si>
  <si>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</si>
  <si>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</si>
  <si>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</si>
  <si>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</si>
  <si>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</si>
  <si>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</si>
  <si>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</si>
  <si>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</si>
  <si>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</si>
  <si>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</si>
  <si>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</si>
  <si>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</si>
  <si>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</si>
  <si>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</si>
  <si>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</si>
  <si>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</si>
  <si>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</si>
  <si>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</si>
  <si>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</si>
  <si>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</si>
  <si>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</si>
  <si>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</si>
  <si>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</si>
  <si>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</si>
  <si>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</si>
  <si>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</si>
  <si>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</si>
  <si>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</si>
  <si>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</si>
  <si>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</si>
  <si>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</si>
  <si>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</si>
  <si>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</si>
  <si>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</si>
  <si>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</si>
  <si>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</si>
  <si>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</si>
  <si>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</si>
  <si>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</si>
  <si>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</si>
  <si>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</si>
  <si>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</si>
  <si>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</si>
  <si>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</si>
  <si>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</si>
  <si>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</si>
  <si>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</si>
  <si>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</si>
  <si>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</si>
  <si>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</si>
  <si>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</si>
  <si>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</si>
  <si>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</si>
  <si>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</si>
  <si>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</si>
  <si>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</si>
  <si>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</si>
  <si>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</si>
  <si>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</si>
  <si>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</si>
  <si>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</si>
  <si>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</si>
  <si>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</si>
  <si>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</si>
  <si>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</si>
  <si>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</si>
  <si>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</si>
  <si>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</si>
  <si>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</si>
  <si>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</si>
  <si>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</si>
  <si>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</si>
  <si>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</si>
  <si>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</si>
  <si>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</si>
  <si>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</si>
  <si>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</si>
  <si>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</si>
  <si>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</si>
  <si>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</si>
  <si>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</si>
  <si>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</si>
  <si>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</si>
  <si>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</si>
  <si>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</si>
  <si>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</si>
  <si>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</si>
  <si>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</si>
  <si>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</si>
  <si>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</si>
  <si>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</si>
  <si>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</si>
  <si>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</si>
  <si>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</si>
  <si>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</si>
  <si>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</si>
  <si>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</si>
  <si>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</si>
  <si>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</si>
  <si>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</si>
  <si>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</si>
  <si>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</si>
  <si>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</si>
  <si>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</si>
  <si>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</si>
  <si>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</si>
  <si>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</si>
  <si>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</si>
  <si>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</si>
  <si>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</si>
  <si>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</si>
  <si>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</si>
  <si>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</si>
  <si>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</si>
  <si>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</si>
  <si>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</si>
  <si>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</si>
  <si>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</si>
  <si>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</si>
  <si>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</si>
  <si>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</si>
  <si>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</si>
  <si>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</si>
  <si>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</si>
  <si>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</si>
  <si>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</si>
  <si>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</si>
  <si>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</si>
  <si>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</si>
  <si>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</si>
  <si>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</si>
  <si>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</si>
  <si>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</si>
  <si>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</si>
  <si>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</si>
  <si>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</si>
  <si>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</si>
  <si>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</si>
  <si>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</si>
  <si>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</si>
  <si>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</si>
  <si>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</si>
  <si>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</si>
  <si>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</si>
  <si>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</si>
  <si>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</si>
  <si>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</si>
  <si>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</si>
  <si>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</si>
  <si>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</si>
  <si>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</si>
  <si>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</si>
  <si>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</si>
  <si>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</si>
  <si>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</si>
  <si>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</si>
  <si>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</si>
  <si>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</si>
  <si>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</si>
  <si>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</si>
  <si>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</si>
  <si>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</si>
  <si>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</si>
  <si>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</si>
  <si>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</si>
  <si>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</si>
  <si>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</si>
  <si>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</si>
  <si>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</si>
  <si>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</si>
  <si>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</si>
  <si>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</si>
  <si>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</si>
  <si>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</si>
  <si>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</si>
  <si>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</si>
  <si>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</si>
  <si>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</si>
  <si>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</si>
  <si>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</si>
  <si>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</si>
  <si>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</si>
  <si>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</si>
  <si>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</si>
  <si>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</si>
  <si>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</si>
  <si>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</si>
  <si>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</si>
  <si>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</si>
  <si>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</si>
  <si>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</si>
  <si>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</si>
  <si>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</si>
  <si>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</si>
  <si>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</si>
  <si>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</si>
  <si>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</si>
  <si>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</si>
  <si>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</si>
  <si>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</si>
  <si>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</si>
  <si>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</si>
  <si>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</si>
  <si>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</si>
  <si>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</si>
  <si>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</si>
  <si>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</si>
  <si>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</si>
  <si>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</si>
  <si>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</si>
  <si>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</si>
  <si>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</si>
  <si>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</si>
  <si>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</si>
  <si>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</si>
  <si>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</si>
  <si>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</si>
  <si>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</si>
  <si>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</si>
  <si>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</si>
  <si>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</si>
  <si>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</si>
  <si>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</si>
  <si>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</si>
  <si>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</si>
  <si>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</si>
  <si>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</si>
  <si>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</si>
  <si>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</si>
  <si>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</si>
  <si>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</si>
  <si>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</si>
  <si>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</si>
  <si>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</si>
  <si>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</si>
  <si>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</si>
  <si>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</si>
  <si>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</si>
  <si>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</si>
  <si>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</si>
  <si>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</si>
  <si>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</si>
  <si>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</si>
  <si>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</si>
  <si>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</si>
  <si>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</si>
  <si>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</si>
  <si>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</si>
  <si>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</si>
  <si>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</si>
  <si>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</si>
  <si>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</si>
  <si>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</si>
  <si>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</si>
  <si>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</si>
  <si>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</si>
  <si>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</si>
  <si>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</si>
  <si>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</si>
  <si>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</si>
  <si>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</si>
  <si>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</si>
  <si>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</si>
  <si>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</si>
  <si>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</si>
  <si>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</si>
  <si>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</si>
  <si>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</si>
  <si>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</si>
  <si>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</si>
  <si>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</si>
  <si>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</si>
  <si>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</si>
  <si>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</si>
  <si>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</si>
  <si>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</si>
  <si>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</si>
  <si>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</si>
  <si>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</si>
  <si>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</si>
  <si>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</si>
  <si>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</si>
  <si>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</si>
  <si>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</si>
  <si>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</si>
  <si>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</si>
  <si>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</si>
  <si>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</si>
  <si>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</si>
  <si>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</si>
  <si>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</si>
  <si>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</si>
  <si>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</si>
  <si>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</si>
  <si>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</si>
  <si>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</si>
  <si>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</si>
  <si>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</si>
  <si>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</si>
  <si>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</si>
  <si>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</si>
  <si>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</si>
  <si>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</si>
  <si>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</si>
  <si>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</si>
  <si>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</si>
  <si>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</si>
  <si>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</si>
  <si>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</si>
  <si>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</si>
  <si>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</si>
  <si>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</si>
  <si>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</si>
  <si>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</si>
  <si>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</si>
  <si>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</si>
  <si>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</si>
  <si>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</si>
  <si>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</si>
  <si>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</si>
  <si>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</si>
  <si>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</si>
  <si>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</si>
  <si>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</si>
  <si>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</si>
  <si>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</si>
  <si>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</si>
  <si>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</si>
  <si>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</si>
  <si>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</si>
  <si>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</si>
  <si>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</si>
  <si>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</si>
  <si>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</si>
  <si>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</si>
  <si>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</si>
  <si>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</si>
  <si>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</si>
  <si>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</si>
  <si>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</si>
  <si>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</si>
  <si>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</si>
  <si>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</si>
  <si>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</si>
  <si>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</si>
  <si>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</si>
  <si>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</si>
  <si>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</si>
  <si>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</si>
  <si>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</si>
  <si>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</si>
  <si>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</si>
  <si>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</si>
  <si>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</si>
  <si>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</si>
  <si>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</si>
  <si>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</si>
  <si>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</si>
  <si>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</si>
  <si>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</si>
  <si>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</si>
  <si>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</si>
  <si>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</si>
  <si>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</si>
  <si>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</si>
  <si>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</si>
  <si>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</si>
  <si>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</si>
  <si>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</si>
  <si>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</si>
  <si>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</si>
  <si>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</si>
  <si>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</si>
  <si>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</si>
  <si>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</si>
  <si>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</si>
  <si>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</si>
  <si>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</si>
  <si>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</si>
  <si>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</si>
  <si>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</si>
  <si>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</si>
  <si>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</si>
  <si>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</si>
  <si>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</si>
  <si>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</si>
  <si>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</si>
  <si>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</si>
  <si>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</si>
  <si>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</si>
  <si>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</si>
  <si>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</si>
  <si>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</si>
  <si>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</si>
  <si>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</si>
  <si>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</si>
  <si>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</si>
  <si>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</si>
  <si>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</si>
  <si>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</si>
  <si>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</si>
  <si>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</si>
  <si>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</si>
  <si>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</si>
  <si>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</si>
  <si>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</si>
  <si>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</si>
  <si>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</si>
  <si>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</si>
  <si>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</si>
  <si>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</si>
  <si>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</si>
  <si>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</si>
  <si>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</si>
  <si>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</si>
  <si>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</si>
  <si>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</si>
  <si>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</si>
  <si>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</si>
  <si>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</si>
  <si>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</si>
  <si>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</si>
  <si>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</si>
  <si>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</si>
  <si>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</si>
  <si>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</si>
  <si>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</si>
  <si>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</si>
  <si>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</si>
  <si>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</si>
  <si>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</si>
  <si>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</si>
  <si>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</si>
  <si>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</si>
  <si>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</si>
  <si>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</si>
  <si>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</si>
  <si>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</si>
  <si>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</si>
  <si>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</si>
  <si>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</si>
  <si>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</si>
  <si>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</si>
  <si>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</si>
  <si>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</si>
  <si>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</si>
  <si>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</si>
  <si>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</si>
  <si>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</si>
  <si>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</si>
  <si>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</si>
  <si>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</si>
  <si>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</si>
  <si>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</si>
  <si>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</si>
  <si>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</si>
  <si>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</si>
  <si>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</si>
  <si>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</si>
  <si>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</si>
  <si>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</si>
  <si>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</si>
  <si>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</si>
  <si>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</si>
  <si>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</si>
  <si>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</si>
  <si>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</si>
  <si>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</si>
  <si>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</si>
  <si>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</si>
  <si>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</si>
  <si>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</si>
  <si>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</si>
  <si>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</si>
  <si>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</si>
  <si>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</si>
  <si>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</si>
  <si>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</si>
  <si>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</si>
  <si>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</si>
  <si>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</si>
  <si>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</si>
  <si>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</si>
  <si>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</si>
  <si>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</si>
  <si>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</si>
  <si>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</si>
  <si>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</si>
  <si>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</si>
  <si>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</si>
  <si>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</si>
  <si>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</si>
  <si>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</si>
  <si>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</si>
  <si>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</si>
  <si>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</si>
  <si>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</si>
  <si>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</si>
  <si>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</si>
  <si>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</si>
  <si>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</si>
  <si>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</si>
  <si>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</si>
  <si>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</si>
  <si>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</si>
  <si>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</si>
  <si>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</si>
  <si>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</si>
  <si>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</si>
  <si>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</si>
  <si>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</si>
  <si>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</si>
  <si>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</si>
  <si>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</si>
  <si>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</si>
  <si>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</si>
  <si>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</si>
  <si>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</si>
  <si>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</si>
  <si>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</si>
  <si>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</si>
  <si>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</si>
  <si>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</si>
  <si>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</si>
  <si>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</si>
  <si>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</si>
  <si>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</si>
  <si>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</si>
  <si>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</si>
  <si>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</si>
  <si>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</si>
  <si>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</si>
  <si>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</si>
  <si>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</si>
  <si>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</si>
  <si>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</si>
  <si>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</si>
  <si>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</si>
  <si>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</si>
  <si>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</si>
  <si>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</si>
  <si>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</si>
  <si>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</si>
  <si>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</si>
  <si>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</si>
  <si>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</si>
  <si>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</si>
  <si>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</si>
  <si>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</si>
  <si>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</si>
  <si>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</si>
  <si>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</si>
  <si>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</si>
  <si>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</si>
  <si>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</si>
  <si>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</si>
  <si>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</si>
  <si>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</si>
  <si>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</si>
  <si>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</si>
  <si>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</si>
  <si>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</si>
  <si>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</si>
  <si>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</si>
  <si>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</si>
  <si>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</si>
  <si>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</si>
  <si>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</si>
  <si>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</si>
  <si>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</si>
  <si>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</si>
  <si>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</si>
  <si>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</si>
  <si>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</si>
  <si>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</si>
  <si>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</si>
  <si>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</si>
  <si>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</si>
  <si>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</si>
  <si>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</si>
  <si>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</si>
  <si>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</si>
  <si>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</si>
  <si>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</si>
  <si>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</si>
  <si>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</si>
  <si>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</si>
  <si>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</si>
  <si>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</si>
  <si>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</si>
  <si>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</si>
  <si>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</si>
  <si>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</si>
  <si>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</si>
  <si>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</si>
  <si>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</si>
  <si>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</si>
  <si>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</si>
  <si>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</si>
  <si>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</si>
  <si>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</si>
  <si>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</si>
  <si>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</si>
  <si>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</si>
  <si>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</si>
  <si>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</si>
  <si>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</si>
  <si>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</si>
  <si>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</si>
  <si>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</si>
  <si>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</si>
  <si>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</si>
  <si>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</si>
  <si>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</si>
  <si>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</si>
  <si>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</si>
  <si>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</si>
  <si>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</si>
  <si>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</si>
  <si>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</si>
  <si>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</si>
  <si>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</si>
  <si>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</si>
  <si>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</si>
  <si>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</si>
  <si>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</si>
  <si>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</si>
  <si>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</si>
  <si>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</si>
  <si>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</si>
  <si>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</si>
  <si>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</si>
  <si>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</si>
  <si>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</si>
  <si>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</si>
  <si>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</si>
  <si>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</si>
  <si>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</si>
  <si>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</si>
  <si>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</si>
  <si>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</si>
  <si>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</si>
  <si>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</si>
  <si>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</si>
  <si>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</si>
  <si>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</si>
  <si>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</si>
  <si>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</si>
  <si>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</si>
  <si>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</si>
  <si>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</si>
  <si>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</si>
  <si>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</si>
  <si>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</si>
  <si>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</si>
  <si>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</si>
  <si>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</si>
  <si>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</si>
  <si>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</si>
  <si>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</si>
  <si>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</si>
  <si>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</si>
  <si>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</si>
  <si>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</si>
  <si>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</si>
  <si>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</si>
  <si>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</si>
  <si>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</si>
  <si>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</si>
  <si>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</si>
  <si>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</si>
  <si>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</si>
  <si>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</si>
  <si>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</si>
  <si>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</si>
  <si>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</si>
  <si>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</si>
  <si>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</si>
  <si>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</si>
  <si>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</si>
  <si>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</si>
  <si>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</si>
  <si>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</si>
  <si>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</si>
  <si>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</si>
  <si>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</si>
  <si>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</si>
  <si>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</si>
  <si>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</si>
  <si>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</si>
  <si>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</si>
  <si>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</si>
  <si>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</si>
  <si>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</si>
  <si>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</si>
  <si>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</si>
  <si>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</si>
  <si>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</si>
  <si>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</si>
  <si>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</si>
  <si>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</si>
  <si>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</si>
  <si>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</si>
  <si>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</si>
  <si>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</si>
  <si>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</si>
  <si>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</si>
  <si>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</si>
  <si>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</si>
  <si>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</si>
  <si>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</si>
  <si>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</si>
  <si>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</si>
  <si>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</si>
  <si>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</si>
  <si>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</si>
  <si>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</si>
  <si>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</si>
  <si>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</si>
  <si>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</si>
  <si>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</si>
  <si>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</si>
  <si>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</si>
  <si>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</si>
  <si>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</si>
  <si>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</si>
  <si>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</si>
  <si>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</si>
  <si>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</si>
  <si>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</si>
  <si>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</si>
  <si>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</si>
  <si>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</si>
  <si>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</si>
  <si>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</si>
  <si>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</si>
  <si>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</si>
  <si>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</si>
  <si>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</si>
  <si>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</si>
  <si>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</si>
  <si>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</si>
  <si>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</si>
  <si>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</si>
  <si>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</si>
  <si>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</si>
  <si>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</si>
  <si>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</si>
  <si>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</si>
  <si>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</si>
  <si>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</si>
  <si>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</si>
  <si>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</si>
  <si>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</si>
  <si>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</si>
  <si>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</si>
  <si>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</si>
  <si>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</si>
  <si>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</si>
  <si>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</si>
  <si>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</si>
  <si>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</si>
  <si>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</si>
  <si>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</si>
  <si>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</si>
  <si>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</si>
  <si>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</si>
  <si>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</si>
  <si>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</si>
  <si>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</si>
  <si>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</si>
  <si>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</si>
  <si>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</si>
  <si>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</si>
  <si>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</si>
  <si>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</si>
  <si>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</si>
  <si>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</si>
  <si>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</si>
  <si>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</si>
  <si>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</si>
  <si>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</si>
  <si>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</si>
  <si>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</si>
  <si>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</si>
  <si>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</si>
  <si>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</si>
  <si>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</si>
  <si>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</si>
  <si>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</si>
  <si>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</si>
  <si>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</si>
  <si>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</si>
  <si>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</si>
  <si>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</si>
  <si>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</si>
  <si>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</si>
  <si>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</si>
  <si>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</si>
  <si>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</si>
  <si>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</si>
  <si>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</si>
  <si>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</si>
  <si>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</si>
  <si>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</si>
  <si>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</si>
  <si>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</si>
  <si>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</si>
  <si>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</si>
  <si>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</si>
  <si>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</si>
  <si>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</si>
  <si>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</si>
  <si>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</si>
  <si>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</si>
  <si>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</si>
  <si>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</si>
  <si>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</si>
  <si>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</si>
  <si>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</si>
  <si>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</si>
  <si>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</si>
  <si>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</si>
  <si>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</si>
  <si>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</si>
  <si>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</si>
  <si>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</si>
  <si>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</si>
  <si>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</si>
  <si>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</si>
  <si>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</si>
  <si>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</si>
  <si>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</si>
  <si>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</si>
  <si>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</si>
  <si>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</si>
  <si>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</si>
  <si>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</si>
  <si>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</si>
  <si>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</si>
  <si>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</si>
  <si>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</si>
  <si>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</si>
  <si>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</si>
  <si>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</si>
  <si>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</si>
  <si>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</si>
  <si>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</si>
  <si>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</si>
  <si>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</si>
  <si>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</si>
  <si>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</si>
  <si>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</si>
  <si>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</si>
  <si>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</si>
  <si>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</si>
  <si>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</si>
  <si>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</si>
  <si>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</si>
  <si>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</si>
  <si>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</si>
  <si>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</si>
  <si>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</si>
  <si>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</si>
  <si>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</si>
  <si>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</si>
  <si>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</si>
  <si>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</si>
  <si>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</si>
  <si>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</si>
  <si>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</si>
  <si>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</si>
  <si>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</si>
  <si>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</si>
  <si>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</si>
  <si>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</si>
  <si>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</si>
  <si>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</si>
  <si>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</si>
  <si>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</si>
  <si>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</si>
  <si>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</si>
  <si>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</si>
  <si>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</si>
  <si>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</si>
  <si>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</si>
  <si>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</si>
  <si>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</si>
  <si>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</si>
  <si>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</si>
  <si>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</si>
  <si>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</si>
  <si>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</si>
  <si>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</si>
  <si>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</si>
  <si>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</si>
  <si>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</si>
  <si>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</si>
  <si>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</si>
  <si>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</si>
  <si>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</si>
  <si>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</si>
  <si>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</si>
  <si>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</si>
  <si>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</si>
  <si>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</si>
  <si>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</si>
  <si>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</si>
  <si>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</si>
  <si>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</si>
  <si>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</si>
  <si>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</si>
  <si>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</si>
  <si>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</si>
  <si>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</si>
  <si>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</si>
  <si>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</si>
  <si>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</si>
  <si>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</si>
  <si>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</si>
  <si>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</si>
  <si>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</si>
  <si>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</si>
  <si>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</si>
  <si>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</si>
  <si>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</si>
  <si>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</si>
  <si>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</si>
  <si>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</si>
  <si>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</si>
  <si>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</si>
  <si>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</si>
  <si>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</si>
  <si>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</si>
  <si>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</si>
  <si>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</si>
  <si>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</si>
  <si>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</si>
  <si>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</si>
  <si>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</si>
  <si>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</si>
  <si>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</si>
  <si>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</si>
  <si>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</si>
  <si>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</si>
  <si>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</si>
  <si>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</si>
  <si>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</si>
  <si>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</si>
  <si>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</si>
  <si>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</si>
  <si>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</si>
  <si>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</si>
  <si>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</si>
  <si>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</si>
  <si>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</si>
  <si>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</si>
  <si>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</si>
  <si>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</si>
  <si>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</si>
  <si>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</si>
  <si>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</si>
  <si>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</si>
  <si>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</si>
  <si>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</si>
  <si>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</si>
  <si>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</si>
  <si>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</si>
  <si>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</si>
  <si>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</si>
  <si>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</si>
  <si>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</si>
  <si>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</si>
  <si>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</si>
  <si>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</si>
  <si>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</si>
  <si>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</si>
  <si>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</si>
  <si>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</si>
  <si>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</si>
  <si>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</si>
  <si>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</si>
  <si>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</si>
  <si>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</si>
  <si>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</si>
  <si>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</si>
  <si>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</si>
  <si>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</si>
  <si>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</si>
  <si>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</si>
  <si>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</si>
  <si>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</si>
  <si>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</si>
  <si>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</si>
  <si>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</si>
  <si>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</si>
  <si>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</si>
  <si>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</si>
  <si>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</si>
  <si>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</si>
  <si>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</si>
  <si>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</si>
  <si>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</si>
  <si>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</si>
  <si>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</si>
  <si>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</si>
  <si>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</si>
  <si>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</si>
  <si>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</si>
  <si>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</si>
  <si>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</si>
  <si>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</si>
  <si>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</si>
  <si>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</si>
  <si>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</si>
  <si>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</si>
  <si>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</si>
  <si>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</si>
  <si>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</si>
  <si>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</si>
  <si>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</si>
  <si>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</si>
  <si>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</si>
  <si>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</si>
  <si>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</si>
  <si>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</si>
  <si>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</si>
  <si>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</si>
  <si>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</si>
  <si>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</si>
  <si>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</si>
  <si>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</si>
  <si>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</si>
  <si>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</si>
  <si>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</si>
  <si>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</si>
  <si>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</si>
  <si>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</si>
  <si>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</si>
  <si>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</si>
  <si>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</si>
  <si>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</si>
  <si>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</si>
  <si>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</si>
  <si>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</si>
  <si>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</si>
  <si>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</si>
  <si>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</si>
  <si>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</si>
  <si>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</si>
  <si>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</si>
  <si>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</si>
  <si>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</si>
  <si>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</si>
  <si>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</si>
  <si>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</si>
  <si>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</si>
  <si>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</si>
  <si>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</si>
  <si>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</si>
  <si>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</si>
  <si>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</si>
  <si>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</si>
  <si>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</si>
  <si>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</si>
  <si>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</si>
  <si>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</si>
  <si>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</si>
  <si>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</si>
  <si>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</si>
  <si>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</si>
  <si>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</si>
  <si>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</si>
  <si>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</si>
  <si>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</si>
  <si>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</si>
  <si>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</si>
  <si>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</si>
  <si>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</si>
  <si>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</si>
  <si>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</si>
  <si>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</si>
  <si>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</si>
  <si>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</si>
  <si>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</si>
  <si>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</si>
  <si>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</si>
  <si>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</si>
  <si>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</si>
  <si>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</si>
  <si>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</si>
  <si>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</si>
  <si>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</si>
  <si>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</si>
  <si>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</si>
  <si>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</si>
  <si>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</si>
  <si>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</si>
  <si>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</si>
  <si>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</si>
  <si>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</si>
  <si>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</si>
  <si>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</si>
  <si>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</si>
  <si>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</si>
  <si>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</si>
  <si>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</si>
  <si>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</si>
  <si>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</si>
  <si>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</si>
  <si>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</si>
  <si>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</si>
  <si>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</si>
  <si>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</si>
  <si>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</si>
  <si>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</si>
  <si>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</si>
  <si>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</si>
  <si>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</si>
  <si>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</si>
  <si>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</si>
  <si>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</si>
  <si>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</si>
  <si>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</si>
  <si>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</si>
  <si>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</si>
  <si>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</si>
  <si>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</si>
  <si>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</si>
  <si>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</si>
  <si>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</si>
  <si>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</si>
  <si>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</si>
  <si>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</si>
  <si>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</si>
  <si>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</si>
  <si>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</si>
  <si>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</si>
  <si>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</si>
  <si>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</si>
  <si>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</si>
  <si>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</si>
  <si>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</si>
  <si>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</si>
  <si>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</si>
  <si>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</si>
  <si>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</si>
  <si>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</si>
  <si>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</si>
  <si>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</si>
  <si>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</si>
  <si>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</si>
  <si>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</si>
  <si>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</si>
  <si>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</si>
  <si>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</si>
  <si>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</si>
  <si>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</si>
  <si>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</si>
  <si>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</si>
  <si>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</si>
  <si>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</si>
  <si>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</si>
  <si>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</si>
  <si>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</si>
  <si>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</si>
  <si>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</si>
  <si>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</si>
  <si>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</si>
  <si>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</si>
  <si>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</si>
  <si>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</si>
  <si>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</si>
  <si>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</si>
  <si>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</si>
  <si>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</si>
  <si>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</si>
  <si>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</si>
  <si>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</si>
  <si>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</si>
  <si>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</si>
  <si>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</si>
  <si>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</si>
  <si>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</si>
  <si>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</si>
  <si>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</si>
  <si>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</si>
  <si>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</si>
  <si>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</si>
  <si>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</si>
  <si>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</si>
  <si>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</si>
  <si>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</si>
  <si>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</si>
  <si>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</si>
  <si>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</si>
  <si>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</si>
  <si>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</si>
  <si>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</si>
  <si>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</si>
  <si>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</si>
  <si>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</si>
  <si>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</si>
  <si>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</si>
  <si>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</si>
  <si>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</si>
  <si>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</si>
  <si>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</si>
  <si>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</si>
  <si>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</si>
  <si>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</si>
  <si>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</si>
  <si>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</si>
  <si>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</si>
  <si>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</si>
  <si>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</si>
  <si>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</si>
  <si>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</si>
  <si>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</si>
  <si>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</si>
  <si>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</si>
  <si>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</si>
  <si>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</si>
  <si>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</si>
  <si>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</si>
  <si>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</si>
  <si>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</si>
  <si>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</si>
  <si>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</si>
  <si>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</si>
  <si>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</si>
  <si>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</si>
  <si>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</si>
  <si>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</si>
  <si>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</si>
  <si>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</si>
  <si>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</si>
  <si>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</si>
  <si>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</si>
  <si>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</si>
  <si>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</si>
  <si>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</si>
  <si>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</si>
  <si>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</si>
  <si>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</si>
  <si>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</si>
  <si>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</si>
  <si>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</si>
  <si>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</si>
  <si>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</si>
  <si>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</si>
  <si>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</si>
  <si>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</si>
  <si>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</si>
  <si>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</si>
  <si>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</si>
  <si>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</si>
  <si>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</si>
  <si>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</si>
  <si>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</si>
  <si>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</si>
  <si>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</si>
  <si>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</si>
  <si>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</si>
  <si>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</si>
  <si>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</si>
  <si>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</si>
  <si>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</si>
  <si>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</si>
  <si>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</si>
  <si>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</si>
  <si>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</si>
  <si>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</si>
  <si>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</si>
  <si>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</si>
  <si>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</si>
  <si>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</si>
  <si>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</si>
  <si>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</si>
  <si>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</si>
  <si>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</si>
  <si>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</si>
  <si>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</si>
  <si>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</si>
  <si>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</si>
  <si>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</si>
  <si>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</si>
  <si>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</si>
  <si>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</si>
  <si>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</si>
  <si>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</si>
  <si>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</si>
  <si>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</si>
  <si>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</si>
  <si>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</si>
  <si>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</si>
  <si>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</si>
  <si>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</si>
  <si>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</si>
  <si>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</si>
  <si>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</si>
  <si>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</si>
  <si>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</si>
  <si>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</si>
  <si>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</si>
  <si>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</si>
  <si>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</si>
  <si>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</si>
  <si>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</si>
  <si>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</si>
  <si>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</si>
  <si>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</si>
  <si>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</si>
  <si>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</si>
  <si>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</si>
  <si>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</si>
  <si>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</si>
  <si>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</si>
  <si>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</si>
  <si>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</si>
  <si>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</si>
  <si>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</si>
  <si>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</si>
  <si>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</si>
  <si>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</si>
  <si>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</si>
  <si>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</si>
  <si>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</si>
  <si>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</si>
  <si>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</si>
  <si>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</si>
  <si>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</si>
  <si>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</si>
  <si>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</si>
  <si>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</si>
  <si>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</si>
  <si>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</si>
  <si>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</si>
  <si>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</si>
  <si>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</si>
  <si>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</si>
  <si>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</si>
  <si>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</si>
  <si>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</si>
  <si>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</si>
  <si>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</si>
  <si>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</si>
  <si>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</si>
  <si>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</si>
  <si>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</si>
  <si>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</si>
  <si>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</si>
  <si>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</si>
  <si>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</si>
  <si>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</si>
  <si>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</si>
  <si>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</si>
  <si>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</si>
  <si>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</si>
  <si>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</si>
  <si>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</si>
  <si>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</si>
  <si>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</si>
  <si>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</si>
  <si>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</si>
  <si>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</si>
  <si>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</si>
  <si>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</si>
  <si>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</si>
  <si>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</si>
  <si>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</si>
  <si>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</si>
  <si>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</si>
  <si>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</si>
  <si>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</si>
  <si>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</si>
  <si>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</si>
  <si>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</si>
  <si>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</si>
  <si>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</si>
  <si>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</si>
  <si>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</si>
  <si>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</si>
  <si>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</si>
  <si>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</si>
  <si>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</si>
  <si>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</si>
  <si>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</si>
  <si>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</si>
  <si>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</si>
  <si>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</si>
  <si>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</si>
  <si>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</si>
  <si>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</si>
  <si>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</si>
  <si>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</si>
  <si>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</si>
  <si>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</si>
  <si>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</si>
  <si>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</si>
  <si>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</si>
  <si>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</si>
  <si>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</si>
  <si>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</si>
  <si>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</si>
  <si>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</si>
  <si>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</si>
  <si>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</si>
  <si>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</si>
  <si>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</si>
  <si>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</si>
  <si>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</si>
  <si>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</si>
  <si>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</si>
  <si>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</si>
  <si>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</si>
  <si>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</si>
  <si>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</si>
  <si>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</si>
  <si>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</si>
  <si>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</si>
  <si>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</si>
  <si>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</si>
  <si>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</si>
  <si>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</si>
  <si>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</si>
  <si>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</si>
  <si>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</si>
  <si>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</si>
  <si>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</si>
  <si>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</si>
  <si>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</si>
  <si>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</si>
  <si>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</si>
  <si>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</si>
  <si>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</si>
  <si>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</si>
  <si>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</si>
  <si>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</si>
  <si>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</si>
  <si>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</si>
  <si>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</si>
  <si>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</si>
  <si>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</si>
  <si>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</si>
  <si>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</si>
  <si>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</si>
  <si>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</si>
  <si>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</si>
  <si>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</si>
  <si>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</si>
  <si>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</si>
  <si>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</si>
  <si>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</si>
  <si>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</si>
  <si>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</si>
  <si>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</si>
  <si>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</si>
  <si>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</si>
  <si>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</si>
  <si>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</si>
  <si>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</si>
  <si>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</si>
  <si>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</si>
  <si>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</si>
  <si>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</si>
  <si>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</si>
  <si>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</si>
  <si>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</si>
  <si>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</si>
  <si>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</si>
  <si>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</si>
  <si>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</si>
  <si>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</si>
  <si>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</si>
  <si>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</si>
  <si>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</si>
  <si>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</si>
  <si>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</si>
  <si>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</si>
  <si>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</si>
  <si>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</si>
  <si>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</si>
  <si>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</si>
  <si>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</si>
  <si>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</si>
  <si>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</si>
  <si>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</si>
  <si>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</si>
  <si>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</si>
  <si>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</si>
  <si>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</si>
  <si>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</si>
  <si>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</si>
  <si>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</si>
  <si>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</si>
  <si>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</si>
  <si>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</si>
  <si>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</si>
  <si>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</si>
  <si>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</si>
  <si>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</si>
  <si>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</si>
  <si>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</si>
  <si>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</si>
  <si>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</si>
  <si>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</si>
  <si>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</si>
  <si>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</si>
  <si>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</si>
  <si>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</si>
  <si>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</si>
  <si>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</si>
  <si>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</si>
  <si>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</si>
  <si>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</si>
  <si>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</si>
  <si>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</si>
  <si>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</si>
  <si>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</si>
  <si>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</si>
  <si>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</si>
  <si>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</si>
  <si>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</si>
  <si>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</si>
  <si>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</si>
  <si>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</si>
  <si>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</si>
  <si>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</si>
  <si>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</si>
  <si>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</si>
  <si>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</si>
  <si>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</si>
  <si>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</si>
  <si>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</si>
  <si>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</si>
  <si>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</si>
  <si>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</si>
  <si>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</si>
  <si>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</si>
  <si>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</si>
  <si>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</si>
  <si>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</si>
  <si>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</si>
  <si>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</si>
  <si>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</si>
  <si>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</si>
  <si>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</si>
  <si>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</si>
  <si>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</si>
  <si>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</si>
  <si>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</si>
  <si>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</si>
  <si>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</si>
  <si>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</si>
  <si>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</si>
  <si>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</si>
  <si>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</si>
  <si>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</si>
  <si>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</si>
  <si>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</si>
  <si>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</si>
  <si>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</si>
  <si>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</si>
  <si>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</si>
  <si>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</si>
  <si>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</si>
  <si>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</si>
  <si>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</si>
  <si>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</si>
  <si>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</si>
  <si>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</si>
  <si>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</si>
  <si>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</si>
  <si>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</si>
  <si>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</si>
  <si>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</si>
  <si>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</si>
  <si>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</si>
  <si>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</si>
  <si>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</si>
  <si>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</si>
  <si>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</si>
  <si>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</si>
  <si>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</si>
  <si>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</si>
  <si>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</si>
  <si>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</si>
  <si>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</si>
  <si>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</si>
  <si>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</si>
  <si>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</si>
  <si>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</si>
  <si>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</si>
  <si>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</si>
  <si>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</si>
  <si>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</si>
  <si>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</si>
  <si>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</si>
  <si>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</si>
  <si>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</si>
  <si>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</si>
  <si>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</si>
  <si>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</si>
  <si>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</si>
  <si>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</si>
  <si>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</si>
  <si>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</si>
  <si>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</si>
  <si>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</si>
  <si>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</si>
  <si>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</si>
  <si>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</si>
  <si>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</si>
  <si>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</si>
  <si>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</si>
  <si>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</si>
  <si>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</si>
  <si>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</si>
  <si>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</si>
  <si>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</si>
  <si>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</si>
  <si>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</si>
  <si>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</si>
  <si>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</si>
  <si>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</si>
  <si>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</si>
  <si>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</si>
  <si>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</si>
  <si>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</si>
  <si>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</si>
  <si>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</si>
  <si>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</si>
  <si>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</si>
  <si>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</si>
  <si>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</si>
  <si>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</si>
  <si>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</si>
  <si>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</si>
  <si>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</si>
  <si>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</si>
  <si>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</si>
  <si>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</si>
  <si>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</si>
  <si>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</si>
  <si>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</si>
  <si>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</si>
  <si>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</si>
  <si>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</si>
  <si>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</si>
  <si>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</si>
  <si>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</si>
  <si>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</si>
  <si>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</si>
  <si>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</si>
  <si>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</si>
  <si>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</si>
  <si>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</si>
  <si>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</si>
  <si>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</si>
  <si>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</si>
  <si>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</si>
  <si>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</si>
  <si>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</si>
  <si>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</si>
  <si>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</si>
  <si>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</si>
  <si>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</si>
  <si>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</si>
  <si>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</si>
  <si>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</si>
  <si>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</si>
  <si>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</si>
  <si>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</si>
  <si>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</si>
  <si>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</si>
  <si>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</si>
  <si>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</si>
  <si>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</si>
  <si>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</si>
  <si>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</si>
  <si>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</si>
  <si>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</si>
  <si>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</si>
  <si>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</si>
  <si>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</si>
  <si>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</si>
  <si>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</si>
  <si>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</si>
  <si>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</si>
  <si>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</si>
  <si>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</si>
  <si>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</si>
  <si>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</si>
  <si>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</si>
  <si>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</si>
  <si>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</si>
  <si>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</si>
  <si>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</si>
  <si>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</si>
  <si>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</si>
  <si>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</si>
  <si>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</si>
  <si>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</si>
  <si>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</si>
  <si>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</si>
  <si>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</si>
  <si>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</si>
  <si>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</si>
  <si>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</si>
  <si>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</si>
  <si>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</si>
  <si>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</si>
  <si>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</si>
  <si>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</si>
  <si>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</si>
  <si>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</si>
  <si>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</si>
  <si>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</si>
  <si>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</si>
  <si>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</si>
  <si>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</si>
  <si>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</si>
  <si>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</si>
  <si>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</si>
  <si>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</si>
  <si>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</si>
  <si>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</si>
  <si>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</si>
  <si>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</si>
  <si>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</si>
  <si>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</si>
  <si>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</si>
  <si>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</si>
  <si>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</si>
  <si>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</si>
  <si>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</si>
  <si>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</si>
  <si>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</si>
  <si>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</si>
  <si>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</si>
  <si>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</si>
  <si>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</si>
  <si>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</si>
  <si>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</si>
  <si>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</si>
  <si>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</si>
  <si>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</si>
  <si>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</si>
  <si>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</si>
  <si>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</si>
  <si>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</si>
  <si>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</si>
  <si>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</si>
  <si>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</si>
  <si>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</si>
  <si>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</si>
  <si>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</si>
  <si>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</si>
  <si>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</si>
  <si>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</si>
  <si>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</si>
  <si>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</si>
  <si>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</si>
  <si>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</si>
  <si>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</si>
  <si>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</si>
  <si>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</si>
  <si>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</si>
  <si>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</si>
  <si>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</si>
  <si>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</si>
  <si>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</si>
  <si>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</si>
  <si>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</si>
  <si>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</si>
  <si>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</si>
  <si>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</si>
  <si>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</si>
  <si>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</si>
  <si>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</si>
  <si>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</si>
  <si>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</si>
  <si>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</si>
  <si>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</si>
  <si>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</si>
  <si>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</si>
  <si>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</si>
  <si>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</si>
  <si>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</si>
  <si>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</si>
  <si>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</si>
  <si>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</si>
  <si>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</si>
  <si>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</si>
  <si>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</si>
  <si>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</si>
  <si>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</si>
  <si>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</si>
  <si>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</si>
  <si>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</si>
  <si>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</si>
  <si>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</si>
  <si>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</si>
  <si>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</si>
  <si>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</si>
  <si>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</si>
  <si>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</si>
  <si>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</si>
  <si>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</si>
  <si>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</si>
  <si>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</si>
  <si>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</si>
  <si>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</si>
  <si>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</si>
  <si>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</si>
  <si>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</si>
  <si>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</si>
  <si>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</si>
  <si>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</si>
  <si>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</si>
  <si>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</si>
  <si>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</si>
  <si>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</si>
  <si>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</si>
  <si>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</si>
  <si>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</si>
  <si>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</si>
  <si>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</si>
  <si>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</si>
  <si>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</si>
  <si>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</si>
  <si>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</si>
  <si>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</si>
  <si>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</si>
  <si>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</si>
  <si>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</si>
  <si>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</si>
  <si>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</si>
  <si>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</si>
  <si>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</si>
  <si>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</si>
  <si>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</si>
  <si>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</si>
  <si>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</si>
  <si>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</si>
  <si>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</si>
  <si>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</si>
  <si>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</si>
  <si>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</si>
  <si>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</si>
  <si>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</si>
  <si>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</si>
  <si>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</si>
  <si>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</si>
  <si>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</si>
  <si>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</si>
  <si>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</si>
  <si>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</si>
  <si>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</si>
  <si>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</si>
  <si>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</si>
  <si>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</si>
  <si>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</si>
  <si>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</si>
  <si>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</si>
  <si>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</si>
  <si>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</si>
  <si>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</si>
  <si>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</si>
  <si>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</si>
  <si>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</si>
  <si>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</si>
  <si>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</si>
  <si>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</si>
  <si>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</si>
  <si>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</si>
  <si>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</si>
  <si>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</si>
  <si>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</si>
  <si>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</si>
  <si>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</si>
  <si>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</si>
  <si>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</si>
  <si>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</si>
  <si>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</si>
  <si>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</si>
  <si>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</si>
  <si>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</si>
  <si>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</si>
  <si>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</si>
  <si>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</si>
  <si>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</si>
  <si>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</si>
  <si>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</si>
  <si>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</si>
  <si>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</si>
  <si>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</si>
  <si>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</si>
  <si>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</si>
  <si>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</si>
  <si>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</si>
  <si>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</si>
  <si>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</si>
  <si>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</si>
  <si>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</si>
  <si>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</si>
  <si>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</si>
  <si>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</si>
  <si>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</si>
  <si>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</si>
  <si>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</si>
  <si>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</si>
  <si>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</si>
  <si>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</si>
  <si>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</si>
  <si>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</si>
  <si>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</si>
  <si>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</si>
  <si>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</si>
  <si>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</si>
  <si>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</si>
  <si>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</si>
  <si>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</si>
  <si>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</si>
  <si>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</si>
  <si>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</si>
  <si>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</si>
  <si>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</si>
  <si>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</si>
  <si>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</si>
  <si>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</si>
  <si>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</si>
  <si>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</si>
  <si>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</si>
  <si>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</si>
  <si>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</si>
  <si>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</si>
  <si>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</si>
  <si>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</si>
  <si>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</si>
  <si>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</si>
  <si>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</si>
  <si>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</si>
  <si>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</si>
  <si>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</si>
  <si>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</si>
  <si>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</si>
  <si>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</si>
  <si>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</si>
  <si>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</si>
  <si>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</si>
  <si>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</si>
  <si>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</si>
  <si>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</si>
  <si>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</si>
  <si>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</si>
  <si>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</si>
  <si>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</si>
  <si>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</si>
  <si>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</si>
  <si>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</si>
  <si>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</si>
  <si>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</si>
  <si>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</si>
  <si>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</si>
  <si>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</si>
  <si>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</si>
  <si>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</si>
  <si>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</si>
  <si>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</si>
  <si>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</si>
  <si>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</si>
  <si>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</si>
  <si>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</si>
  <si>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</si>
  <si>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</si>
  <si>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</si>
  <si>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</si>
  <si>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</si>
  <si>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</si>
  <si>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</si>
  <si>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</si>
  <si>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</si>
  <si>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</si>
  <si>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</si>
  <si>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</si>
  <si>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</si>
  <si>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</si>
  <si>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</si>
  <si>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</si>
  <si>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</si>
  <si>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</si>
  <si>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</si>
  <si>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</si>
  <si>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</si>
  <si>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</si>
  <si>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</si>
  <si>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</si>
  <si>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</si>
  <si>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</si>
  <si>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</si>
  <si>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</si>
  <si>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</si>
  <si>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</si>
  <si>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</si>
  <si>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</si>
  <si>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</si>
  <si>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</si>
  <si>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</si>
  <si>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</si>
  <si>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</si>
  <si>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</si>
  <si>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</si>
  <si>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</si>
  <si>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</si>
  <si>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</si>
  <si>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</si>
  <si>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</si>
  <si>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</si>
  <si>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</si>
  <si>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</si>
  <si>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</si>
  <si>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</si>
  <si>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</si>
  <si>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</si>
  <si>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</si>
  <si>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</si>
  <si>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</si>
  <si>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</si>
  <si>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</si>
  <si>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</si>
  <si>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</si>
  <si>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</si>
  <si>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</si>
  <si>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</si>
  <si>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</si>
  <si>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</si>
  <si>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</si>
  <si>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</si>
  <si>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</si>
  <si>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</si>
  <si>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</si>
  <si>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</si>
  <si>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</si>
  <si>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</si>
  <si>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</si>
  <si>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</si>
  <si>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</si>
  <si>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</si>
  <si>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</si>
  <si>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</si>
  <si>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</si>
  <si>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</si>
  <si>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</si>
  <si>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</si>
  <si>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</si>
  <si>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</si>
  <si>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</si>
  <si>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</si>
  <si>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</si>
  <si>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</si>
  <si>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</si>
  <si>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</si>
  <si>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</si>
  <si>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</si>
  <si>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</si>
  <si>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</si>
  <si>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</si>
  <si>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</si>
  <si>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</si>
  <si>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</si>
  <si>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</si>
  <si>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</si>
  <si>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</si>
  <si>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</si>
  <si>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</si>
  <si>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</si>
  <si>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</si>
  <si>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</si>
  <si>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</si>
  <si>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</si>
  <si>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</si>
  <si>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</si>
  <si>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</si>
  <si>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</si>
  <si>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</si>
  <si>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</si>
  <si>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</si>
  <si>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</si>
  <si>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</si>
  <si>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</si>
  <si>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</si>
  <si>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</si>
  <si>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</si>
  <si>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</si>
  <si>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</si>
  <si>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</si>
  <si>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</si>
  <si>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</si>
  <si>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</si>
  <si>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</si>
  <si>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</si>
  <si>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</si>
  <si>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</si>
  <si>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</si>
  <si>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</si>
  <si>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</si>
  <si>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</si>
  <si>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</si>
  <si>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</si>
  <si>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</si>
  <si>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</si>
  <si>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</si>
  <si>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</si>
  <si>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</si>
  <si>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</si>
  <si>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</si>
  <si>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</si>
  <si>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</si>
  <si>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</si>
  <si>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</si>
  <si>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</si>
  <si>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</si>
  <si>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</si>
  <si>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</si>
  <si>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</si>
  <si>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</si>
  <si>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</si>
  <si>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</si>
  <si>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</si>
  <si>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</si>
  <si>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</si>
  <si>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</si>
  <si>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</si>
  <si>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</si>
  <si>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</si>
  <si>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</si>
  <si>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</si>
  <si>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</si>
  <si>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</si>
  <si>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</si>
  <si>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</si>
  <si>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</si>
  <si>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</si>
  <si>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</si>
  <si>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</si>
  <si>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</si>
  <si>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</si>
  <si>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</si>
  <si>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</si>
  <si>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</si>
  <si>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</si>
  <si>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</si>
  <si>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</si>
  <si>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</si>
  <si>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</si>
  <si>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</si>
  <si>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</si>
  <si>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</si>
  <si>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</si>
  <si>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</si>
  <si>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</si>
  <si>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</si>
  <si>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</si>
  <si>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</si>
  <si>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</si>
  <si>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</si>
  <si>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</si>
  <si>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</si>
  <si>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</si>
  <si>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</si>
  <si>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</si>
  <si>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</si>
  <si>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</si>
  <si>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</si>
  <si>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</si>
  <si>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</si>
  <si>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</si>
  <si>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</si>
  <si>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</si>
  <si>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</si>
  <si>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</si>
  <si>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</si>
  <si>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</si>
  <si>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</si>
  <si>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</si>
  <si>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</si>
  <si>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</si>
  <si>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</si>
  <si>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</si>
  <si>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</si>
  <si>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</si>
  <si>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</si>
  <si>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</si>
  <si>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</si>
  <si>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</si>
  <si>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</si>
  <si>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</si>
  <si>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</si>
  <si>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</si>
  <si>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</si>
  <si>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</si>
  <si>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</si>
  <si>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</si>
  <si>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</si>
  <si>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</si>
  <si>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</si>
  <si>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</si>
  <si>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</si>
  <si>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</si>
  <si>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</si>
  <si>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</si>
  <si>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</si>
  <si>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</si>
  <si>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</si>
  <si>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</si>
  <si>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</si>
  <si>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</si>
  <si>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</si>
  <si>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</si>
  <si>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</si>
  <si>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</si>
  <si>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</si>
  <si>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</si>
  <si>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</si>
  <si>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</si>
  <si>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</si>
  <si>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</si>
  <si>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</si>
  <si>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</si>
  <si>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</si>
  <si>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</si>
  <si>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</si>
  <si>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</si>
  <si>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</si>
  <si>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</si>
  <si>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</si>
  <si>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</si>
  <si>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</si>
  <si>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</si>
  <si>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</si>
  <si>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</si>
  <si>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</si>
  <si>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</si>
  <si>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</si>
  <si>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</si>
  <si>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</si>
  <si>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</si>
  <si>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</si>
  <si>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</si>
  <si>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</si>
  <si>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</si>
  <si>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</si>
  <si>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</si>
  <si>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</si>
  <si>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</si>
  <si>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</si>
  <si>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</si>
  <si>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</si>
  <si>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</si>
  <si>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</si>
  <si>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</si>
  <si>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</si>
  <si>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</si>
  <si>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</si>
  <si>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</si>
  <si>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</si>
  <si>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</si>
  <si>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</si>
  <si>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</si>
  <si>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</si>
  <si>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</si>
  <si>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</si>
  <si>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</si>
  <si>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</si>
  <si>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</si>
  <si>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</si>
  <si>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</si>
  <si>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</si>
  <si>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</si>
  <si>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</si>
  <si>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</si>
  <si>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</si>
  <si>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</si>
  <si>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</si>
  <si>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</si>
  <si>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</si>
  <si>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</si>
  <si>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</si>
  <si>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</si>
  <si>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</si>
  <si>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</si>
  <si>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</si>
  <si>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</si>
  <si>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</si>
  <si>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</si>
  <si>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</si>
  <si>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</si>
  <si>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</si>
  <si>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</si>
  <si>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</si>
  <si>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</si>
  <si>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</si>
  <si>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</si>
  <si>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</si>
  <si>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</si>
  <si>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</si>
  <si>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</si>
  <si>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</si>
  <si>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</si>
  <si>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</si>
  <si>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</si>
  <si>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</si>
  <si>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</si>
  <si>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</si>
  <si>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</si>
  <si>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</si>
  <si>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</si>
  <si>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</si>
  <si>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</si>
  <si>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</si>
  <si>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</si>
  <si>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</si>
  <si>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</si>
  <si>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</si>
  <si>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</si>
  <si>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</si>
  <si>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</si>
  <si>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</si>
  <si>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</si>
  <si>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</si>
  <si>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</si>
  <si>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</si>
  <si>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</si>
  <si>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</si>
  <si>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</si>
  <si>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</si>
  <si>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</si>
  <si>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</si>
  <si>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</si>
  <si>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</si>
  <si>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</si>
  <si>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</si>
  <si>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</si>
  <si>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</si>
  <si>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</si>
  <si>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</si>
  <si>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</si>
  <si>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</si>
  <si>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</si>
  <si>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</si>
  <si>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</si>
  <si>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</si>
  <si>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</si>
  <si>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</si>
  <si>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</si>
  <si>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</si>
  <si>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</si>
  <si>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</si>
  <si>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</si>
  <si>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</si>
  <si>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</si>
  <si>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</si>
  <si>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</si>
  <si>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</si>
  <si>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</si>
  <si>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</si>
  <si>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</si>
  <si>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</si>
  <si>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</si>
  <si>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</si>
  <si>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</si>
  <si>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</si>
  <si>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</si>
  <si>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</si>
  <si>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</si>
  <si>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</si>
  <si>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</si>
  <si>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</si>
  <si>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</si>
  <si>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</si>
  <si>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</si>
  <si>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</si>
  <si>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</si>
  <si>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</si>
  <si>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</si>
  <si>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</si>
  <si>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</si>
  <si>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</si>
  <si>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</si>
  <si>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</si>
  <si>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</si>
  <si>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</si>
  <si>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</si>
  <si>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</si>
  <si>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</si>
  <si>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</si>
  <si>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</si>
  <si>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</si>
  <si>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</si>
  <si>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</si>
  <si>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</si>
  <si>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</si>
  <si>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</si>
  <si>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</si>
  <si>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</si>
  <si>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</si>
  <si>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</si>
  <si>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</si>
  <si>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</si>
  <si>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</si>
  <si>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</si>
  <si>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</si>
  <si>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</si>
  <si>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</si>
  <si>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</si>
  <si>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</si>
  <si>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</si>
  <si>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</si>
  <si>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</si>
  <si>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</si>
  <si>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</si>
  <si>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</si>
  <si>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</si>
  <si>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</si>
  <si>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</si>
  <si>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</si>
  <si>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</si>
  <si>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</si>
  <si>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</si>
  <si>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</si>
  <si>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</si>
  <si>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</si>
  <si>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</si>
  <si>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</si>
  <si>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</si>
  <si>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</si>
  <si>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</si>
  <si>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</si>
  <si>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</si>
  <si>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</si>
  <si>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</si>
  <si>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</si>
  <si>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</si>
  <si>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</si>
  <si>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</si>
  <si>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</si>
  <si>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</si>
  <si>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</si>
  <si>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</si>
  <si>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</si>
  <si>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</si>
  <si>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</si>
  <si>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</si>
  <si>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</si>
  <si>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</si>
  <si>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</si>
  <si>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</si>
  <si>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</si>
  <si>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</si>
  <si>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</si>
  <si>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</si>
  <si>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</si>
  <si>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</si>
  <si>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</si>
  <si>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</si>
  <si>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</si>
  <si>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</si>
  <si>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</si>
  <si>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</si>
  <si>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</si>
  <si>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</si>
  <si>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</si>
  <si>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</si>
  <si>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</si>
  <si>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</si>
  <si>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</si>
  <si>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</si>
  <si>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</si>
  <si>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</si>
  <si>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</si>
  <si>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</si>
  <si>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</si>
  <si>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</si>
  <si>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</si>
  <si>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</si>
  <si>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</si>
  <si>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</si>
  <si>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</si>
  <si>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</si>
  <si>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</si>
  <si>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</si>
  <si>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</si>
  <si>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</si>
  <si>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</si>
  <si>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</si>
  <si>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</si>
  <si>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</si>
  <si>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</si>
  <si>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</si>
  <si>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</si>
  <si>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</si>
  <si>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</si>
  <si>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</si>
  <si>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</si>
  <si>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</si>
  <si>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</si>
  <si>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</si>
  <si>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</si>
  <si>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</si>
  <si>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</si>
  <si>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</si>
  <si>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</si>
  <si>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</si>
  <si>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</si>
  <si>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</si>
  <si>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</si>
  <si>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</si>
  <si>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</si>
  <si>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</si>
  <si>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</si>
  <si>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</si>
  <si>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</si>
  <si>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</si>
  <si>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</si>
  <si>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</si>
  <si>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</si>
  <si>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</si>
  <si>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</si>
  <si>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</si>
  <si>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</si>
  <si>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</si>
  <si>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</si>
  <si>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</si>
  <si>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</si>
  <si>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</si>
  <si>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</si>
  <si>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</si>
  <si>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</si>
  <si>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</si>
  <si>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</si>
  <si>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</si>
  <si>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</si>
  <si>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</si>
  <si>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</si>
  <si>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</si>
  <si>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</si>
  <si>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</si>
  <si>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</si>
  <si>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</si>
  <si>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</si>
  <si>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</si>
  <si>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</si>
  <si>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</si>
  <si>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</si>
  <si>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</si>
  <si>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</si>
  <si>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</si>
  <si>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</si>
  <si>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</si>
  <si>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</si>
  <si>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</si>
  <si>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</si>
  <si>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</si>
  <si>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</si>
  <si>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</si>
  <si>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</si>
  <si>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</si>
  <si>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</si>
  <si>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</si>
  <si>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</si>
  <si>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</si>
  <si>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</si>
  <si>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</si>
  <si>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</si>
  <si>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</si>
  <si>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</si>
  <si>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</si>
  <si>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</si>
  <si>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</si>
  <si>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</si>
  <si>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</si>
  <si>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</si>
  <si>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</si>
  <si>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</si>
  <si>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</si>
  <si>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</si>
  <si>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</si>
  <si>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</si>
  <si>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</si>
  <si>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</si>
  <si>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</si>
  <si>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</si>
  <si>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</si>
  <si>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</si>
  <si>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</si>
  <si>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</si>
  <si>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</si>
  <si>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</si>
  <si>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</si>
  <si>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</si>
  <si>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</si>
  <si>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</si>
  <si>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</si>
  <si>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</si>
  <si>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</si>
  <si>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</si>
  <si>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</si>
  <si>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</si>
  <si>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</si>
  <si>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</si>
  <si>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</si>
  <si>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</si>
  <si>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</si>
  <si>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</si>
  <si>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</si>
  <si>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</si>
  <si>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</si>
  <si>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</si>
  <si>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</si>
  <si>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</si>
  <si>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</si>
  <si>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</si>
  <si>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</si>
  <si>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</si>
  <si>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</si>
  <si>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</si>
  <si>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</si>
  <si>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</si>
  <si>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</si>
  <si>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</si>
  <si>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</si>
  <si>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</si>
  <si>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</si>
  <si>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</si>
  <si>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</si>
  <si>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</si>
  <si>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</si>
  <si>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</si>
  <si>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</si>
  <si>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</si>
  <si>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</si>
  <si>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</si>
  <si>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</si>
  <si>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</si>
  <si>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</si>
  <si>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</si>
  <si>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</si>
  <si>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</si>
  <si>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</si>
  <si>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</si>
  <si>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</si>
  <si>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</si>
  <si>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</si>
  <si>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</si>
  <si>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</si>
  <si>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</si>
  <si>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</si>
  <si>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</si>
  <si>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</si>
  <si>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</si>
  <si>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</si>
  <si>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</si>
  <si>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</si>
  <si>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</si>
  <si>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</si>
  <si>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</si>
  <si>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</si>
  <si>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</si>
  <si>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</si>
  <si>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</si>
  <si>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</si>
  <si>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</si>
  <si>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</si>
  <si>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</si>
  <si>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</si>
  <si>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</si>
  <si>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</si>
  <si>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</si>
  <si>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</si>
  <si>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</si>
  <si>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</si>
  <si>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</si>
  <si>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</si>
  <si>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</si>
  <si>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</si>
  <si>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</si>
  <si>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</si>
  <si>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</si>
  <si>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</si>
  <si>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</si>
  <si>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</si>
  <si>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</si>
  <si>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</si>
  <si>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</si>
  <si>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</si>
  <si>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</si>
  <si>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</si>
  <si>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</si>
  <si>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</si>
  <si>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</si>
  <si>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</si>
  <si>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</si>
  <si>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</si>
  <si>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</si>
  <si>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</si>
  <si>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</si>
  <si>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</si>
  <si>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</si>
  <si>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</si>
  <si>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</si>
  <si>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</si>
  <si>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</si>
  <si>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</si>
  <si>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</si>
  <si>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</si>
  <si>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</si>
  <si>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</si>
  <si>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</si>
  <si>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</si>
  <si>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</si>
  <si>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</si>
  <si>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</si>
  <si>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</si>
  <si>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</si>
  <si>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</si>
  <si>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</si>
  <si>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</si>
  <si>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</si>
  <si>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</si>
  <si>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</si>
  <si>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</si>
  <si>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</si>
  <si>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</si>
  <si>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</si>
  <si>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</si>
  <si>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</si>
  <si>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</si>
  <si>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</si>
  <si>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</si>
  <si>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</si>
  <si>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</si>
  <si>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</si>
  <si>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</si>
  <si>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</si>
  <si>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</si>
  <si>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</si>
  <si>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</si>
  <si>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</si>
  <si>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</si>
  <si>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</si>
  <si>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</si>
  <si>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</si>
  <si>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</si>
  <si>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</si>
  <si>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</si>
  <si>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</si>
  <si>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</si>
  <si>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</si>
  <si>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</si>
  <si>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</si>
  <si>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</si>
  <si>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</si>
  <si>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</si>
  <si>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</si>
  <si>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</si>
  <si>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</si>
  <si>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</si>
  <si>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</si>
  <si>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</si>
  <si>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</si>
  <si>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</si>
  <si>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</si>
  <si>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</si>
  <si>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</si>
  <si>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</si>
  <si>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</si>
  <si>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</si>
  <si>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</si>
  <si>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</si>
  <si>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</si>
  <si>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</si>
  <si>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</si>
  <si>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</si>
  <si>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</si>
  <si>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</si>
  <si>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</si>
  <si>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</si>
  <si>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</si>
  <si>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</si>
  <si>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</si>
  <si>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</si>
  <si>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</si>
  <si>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</si>
  <si>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</si>
  <si>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</si>
  <si>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</si>
  <si>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</si>
  <si>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</si>
  <si>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</si>
  <si>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</si>
  <si>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</si>
  <si>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</si>
  <si>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</si>
  <si>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</si>
  <si>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</si>
  <si>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</si>
  <si>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</si>
  <si>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</si>
  <si>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</si>
  <si>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</si>
  <si>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</si>
  <si>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</si>
  <si>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</si>
  <si>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</si>
  <si>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</si>
  <si>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</si>
  <si>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</si>
  <si>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</si>
  <si>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</si>
  <si>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</si>
  <si>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</si>
  <si>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</si>
  <si>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</si>
  <si>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</si>
  <si>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</si>
  <si>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</si>
  <si>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</si>
  <si>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</si>
  <si>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</si>
  <si>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</si>
  <si>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</si>
  <si>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</si>
  <si>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</si>
  <si>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</si>
  <si>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</si>
  <si>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</si>
  <si>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</si>
  <si>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</si>
  <si>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</si>
  <si>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</si>
  <si>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</si>
  <si>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</si>
  <si>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</si>
  <si>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</si>
  <si>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</si>
  <si>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</si>
  <si>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</si>
  <si>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</si>
  <si>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</si>
  <si>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</si>
  <si>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</si>
  <si>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</si>
  <si>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</si>
  <si>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</si>
  <si>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</si>
  <si>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</si>
  <si>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</si>
  <si>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</si>
  <si>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</si>
  <si>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</si>
  <si>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</si>
  <si>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</si>
  <si>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</si>
  <si>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</si>
  <si>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</si>
  <si>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</si>
  <si>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</si>
  <si>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</si>
  <si>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</si>
  <si>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</si>
  <si>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</si>
  <si>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</si>
  <si>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</si>
  <si>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</si>
  <si>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</si>
  <si>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</si>
  <si>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</si>
  <si>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</si>
  <si>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</si>
  <si>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</si>
  <si>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</si>
  <si>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</si>
  <si>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</si>
  <si>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</si>
  <si>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</si>
  <si>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</si>
  <si>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</si>
  <si>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</si>
  <si>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</si>
  <si>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</si>
  <si>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</si>
  <si>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</si>
  <si>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</si>
  <si>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</si>
  <si>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</si>
  <si>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</si>
  <si>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</si>
  <si>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</si>
  <si>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</si>
  <si>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</si>
  <si>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</si>
  <si>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</si>
  <si>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</si>
  <si>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</si>
  <si>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</si>
  <si>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</si>
  <si>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</si>
  <si>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</si>
  <si>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</si>
  <si>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</si>
  <si>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</si>
  <si>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</si>
  <si>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</si>
  <si>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</si>
  <si>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</si>
  <si>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</si>
  <si>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</si>
  <si>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</si>
  <si>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</si>
  <si>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</si>
  <si>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</si>
  <si>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</si>
  <si>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</si>
  <si>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</si>
  <si>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</si>
  <si>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</si>
  <si>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</si>
  <si>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</si>
  <si>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</si>
  <si>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</si>
  <si>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</si>
  <si>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</si>
  <si>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</si>
  <si>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</si>
  <si>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</si>
  <si>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</si>
  <si>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</si>
  <si>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</si>
  <si>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</si>
  <si>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</si>
  <si>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</si>
  <si>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</si>
  <si>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</si>
  <si>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</si>
  <si>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</si>
  <si>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</si>
  <si>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</si>
  <si>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</si>
  <si>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</si>
  <si>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</si>
  <si>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</si>
  <si>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</si>
  <si>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</si>
  <si>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</si>
  <si>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</si>
  <si>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</si>
  <si>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</si>
  <si>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</si>
  <si>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</si>
  <si>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</si>
  <si>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</si>
  <si>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</si>
  <si>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</si>
  <si>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</si>
  <si>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</si>
  <si>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</si>
  <si>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</si>
  <si>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</si>
  <si>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</si>
  <si>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</si>
  <si>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</si>
  <si>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</si>
  <si>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</si>
  <si>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</si>
  <si>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</si>
  <si>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</si>
  <si>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</si>
  <si>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</si>
  <si>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</si>
  <si>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</si>
  <si>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</si>
  <si>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</si>
  <si>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</si>
  <si>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</si>
  <si>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</si>
  <si>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</si>
  <si>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</si>
  <si>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</si>
  <si>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</si>
  <si>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</si>
  <si>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</si>
  <si>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</si>
  <si>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</si>
  <si>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</si>
  <si>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</si>
  <si>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</si>
  <si>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</si>
  <si>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</si>
  <si>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</si>
  <si>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</si>
  <si>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</si>
  <si>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</si>
  <si>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</si>
  <si>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</si>
  <si>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</si>
  <si>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</si>
  <si>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</si>
  <si>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</si>
  <si>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</si>
  <si>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</si>
  <si>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</si>
  <si>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</si>
  <si>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</si>
  <si>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</si>
  <si>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</si>
  <si>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</si>
  <si>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</si>
  <si>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</si>
  <si>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</si>
  <si>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</si>
  <si>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</si>
  <si>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</si>
  <si>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</si>
  <si>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</si>
  <si>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</si>
  <si>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</si>
  <si>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</si>
  <si>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</si>
  <si>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</si>
  <si>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</si>
  <si>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</si>
  <si>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</si>
  <si>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</si>
  <si>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</si>
  <si>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</si>
  <si>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</si>
  <si>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</si>
  <si>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</si>
  <si>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</si>
  <si>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</si>
  <si>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</si>
  <si>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</si>
  <si>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</si>
  <si>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</si>
  <si>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</si>
  <si>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</si>
  <si>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</si>
  <si>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</si>
  <si>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</si>
  <si>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</si>
  <si>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</si>
  <si>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</si>
  <si>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</si>
  <si>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</si>
  <si>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</si>
  <si>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</si>
  <si>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</si>
  <si>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</si>
  <si>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</si>
  <si>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</si>
  <si>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</si>
  <si>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</si>
  <si>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</si>
  <si>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</si>
  <si>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</si>
  <si>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</si>
  <si>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</si>
  <si>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</si>
  <si>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</si>
  <si>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</si>
  <si>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</si>
  <si>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</si>
  <si>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</si>
  <si>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</si>
  <si>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</si>
  <si>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</si>
  <si>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</si>
  <si>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</si>
  <si>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</si>
  <si>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</si>
  <si>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</si>
  <si>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</si>
  <si>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</si>
  <si>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</si>
  <si>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</si>
  <si>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</si>
  <si>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</si>
  <si>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</si>
  <si>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</si>
  <si>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</si>
  <si>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</si>
  <si>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</si>
  <si>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</si>
  <si>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</si>
  <si>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</si>
  <si>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</si>
  <si>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</si>
  <si>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</si>
  <si>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</si>
  <si>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</si>
  <si>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</si>
  <si>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</si>
  <si>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</si>
  <si>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</si>
  <si>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</si>
  <si>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</si>
  <si>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</si>
  <si>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</si>
  <si>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</si>
  <si>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</si>
  <si>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</si>
  <si>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</si>
  <si>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</si>
  <si>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</si>
  <si>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</si>
  <si>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</si>
  <si>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</si>
  <si>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</si>
  <si>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</si>
  <si>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</si>
  <si>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</si>
  <si>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</si>
  <si>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</si>
  <si>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</si>
  <si>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</si>
  <si>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</si>
  <si>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</si>
  <si>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</si>
  <si>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</si>
  <si>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</si>
  <si>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</si>
  <si>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</si>
  <si>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</si>
  <si>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</si>
  <si>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</si>
  <si>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</si>
  <si>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</si>
  <si>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</si>
  <si>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</si>
  <si>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</si>
  <si>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</si>
  <si>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</si>
  <si>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</si>
  <si>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</si>
  <si>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</si>
  <si>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</si>
  <si>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</si>
  <si>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</si>
  <si>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</si>
  <si>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</si>
  <si>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</si>
  <si>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</si>
  <si>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</si>
  <si>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</si>
  <si>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</si>
  <si>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</si>
  <si>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</si>
  <si>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</si>
  <si>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</si>
  <si>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</si>
  <si>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</si>
  <si>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</si>
  <si>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</si>
  <si>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</si>
  <si>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</si>
  <si>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</si>
  <si>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</si>
  <si>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</si>
  <si>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</si>
  <si>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</si>
  <si>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</si>
  <si>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</si>
  <si>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</si>
  <si>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</si>
  <si>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</si>
  <si>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</si>
  <si>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</si>
  <si>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</si>
  <si>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</si>
  <si>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</si>
  <si>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</si>
  <si>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</si>
  <si>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</si>
  <si>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</si>
  <si>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</si>
  <si>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</si>
  <si>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</si>
  <si>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</si>
  <si>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</si>
  <si>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</si>
  <si>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</si>
  <si>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</si>
  <si>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</si>
  <si>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</si>
  <si>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</si>
  <si>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</si>
  <si>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</si>
  <si>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</si>
  <si>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</si>
  <si>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</si>
  <si>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</si>
  <si>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</si>
  <si>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</si>
  <si>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</si>
  <si>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</si>
  <si>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</si>
  <si>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</si>
  <si>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</si>
  <si>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</si>
  <si>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</si>
  <si>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</si>
  <si>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</si>
  <si>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</si>
  <si>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</si>
  <si>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</si>
  <si>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</si>
  <si>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</si>
  <si>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</si>
  <si>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</si>
  <si>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</si>
  <si>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</si>
  <si>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</si>
  <si>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</si>
  <si>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</si>
  <si>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</si>
  <si>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</si>
  <si>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</si>
  <si>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</si>
  <si>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</si>
  <si>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</si>
  <si>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</si>
  <si>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</si>
  <si>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</si>
  <si>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</si>
  <si>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</si>
  <si>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</si>
  <si>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</si>
  <si>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</si>
  <si>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</si>
  <si>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</si>
  <si>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</si>
  <si>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</si>
  <si>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</si>
  <si>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</si>
  <si>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</si>
  <si>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</si>
  <si>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</si>
  <si>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</si>
  <si>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</si>
  <si>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</si>
  <si>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(blank)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</si>
  <si>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</si>
  <si>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</si>
  <si>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</si>
  <si>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</si>
  <si>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</si>
  <si>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</si>
  <si>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</si>
  <si>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</si>
  <si>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</si>
  <si>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</si>
  <si>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</si>
  <si>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</si>
  <si>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</si>
  <si>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</si>
  <si>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</si>
  <si>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</si>
  <si>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</si>
  <si>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</si>
  <si>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</si>
  <si>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</si>
  <si>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</si>
  <si>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</si>
  <si>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</si>
  <si>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</si>
  <si>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</si>
  <si>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</si>
  <si>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</si>
  <si>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</si>
  <si>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</si>
  <si>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</si>
  <si>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</si>
  <si>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</si>
  <si>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</si>
  <si>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</si>
  <si>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</si>
  <si>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</si>
  <si>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</si>
  <si>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</si>
  <si>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</si>
  <si>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</si>
  <si>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</si>
  <si>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</si>
  <si>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</si>
  <si>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</si>
  <si>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</si>
  <si>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</si>
  <si>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</si>
  <si>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</si>
  <si>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</si>
  <si>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</si>
  <si>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</si>
  <si>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</si>
  <si>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Date Created Conversion</t>
  </si>
  <si>
    <t>Date Ended Conversion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</si>
  <si>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</si>
  <si>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</si>
  <si>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</si>
  <si>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</si>
  <si>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</si>
  <si>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</si>
  <si>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</si>
  <si>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</si>
  <si>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</si>
  <si>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</si>
  <si>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</si>
  <si>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</si>
  <si>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</si>
  <si>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</si>
  <si>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</si>
  <si>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</si>
  <si>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</si>
  <si>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</si>
  <si>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</si>
  <si>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</si>
  <si>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</si>
  <si>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</si>
  <si>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</si>
  <si>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</si>
  <si>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</si>
  <si>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</si>
  <si>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</si>
  <si>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</si>
  <si>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</si>
  <si>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</si>
  <si>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</si>
  <si>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</si>
  <si>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</si>
  <si>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</si>
  <si>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</si>
  <si>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Sum of backers_count</t>
  </si>
  <si>
    <t>Count of Successful campaigns</t>
  </si>
  <si>
    <t>Count of Failed campaigns</t>
  </si>
  <si>
    <t>Mean of Successful Campaigns</t>
  </si>
  <si>
    <t>Median of Successful Campaigns</t>
  </si>
  <si>
    <t>Maximum of  Successful Campaigns</t>
  </si>
  <si>
    <t>Minimum of Successful Campaigns</t>
  </si>
  <si>
    <t>Variance of Successful Campaigns</t>
  </si>
  <si>
    <t>Std Deviation of Successful Campaigns</t>
  </si>
  <si>
    <t>Mean of Failed Campaigns</t>
  </si>
  <si>
    <t>Median of Failed Campaigns</t>
  </si>
  <si>
    <t>Maximum of  Failed Campaigns</t>
  </si>
  <si>
    <t>Minimum of Failed Campaigns</t>
  </si>
  <si>
    <t>Variance of Failed Campaigns</t>
  </si>
  <si>
    <t>Std Deviation of Failed Campaigns</t>
  </si>
  <si>
    <t>The median summarises this data better than the mean in my opinion as the data s so varied and the average wont be a good summarization</t>
  </si>
  <si>
    <t>Summary1</t>
  </si>
  <si>
    <t>Summary2</t>
  </si>
  <si>
    <t>There seems to be more variabilty with the 'Successful', maybe because it has more records and count than the 'Failed'</t>
  </si>
  <si>
    <t xml:space="preserve">It doesn’t make much sense to make this determination with just this data in my opinion. </t>
  </si>
  <si>
    <t>More factors from the main data should be taken into consideration to make a meaningful summary of the data</t>
  </si>
  <si>
    <t>Sum of goal</t>
  </si>
  <si>
    <t>Sum of pledged</t>
  </si>
  <si>
    <t>ParentCategory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</si>
</sst>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000000"/>
      <name val="Helvetica Neue"/>
      <family val="2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2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/>
    <xf numFmtId="0" fontId="0" fillId="2" borderId="0" xfId="0" applyFill="1"/>
    <xf numFmtId="0" fontId="0" fillId="2" borderId="0" xfId="0" applyNumberFormat="1" applyFill="1"/>
    <xf numFmtId="0" fontId="4" fillId="0" borderId="0" xfId="0" applyFont="1"/>
    <xf numFmtId="4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55">
    <dxf>
      <fill>
        <patternFill>
          <bgColor theme="4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7030A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7030A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7030A0"/>
        </patternFill>
      </fill>
    </dxf>
    <dxf>
      <fill>
        <patternFill patternType="solid">
          <bgColor rgb="FFFFFF00"/>
        </patternFill>
      </fill>
    </dxf>
    <dxf>
      <numFmt numFmtId="19" formatCode="m/d/yy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9" formatCode="m/d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[StarterBook.xlsx]PivotCategoryState!PivotTable4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198659950114925E-2"/>
          <c:y val="4.2718446601941747E-2"/>
          <c:w val="0.8300939991196753"/>
          <c:h val="0.7695573732895039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PivotCategoryState!$B$3:$B$4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PivotCategoryState!$A$5:$A$15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PivotCategoryState!$B$5:$B$15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ED-6341-8AC4-D49F1381855B}"/>
            </c:ext>
          </c:extLst>
        </c:ser>
        <c:ser>
          <c:idx val="1"/>
          <c:order val="1"/>
          <c:tx>
            <c:strRef>
              <c:f>PivotCategoryState!$C$3:$C$4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PivotCategoryState!$A$5:$A$15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PivotCategoryState!$C$5:$C$15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BED-6341-8AC4-D49F1381855B}"/>
            </c:ext>
          </c:extLst>
        </c:ser>
        <c:ser>
          <c:idx val="2"/>
          <c:order val="2"/>
          <c:tx>
            <c:strRef>
              <c:f>PivotCategoryState!$D$3:$D$4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PivotCategoryState!$A$5:$A$15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PivotCategoryState!$D$5:$D$15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BED-6341-8AC4-D49F1381855B}"/>
            </c:ext>
          </c:extLst>
        </c:ser>
        <c:ser>
          <c:idx val="3"/>
          <c:order val="3"/>
          <c:tx>
            <c:strRef>
              <c:f>PivotCategoryState!$E$3:$E$4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PivotCategoryState!$A$5:$A$15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PivotCategoryState!$E$5:$E$15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BED-6341-8AC4-D49F1381855B}"/>
            </c:ext>
          </c:extLst>
        </c:ser>
        <c:ser>
          <c:idx val="4"/>
          <c:order val="4"/>
          <c:tx>
            <c:strRef>
              <c:f>PivotCategoryState!$F$3:$F$4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PivotCategoryState!$A$5:$A$15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PivotCategoryState!$F$5:$F$15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11-4BED-6341-8AC4-D49F13818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4056352"/>
        <c:axId val="794249024"/>
      </c:barChart>
      <c:catAx>
        <c:axId val="79405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249024"/>
        <c:crosses val="autoZero"/>
        <c:auto val="1"/>
        <c:lblAlgn val="ctr"/>
        <c:lblOffset val="100"/>
        <c:noMultiLvlLbl val="0"/>
      </c:catAx>
      <c:valAx>
        <c:axId val="79424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05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[StarterBook.xlsx]PivotSubCategoryState!PivotTable4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PivotSubCategoryState!$B$4:$B$5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PivotSubCategoryState!$A$6:$A$48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PivotSubCategoryState!$B$6:$B$48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35-0F4F-9D92-26B6D4EDF41F}"/>
            </c:ext>
          </c:extLst>
        </c:ser>
        <c:ser>
          <c:idx val="1"/>
          <c:order val="1"/>
          <c:tx>
            <c:strRef>
              <c:f>PivotSubCategoryState!$C$4:$C$5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PivotSubCategoryState!$A$6:$A$48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PivotSubCategoryState!$C$6:$C$48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FA35-0F4F-9D92-26B6D4EDF41F}"/>
            </c:ext>
          </c:extLst>
        </c:ser>
        <c:ser>
          <c:idx val="2"/>
          <c:order val="2"/>
          <c:tx>
            <c:strRef>
              <c:f>PivotSubCategoryState!$D$4:$D$5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PivotSubCategoryState!$A$6:$A$48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PivotSubCategoryState!$D$6:$D$48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FA35-0F4F-9D92-26B6D4EDF41F}"/>
            </c:ext>
          </c:extLst>
        </c:ser>
        <c:ser>
          <c:idx val="3"/>
          <c:order val="3"/>
          <c:tx>
            <c:strRef>
              <c:f>PivotSubCategoryState!$E$4:$E$5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PivotSubCategoryState!$A$6:$A$48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PivotSubCategoryState!$E$6:$E$48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FA35-0F4F-9D92-26B6D4EDF41F}"/>
            </c:ext>
          </c:extLst>
        </c:ser>
        <c:ser>
          <c:idx val="4"/>
          <c:order val="4"/>
          <c:tx>
            <c:strRef>
              <c:f>PivotSubCategoryState!$F$4:$F$5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PivotSubCategoryState!$A$6:$A$48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PivotSubCategoryState!$F$6:$F$48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2D-FA35-0F4F-9D92-26B6D4EDF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4056352"/>
        <c:axId val="794249024"/>
      </c:barChart>
      <c:catAx>
        <c:axId val="79405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249024"/>
        <c:crosses val="autoZero"/>
        <c:auto val="1"/>
        <c:lblAlgn val="ctr"/>
        <c:lblOffset val="100"/>
        <c:noMultiLvlLbl val="0"/>
      </c:catAx>
      <c:valAx>
        <c:axId val="79424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05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[StarterBook.xlsx]PivotDateState!PivotTable5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PivotDateState!$B$4:$B$5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PivotDateState!$A$6:$A$19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PivotDateState!$B$6:$B$19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09-1C45-98CD-383B6B91B276}"/>
            </c:ext>
          </c:extLst>
        </c:ser>
        <c:ser>
          <c:idx val="1"/>
          <c:order val="1"/>
          <c:tx>
            <c:strRef>
              <c:f>PivotDateState!$C$4:$C$5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PivotDateState!$A$6:$A$19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PivotDateState!$C$6:$C$19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F09-1C45-98CD-383B6B91B276}"/>
            </c:ext>
          </c:extLst>
        </c:ser>
        <c:ser>
          <c:idx val="2"/>
          <c:order val="2"/>
          <c:tx>
            <c:strRef>
              <c:f>PivotDateState!$D$4:$D$5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PivotDateState!$A$6:$A$19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PivotDateState!$D$6:$D$19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F09-1C45-98CD-383B6B91B276}"/>
            </c:ext>
          </c:extLst>
        </c:ser>
        <c:ser>
          <c:idx val="3"/>
          <c:order val="3"/>
          <c:tx>
            <c:strRef>
              <c:f>PivotDateState!$E$4:$E$5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PivotDateState!$A$6:$A$19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PivotDateState!$E$6:$E$19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F09-1C45-98CD-383B6B91B276}"/>
            </c:ext>
          </c:extLst>
        </c:ser>
        <c:ser>
          <c:idx val="4"/>
          <c:order val="4"/>
          <c:tx>
            <c:strRef>
              <c:f>PivotDateState!$F$4:$F$5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PivotDateState!$A$6:$A$19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PivotDateState!$F$6:$F$19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F09-1C45-98CD-383B6B91B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8404976"/>
        <c:axId val="848406608"/>
      </c:lineChart>
      <c:catAx>
        <c:axId val="84840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406608"/>
        <c:crosses val="autoZero"/>
        <c:auto val="1"/>
        <c:lblAlgn val="ctr"/>
        <c:lblOffset val="100"/>
        <c:noMultiLvlLbl val="0"/>
      </c:catAx>
      <c:valAx>
        <c:axId val="84840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40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BONUSGoals!$F$2:$F$13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41-F740-B244-38843376A0F3}"/>
            </c:ext>
          </c:extLst>
        </c:ser>
        <c:ser>
          <c:idx val="1"/>
          <c:order val="1"/>
          <c:tx>
            <c:strRef>
              <c:f>BONUSGoals!$G$1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BONUSGoals!$G$2:$G$13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41-F740-B244-38843376A0F3}"/>
            </c:ext>
          </c:extLst>
        </c:ser>
        <c:ser>
          <c:idx val="2"/>
          <c:order val="2"/>
          <c:tx>
            <c:strRef>
              <c:f>BONUSGoals!$H$1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BONUSGoals!$H$2:$H$13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41-F740-B244-38843376A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7032640"/>
        <c:axId val="826644656"/>
      </c:lineChart>
      <c:catAx>
        <c:axId val="82703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644656"/>
        <c:crosses val="autoZero"/>
        <c:auto val="1"/>
        <c:lblAlgn val="ctr"/>
        <c:lblOffset val="100"/>
        <c:noMultiLvlLbl val="0"/>
      </c:catAx>
      <c:valAx>
        <c:axId val="82664465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03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1</xdr:row>
      <xdr:rowOff>177800</xdr:rowOff>
    </xdr:from>
    <xdr:to>
      <xdr:col>17</xdr:col>
      <xdr:colOff>520700</xdr:colOff>
      <xdr:row>24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AF919EE-52F8-894A-B63B-8CB55DD9B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107950</xdr:colOff>
      <xdr:row>1</xdr:row>
      <xdr:rowOff>63500</xdr:rowOff>
    </xdr:from>
    <xdr:to>
      <xdr:col>15</xdr:col>
      <xdr:colOff>165100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24AAA6-2B39-FD45-9B0E-E533BBB894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222250</xdr:colOff>
      <xdr:row>3</xdr:row>
      <xdr:rowOff>95250</xdr:rowOff>
    </xdr:from>
    <xdr:to>
      <xdr:col>12</xdr:col>
      <xdr:colOff>774700</xdr:colOff>
      <xdr:row>21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489B55-4849-7341-A354-49AF91F34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2184400</xdr:colOff>
      <xdr:row>13</xdr:row>
      <xdr:rowOff>82550</xdr:rowOff>
    </xdr:from>
    <xdr:to>
      <xdr:col>7</xdr:col>
      <xdr:colOff>63500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372434-576D-5848-9187-CDD5780C5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24.000821296293" createdVersion="6" refreshedVersion="6" minRefreshableVersion="3" recordCount="4115" xr:uid="{33E2C3DA-08F8-DE46-A50F-60039FC3052C}">
  <cacheSource type="worksheet">
    <worksheetSource ref="F1:R1048576" sheet="MainData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24.595245833334" createdVersion="6" refreshedVersion="6" minRefreshableVersion="3" recordCount="4115" xr:uid="{68DDAB19-1D93-6740-BE3B-727F95F03581}">
  <cacheSource type="worksheet">
    <worksheetSource ref="A1:T1048576" sheet="Main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25.126181481479" createdVersion="6" refreshedVersion="6" minRefreshableVersion="3" recordCount="2185" xr:uid="{696D7C55-9500-FE45-B489-15233F4F18EE}">
  <cacheSource type="worksheet">
    <worksheetSource ref="A1:B2186" sheet="BONUSbackers"/>
  </cacheSource>
  <cacheFields count="2">
    <cacheField name="outcome" numFmtId="0">
      <sharedItems/>
    </cacheField>
    <cacheField name="backers_count" numFmtId="0">
      <sharedItems containsSemiMixedTypes="0" containsString="0" containsNumber="1" containsInteger="1" minValue="1" maxValue="26457" count="484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137"/>
        <n v="376"/>
        <n v="202"/>
        <n v="328"/>
        <n v="84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9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67"/>
        <n v="95"/>
        <n v="73"/>
        <n v="271"/>
        <n v="241"/>
        <n v="171"/>
        <n v="208"/>
        <n v="104"/>
        <n v="130"/>
        <n v="30"/>
        <n v="173"/>
        <n v="59"/>
        <n v="2"/>
        <n v="315"/>
        <n v="2174"/>
        <n v="152"/>
        <n v="1021"/>
        <n v="105"/>
        <n v="1107"/>
        <n v="1013"/>
        <n v="274"/>
        <n v="99"/>
        <n v="276"/>
        <n v="153"/>
        <n v="143"/>
        <n v="140"/>
        <n v="265"/>
        <n v="139"/>
        <n v="94"/>
        <n v="110"/>
        <n v="156"/>
        <n v="90"/>
        <n v="54"/>
        <n v="205"/>
        <n v="11"/>
        <n v="154"/>
        <n v="40"/>
        <n v="190"/>
        <n v="127"/>
        <n v="177"/>
        <n v="115"/>
        <n v="499"/>
        <n v="76"/>
        <n v="478"/>
        <n v="1071"/>
        <n v="122"/>
        <n v="255"/>
        <n v="141"/>
        <n v="166"/>
        <n v="211"/>
        <n v="375"/>
        <n v="123"/>
        <n v="85"/>
        <n v="273"/>
        <n v="714"/>
        <n v="170"/>
        <n v="512"/>
        <n v="103"/>
        <n v="6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172"/>
        <n v="227"/>
        <n v="121"/>
        <n v="264"/>
        <n v="5"/>
        <n v="144"/>
        <n v="92"/>
        <n v="147"/>
        <n v="406"/>
        <n v="151"/>
        <n v="148"/>
        <n v="93"/>
        <n v="112"/>
        <n v="240"/>
        <n v="234"/>
        <n v="2602"/>
        <n v="248"/>
        <n v="600"/>
        <n v="293"/>
        <n v="321"/>
        <n v="343"/>
        <n v="336"/>
        <n v="441"/>
        <n v="916"/>
        <n v="369"/>
        <n v="20242"/>
        <n v="635"/>
        <n v="885"/>
        <n v="329"/>
        <n v="269"/>
        <n v="345"/>
        <n v="405"/>
        <n v="335"/>
        <n v="215"/>
        <n v="116"/>
        <n v="615"/>
        <n v="452"/>
        <n v="280"/>
        <n v="160"/>
        <n v="874"/>
        <n v="294"/>
        <n v="740"/>
        <n v="455"/>
        <n v="224"/>
        <n v="4"/>
        <n v="136"/>
        <n v="157"/>
        <n v="107"/>
        <n v="181"/>
        <n v="125"/>
        <n v="102"/>
        <n v="3"/>
        <n v="226"/>
        <n v="209"/>
        <n v="246"/>
        <n v="114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72"/>
        <n v="859"/>
        <n v="356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296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311"/>
        <n v="124"/>
        <n v="282"/>
        <n v="259"/>
        <n v="132"/>
        <n v="185"/>
        <n v="489"/>
        <n v="1762"/>
        <n v="385"/>
        <n v="304"/>
        <n v="676"/>
        <n v="577"/>
        <n v="3663"/>
        <n v="1251"/>
        <n v="465"/>
        <n v="3468"/>
        <n v="199"/>
        <n v="394"/>
        <n v="1049"/>
        <n v="308"/>
        <n v="1088"/>
        <n v="1420"/>
        <n v="551"/>
        <n v="187"/>
        <n v="1019"/>
        <n v="707"/>
        <n v="339"/>
        <n v="456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25.127749305553" createdVersion="6" refreshedVersion="6" minRefreshableVersion="3" recordCount="1536" xr:uid="{064847CC-C52C-414A-A2CB-8C424293895C}">
  <cacheSource type="worksheet">
    <worksheetSource ref="E1:F1048576" sheet="BONUSbackers"/>
  </cacheSource>
  <cacheFields count="2">
    <cacheField name="outcome" numFmtId="0">
      <sharedItems containsBlank="1" count="2">
        <s v="failed"/>
        <m/>
      </sharedItems>
    </cacheField>
    <cacheField name="backers_count" numFmtId="0">
      <sharedItems containsString="0" containsBlank="1" containsNumber="1" containsInteger="1" minValue="0" maxValue="1293" count="130">
        <n v="0"/>
        <n v="1"/>
        <n v="10"/>
        <n v="7"/>
        <n v="2"/>
        <n v="3"/>
        <n v="26"/>
        <n v="13"/>
        <n v="4"/>
        <n v="12"/>
        <n v="5"/>
        <n v="19"/>
        <n v="8"/>
        <n v="6"/>
        <n v="18"/>
        <n v="1293"/>
        <n v="17"/>
        <n v="33"/>
        <n v="84"/>
        <n v="38"/>
        <n v="76"/>
        <n v="11"/>
        <n v="16"/>
        <n v="49"/>
        <n v="39"/>
        <n v="170"/>
        <n v="14"/>
        <n v="124"/>
        <n v="55"/>
        <n v="140"/>
        <n v="21"/>
        <n v="147"/>
        <n v="125"/>
        <n v="22"/>
        <n v="9"/>
        <n v="68"/>
        <n v="34"/>
        <n v="70"/>
        <n v="28"/>
        <n v="20"/>
        <n v="29"/>
        <n v="25"/>
        <n v="310"/>
        <n v="15"/>
        <n v="215"/>
        <n v="24"/>
        <n v="96"/>
        <n v="94"/>
        <n v="129"/>
        <n v="135"/>
        <n v="36"/>
        <n v="336"/>
        <n v="201"/>
        <n v="296"/>
        <n v="114"/>
        <n v="890"/>
        <n v="31"/>
        <n v="37"/>
        <n v="456"/>
        <n v="369"/>
        <n v="338"/>
        <n v="44"/>
        <n v="52"/>
        <n v="57"/>
        <n v="48"/>
        <n v="79"/>
        <n v="45"/>
        <n v="30"/>
        <n v="32"/>
        <n v="53"/>
        <n v="72"/>
        <n v="121"/>
        <n v="196"/>
        <n v="73"/>
        <n v="93"/>
        <n v="171"/>
        <n v="188"/>
        <n v="110"/>
        <n v="81"/>
        <n v="123"/>
        <n v="179"/>
        <n v="23"/>
        <n v="41"/>
        <n v="229"/>
        <n v="40"/>
        <n v="148"/>
        <n v="975"/>
        <n v="167"/>
        <n v="98"/>
        <n v="27"/>
        <n v="312"/>
        <n v="85"/>
        <n v="47"/>
        <n v="92"/>
        <n v="103"/>
        <n v="152"/>
        <n v="185"/>
        <n v="108"/>
        <n v="139"/>
        <n v="86"/>
        <n v="113"/>
        <n v="75"/>
        <n v="122"/>
        <n v="100"/>
        <n v="95"/>
        <n v="99"/>
        <n v="285"/>
        <n v="42"/>
        <n v="105"/>
        <n v="236"/>
        <n v="534"/>
        <n v="56"/>
        <n v="89"/>
        <n v="83"/>
        <n v="311"/>
        <n v="60"/>
        <n v="66"/>
        <n v="118"/>
        <n v="202"/>
        <n v="35"/>
        <n v="67"/>
        <n v="117"/>
        <n v="50"/>
        <n v="90"/>
        <n v="59"/>
        <n v="43"/>
        <n v="46"/>
        <n v="197"/>
        <n v="9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0"/>
    <x v="1"/>
    <s v="GBP"/>
    <n v="1455555083"/>
    <n v="1454691083"/>
    <b v="0"/>
    <n v="35"/>
    <b v="1"/>
    <s v="film &amp; video/television"/>
    <n v="1.05"/>
    <n v="15"/>
    <x v="0"/>
    <x v="0"/>
  </r>
  <r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0"/>
    <x v="0"/>
    <s v="USD"/>
    <n v="1442167912"/>
    <n v="1436983912"/>
    <b v="0"/>
    <n v="25"/>
    <b v="1"/>
    <s v="film &amp; video/television"/>
    <n v="1.002"/>
    <n v="80.16"/>
    <x v="0"/>
    <x v="0"/>
  </r>
  <r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0"/>
    <x v="0"/>
    <s v="USD"/>
    <n v="1453748434"/>
    <n v="1452193234"/>
    <b v="0"/>
    <n v="1"/>
    <b v="1"/>
    <s v="film &amp; video/television"/>
    <n v="1"/>
    <n v="13"/>
    <x v="0"/>
    <x v="0"/>
  </r>
  <r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0"/>
    <x v="0"/>
    <s v="USD"/>
    <n v="1304395140"/>
    <n v="1297620584"/>
    <b v="0"/>
    <n v="18"/>
    <b v="1"/>
    <s v="film &amp; video/shorts"/>
    <n v="1"/>
    <n v="50"/>
    <x v="0"/>
    <x v="1"/>
  </r>
  <r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0"/>
    <x v="6"/>
    <s v="EUR"/>
    <n v="1472751121"/>
    <n v="1471887121"/>
    <b v="0"/>
    <n v="35"/>
    <b v="1"/>
    <s v="film &amp; video/shorts"/>
    <n v="27.02"/>
    <n v="38.6"/>
    <x v="0"/>
    <x v="1"/>
  </r>
  <r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0"/>
    <x v="0"/>
    <s v="USD"/>
    <n v="1305483086"/>
    <n v="1302891086"/>
    <b v="0"/>
    <n v="7"/>
    <b v="1"/>
    <s v="film &amp; video/shorts"/>
    <n v="1"/>
    <n v="71.428571428571431"/>
    <x v="0"/>
    <x v="1"/>
  </r>
  <r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0"/>
    <x v="0"/>
    <s v="USD"/>
    <n v="1275529260"/>
    <n v="1274705803"/>
    <b v="0"/>
    <n v="25"/>
    <b v="1"/>
    <s v="film &amp; video/shorts"/>
    <n v="1.046"/>
    <n v="104.6"/>
    <x v="0"/>
    <x v="1"/>
  </r>
  <r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0"/>
    <x v="0"/>
    <s v="USD"/>
    <n v="1310454499"/>
    <n v="1307862499"/>
    <b v="0"/>
    <n v="16"/>
    <b v="1"/>
    <s v="film &amp; video/shorts"/>
    <n v="1.004"/>
    <n v="31.375"/>
    <x v="0"/>
    <x v="1"/>
  </r>
  <r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0"/>
    <x v="0"/>
    <s v="USD"/>
    <n v="1310440482"/>
    <n v="1307848482"/>
    <b v="0"/>
    <n v="8"/>
    <b v="1"/>
    <s v="film &amp; video/shorts"/>
    <n v="1.0625"/>
    <n v="53.125"/>
    <x v="0"/>
    <x v="1"/>
  </r>
  <r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0"/>
    <x v="0"/>
    <s v="USD"/>
    <n v="1359052710"/>
    <n v="1356979110"/>
    <b v="0"/>
    <n v="35"/>
    <b v="1"/>
    <s v="film &amp; video/shorts"/>
    <n v="1"/>
    <n v="100"/>
    <x v="0"/>
    <x v="1"/>
  </r>
  <r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0"/>
    <x v="0"/>
    <s v="USD"/>
    <n v="1301792400"/>
    <n v="1299775266"/>
    <b v="0"/>
    <n v="10"/>
    <b v="1"/>
    <s v="film &amp; video/shorts"/>
    <n v="1.2"/>
    <n v="60"/>
    <x v="0"/>
    <x v="1"/>
  </r>
  <r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"/>
    <x v="0"/>
    <s v="USD"/>
    <n v="1476094907"/>
    <n v="1470910907"/>
    <b v="0"/>
    <n v="0"/>
    <b v="0"/>
    <s v="film &amp; video/science fiction"/>
    <n v="0"/>
    <n v="0"/>
    <x v="0"/>
    <x v="2"/>
  </r>
  <r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"/>
    <x v="0"/>
    <s v="USD"/>
    <n v="1431728242"/>
    <n v="1429568242"/>
    <b v="0"/>
    <n v="0"/>
    <b v="0"/>
    <s v="film &amp; video/science fiction"/>
    <n v="0"/>
    <n v="0"/>
    <x v="0"/>
    <x v="2"/>
  </r>
  <r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"/>
    <x v="0"/>
    <s v="USD"/>
    <n v="1414708183"/>
    <n v="1409524183"/>
    <b v="0"/>
    <n v="0"/>
    <b v="0"/>
    <s v="film &amp; video/science fiction"/>
    <n v="0"/>
    <n v="0"/>
    <x v="0"/>
    <x v="2"/>
  </r>
  <r>
    <x v="1"/>
    <x v="1"/>
    <s v="GBP"/>
    <n v="1402949760"/>
    <n v="1400536692"/>
    <b v="0"/>
    <n v="0"/>
    <b v="0"/>
    <s v="film &amp; video/science fiction"/>
    <n v="0"/>
    <n v="0"/>
    <x v="0"/>
    <x v="2"/>
  </r>
  <r>
    <x v="1"/>
    <x v="0"/>
    <s v="USD"/>
    <n v="1467763200"/>
    <n v="1466453161"/>
    <b v="0"/>
    <n v="0"/>
    <b v="0"/>
    <s v="film &amp; video/science fiction"/>
    <n v="0"/>
    <n v="0"/>
    <x v="0"/>
    <x v="2"/>
  </r>
  <r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"/>
    <x v="0"/>
    <s v="USD"/>
    <n v="1464715860"/>
    <n v="1462130584"/>
    <b v="0"/>
    <n v="0"/>
    <b v="0"/>
    <s v="film &amp; video/science fiction"/>
    <n v="0"/>
    <n v="0"/>
    <x v="0"/>
    <x v="2"/>
  </r>
  <r>
    <x v="1"/>
    <x v="0"/>
    <s v="USD"/>
    <n v="1441386000"/>
    <n v="1438811418"/>
    <b v="0"/>
    <n v="0"/>
    <b v="0"/>
    <s v="film &amp; video/science fiction"/>
    <n v="0"/>
    <n v="0"/>
    <x v="0"/>
    <x v="2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n v="0"/>
    <x v="0"/>
    <x v="2"/>
  </r>
  <r>
    <x v="1"/>
    <x v="8"/>
    <s v="DKK"/>
    <n v="1444657593"/>
    <n v="1440337593"/>
    <b v="0"/>
    <n v="0"/>
    <b v="0"/>
    <s v="film &amp; video/science fiction"/>
    <n v="0"/>
    <n v="0"/>
    <x v="0"/>
    <x v="2"/>
  </r>
  <r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"/>
    <x v="0"/>
    <s v="USD"/>
    <n v="1436738772"/>
    <n v="1435874772"/>
    <b v="0"/>
    <n v="1"/>
    <b v="0"/>
    <s v="film &amp; video/science fiction"/>
    <n v="1"/>
    <n v="500"/>
    <x v="0"/>
    <x v="2"/>
  </r>
  <r>
    <x v="1"/>
    <x v="0"/>
    <s v="USD"/>
    <n v="1426823132"/>
    <n v="1424234732"/>
    <b v="0"/>
    <n v="0"/>
    <b v="0"/>
    <s v="film &amp; video/science fiction"/>
    <n v="0"/>
    <n v="0"/>
    <x v="0"/>
    <x v="2"/>
  </r>
  <r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"/>
    <x v="2"/>
    <s v="AUD"/>
    <n v="1472882100"/>
    <n v="1467941542"/>
    <b v="0"/>
    <n v="0"/>
    <b v="0"/>
    <s v="film &amp; video/science fiction"/>
    <n v="0"/>
    <n v="0"/>
    <x v="0"/>
    <x v="2"/>
  </r>
  <r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"/>
    <x v="1"/>
    <s v="GBP"/>
    <n v="1420741080"/>
    <n v="1417026340"/>
    <b v="0"/>
    <n v="0"/>
    <b v="0"/>
    <s v="film &amp; video/science fiction"/>
    <n v="0"/>
    <n v="0"/>
    <x v="0"/>
    <x v="2"/>
  </r>
  <r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"/>
    <x v="0"/>
    <s v="USD"/>
    <n v="1413942628"/>
    <n v="1411350628"/>
    <b v="0"/>
    <n v="0"/>
    <b v="0"/>
    <s v="film &amp; video/science fiction"/>
    <n v="0"/>
    <n v="0"/>
    <x v="0"/>
    <x v="2"/>
  </r>
  <r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2"/>
    <x v="0"/>
    <s v="USD"/>
    <n v="1439675691"/>
    <n v="1434491691"/>
    <b v="0"/>
    <n v="0"/>
    <b v="0"/>
    <s v="film &amp; video/drama"/>
    <n v="0"/>
    <n v="0"/>
    <x v="0"/>
    <x v="3"/>
  </r>
  <r>
    <x v="2"/>
    <x v="0"/>
    <s v="USD"/>
    <n v="1404318595"/>
    <n v="1401726595"/>
    <b v="0"/>
    <n v="1"/>
    <b v="0"/>
    <s v="film &amp; video/drama"/>
    <n v="1E-4"/>
    <n v="5"/>
    <x v="0"/>
    <x v="3"/>
  </r>
  <r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2"/>
    <x v="0"/>
    <s v="USD"/>
    <n v="1443657600"/>
    <n v="1440716654"/>
    <b v="0"/>
    <n v="0"/>
    <b v="0"/>
    <s v="film &amp; video/drama"/>
    <n v="0"/>
    <n v="0"/>
    <x v="0"/>
    <x v="3"/>
  </r>
  <r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2"/>
    <x v="1"/>
    <s v="GBP"/>
    <n v="1452613724"/>
    <n v="1450021724"/>
    <b v="0"/>
    <n v="0"/>
    <b v="0"/>
    <s v="film &amp; video/drama"/>
    <n v="0"/>
    <n v="0"/>
    <x v="0"/>
    <x v="3"/>
  </r>
  <r>
    <x v="2"/>
    <x v="0"/>
    <s v="USD"/>
    <n v="1484531362"/>
    <n v="1481939362"/>
    <b v="0"/>
    <n v="1"/>
    <b v="0"/>
    <s v="film &amp; video/drama"/>
    <n v="0.6"/>
    <n v="3000"/>
    <x v="0"/>
    <x v="3"/>
  </r>
  <r>
    <x v="2"/>
    <x v="0"/>
    <s v="USD"/>
    <n v="1438726535"/>
    <n v="1433542535"/>
    <b v="0"/>
    <n v="2"/>
    <b v="0"/>
    <s v="film &amp; video/drama"/>
    <n v="1E-4"/>
    <n v="5.5"/>
    <x v="0"/>
    <x v="3"/>
  </r>
  <r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2"/>
    <x v="1"/>
    <s v="GBP"/>
    <n v="1413634059"/>
    <n v="1411042059"/>
    <b v="0"/>
    <n v="10"/>
    <b v="0"/>
    <s v="film &amp; video/drama"/>
    <n v="0.224"/>
    <n v="56"/>
    <x v="0"/>
    <x v="3"/>
  </r>
  <r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2"/>
    <x v="0"/>
    <s v="USD"/>
    <n v="1426753723"/>
    <n v="1423733323"/>
    <b v="0"/>
    <n v="0"/>
    <b v="0"/>
    <s v="film &amp; video/drama"/>
    <n v="0"/>
    <n v="0"/>
    <x v="0"/>
    <x v="3"/>
  </r>
  <r>
    <x v="2"/>
    <x v="1"/>
    <s v="GBP"/>
    <n v="1425131108"/>
    <n v="1422539108"/>
    <b v="0"/>
    <n v="0"/>
    <b v="0"/>
    <s v="film &amp; video/drama"/>
    <n v="0"/>
    <n v="0"/>
    <x v="0"/>
    <x v="3"/>
  </r>
  <r>
    <x v="2"/>
    <x v="9"/>
    <s v="EUR"/>
    <n v="1431108776"/>
    <n v="1425924776"/>
    <b v="0"/>
    <n v="0"/>
    <b v="0"/>
    <s v="film &amp; video/drama"/>
    <n v="0"/>
    <n v="0"/>
    <x v="0"/>
    <x v="3"/>
  </r>
  <r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2"/>
    <x v="0"/>
    <s v="USD"/>
    <n v="1438803999"/>
    <n v="1436211999"/>
    <b v="0"/>
    <n v="0"/>
    <b v="0"/>
    <s v="film &amp; video/drama"/>
    <n v="0"/>
    <n v="0"/>
    <x v="0"/>
    <x v="3"/>
  </r>
  <r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2"/>
    <x v="3"/>
    <s v="EUR"/>
    <n v="1448582145"/>
    <n v="1445986545"/>
    <b v="0"/>
    <n v="0"/>
    <b v="0"/>
    <s v="film &amp; video/drama"/>
    <n v="0"/>
    <n v="0"/>
    <x v="0"/>
    <x v="3"/>
  </r>
  <r>
    <x v="2"/>
    <x v="0"/>
    <s v="USD"/>
    <n v="1457056555"/>
    <n v="1454464555"/>
    <b v="0"/>
    <n v="2"/>
    <b v="0"/>
    <s v="film &amp; video/drama"/>
    <n v="0.2"/>
    <n v="100"/>
    <x v="0"/>
    <x v="3"/>
  </r>
  <r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2"/>
    <x v="0"/>
    <s v="USD"/>
    <n v="1483748232"/>
    <n v="1481156232"/>
    <b v="0"/>
    <n v="0"/>
    <b v="0"/>
    <s v="film &amp; video/drama"/>
    <n v="0"/>
    <n v="0"/>
    <x v="0"/>
    <x v="3"/>
  </r>
  <r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2"/>
    <x v="10"/>
    <s v="NOK"/>
    <n v="1471557139"/>
    <n v="1468965139"/>
    <b v="0"/>
    <n v="10"/>
    <b v="0"/>
    <s v="film &amp; video/drama"/>
    <n v="5.5E-2"/>
    <n v="220"/>
    <x v="0"/>
    <x v="3"/>
  </r>
  <r>
    <x v="2"/>
    <x v="0"/>
    <s v="USD"/>
    <n v="1488571200"/>
    <n v="1485977434"/>
    <b v="0"/>
    <n v="0"/>
    <b v="0"/>
    <s v="film &amp; video/drama"/>
    <n v="0"/>
    <n v="0"/>
    <x v="0"/>
    <x v="3"/>
  </r>
  <r>
    <x v="2"/>
    <x v="0"/>
    <s v="USD"/>
    <n v="1437461940"/>
    <n v="1435383457"/>
    <b v="0"/>
    <n v="5"/>
    <b v="0"/>
    <s v="film &amp; video/drama"/>
    <n v="0.16"/>
    <n v="160"/>
    <x v="0"/>
    <x v="3"/>
  </r>
  <r>
    <x v="2"/>
    <x v="0"/>
    <s v="USD"/>
    <n v="1409891015"/>
    <n v="1407299015"/>
    <b v="0"/>
    <n v="0"/>
    <b v="0"/>
    <s v="film &amp; video/drama"/>
    <n v="0"/>
    <n v="0"/>
    <x v="0"/>
    <x v="3"/>
  </r>
  <r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2"/>
    <x v="1"/>
    <s v="GBP"/>
    <n v="1417217166"/>
    <n v="1412029566"/>
    <b v="0"/>
    <n v="0"/>
    <b v="0"/>
    <s v="film &amp; video/drama"/>
    <n v="0"/>
    <n v="0"/>
    <x v="0"/>
    <x v="3"/>
  </r>
  <r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2"/>
    <x v="0"/>
    <s v="USD"/>
    <n v="1436544332"/>
    <n v="1431360332"/>
    <b v="0"/>
    <n v="0"/>
    <b v="0"/>
    <s v="film &amp; video/drama"/>
    <n v="0"/>
    <n v="0"/>
    <x v="0"/>
    <x v="3"/>
  </r>
  <r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2"/>
    <x v="1"/>
    <s v="GBP"/>
    <n v="1487365200"/>
    <n v="1483734100"/>
    <b v="0"/>
    <n v="8"/>
    <b v="0"/>
    <s v="film &amp; video/drama"/>
    <n v="0.1048"/>
    <n v="32.75"/>
    <x v="0"/>
    <x v="3"/>
  </r>
  <r>
    <x v="2"/>
    <x v="0"/>
    <s v="USD"/>
    <n v="1412500322"/>
    <n v="1409908322"/>
    <b v="0"/>
    <n v="6"/>
    <b v="0"/>
    <s v="film &amp; video/drama"/>
    <n v="1.116E-2"/>
    <n v="46.5"/>
    <x v="0"/>
    <x v="3"/>
  </r>
  <r>
    <x v="2"/>
    <x v="0"/>
    <s v="USD"/>
    <n v="1472698702"/>
    <n v="1470106702"/>
    <b v="0"/>
    <n v="0"/>
    <b v="0"/>
    <s v="film &amp; video/drama"/>
    <n v="0"/>
    <n v="0"/>
    <x v="0"/>
    <x v="3"/>
  </r>
  <r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"/>
    <x v="0"/>
    <s v="USD"/>
    <n v="1444337940"/>
    <n v="1441750564"/>
    <b v="0"/>
    <n v="0"/>
    <b v="0"/>
    <s v="film &amp; video/drama"/>
    <n v="0"/>
    <n v="0"/>
    <x v="0"/>
    <x v="3"/>
  </r>
  <r>
    <x v="2"/>
    <x v="1"/>
    <s v="GBP"/>
    <n v="1422562864"/>
    <n v="1417378864"/>
    <b v="0"/>
    <n v="8"/>
    <b v="0"/>
    <s v="film &amp; video/drama"/>
    <n v="0.2984"/>
    <n v="93.25"/>
    <x v="0"/>
    <x v="3"/>
  </r>
  <r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"/>
    <x v="0"/>
    <s v="USD"/>
    <n v="1470441983"/>
    <n v="1468627583"/>
    <b v="0"/>
    <n v="0"/>
    <b v="0"/>
    <s v="film &amp; video/drama"/>
    <n v="0"/>
    <n v="0"/>
    <x v="0"/>
    <x v="3"/>
  </r>
  <r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"/>
    <x v="2"/>
    <s v="AUD"/>
    <n v="1418719967"/>
    <n v="1416127967"/>
    <b v="0"/>
    <n v="0"/>
    <b v="0"/>
    <s v="film &amp; video/drama"/>
    <n v="0"/>
    <n v="0"/>
    <x v="0"/>
    <x v="3"/>
  </r>
  <r>
    <x v="2"/>
    <x v="0"/>
    <s v="USD"/>
    <n v="1436566135"/>
    <n v="1433974135"/>
    <b v="0"/>
    <n v="0"/>
    <b v="0"/>
    <s v="film &amp; video/drama"/>
    <n v="0"/>
    <n v="0"/>
    <x v="0"/>
    <x v="3"/>
  </r>
  <r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"/>
    <x v="0"/>
    <s v="USD"/>
    <n v="1431702289"/>
    <n v="1426518289"/>
    <b v="0"/>
    <n v="1"/>
    <b v="0"/>
    <s v="film &amp; video/drama"/>
    <n v="0.02"/>
    <n v="100"/>
    <x v="0"/>
    <x v="3"/>
  </r>
  <r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"/>
    <x v="0"/>
    <s v="USD"/>
    <n v="1427569564"/>
    <n v="1422389164"/>
    <b v="0"/>
    <n v="0"/>
    <b v="0"/>
    <s v="film &amp; video/drama"/>
    <n v="0"/>
    <n v="0"/>
    <x v="0"/>
    <x v="3"/>
  </r>
  <r>
    <x v="2"/>
    <x v="0"/>
    <s v="USD"/>
    <n v="1427423940"/>
    <n v="1422383318"/>
    <b v="0"/>
    <n v="2"/>
    <b v="0"/>
    <s v="film &amp; video/drama"/>
    <n v="0.13"/>
    <n v="65"/>
    <x v="0"/>
    <x v="3"/>
  </r>
  <r>
    <x v="2"/>
    <x v="0"/>
    <s v="USD"/>
    <n v="1463879100"/>
    <n v="1461287350"/>
    <b v="0"/>
    <n v="0"/>
    <b v="0"/>
    <s v="film &amp; video/drama"/>
    <n v="0"/>
    <n v="0"/>
    <x v="0"/>
    <x v="3"/>
  </r>
  <r>
    <x v="2"/>
    <x v="2"/>
    <s v="AUD"/>
    <n v="1436506726"/>
    <n v="1431322726"/>
    <b v="0"/>
    <n v="0"/>
    <b v="0"/>
    <s v="film &amp; video/drama"/>
    <n v="0"/>
    <n v="0"/>
    <x v="0"/>
    <x v="3"/>
  </r>
  <r>
    <x v="2"/>
    <x v="0"/>
    <s v="USD"/>
    <n v="1460153054"/>
    <n v="1457564654"/>
    <b v="0"/>
    <n v="0"/>
    <b v="0"/>
    <s v="film &amp; video/drama"/>
    <n v="0"/>
    <n v="0"/>
    <x v="0"/>
    <x v="3"/>
  </r>
  <r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"/>
    <x v="0"/>
    <s v="USD"/>
    <n v="1436477241"/>
    <n v="1433885241"/>
    <b v="0"/>
    <n v="0"/>
    <b v="0"/>
    <s v="film &amp; video/drama"/>
    <n v="0"/>
    <n v="0"/>
    <x v="0"/>
    <x v="3"/>
  </r>
  <r>
    <x v="2"/>
    <x v="1"/>
    <s v="GBP"/>
    <n v="1433176105"/>
    <n v="1427992105"/>
    <b v="0"/>
    <n v="0"/>
    <b v="0"/>
    <s v="film &amp; video/drama"/>
    <n v="0"/>
    <n v="0"/>
    <x v="0"/>
    <x v="3"/>
  </r>
  <r>
    <x v="2"/>
    <x v="12"/>
    <s v="EUR"/>
    <n v="1455402297"/>
    <n v="1452810297"/>
    <b v="0"/>
    <n v="0"/>
    <b v="0"/>
    <s v="film &amp; video/drama"/>
    <n v="0"/>
    <n v="0"/>
    <x v="0"/>
    <x v="3"/>
  </r>
  <r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"/>
    <x v="0"/>
    <s v="USD"/>
    <n v="1451775651"/>
    <n v="1449183651"/>
    <b v="0"/>
    <n v="0"/>
    <b v="0"/>
    <s v="film &amp; video/drama"/>
    <n v="0"/>
    <n v="0"/>
    <x v="0"/>
    <x v="3"/>
  </r>
  <r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"/>
    <x v="0"/>
    <s v="USD"/>
    <n v="1475185972"/>
    <n v="1472593972"/>
    <b v="0"/>
    <n v="0"/>
    <b v="0"/>
    <s v="film &amp; video/drama"/>
    <n v="0"/>
    <n v="0"/>
    <x v="0"/>
    <x v="3"/>
  </r>
  <r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"/>
    <x v="0"/>
    <s v="USD"/>
    <n v="1436478497"/>
    <n v="1433886497"/>
    <b v="0"/>
    <n v="0"/>
    <b v="0"/>
    <s v="film &amp; video/drama"/>
    <n v="0"/>
    <n v="0"/>
    <x v="0"/>
    <x v="3"/>
  </r>
  <r>
    <x v="2"/>
    <x v="0"/>
    <s v="USD"/>
    <n v="1451952000"/>
    <n v="1447380099"/>
    <b v="0"/>
    <n v="0"/>
    <b v="0"/>
    <s v="film &amp; video/drama"/>
    <n v="0"/>
    <n v="0"/>
    <x v="0"/>
    <x v="3"/>
  </r>
  <r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"/>
    <x v="0"/>
    <s v="USD"/>
    <n v="1483088400"/>
    <n v="1481324760"/>
    <b v="0"/>
    <n v="0"/>
    <b v="0"/>
    <s v="film &amp; video/drama"/>
    <n v="0"/>
    <n v="0"/>
    <x v="0"/>
    <x v="3"/>
  </r>
  <r>
    <x v="2"/>
    <x v="2"/>
    <s v="AUD"/>
    <n v="1446984000"/>
    <n v="1445308730"/>
    <b v="0"/>
    <n v="5"/>
    <b v="0"/>
    <s v="film &amp; video/drama"/>
    <n v="0.25"/>
    <n v="50"/>
    <x v="0"/>
    <x v="3"/>
  </r>
  <r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0"/>
    <x v="0"/>
    <s v="USD"/>
    <n v="1279555200"/>
    <n v="1276480894"/>
    <b v="1"/>
    <n v="50"/>
    <b v="1"/>
    <s v="film &amp; video/documentary"/>
    <n v="1"/>
    <n v="100"/>
    <x v="0"/>
    <x v="4"/>
  </r>
  <r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2"/>
    <x v="0"/>
    <s v="USD"/>
    <n v="1448660404"/>
    <n v="1443472804"/>
    <b v="0"/>
    <n v="2"/>
    <b v="0"/>
    <s v="film &amp; video/animation"/>
    <n v="1.2E-4"/>
    <n v="3"/>
    <x v="0"/>
    <x v="5"/>
  </r>
  <r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2"/>
    <x v="0"/>
    <s v="USD"/>
    <n v="1445540340"/>
    <n v="1444340940"/>
    <b v="0"/>
    <n v="0"/>
    <b v="0"/>
    <s v="film &amp; video/animation"/>
    <n v="0"/>
    <n v="0"/>
    <x v="0"/>
    <x v="5"/>
  </r>
  <r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2"/>
    <x v="0"/>
    <s v="USD"/>
    <n v="1259297940"/>
    <n v="1252964282"/>
    <b v="0"/>
    <n v="0"/>
    <b v="0"/>
    <s v="film &amp; video/animation"/>
    <n v="0"/>
    <n v="0"/>
    <x v="0"/>
    <x v="5"/>
  </r>
  <r>
    <x v="2"/>
    <x v="0"/>
    <s v="USD"/>
    <n v="1378866867"/>
    <n v="1377570867"/>
    <b v="0"/>
    <n v="5"/>
    <b v="0"/>
    <s v="film &amp; video/animation"/>
    <n v="2.4E-2"/>
    <n v="4.8"/>
    <x v="0"/>
    <x v="5"/>
  </r>
  <r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2"/>
    <x v="0"/>
    <s v="USD"/>
    <n v="1444576022"/>
    <n v="1439392022"/>
    <b v="0"/>
    <n v="0"/>
    <b v="0"/>
    <s v="film &amp; video/animation"/>
    <n v="0"/>
    <n v="0"/>
    <x v="0"/>
    <x v="5"/>
  </r>
  <r>
    <x v="2"/>
    <x v="0"/>
    <s v="USD"/>
    <n v="1385931702"/>
    <n v="1383076902"/>
    <b v="0"/>
    <n v="2"/>
    <b v="0"/>
    <s v="film &amp; video/animation"/>
    <n v="0.05"/>
    <n v="62.5"/>
    <x v="0"/>
    <x v="5"/>
  </r>
  <r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2"/>
    <x v="0"/>
    <s v="USD"/>
    <n v="1375260113"/>
    <n v="1372668113"/>
    <b v="0"/>
    <n v="0"/>
    <b v="0"/>
    <s v="film &amp; video/animation"/>
    <n v="0"/>
    <n v="0"/>
    <x v="0"/>
    <x v="5"/>
  </r>
  <r>
    <x v="2"/>
    <x v="5"/>
    <s v="CAD"/>
    <n v="1475912326"/>
    <n v="1470728326"/>
    <b v="0"/>
    <n v="0"/>
    <b v="0"/>
    <s v="film &amp; video/animation"/>
    <n v="0"/>
    <n v="0"/>
    <x v="0"/>
    <x v="5"/>
  </r>
  <r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2"/>
    <x v="0"/>
    <s v="USD"/>
    <n v="1413569818"/>
    <n v="1412705818"/>
    <b v="0"/>
    <n v="0"/>
    <b v="0"/>
    <s v="film &amp; video/animation"/>
    <n v="0"/>
    <n v="0"/>
    <x v="0"/>
    <x v="5"/>
  </r>
  <r>
    <x v="2"/>
    <x v="0"/>
    <s v="USD"/>
    <n v="1458859153"/>
    <n v="1456270753"/>
    <b v="0"/>
    <n v="1"/>
    <b v="0"/>
    <s v="film &amp; video/animation"/>
    <n v="1E-3"/>
    <n v="5"/>
    <x v="0"/>
    <x v="5"/>
  </r>
  <r>
    <x v="2"/>
    <x v="1"/>
    <s v="GBP"/>
    <n v="1383418996"/>
    <n v="1380826996"/>
    <b v="0"/>
    <n v="0"/>
    <b v="0"/>
    <s v="film &amp; video/animation"/>
    <n v="0"/>
    <n v="0"/>
    <x v="0"/>
    <x v="5"/>
  </r>
  <r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2"/>
    <x v="5"/>
    <s v="CAD"/>
    <n v="1391991701"/>
    <n v="1389399701"/>
    <b v="0"/>
    <n v="2"/>
    <b v="0"/>
    <s v="film &amp; video/animation"/>
    <n v="1E-3"/>
    <n v="5"/>
    <x v="0"/>
    <x v="5"/>
  </r>
  <r>
    <x v="2"/>
    <x v="0"/>
    <s v="USD"/>
    <n v="1329342361"/>
    <n v="1324158361"/>
    <b v="0"/>
    <n v="1"/>
    <b v="0"/>
    <s v="film &amp; video/animation"/>
    <n v="0.05"/>
    <n v="50"/>
    <x v="0"/>
    <x v="5"/>
  </r>
  <r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2"/>
    <x v="0"/>
    <s v="USD"/>
    <n v="1390669791"/>
    <n v="1388077791"/>
    <b v="0"/>
    <n v="0"/>
    <b v="0"/>
    <s v="film &amp; video/animation"/>
    <n v="0"/>
    <n v="0"/>
    <x v="0"/>
    <x v="5"/>
  </r>
  <r>
    <x v="2"/>
    <x v="0"/>
    <s v="USD"/>
    <n v="1431536015"/>
    <n v="1428944015"/>
    <b v="0"/>
    <n v="12"/>
    <b v="0"/>
    <s v="film &amp; video/animation"/>
    <n v="0.64"/>
    <n v="40"/>
    <x v="0"/>
    <x v="5"/>
  </r>
  <r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2"/>
    <x v="5"/>
    <s v="CAD"/>
    <n v="1408213512"/>
    <n v="1405621512"/>
    <b v="0"/>
    <n v="0"/>
    <b v="0"/>
    <s v="film &amp; video/animation"/>
    <n v="0"/>
    <n v="0"/>
    <x v="0"/>
    <x v="5"/>
  </r>
  <r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2"/>
    <x v="1"/>
    <s v="GBP"/>
    <n v="1370204367"/>
    <n v="1368476367"/>
    <b v="0"/>
    <n v="0"/>
    <b v="0"/>
    <s v="film &amp; video/animation"/>
    <n v="0"/>
    <n v="0"/>
    <x v="0"/>
    <x v="5"/>
  </r>
  <r>
    <x v="2"/>
    <x v="0"/>
    <s v="USD"/>
    <n v="1312945341"/>
    <n v="1307761341"/>
    <b v="0"/>
    <n v="0"/>
    <b v="0"/>
    <s v="film &amp; video/animation"/>
    <n v="0"/>
    <n v="0"/>
    <x v="0"/>
    <x v="5"/>
  </r>
  <r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2"/>
    <x v="0"/>
    <s v="USD"/>
    <n v="1403837574"/>
    <n v="1402455174"/>
    <b v="0"/>
    <n v="8"/>
    <b v="0"/>
    <s v="film &amp; video/animation"/>
    <n v="0.26953125"/>
    <n v="17.25"/>
    <x v="0"/>
    <x v="5"/>
  </r>
  <r>
    <x v="2"/>
    <x v="0"/>
    <s v="USD"/>
    <n v="1347057464"/>
    <n v="1344465464"/>
    <b v="0"/>
    <n v="5"/>
    <b v="0"/>
    <s v="film &amp; video/animation"/>
    <n v="7.6E-3"/>
    <n v="15.2"/>
    <x v="0"/>
    <x v="5"/>
  </r>
  <r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2"/>
    <x v="0"/>
    <s v="USD"/>
    <n v="1341978665"/>
    <n v="1336795283"/>
    <b v="0"/>
    <n v="0"/>
    <b v="0"/>
    <s v="film &amp; video/animation"/>
    <n v="0"/>
    <n v="0"/>
    <x v="0"/>
    <x v="5"/>
  </r>
  <r>
    <x v="2"/>
    <x v="1"/>
    <s v="GBP"/>
    <n v="1409960724"/>
    <n v="1404776724"/>
    <b v="0"/>
    <n v="0"/>
    <b v="0"/>
    <s v="film &amp; video/animation"/>
    <n v="0"/>
    <n v="0"/>
    <x v="0"/>
    <x v="5"/>
  </r>
  <r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2"/>
    <x v="0"/>
    <s v="USD"/>
    <n v="1410972319"/>
    <n v="1408380319"/>
    <b v="0"/>
    <n v="14"/>
    <b v="0"/>
    <s v="film &amp; video/animation"/>
    <n v="2.87E-2"/>
    <n v="61.5"/>
    <x v="0"/>
    <x v="5"/>
  </r>
  <r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2"/>
    <x v="0"/>
    <s v="USD"/>
    <n v="1430877843"/>
    <n v="1428285843"/>
    <b v="0"/>
    <n v="0"/>
    <b v="0"/>
    <s v="film &amp; video/animation"/>
    <n v="0"/>
    <n v="0"/>
    <x v="0"/>
    <x v="5"/>
  </r>
  <r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2"/>
    <x v="0"/>
    <s v="USD"/>
    <n v="1337371334"/>
    <n v="1332187334"/>
    <b v="0"/>
    <n v="0"/>
    <b v="0"/>
    <s v="film &amp; video/animation"/>
    <n v="0"/>
    <n v="0"/>
    <x v="0"/>
    <x v="5"/>
  </r>
  <r>
    <x v="2"/>
    <x v="0"/>
    <s v="USD"/>
    <n v="1427921509"/>
    <n v="1425333109"/>
    <b v="0"/>
    <n v="0"/>
    <b v="0"/>
    <s v="film &amp; video/animation"/>
    <n v="0"/>
    <n v="0"/>
    <x v="0"/>
    <x v="5"/>
  </r>
  <r>
    <x v="2"/>
    <x v="0"/>
    <s v="USD"/>
    <n v="1416566835"/>
    <n v="1411379235"/>
    <b v="0"/>
    <n v="55"/>
    <b v="0"/>
    <s v="film &amp; video/animation"/>
    <n v="0.3256"/>
    <n v="88.8"/>
    <x v="0"/>
    <x v="5"/>
  </r>
  <r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2"/>
    <x v="0"/>
    <s v="USD"/>
    <n v="1460644440"/>
    <n v="1458336690"/>
    <b v="0"/>
    <n v="1"/>
    <b v="0"/>
    <s v="film &amp; video/animation"/>
    <n v="1E-3"/>
    <n v="10"/>
    <x v="0"/>
    <x v="5"/>
  </r>
  <r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2"/>
    <x v="5"/>
    <s v="CAD"/>
    <n v="1482678994"/>
    <n v="1477491394"/>
    <b v="0"/>
    <n v="0"/>
    <b v="0"/>
    <s v="film &amp; video/animation"/>
    <n v="0"/>
    <n v="0"/>
    <x v="0"/>
    <x v="5"/>
  </r>
  <r>
    <x v="2"/>
    <x v="0"/>
    <s v="USD"/>
    <n v="1483924700"/>
    <n v="1481332700"/>
    <b v="0"/>
    <n v="0"/>
    <b v="0"/>
    <s v="film &amp; video/animation"/>
    <n v="0"/>
    <n v="0"/>
    <x v="0"/>
    <x v="5"/>
  </r>
  <r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2"/>
    <x v="0"/>
    <s v="USD"/>
    <n v="1345677285"/>
    <n v="1343085285"/>
    <b v="0"/>
    <n v="0"/>
    <b v="0"/>
    <s v="film &amp; video/animation"/>
    <n v="0"/>
    <n v="0"/>
    <x v="0"/>
    <x v="5"/>
  </r>
  <r>
    <x v="2"/>
    <x v="0"/>
    <s v="USD"/>
    <n v="1453937699"/>
    <n v="1451345699"/>
    <b v="0"/>
    <n v="0"/>
    <b v="0"/>
    <s v="film &amp; video/animation"/>
    <n v="0"/>
    <n v="0"/>
    <x v="0"/>
    <x v="5"/>
  </r>
  <r>
    <x v="2"/>
    <x v="11"/>
    <s v="SEK"/>
    <n v="1476319830"/>
    <n v="1471135830"/>
    <b v="0"/>
    <n v="0"/>
    <b v="0"/>
    <s v="film &amp; video/animation"/>
    <n v="0"/>
    <n v="0"/>
    <x v="0"/>
    <x v="5"/>
  </r>
  <r>
    <x v="2"/>
    <x v="1"/>
    <s v="GBP"/>
    <n v="1432142738"/>
    <n v="1429550738"/>
    <b v="0"/>
    <n v="0"/>
    <b v="0"/>
    <s v="film &amp; video/animation"/>
    <n v="0"/>
    <n v="0"/>
    <x v="0"/>
    <x v="5"/>
  </r>
  <r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2"/>
    <x v="0"/>
    <s v="USD"/>
    <n v="1437076305"/>
    <n v="1434484305"/>
    <b v="0"/>
    <n v="0"/>
    <b v="0"/>
    <s v="film &amp; video/animation"/>
    <n v="0"/>
    <n v="0"/>
    <x v="0"/>
    <x v="5"/>
  </r>
  <r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2"/>
    <x v="0"/>
    <s v="USD"/>
    <n v="1310189851"/>
    <n v="1307597851"/>
    <b v="0"/>
    <n v="0"/>
    <b v="0"/>
    <s v="film &amp; video/animation"/>
    <n v="0"/>
    <n v="0"/>
    <x v="0"/>
    <x v="5"/>
  </r>
  <r>
    <x v="2"/>
    <x v="0"/>
    <s v="USD"/>
    <n v="1332073025"/>
    <n v="1329484625"/>
    <b v="0"/>
    <n v="4"/>
    <b v="0"/>
    <s v="film &amp; video/animation"/>
    <n v="1.15E-2"/>
    <n v="57.5"/>
    <x v="0"/>
    <x v="5"/>
  </r>
  <r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2"/>
    <x v="0"/>
    <s v="USD"/>
    <n v="1376140520"/>
    <n v="1373548520"/>
    <b v="0"/>
    <n v="1"/>
    <b v="0"/>
    <s v="film &amp; video/animation"/>
    <n v="1.25E-3"/>
    <n v="250"/>
    <x v="0"/>
    <x v="5"/>
  </r>
  <r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2"/>
    <x v="1"/>
    <s v="GBP"/>
    <n v="1435504170"/>
    <n v="1432912170"/>
    <b v="0"/>
    <n v="1"/>
    <b v="0"/>
    <s v="film &amp; video/animation"/>
    <n v="2E-3"/>
    <n v="10"/>
    <x v="0"/>
    <x v="5"/>
  </r>
  <r>
    <x v="2"/>
    <x v="0"/>
    <s v="USD"/>
    <n v="1456805639"/>
    <n v="1454213639"/>
    <b v="0"/>
    <n v="0"/>
    <b v="0"/>
    <s v="film &amp; video/animation"/>
    <n v="0"/>
    <n v="0"/>
    <x v="0"/>
    <x v="5"/>
  </r>
  <r>
    <x v="2"/>
    <x v="0"/>
    <s v="USD"/>
    <n v="1365228982"/>
    <n v="1362640582"/>
    <b v="0"/>
    <n v="5"/>
    <b v="0"/>
    <s v="film &amp; video/animation"/>
    <n v="0.03"/>
    <n v="30"/>
    <x v="0"/>
    <x v="5"/>
  </r>
  <r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2"/>
    <x v="1"/>
    <s v="GBP"/>
    <n v="1432752080"/>
    <n v="1427568080"/>
    <b v="0"/>
    <n v="0"/>
    <b v="0"/>
    <s v="film &amp; video/animation"/>
    <n v="0"/>
    <n v="0"/>
    <x v="0"/>
    <x v="5"/>
  </r>
  <r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2"/>
    <x v="0"/>
    <s v="USD"/>
    <n v="1441550760"/>
    <n v="1438958824"/>
    <b v="0"/>
    <n v="0"/>
    <b v="0"/>
    <s v="film &amp; video/animation"/>
    <n v="0"/>
    <n v="0"/>
    <x v="0"/>
    <x v="5"/>
  </r>
  <r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0"/>
    <x v="0"/>
    <s v="USD"/>
    <n v="1477976340"/>
    <n v="1475460819"/>
    <b v="0"/>
    <n v="56"/>
    <b v="1"/>
    <s v="theater/plays"/>
    <n v="1.0464"/>
    <n v="93.428571428571431"/>
    <x v="1"/>
    <x v="6"/>
  </r>
  <r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0"/>
    <x v="0"/>
    <s v="USD"/>
    <n v="1442805076"/>
    <n v="1440213076"/>
    <b v="0"/>
    <n v="84"/>
    <b v="1"/>
    <s v="theater/plays"/>
    <n v="1.206"/>
    <n v="71.785714285714292"/>
    <x v="1"/>
    <x v="6"/>
  </r>
  <r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0"/>
    <x v="0"/>
    <s v="USD"/>
    <n v="1410601041"/>
    <n v="1406713041"/>
    <b v="0"/>
    <n v="12"/>
    <b v="1"/>
    <s v="theater/plays"/>
    <n v="1"/>
    <n v="1000"/>
    <x v="1"/>
    <x v="6"/>
  </r>
  <r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0"/>
    <x v="0"/>
    <s v="USD"/>
    <n v="1487347500"/>
    <n v="1484715366"/>
    <b v="0"/>
    <n v="158"/>
    <b v="1"/>
    <s v="theater/plays"/>
    <n v="1.0085"/>
    <n v="63.829113924050631"/>
    <x v="1"/>
    <x v="6"/>
  </r>
  <r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0"/>
    <x v="0"/>
    <s v="USD"/>
    <n v="1481957940"/>
    <n v="1478050429"/>
    <b v="0"/>
    <n v="31"/>
    <b v="1"/>
    <s v="theater/plays"/>
    <n v="1"/>
    <n v="129.03225806451613"/>
    <x v="1"/>
    <x v="6"/>
  </r>
  <r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0"/>
    <x v="1"/>
    <s v="GBP"/>
    <n v="1463394365"/>
    <n v="1461320765"/>
    <b v="0"/>
    <n v="17"/>
    <b v="1"/>
    <s v="theater/plays"/>
    <n v="1.002"/>
    <n v="117.88235294117646"/>
    <x v="1"/>
    <x v="6"/>
  </r>
  <r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0"/>
    <x v="0"/>
    <s v="USD"/>
    <n v="1463166263"/>
    <n v="1460574263"/>
    <b v="0"/>
    <n v="60"/>
    <b v="1"/>
    <s v="theater/plays"/>
    <n v="3.0242"/>
    <n v="252.01666666666668"/>
    <x v="1"/>
    <x v="6"/>
  </r>
  <r>
    <x v="0"/>
    <x v="1"/>
    <s v="GBP"/>
    <n v="1467681107"/>
    <n v="1465866707"/>
    <b v="0"/>
    <n v="20"/>
    <b v="1"/>
    <s v="theater/plays"/>
    <n v="1.00644"/>
    <n v="25.161000000000001"/>
    <x v="1"/>
    <x v="6"/>
  </r>
  <r>
    <x v="2"/>
    <x v="0"/>
    <s v="USD"/>
    <n v="1423078606"/>
    <n v="1420486606"/>
    <b v="0"/>
    <n v="1"/>
    <b v="0"/>
    <s v="technology/web"/>
    <n v="6.666666666666667E-5"/>
    <n v="1"/>
    <x v="2"/>
    <x v="7"/>
  </r>
  <r>
    <x v="2"/>
    <x v="0"/>
    <s v="USD"/>
    <n v="1446080834"/>
    <n v="1443488834"/>
    <b v="0"/>
    <n v="1"/>
    <b v="0"/>
    <s v="technology/web"/>
    <n v="5.5555555555555558E-3"/>
    <n v="25"/>
    <x v="2"/>
    <x v="7"/>
  </r>
  <r>
    <x v="2"/>
    <x v="0"/>
    <s v="USD"/>
    <n v="1462293716"/>
    <n v="1457113316"/>
    <b v="0"/>
    <n v="1"/>
    <b v="0"/>
    <s v="technology/web"/>
    <n v="3.9999999999999998E-6"/>
    <n v="1"/>
    <x v="2"/>
    <x v="7"/>
  </r>
  <r>
    <x v="2"/>
    <x v="2"/>
    <s v="AUD"/>
    <n v="1414807962"/>
    <n v="1412215962"/>
    <b v="0"/>
    <n v="2"/>
    <b v="0"/>
    <s v="technology/web"/>
    <n v="3.1818181818181819E-3"/>
    <n v="35"/>
    <x v="2"/>
    <x v="7"/>
  </r>
  <r>
    <x v="2"/>
    <x v="0"/>
    <s v="USD"/>
    <n v="1467647160"/>
    <n v="1465055160"/>
    <b v="0"/>
    <n v="2"/>
    <b v="0"/>
    <s v="technology/web"/>
    <n v="1.2E-2"/>
    <n v="3"/>
    <x v="2"/>
    <x v="7"/>
  </r>
  <r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2"/>
    <x v="0"/>
    <s v="USD"/>
    <n v="1445097715"/>
    <n v="1441209715"/>
    <b v="0"/>
    <n v="2"/>
    <b v="0"/>
    <s v="technology/web"/>
    <n v="8.6666666666666663E-4"/>
    <n v="26"/>
    <x v="2"/>
    <x v="7"/>
  </r>
  <r>
    <x v="2"/>
    <x v="1"/>
    <s v="GBP"/>
    <n v="1455122564"/>
    <n v="1452530564"/>
    <b v="0"/>
    <n v="0"/>
    <b v="0"/>
    <s v="technology/web"/>
    <n v="0"/>
    <n v="0"/>
    <x v="2"/>
    <x v="7"/>
  </r>
  <r>
    <x v="2"/>
    <x v="1"/>
    <s v="GBP"/>
    <n v="1446154848"/>
    <n v="1443562848"/>
    <b v="0"/>
    <n v="1"/>
    <b v="0"/>
    <s v="technology/web"/>
    <n v="8.9999999999999998E-4"/>
    <n v="9"/>
    <x v="2"/>
    <x v="7"/>
  </r>
  <r>
    <x v="2"/>
    <x v="1"/>
    <s v="GBP"/>
    <n v="1436368622"/>
    <n v="1433776622"/>
    <b v="0"/>
    <n v="8"/>
    <b v="0"/>
    <s v="technology/web"/>
    <n v="2.7199999999999998E-2"/>
    <n v="8.5"/>
    <x v="2"/>
    <x v="7"/>
  </r>
  <r>
    <x v="2"/>
    <x v="5"/>
    <s v="CAD"/>
    <n v="1485838800"/>
    <n v="1484756245"/>
    <b v="0"/>
    <n v="4"/>
    <b v="0"/>
    <s v="technology/web"/>
    <n v="7.0000000000000001E-3"/>
    <n v="8.75"/>
    <x v="2"/>
    <x v="7"/>
  </r>
  <r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2"/>
    <x v="5"/>
    <s v="CAD"/>
    <n v="1452350896"/>
    <n v="1447166896"/>
    <b v="0"/>
    <n v="0"/>
    <b v="0"/>
    <s v="technology/web"/>
    <n v="0"/>
    <n v="0"/>
    <x v="2"/>
    <x v="7"/>
  </r>
  <r>
    <x v="2"/>
    <x v="0"/>
    <s v="USD"/>
    <n v="1415988991"/>
    <n v="1413393391"/>
    <b v="0"/>
    <n v="6"/>
    <b v="0"/>
    <s v="technology/web"/>
    <n v="4.9199999999999999E-3"/>
    <n v="20.5"/>
    <x v="2"/>
    <x v="7"/>
  </r>
  <r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2"/>
    <x v="1"/>
    <s v="GBP"/>
    <n v="1465720143"/>
    <n v="1463128143"/>
    <b v="0"/>
    <n v="0"/>
    <b v="0"/>
    <s v="technology/web"/>
    <n v="0"/>
    <n v="0"/>
    <x v="2"/>
    <x v="7"/>
  </r>
  <r>
    <x v="2"/>
    <x v="0"/>
    <s v="USD"/>
    <n v="1452112717"/>
    <n v="1449520717"/>
    <b v="0"/>
    <n v="1"/>
    <b v="0"/>
    <s v="technology/web"/>
    <n v="2.5000000000000001E-2"/>
    <n v="200"/>
    <x v="2"/>
    <x v="7"/>
  </r>
  <r>
    <x v="2"/>
    <x v="12"/>
    <s v="EUR"/>
    <n v="1480721803"/>
    <n v="1478126203"/>
    <b v="0"/>
    <n v="20"/>
    <b v="0"/>
    <s v="technology/web"/>
    <n v="9.1066666666666674E-3"/>
    <n v="68.3"/>
    <x v="2"/>
    <x v="7"/>
  </r>
  <r>
    <x v="2"/>
    <x v="0"/>
    <s v="USD"/>
    <n v="1427227905"/>
    <n v="1424639505"/>
    <b v="0"/>
    <n v="0"/>
    <b v="0"/>
    <s v="technology/web"/>
    <n v="0"/>
    <n v="0"/>
    <x v="2"/>
    <x v="7"/>
  </r>
  <r>
    <x v="2"/>
    <x v="0"/>
    <s v="USD"/>
    <n v="1449989260"/>
    <n v="1447397260"/>
    <b v="0"/>
    <n v="1"/>
    <b v="0"/>
    <s v="technology/web"/>
    <n v="2.0833333333333335E-4"/>
    <n v="50"/>
    <x v="2"/>
    <x v="7"/>
  </r>
  <r>
    <x v="2"/>
    <x v="5"/>
    <s v="CAD"/>
    <n v="1418841045"/>
    <n v="1416249045"/>
    <b v="0"/>
    <n v="3"/>
    <b v="0"/>
    <s v="technology/web"/>
    <n v="1.2E-4"/>
    <n v="4"/>
    <x v="2"/>
    <x v="7"/>
  </r>
  <r>
    <x v="2"/>
    <x v="0"/>
    <s v="USD"/>
    <n v="1445874513"/>
    <n v="1442850513"/>
    <b v="0"/>
    <n v="2"/>
    <b v="0"/>
    <s v="technology/web"/>
    <n v="3.6666666666666666E-3"/>
    <n v="27.5"/>
    <x v="2"/>
    <x v="7"/>
  </r>
  <r>
    <x v="2"/>
    <x v="9"/>
    <s v="EUR"/>
    <n v="1482052815"/>
    <n v="1479460815"/>
    <b v="0"/>
    <n v="0"/>
    <b v="0"/>
    <s v="technology/web"/>
    <n v="0"/>
    <n v="0"/>
    <x v="2"/>
    <x v="7"/>
  </r>
  <r>
    <x v="2"/>
    <x v="2"/>
    <s v="AUD"/>
    <n v="1424137247"/>
    <n v="1421545247"/>
    <b v="0"/>
    <n v="2"/>
    <b v="0"/>
    <s v="technology/web"/>
    <n v="9.0666666666666662E-4"/>
    <n v="34"/>
    <x v="2"/>
    <x v="7"/>
  </r>
  <r>
    <x v="2"/>
    <x v="6"/>
    <s v="EUR"/>
    <n v="1457822275"/>
    <n v="1455230275"/>
    <b v="0"/>
    <n v="1"/>
    <b v="0"/>
    <s v="technology/web"/>
    <n v="5.5555555555555558E-5"/>
    <n v="1"/>
    <x v="2"/>
    <x v="7"/>
  </r>
  <r>
    <x v="2"/>
    <x v="1"/>
    <s v="GBP"/>
    <n v="1436554249"/>
    <n v="1433962249"/>
    <b v="0"/>
    <n v="0"/>
    <b v="0"/>
    <s v="technology/web"/>
    <n v="0"/>
    <n v="0"/>
    <x v="2"/>
    <x v="7"/>
  </r>
  <r>
    <x v="2"/>
    <x v="0"/>
    <s v="USD"/>
    <n v="1468513533"/>
    <n v="1465921533"/>
    <b v="0"/>
    <n v="1"/>
    <b v="0"/>
    <s v="technology/web"/>
    <n v="2.0000000000000001E-4"/>
    <n v="1"/>
    <x v="2"/>
    <x v="7"/>
  </r>
  <r>
    <x v="2"/>
    <x v="0"/>
    <s v="USD"/>
    <n v="1420143194"/>
    <n v="1417551194"/>
    <b v="0"/>
    <n v="0"/>
    <b v="0"/>
    <s v="technology/web"/>
    <n v="0"/>
    <n v="0"/>
    <x v="2"/>
    <x v="7"/>
  </r>
  <r>
    <x v="2"/>
    <x v="4"/>
    <s v="NZD"/>
    <n v="1452942000"/>
    <n v="1449785223"/>
    <b v="0"/>
    <n v="5"/>
    <b v="0"/>
    <s v="technology/web"/>
    <n v="0.01"/>
    <n v="49"/>
    <x v="2"/>
    <x v="7"/>
  </r>
  <r>
    <x v="2"/>
    <x v="5"/>
    <s v="CAD"/>
    <n v="1451679612"/>
    <n v="1449087612"/>
    <b v="0"/>
    <n v="1"/>
    <b v="0"/>
    <s v="technology/web"/>
    <n v="8.0000000000000002E-3"/>
    <n v="20"/>
    <x v="2"/>
    <x v="7"/>
  </r>
  <r>
    <x v="2"/>
    <x v="0"/>
    <s v="USD"/>
    <n v="1455822569"/>
    <n v="1453230569"/>
    <b v="0"/>
    <n v="1"/>
    <b v="0"/>
    <s v="technology/web"/>
    <n v="1.6705882352941177E-3"/>
    <n v="142"/>
    <x v="2"/>
    <x v="7"/>
  </r>
  <r>
    <x v="2"/>
    <x v="0"/>
    <s v="USD"/>
    <n v="1437969540"/>
    <n v="1436297723"/>
    <b v="0"/>
    <n v="2"/>
    <b v="0"/>
    <s v="technology/web"/>
    <n v="4.2399999999999998E-3"/>
    <n v="53"/>
    <x v="2"/>
    <x v="7"/>
  </r>
  <r>
    <x v="2"/>
    <x v="0"/>
    <s v="USD"/>
    <n v="1446660688"/>
    <n v="1444065088"/>
    <b v="0"/>
    <n v="0"/>
    <b v="0"/>
    <s v="technology/web"/>
    <n v="0"/>
    <n v="0"/>
    <x v="2"/>
    <x v="7"/>
  </r>
  <r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2"/>
    <x v="1"/>
    <s v="GBP"/>
    <n v="1476873507"/>
    <n v="1474281507"/>
    <b v="0"/>
    <n v="4"/>
    <b v="0"/>
    <s v="technology/web"/>
    <n v="7.1556350626118068E-3"/>
    <n v="20"/>
    <x v="2"/>
    <x v="7"/>
  </r>
  <r>
    <x v="2"/>
    <x v="12"/>
    <s v="EUR"/>
    <n v="1434213443"/>
    <n v="1431621443"/>
    <b v="0"/>
    <n v="4"/>
    <b v="0"/>
    <s v="technology/web"/>
    <n v="4.3166666666666666E-3"/>
    <n v="64.75"/>
    <x v="2"/>
    <x v="7"/>
  </r>
  <r>
    <x v="2"/>
    <x v="0"/>
    <s v="USD"/>
    <n v="1427537952"/>
    <n v="1422357552"/>
    <b v="0"/>
    <n v="1"/>
    <b v="0"/>
    <s v="technology/web"/>
    <n v="1.2500000000000001E-5"/>
    <n v="1"/>
    <x v="2"/>
    <x v="7"/>
  </r>
  <r>
    <x v="2"/>
    <x v="0"/>
    <s v="USD"/>
    <n v="1463753302"/>
    <n v="1458569302"/>
    <b v="0"/>
    <n v="1"/>
    <b v="0"/>
    <s v="technology/web"/>
    <n v="2E-3"/>
    <n v="10"/>
    <x v="2"/>
    <x v="7"/>
  </r>
  <r>
    <x v="2"/>
    <x v="1"/>
    <s v="GBP"/>
    <n v="1441633993"/>
    <n v="1439560393"/>
    <b v="0"/>
    <n v="7"/>
    <b v="0"/>
    <s v="technology/web"/>
    <n v="1.12E-4"/>
    <n v="2"/>
    <x v="2"/>
    <x v="7"/>
  </r>
  <r>
    <x v="2"/>
    <x v="0"/>
    <s v="USD"/>
    <n v="1419539223"/>
    <n v="1416947223"/>
    <b v="0"/>
    <n v="5"/>
    <b v="0"/>
    <s v="technology/web"/>
    <n v="1.4583333333333334E-2"/>
    <n v="35"/>
    <x v="2"/>
    <x v="7"/>
  </r>
  <r>
    <x v="2"/>
    <x v="0"/>
    <s v="USD"/>
    <n v="1474580867"/>
    <n v="1471988867"/>
    <b v="0"/>
    <n v="1"/>
    <b v="0"/>
    <s v="technology/web"/>
    <n v="3.3333333333333332E-4"/>
    <n v="1"/>
    <x v="2"/>
    <x v="7"/>
  </r>
  <r>
    <x v="2"/>
    <x v="0"/>
    <s v="USD"/>
    <n v="1438474704"/>
    <n v="1435882704"/>
    <b v="0"/>
    <n v="0"/>
    <b v="0"/>
    <s v="technology/web"/>
    <n v="0"/>
    <n v="0"/>
    <x v="2"/>
    <x v="7"/>
  </r>
  <r>
    <x v="2"/>
    <x v="0"/>
    <s v="USD"/>
    <n v="1426442400"/>
    <n v="1424454319"/>
    <b v="0"/>
    <n v="0"/>
    <b v="0"/>
    <s v="technology/web"/>
    <n v="0"/>
    <n v="0"/>
    <x v="2"/>
    <x v="7"/>
  </r>
  <r>
    <x v="2"/>
    <x v="0"/>
    <s v="USD"/>
    <n v="1426800687"/>
    <n v="1424212287"/>
    <b v="0"/>
    <n v="1"/>
    <b v="0"/>
    <s v="technology/web"/>
    <n v="1.1111111111111112E-4"/>
    <n v="1"/>
    <x v="2"/>
    <x v="7"/>
  </r>
  <r>
    <x v="2"/>
    <x v="0"/>
    <s v="USD"/>
    <n v="1426522316"/>
    <n v="1423933916"/>
    <b v="0"/>
    <n v="2"/>
    <b v="0"/>
    <s v="technology/web"/>
    <n v="0.01"/>
    <n v="5"/>
    <x v="2"/>
    <x v="7"/>
  </r>
  <r>
    <x v="2"/>
    <x v="1"/>
    <s v="GBP"/>
    <n v="1448928000"/>
    <n v="1444123377"/>
    <b v="0"/>
    <n v="0"/>
    <b v="0"/>
    <s v="technology/web"/>
    <n v="0"/>
    <n v="0"/>
    <x v="2"/>
    <x v="7"/>
  </r>
  <r>
    <x v="2"/>
    <x v="0"/>
    <s v="USD"/>
    <n v="1424032207"/>
    <n v="1421440207"/>
    <b v="0"/>
    <n v="4"/>
    <b v="0"/>
    <s v="technology/web"/>
    <n v="5.5999999999999999E-3"/>
    <n v="14"/>
    <x v="2"/>
    <x v="7"/>
  </r>
  <r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2"/>
    <x v="13"/>
    <s v="EUR"/>
    <n v="1479410886"/>
    <n v="1474223286"/>
    <b v="0"/>
    <n v="2"/>
    <b v="0"/>
    <s v="technology/web"/>
    <n v="3.3444444444444443E-2"/>
    <n v="150.5"/>
    <x v="2"/>
    <x v="7"/>
  </r>
  <r>
    <x v="2"/>
    <x v="0"/>
    <s v="USD"/>
    <n v="1436366699"/>
    <n v="1435070699"/>
    <b v="0"/>
    <n v="1"/>
    <b v="0"/>
    <s v="technology/web"/>
    <n v="1.3333333333333334E-4"/>
    <n v="1"/>
    <x v="2"/>
    <x v="7"/>
  </r>
  <r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2"/>
    <x v="0"/>
    <s v="USD"/>
    <n v="1437570130"/>
    <n v="1434978130"/>
    <b v="0"/>
    <n v="2"/>
    <b v="0"/>
    <s v="technology/web"/>
    <n v="6.0999999999999997E-4"/>
    <n v="30.5"/>
    <x v="2"/>
    <x v="7"/>
  </r>
  <r>
    <x v="2"/>
    <x v="0"/>
    <s v="USD"/>
    <n v="1417584860"/>
    <n v="1414992860"/>
    <b v="0"/>
    <n v="1"/>
    <b v="0"/>
    <s v="technology/web"/>
    <n v="3.3333333333333333E-2"/>
    <n v="250"/>
    <x v="2"/>
    <x v="7"/>
  </r>
  <r>
    <x v="2"/>
    <x v="1"/>
    <s v="GBP"/>
    <n v="1428333345"/>
    <n v="1425744945"/>
    <b v="0"/>
    <n v="7"/>
    <b v="0"/>
    <s v="technology/web"/>
    <n v="0.23"/>
    <n v="16.428571428571427"/>
    <x v="2"/>
    <x v="7"/>
  </r>
  <r>
    <x v="2"/>
    <x v="0"/>
    <s v="USD"/>
    <n v="1460832206"/>
    <n v="1458240206"/>
    <b v="0"/>
    <n v="2"/>
    <b v="0"/>
    <s v="technology/web"/>
    <n v="1.0399999999999999E-3"/>
    <n v="13"/>
    <x v="2"/>
    <x v="7"/>
  </r>
  <r>
    <x v="2"/>
    <x v="0"/>
    <s v="USD"/>
    <n v="1430703638"/>
    <n v="1426815638"/>
    <b v="0"/>
    <n v="8"/>
    <b v="0"/>
    <s v="technology/web"/>
    <n v="4.2599999999999999E-3"/>
    <n v="53.25"/>
    <x v="2"/>
    <x v="7"/>
  </r>
  <r>
    <x v="2"/>
    <x v="0"/>
    <s v="USD"/>
    <n v="1478122292"/>
    <n v="1475530292"/>
    <b v="0"/>
    <n v="2"/>
    <b v="0"/>
    <s v="technology/web"/>
    <n v="2.9999999999999997E-4"/>
    <n v="3"/>
    <x v="2"/>
    <x v="7"/>
  </r>
  <r>
    <x v="2"/>
    <x v="0"/>
    <s v="USD"/>
    <n v="1469980800"/>
    <n v="1466787335"/>
    <b v="0"/>
    <n v="2"/>
    <b v="0"/>
    <s v="technology/web"/>
    <n v="2.6666666666666666E-3"/>
    <n v="10"/>
    <x v="2"/>
    <x v="7"/>
  </r>
  <r>
    <x v="2"/>
    <x v="0"/>
    <s v="USD"/>
    <n v="1417737781"/>
    <n v="1415145781"/>
    <b v="0"/>
    <n v="7"/>
    <b v="0"/>
    <s v="technology/web"/>
    <n v="0.34"/>
    <n v="121.42857142857143"/>
    <x v="2"/>
    <x v="7"/>
  </r>
  <r>
    <x v="2"/>
    <x v="0"/>
    <s v="USD"/>
    <n v="1425827760"/>
    <n v="1423769402"/>
    <b v="0"/>
    <n v="2"/>
    <b v="0"/>
    <s v="technology/web"/>
    <n v="6.2E-4"/>
    <n v="15.5"/>
    <x v="2"/>
    <x v="7"/>
  </r>
  <r>
    <x v="1"/>
    <x v="0"/>
    <s v="USD"/>
    <n v="1431198562"/>
    <n v="1426014562"/>
    <b v="0"/>
    <n v="1"/>
    <b v="0"/>
    <s v="technology/web"/>
    <n v="0.02"/>
    <n v="100"/>
    <x v="2"/>
    <x v="7"/>
  </r>
  <r>
    <x v="1"/>
    <x v="5"/>
    <s v="CAD"/>
    <n v="1419626139"/>
    <n v="1417034139"/>
    <b v="0"/>
    <n v="6"/>
    <b v="0"/>
    <s v="technology/web"/>
    <n v="1.4E-2"/>
    <n v="23.333333333333332"/>
    <x v="2"/>
    <x v="7"/>
  </r>
  <r>
    <x v="1"/>
    <x v="0"/>
    <s v="USD"/>
    <n v="1434654215"/>
    <n v="1432062215"/>
    <b v="0"/>
    <n v="0"/>
    <b v="0"/>
    <s v="technology/web"/>
    <n v="0"/>
    <n v="0"/>
    <x v="2"/>
    <x v="7"/>
  </r>
  <r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1"/>
    <x v="0"/>
    <s v="USD"/>
    <n v="1409187056"/>
    <n v="1406595056"/>
    <b v="0"/>
    <n v="0"/>
    <b v="0"/>
    <s v="technology/web"/>
    <n v="0"/>
    <n v="0"/>
    <x v="2"/>
    <x v="7"/>
  </r>
  <r>
    <x v="1"/>
    <x v="0"/>
    <s v="USD"/>
    <n v="1440318908"/>
    <n v="1436430908"/>
    <b v="0"/>
    <n v="8"/>
    <b v="0"/>
    <s v="technology/web"/>
    <n v="2.6200000000000001E-2"/>
    <n v="16.375"/>
    <x v="2"/>
    <x v="7"/>
  </r>
  <r>
    <x v="1"/>
    <x v="9"/>
    <s v="EUR"/>
    <n v="1432479600"/>
    <n v="1428507409"/>
    <b v="0"/>
    <n v="1"/>
    <b v="0"/>
    <s v="technology/web"/>
    <n v="2E-3"/>
    <n v="10"/>
    <x v="2"/>
    <x v="7"/>
  </r>
  <r>
    <x v="1"/>
    <x v="0"/>
    <s v="USD"/>
    <n v="1448225336"/>
    <n v="1445629736"/>
    <b v="0"/>
    <n v="0"/>
    <b v="0"/>
    <s v="technology/web"/>
    <n v="0"/>
    <n v="0"/>
    <x v="2"/>
    <x v="7"/>
  </r>
  <r>
    <x v="1"/>
    <x v="0"/>
    <s v="USD"/>
    <n v="1434405980"/>
    <n v="1431813980"/>
    <b v="0"/>
    <n v="5"/>
    <b v="0"/>
    <s v="technology/web"/>
    <n v="9.7400000000000004E-3"/>
    <n v="292.2"/>
    <x v="2"/>
    <x v="7"/>
  </r>
  <r>
    <x v="1"/>
    <x v="1"/>
    <s v="GBP"/>
    <n v="1448761744"/>
    <n v="1446166144"/>
    <b v="0"/>
    <n v="1"/>
    <b v="0"/>
    <s v="technology/web"/>
    <n v="6.41025641025641E-3"/>
    <n v="5"/>
    <x v="2"/>
    <x v="7"/>
  </r>
  <r>
    <x v="1"/>
    <x v="0"/>
    <s v="USD"/>
    <n v="1429732586"/>
    <n v="1427140586"/>
    <b v="0"/>
    <n v="0"/>
    <b v="0"/>
    <s v="technology/web"/>
    <n v="0"/>
    <n v="0"/>
    <x v="2"/>
    <x v="7"/>
  </r>
  <r>
    <x v="1"/>
    <x v="6"/>
    <s v="EUR"/>
    <n v="1453210037"/>
    <n v="1448026037"/>
    <b v="0"/>
    <n v="0"/>
    <b v="0"/>
    <s v="technology/web"/>
    <n v="0"/>
    <n v="0"/>
    <x v="2"/>
    <x v="7"/>
  </r>
  <r>
    <x v="1"/>
    <x v="13"/>
    <s v="EUR"/>
    <n v="1472777146"/>
    <n v="1470185146"/>
    <b v="0"/>
    <n v="0"/>
    <b v="0"/>
    <s v="technology/web"/>
    <n v="0"/>
    <n v="0"/>
    <x v="2"/>
    <x v="7"/>
  </r>
  <r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1"/>
    <x v="0"/>
    <s v="USD"/>
    <n v="1466731740"/>
    <n v="1464139740"/>
    <b v="0"/>
    <n v="0"/>
    <b v="0"/>
    <s v="technology/web"/>
    <n v="0"/>
    <n v="0"/>
    <x v="2"/>
    <x v="7"/>
  </r>
  <r>
    <x v="1"/>
    <x v="4"/>
    <s v="NZD"/>
    <n v="1443149759"/>
    <n v="1440557759"/>
    <b v="0"/>
    <n v="0"/>
    <b v="0"/>
    <s v="technology/web"/>
    <n v="0"/>
    <n v="0"/>
    <x v="2"/>
    <x v="7"/>
  </r>
  <r>
    <x v="1"/>
    <x v="6"/>
    <s v="EUR"/>
    <n v="1488013307"/>
    <n v="1485421307"/>
    <b v="0"/>
    <n v="0"/>
    <b v="0"/>
    <s v="technology/web"/>
    <n v="0"/>
    <n v="0"/>
    <x v="2"/>
    <x v="7"/>
  </r>
  <r>
    <x v="1"/>
    <x v="1"/>
    <s v="GBP"/>
    <n v="1431072843"/>
    <n v="1427184843"/>
    <b v="0"/>
    <n v="3"/>
    <b v="0"/>
    <s v="technology/web"/>
    <n v="0.03"/>
    <n v="20"/>
    <x v="2"/>
    <x v="7"/>
  </r>
  <r>
    <x v="1"/>
    <x v="0"/>
    <s v="USD"/>
    <n v="1449689203"/>
    <n v="1447097203"/>
    <b v="0"/>
    <n v="0"/>
    <b v="0"/>
    <s v="technology/web"/>
    <n v="0"/>
    <n v="0"/>
    <x v="2"/>
    <x v="7"/>
  </r>
  <r>
    <x v="1"/>
    <x v="0"/>
    <s v="USD"/>
    <n v="1416933390"/>
    <n v="1411745790"/>
    <b v="0"/>
    <n v="1"/>
    <b v="0"/>
    <s v="technology/web"/>
    <n v="3.9999999999999998E-7"/>
    <n v="1"/>
    <x v="2"/>
    <x v="7"/>
  </r>
  <r>
    <x v="1"/>
    <x v="5"/>
    <s v="CAD"/>
    <n v="1408986738"/>
    <n v="1405098738"/>
    <b v="0"/>
    <n v="1"/>
    <b v="0"/>
    <s v="technology/web"/>
    <n v="0.01"/>
    <n v="300"/>
    <x v="2"/>
    <x v="7"/>
  </r>
  <r>
    <x v="1"/>
    <x v="0"/>
    <s v="USD"/>
    <n v="1467934937"/>
    <n v="1465342937"/>
    <b v="0"/>
    <n v="3"/>
    <b v="0"/>
    <s v="technology/web"/>
    <n v="1.044E-2"/>
    <n v="87"/>
    <x v="2"/>
    <x v="7"/>
  </r>
  <r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1"/>
    <x v="2"/>
    <s v="AUD"/>
    <n v="1432771997"/>
    <n v="1430179997"/>
    <b v="0"/>
    <n v="0"/>
    <b v="0"/>
    <s v="technology/web"/>
    <n v="0"/>
    <n v="0"/>
    <x v="2"/>
    <x v="7"/>
  </r>
  <r>
    <x v="1"/>
    <x v="0"/>
    <s v="USD"/>
    <n v="1431647041"/>
    <n v="1429055041"/>
    <b v="0"/>
    <n v="0"/>
    <b v="0"/>
    <s v="technology/web"/>
    <n v="0"/>
    <n v="0"/>
    <x v="2"/>
    <x v="7"/>
  </r>
  <r>
    <x v="1"/>
    <x v="5"/>
    <s v="CAD"/>
    <n v="1490560177"/>
    <n v="1487971777"/>
    <b v="0"/>
    <n v="0"/>
    <b v="0"/>
    <s v="technology/web"/>
    <n v="0"/>
    <n v="0"/>
    <x v="2"/>
    <x v="7"/>
  </r>
  <r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1"/>
    <x v="11"/>
    <s v="SEK"/>
    <n v="1457996400"/>
    <n v="1452842511"/>
    <b v="0"/>
    <n v="1"/>
    <b v="0"/>
    <s v="technology/web"/>
    <n v="2.0000000000000001E-4"/>
    <n v="90"/>
    <x v="2"/>
    <x v="7"/>
  </r>
  <r>
    <x v="1"/>
    <x v="0"/>
    <s v="USD"/>
    <n v="1405269457"/>
    <n v="1402677457"/>
    <b v="0"/>
    <n v="0"/>
    <b v="0"/>
    <s v="technology/web"/>
    <n v="0"/>
    <n v="0"/>
    <x v="2"/>
    <x v="7"/>
  </r>
  <r>
    <x v="1"/>
    <x v="2"/>
    <s v="AUD"/>
    <n v="1463239108"/>
    <n v="1460647108"/>
    <b v="0"/>
    <n v="3"/>
    <b v="0"/>
    <s v="technology/web"/>
    <n v="1.75E-3"/>
    <n v="116.66666666666667"/>
    <x v="2"/>
    <x v="7"/>
  </r>
  <r>
    <x v="1"/>
    <x v="0"/>
    <s v="USD"/>
    <n v="1441516200"/>
    <n v="1438959121"/>
    <b v="0"/>
    <n v="1"/>
    <b v="0"/>
    <s v="technology/web"/>
    <n v="8.3340278356529708E-4"/>
    <n v="10"/>
    <x v="2"/>
    <x v="7"/>
  </r>
  <r>
    <x v="1"/>
    <x v="5"/>
    <s v="CAD"/>
    <n v="1464460329"/>
    <n v="1461954729"/>
    <b v="0"/>
    <n v="9"/>
    <b v="0"/>
    <s v="technology/web"/>
    <n v="1.38E-2"/>
    <n v="76.666666666666671"/>
    <x v="2"/>
    <x v="7"/>
  </r>
  <r>
    <x v="1"/>
    <x v="9"/>
    <s v="EUR"/>
    <n v="1448470165"/>
    <n v="1445874565"/>
    <b v="0"/>
    <n v="0"/>
    <b v="0"/>
    <s v="technology/web"/>
    <n v="0"/>
    <n v="0"/>
    <x v="2"/>
    <x v="7"/>
  </r>
  <r>
    <x v="1"/>
    <x v="0"/>
    <s v="USD"/>
    <n v="1466204400"/>
    <n v="1463469062"/>
    <b v="0"/>
    <n v="25"/>
    <b v="0"/>
    <s v="technology/web"/>
    <n v="0.1245"/>
    <n v="49.8"/>
    <x v="2"/>
    <x v="7"/>
  </r>
  <r>
    <x v="1"/>
    <x v="0"/>
    <s v="USD"/>
    <n v="1424989029"/>
    <n v="1422397029"/>
    <b v="0"/>
    <n v="1"/>
    <b v="0"/>
    <s v="technology/web"/>
    <n v="2.0000000000000001E-4"/>
    <n v="1"/>
    <x v="2"/>
    <x v="7"/>
  </r>
  <r>
    <x v="1"/>
    <x v="0"/>
    <s v="USD"/>
    <n v="1428804762"/>
    <n v="1426212762"/>
    <b v="0"/>
    <n v="1"/>
    <b v="0"/>
    <s v="technology/web"/>
    <n v="8.0000000000000007E-5"/>
    <n v="2"/>
    <x v="2"/>
    <x v="7"/>
  </r>
  <r>
    <x v="1"/>
    <x v="1"/>
    <s v="GBP"/>
    <n v="1433587620"/>
    <n v="1430996150"/>
    <b v="0"/>
    <n v="1"/>
    <b v="0"/>
    <s v="technology/web"/>
    <n v="2E-3"/>
    <n v="4"/>
    <x v="2"/>
    <x v="7"/>
  </r>
  <r>
    <x v="1"/>
    <x v="1"/>
    <s v="GBP"/>
    <n v="1488063840"/>
    <n v="1485558318"/>
    <b v="0"/>
    <n v="0"/>
    <b v="0"/>
    <s v="technology/web"/>
    <n v="0"/>
    <n v="0"/>
    <x v="2"/>
    <x v="7"/>
  </r>
  <r>
    <x v="1"/>
    <x v="12"/>
    <s v="EUR"/>
    <n v="1490447662"/>
    <n v="1485267262"/>
    <b v="0"/>
    <n v="6"/>
    <b v="0"/>
    <s v="technology/web"/>
    <n v="9.0000000000000006E-5"/>
    <n v="3"/>
    <x v="2"/>
    <x v="7"/>
  </r>
  <r>
    <x v="1"/>
    <x v="0"/>
    <s v="USD"/>
    <n v="1413208795"/>
    <n v="1408024795"/>
    <b v="0"/>
    <n v="1"/>
    <b v="0"/>
    <s v="technology/web"/>
    <n v="9.9999999999999995E-7"/>
    <n v="1"/>
    <x v="2"/>
    <x v="7"/>
  </r>
  <r>
    <x v="0"/>
    <x v="6"/>
    <s v="EUR"/>
    <n v="1480028400"/>
    <n v="1478685915"/>
    <b v="0"/>
    <n v="2"/>
    <b v="1"/>
    <s v="technology/wearables"/>
    <n v="1.4428571428571428"/>
    <n v="50.5"/>
    <x v="2"/>
    <x v="8"/>
  </r>
  <r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2"/>
    <x v="0"/>
    <s v="USD"/>
    <n v="1408305498"/>
    <n v="1405713498"/>
    <b v="0"/>
    <n v="4"/>
    <b v="0"/>
    <s v="technology/wearables"/>
    <n v="4.0000000000000003E-5"/>
    <n v="2"/>
    <x v="2"/>
    <x v="8"/>
  </r>
  <r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2"/>
    <x v="0"/>
    <s v="USD"/>
    <n v="1477509604"/>
    <n v="1474917604"/>
    <b v="0"/>
    <n v="1"/>
    <b v="0"/>
    <s v="technology/wearables"/>
    <n v="4.0000000000000002E-4"/>
    <n v="1"/>
    <x v="2"/>
    <x v="8"/>
  </r>
  <r>
    <x v="2"/>
    <x v="0"/>
    <s v="USD"/>
    <n v="1489512122"/>
    <n v="1486923722"/>
    <b v="0"/>
    <n v="4"/>
    <b v="0"/>
    <s v="technology/wearables"/>
    <n v="1.06E-3"/>
    <n v="13.25"/>
    <x v="2"/>
    <x v="8"/>
  </r>
  <r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2"/>
    <x v="13"/>
    <s v="EUR"/>
    <n v="1438618170"/>
    <n v="1436026170"/>
    <b v="0"/>
    <n v="0"/>
    <b v="0"/>
    <s v="technology/wearables"/>
    <n v="0"/>
    <n v="0"/>
    <x v="2"/>
    <x v="8"/>
  </r>
  <r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2"/>
    <x v="9"/>
    <s v="EUR"/>
    <n v="1406326502"/>
    <n v="1403734502"/>
    <b v="0"/>
    <n v="1"/>
    <b v="0"/>
    <s v="technology/wearables"/>
    <n v="5.7142857142857145E-6"/>
    <n v="1"/>
    <x v="2"/>
    <x v="8"/>
  </r>
  <r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2"/>
    <x v="3"/>
    <s v="EUR"/>
    <n v="1481740740"/>
    <n v="1478130783"/>
    <b v="0"/>
    <n v="0"/>
    <b v="0"/>
    <s v="technology/wearables"/>
    <n v="0"/>
    <n v="0"/>
    <x v="2"/>
    <x v="8"/>
  </r>
  <r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2"/>
    <x v="5"/>
    <s v="CAD"/>
    <n v="1408495440"/>
    <n v="1405640302"/>
    <b v="0"/>
    <n v="0"/>
    <b v="0"/>
    <s v="technology/wearables"/>
    <n v="0"/>
    <n v="0"/>
    <x v="2"/>
    <x v="8"/>
  </r>
  <r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0"/>
    <x v="0"/>
    <s v="USD"/>
    <n v="1348028861"/>
    <n v="1342844861"/>
    <b v="0"/>
    <n v="120"/>
    <b v="1"/>
    <s v="publishing/nonfiction"/>
    <n v="1.3065"/>
    <n v="43.55"/>
    <x v="3"/>
    <x v="9"/>
  </r>
  <r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2"/>
    <x v="0"/>
    <s v="USD"/>
    <n v="1480188013"/>
    <n v="1477592413"/>
    <b v="0"/>
    <n v="0"/>
    <b v="0"/>
    <s v="publishing/fiction"/>
    <n v="0"/>
    <n v="0"/>
    <x v="3"/>
    <x v="10"/>
  </r>
  <r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2"/>
    <x v="14"/>
    <s v="MXN"/>
    <n v="1480831200"/>
    <n v="1479328570"/>
    <b v="0"/>
    <n v="0"/>
    <b v="0"/>
    <s v="publishing/fiction"/>
    <n v="0"/>
    <n v="0"/>
    <x v="3"/>
    <x v="10"/>
  </r>
  <r>
    <x v="2"/>
    <x v="1"/>
    <s v="GBP"/>
    <n v="1376563408"/>
    <n v="1373971408"/>
    <b v="0"/>
    <n v="1"/>
    <b v="0"/>
    <s v="publishing/fiction"/>
    <n v="1.1655011655011655E-3"/>
    <n v="5"/>
    <x v="3"/>
    <x v="10"/>
  </r>
  <r>
    <x v="2"/>
    <x v="0"/>
    <s v="USD"/>
    <n v="1441858161"/>
    <n v="1439266161"/>
    <b v="0"/>
    <n v="0"/>
    <b v="0"/>
    <s v="publishing/fiction"/>
    <n v="0"/>
    <n v="0"/>
    <x v="3"/>
    <x v="10"/>
  </r>
  <r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2"/>
    <x v="5"/>
    <s v="CAD"/>
    <n v="1424112483"/>
    <n v="1421520483"/>
    <b v="0"/>
    <n v="0"/>
    <b v="0"/>
    <s v="publishing/fiction"/>
    <n v="0"/>
    <n v="0"/>
    <x v="3"/>
    <x v="10"/>
  </r>
  <r>
    <x v="2"/>
    <x v="0"/>
    <s v="USD"/>
    <n v="1432178810"/>
    <n v="1429586810"/>
    <b v="0"/>
    <n v="3"/>
    <b v="0"/>
    <s v="publishing/fiction"/>
    <n v="3.5400000000000001E-2"/>
    <n v="59"/>
    <x v="3"/>
    <x v="10"/>
  </r>
  <r>
    <x v="2"/>
    <x v="0"/>
    <s v="USD"/>
    <n v="1387169890"/>
    <n v="1384577890"/>
    <b v="0"/>
    <n v="0"/>
    <b v="0"/>
    <s v="publishing/fiction"/>
    <n v="0"/>
    <n v="0"/>
    <x v="3"/>
    <x v="10"/>
  </r>
  <r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2"/>
    <x v="0"/>
    <s v="USD"/>
    <n v="1361750369"/>
    <n v="1358294369"/>
    <b v="0"/>
    <n v="0"/>
    <b v="0"/>
    <s v="publishing/fiction"/>
    <n v="0"/>
    <n v="0"/>
    <x v="3"/>
    <x v="10"/>
  </r>
  <r>
    <x v="2"/>
    <x v="0"/>
    <s v="USD"/>
    <n v="1454183202"/>
    <n v="1449863202"/>
    <b v="0"/>
    <n v="1"/>
    <b v="0"/>
    <s v="publishing/fiction"/>
    <n v="2.631578947368421E-4"/>
    <n v="10"/>
    <x v="3"/>
    <x v="10"/>
  </r>
  <r>
    <x v="2"/>
    <x v="0"/>
    <s v="USD"/>
    <n v="1257047940"/>
    <n v="1252718519"/>
    <b v="0"/>
    <n v="1"/>
    <b v="0"/>
    <s v="publishing/fiction"/>
    <n v="3.3333333333333333E-2"/>
    <n v="50"/>
    <x v="3"/>
    <x v="10"/>
  </r>
  <r>
    <x v="2"/>
    <x v="1"/>
    <s v="GBP"/>
    <n v="1431298860"/>
    <n v="1428341985"/>
    <b v="0"/>
    <n v="2"/>
    <b v="0"/>
    <s v="publishing/fiction"/>
    <n v="8.5129023676509714E-3"/>
    <n v="16"/>
    <x v="3"/>
    <x v="10"/>
  </r>
  <r>
    <x v="2"/>
    <x v="0"/>
    <s v="USD"/>
    <n v="1393181018"/>
    <n v="1390589018"/>
    <b v="0"/>
    <n v="9"/>
    <b v="0"/>
    <s v="publishing/fiction"/>
    <n v="0.70199999999999996"/>
    <n v="39"/>
    <x v="3"/>
    <x v="10"/>
  </r>
  <r>
    <x v="2"/>
    <x v="0"/>
    <s v="USD"/>
    <n v="1323998795"/>
    <n v="1321406795"/>
    <b v="0"/>
    <n v="5"/>
    <b v="0"/>
    <s v="publishing/fiction"/>
    <n v="1.7000000000000001E-2"/>
    <n v="34"/>
    <x v="3"/>
    <x v="10"/>
  </r>
  <r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2"/>
    <x v="0"/>
    <s v="USD"/>
    <n v="1375313577"/>
    <n v="1372721577"/>
    <b v="0"/>
    <n v="3"/>
    <b v="0"/>
    <s v="publishing/fiction"/>
    <n v="7.0000000000000001E-3"/>
    <n v="7"/>
    <x v="3"/>
    <x v="10"/>
  </r>
  <r>
    <x v="2"/>
    <x v="0"/>
    <s v="USD"/>
    <n v="1398876680"/>
    <n v="1396284680"/>
    <b v="0"/>
    <n v="1"/>
    <b v="0"/>
    <s v="publishing/fiction"/>
    <n v="4.0000000000000001E-3"/>
    <n v="2"/>
    <x v="3"/>
    <x v="10"/>
  </r>
  <r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0"/>
    <x v="0"/>
    <s v="USD"/>
    <n v="1304439025"/>
    <n v="1301847025"/>
    <b v="0"/>
    <n v="27"/>
    <b v="1"/>
    <s v="music/rock"/>
    <n v="1.04"/>
    <n v="38.518518518518519"/>
    <x v="4"/>
    <x v="11"/>
  </r>
  <r>
    <x v="0"/>
    <x v="0"/>
    <s v="USD"/>
    <n v="1370649674"/>
    <n v="1368057674"/>
    <b v="0"/>
    <n v="25"/>
    <b v="1"/>
    <s v="music/rock"/>
    <n v="1.3315375"/>
    <n v="42.609200000000001"/>
    <x v="4"/>
    <x v="11"/>
  </r>
  <r>
    <x v="0"/>
    <x v="0"/>
    <s v="USD"/>
    <n v="1345918302"/>
    <n v="1343326302"/>
    <b v="0"/>
    <n v="14"/>
    <b v="1"/>
    <s v="music/rock"/>
    <n v="1"/>
    <n v="50"/>
    <x v="4"/>
    <x v="11"/>
  </r>
  <r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0"/>
    <x v="0"/>
    <s v="USD"/>
    <n v="1395023719"/>
    <n v="1391571319"/>
    <b v="0"/>
    <n v="10"/>
    <b v="1"/>
    <s v="music/rock"/>
    <n v="1.0249999999999999"/>
    <n v="102.5"/>
    <x v="4"/>
    <x v="11"/>
  </r>
  <r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0"/>
    <x v="0"/>
    <s v="USD"/>
    <n v="1341633540"/>
    <n v="1338336588"/>
    <b v="0"/>
    <n v="34"/>
    <b v="1"/>
    <s v="music/rock"/>
    <n v="2.03505"/>
    <n v="59.85441176470588"/>
    <x v="4"/>
    <x v="11"/>
  </r>
  <r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0"/>
    <x v="0"/>
    <s v="USD"/>
    <n v="1359680939"/>
    <n v="1357088939"/>
    <b v="0"/>
    <n v="156"/>
    <b v="1"/>
    <s v="music/rock"/>
    <n v="1.443746"/>
    <n v="92.547820512820508"/>
    <x v="4"/>
    <x v="11"/>
  </r>
  <r>
    <x v="0"/>
    <x v="0"/>
    <s v="USD"/>
    <n v="1384322340"/>
    <n v="1381430646"/>
    <b v="0"/>
    <n v="128"/>
    <b v="1"/>
    <s v="music/rock"/>
    <n v="1.0386666666666666"/>
    <n v="60.859375"/>
    <x v="4"/>
    <x v="11"/>
  </r>
  <r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0"/>
    <x v="0"/>
    <s v="USD"/>
    <n v="1335542446"/>
    <n v="1332950446"/>
    <b v="0"/>
    <n v="28"/>
    <b v="1"/>
    <s v="music/rock"/>
    <n v="1.0002"/>
    <n v="178.60714285714286"/>
    <x v="4"/>
    <x v="11"/>
  </r>
  <r>
    <x v="0"/>
    <x v="1"/>
    <s v="GBP"/>
    <n v="1410431054"/>
    <n v="1407839054"/>
    <b v="0"/>
    <n v="56"/>
    <b v="1"/>
    <s v="music/rock"/>
    <n v="1.5213333333333334"/>
    <n v="40.75"/>
    <x v="4"/>
    <x v="11"/>
  </r>
  <r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0"/>
    <x v="0"/>
    <s v="USD"/>
    <n v="1311393540"/>
    <n v="1309919526"/>
    <b v="0"/>
    <n v="18"/>
    <b v="1"/>
    <s v="music/rock"/>
    <n v="1"/>
    <n v="305.55555555555554"/>
    <x v="4"/>
    <x v="11"/>
  </r>
  <r>
    <x v="0"/>
    <x v="0"/>
    <s v="USD"/>
    <n v="1310857200"/>
    <n v="1306525512"/>
    <b v="0"/>
    <n v="54"/>
    <b v="1"/>
    <s v="music/rock"/>
    <n v="1.05"/>
    <n v="58.333333333333336"/>
    <x v="4"/>
    <x v="11"/>
  </r>
  <r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0"/>
    <x v="0"/>
    <s v="USD"/>
    <n v="1488333600"/>
    <n v="1485270311"/>
    <b v="0"/>
    <n v="57"/>
    <b v="1"/>
    <s v="music/rock"/>
    <n v="1.05125"/>
    <n v="73.771929824561397"/>
    <x v="4"/>
    <x v="11"/>
  </r>
  <r>
    <x v="0"/>
    <x v="5"/>
    <s v="CAD"/>
    <n v="1419224340"/>
    <n v="1416363886"/>
    <b v="0"/>
    <n v="43"/>
    <b v="1"/>
    <s v="music/rock"/>
    <n v="1"/>
    <n v="104.65116279069767"/>
    <x v="4"/>
    <x v="11"/>
  </r>
  <r>
    <x v="0"/>
    <x v="0"/>
    <s v="USD"/>
    <n v="1390161630"/>
    <n v="1387569630"/>
    <b v="0"/>
    <n v="52"/>
    <b v="1"/>
    <s v="music/rock"/>
    <n v="1.03775"/>
    <n v="79.82692307692308"/>
    <x v="4"/>
    <x v="11"/>
  </r>
  <r>
    <x v="0"/>
    <x v="0"/>
    <s v="USD"/>
    <n v="1346462462"/>
    <n v="1343870462"/>
    <b v="0"/>
    <n v="27"/>
    <b v="1"/>
    <s v="music/rock"/>
    <n v="1.05"/>
    <n v="58.333333333333336"/>
    <x v="4"/>
    <x v="11"/>
  </r>
  <r>
    <x v="0"/>
    <x v="0"/>
    <s v="USD"/>
    <n v="1373475120"/>
    <n v="1371569202"/>
    <b v="0"/>
    <n v="12"/>
    <b v="1"/>
    <s v="music/rock"/>
    <n v="1.04"/>
    <n v="86.666666666666671"/>
    <x v="4"/>
    <x v="11"/>
  </r>
  <r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0"/>
    <x v="0"/>
    <s v="USD"/>
    <n v="1342825365"/>
    <n v="1340233365"/>
    <b v="0"/>
    <n v="96"/>
    <b v="1"/>
    <s v="music/rock"/>
    <n v="1.59996"/>
    <n v="24.999375000000001"/>
    <x v="4"/>
    <x v="11"/>
  </r>
  <r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0"/>
    <x v="0"/>
    <s v="USD"/>
    <n v="1414879303"/>
    <n v="1412287303"/>
    <b v="0"/>
    <n v="43"/>
    <b v="1"/>
    <s v="music/rock"/>
    <n v="1.07"/>
    <n v="99.534883720930239"/>
    <x v="4"/>
    <x v="11"/>
  </r>
  <r>
    <x v="0"/>
    <x v="0"/>
    <s v="USD"/>
    <n v="1365489000"/>
    <n v="1362776043"/>
    <b v="0"/>
    <n v="205"/>
    <b v="1"/>
    <s v="music/rock"/>
    <n v="1.1512214285714286"/>
    <n v="39.31"/>
    <x v="4"/>
    <x v="11"/>
  </r>
  <r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0"/>
    <x v="0"/>
    <s v="USD"/>
    <n v="1402290000"/>
    <n v="1399666342"/>
    <b v="0"/>
    <n v="38"/>
    <b v="1"/>
    <s v="music/rock"/>
    <n v="1.3405"/>
    <n v="70.55263157894737"/>
    <x v="4"/>
    <x v="11"/>
  </r>
  <r>
    <x v="0"/>
    <x v="0"/>
    <s v="USD"/>
    <n v="1430712060"/>
    <n v="1427753265"/>
    <b v="0"/>
    <n v="78"/>
    <b v="1"/>
    <s v="music/rock"/>
    <n v="1"/>
    <n v="224.12820512820514"/>
    <x v="4"/>
    <x v="11"/>
  </r>
  <r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0"/>
    <x v="0"/>
    <s v="USD"/>
    <n v="1340641440"/>
    <n v="1339549982"/>
    <b v="0"/>
    <n v="38"/>
    <b v="1"/>
    <s v="music/rock"/>
    <n v="1.07"/>
    <n v="36.60526315789474"/>
    <x v="4"/>
    <x v="11"/>
  </r>
  <r>
    <x v="0"/>
    <x v="1"/>
    <s v="GBP"/>
    <n v="1468437240"/>
    <n v="1463253240"/>
    <b v="0"/>
    <n v="16"/>
    <b v="1"/>
    <s v="music/rock"/>
    <n v="1.04"/>
    <n v="32.5"/>
    <x v="4"/>
    <x v="11"/>
  </r>
  <r>
    <x v="0"/>
    <x v="0"/>
    <s v="USD"/>
    <n v="1363952225"/>
    <n v="1361363825"/>
    <b v="0"/>
    <n v="32"/>
    <b v="1"/>
    <s v="music/rock"/>
    <n v="1.0783333333333334"/>
    <n v="60.65625"/>
    <x v="4"/>
    <x v="11"/>
  </r>
  <r>
    <x v="0"/>
    <x v="0"/>
    <s v="USD"/>
    <n v="1335540694"/>
    <n v="1332948694"/>
    <b v="0"/>
    <n v="20"/>
    <b v="1"/>
    <s v="music/rock"/>
    <n v="2.3333333333333335"/>
    <n v="175"/>
    <x v="4"/>
    <x v="11"/>
  </r>
  <r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0"/>
    <x v="0"/>
    <s v="USD"/>
    <n v="1372651140"/>
    <n v="1369770292"/>
    <b v="0"/>
    <n v="75"/>
    <b v="1"/>
    <s v="music/rock"/>
    <n v="1.3101818181818181"/>
    <n v="96.08"/>
    <x v="4"/>
    <x v="11"/>
  </r>
  <r>
    <x v="0"/>
    <x v="0"/>
    <s v="USD"/>
    <n v="1337396400"/>
    <n v="1333709958"/>
    <b v="0"/>
    <n v="40"/>
    <b v="1"/>
    <s v="music/rock"/>
    <n v="1.1725000000000001"/>
    <n v="58.625"/>
    <x v="4"/>
    <x v="11"/>
  </r>
  <r>
    <x v="0"/>
    <x v="0"/>
    <s v="USD"/>
    <n v="1381108918"/>
    <n v="1378516918"/>
    <b v="0"/>
    <n v="46"/>
    <b v="1"/>
    <s v="music/rock"/>
    <n v="1.009304"/>
    <n v="109.70695652173914"/>
    <x v="4"/>
    <x v="11"/>
  </r>
  <r>
    <x v="0"/>
    <x v="0"/>
    <s v="USD"/>
    <n v="1398988662"/>
    <n v="1396396662"/>
    <b v="0"/>
    <n v="62"/>
    <b v="1"/>
    <s v="music/rock"/>
    <n v="1.218"/>
    <n v="49.112903225806448"/>
    <x v="4"/>
    <x v="11"/>
  </r>
  <r>
    <x v="0"/>
    <x v="0"/>
    <s v="USD"/>
    <n v="1326835985"/>
    <n v="1324243985"/>
    <b v="0"/>
    <n v="61"/>
    <b v="1"/>
    <s v="music/rock"/>
    <n v="1.454"/>
    <n v="47.672131147540981"/>
    <x v="4"/>
    <x v="11"/>
  </r>
  <r>
    <x v="0"/>
    <x v="0"/>
    <s v="USD"/>
    <n v="1348337956"/>
    <n v="1345745956"/>
    <b v="0"/>
    <n v="96"/>
    <b v="1"/>
    <s v="music/rock"/>
    <n v="1.166166"/>
    <n v="60.737812499999997"/>
    <x v="4"/>
    <x v="11"/>
  </r>
  <r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0"/>
    <x v="0"/>
    <s v="USD"/>
    <n v="1473047940"/>
    <n v="1469595396"/>
    <b v="0"/>
    <n v="177"/>
    <b v="1"/>
    <s v="music/metal"/>
    <n v="1.203802"/>
    <n v="34.005706214689269"/>
    <x v="4"/>
    <x v="12"/>
  </r>
  <r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0"/>
    <x v="0"/>
    <s v="USD"/>
    <n v="1436555376"/>
    <n v="1433963376"/>
    <b v="0"/>
    <n v="1"/>
    <b v="1"/>
    <s v="music/metal"/>
    <n v="1"/>
    <n v="10"/>
    <x v="4"/>
    <x v="12"/>
  </r>
  <r>
    <x v="0"/>
    <x v="0"/>
    <s v="USD"/>
    <n v="1429038033"/>
    <n v="1426446033"/>
    <b v="0"/>
    <n v="16"/>
    <b v="1"/>
    <s v="music/metal"/>
    <n v="1"/>
    <n v="18.75"/>
    <x v="4"/>
    <x v="12"/>
  </r>
  <r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0"/>
    <x v="0"/>
    <s v="USD"/>
    <n v="1461560340"/>
    <n v="1458762717"/>
    <b v="0"/>
    <n v="133"/>
    <b v="1"/>
    <s v="music/metal"/>
    <n v="1.55175"/>
    <n v="46.669172932330824"/>
    <x v="4"/>
    <x v="12"/>
  </r>
  <r>
    <x v="0"/>
    <x v="6"/>
    <s v="EUR"/>
    <n v="1469994300"/>
    <n v="1464815253"/>
    <b v="0"/>
    <n v="70"/>
    <b v="1"/>
    <s v="music/metal"/>
    <n v="1.3045"/>
    <n v="37.271428571428572"/>
    <x v="4"/>
    <x v="12"/>
  </r>
  <r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0"/>
    <x v="0"/>
    <s v="USD"/>
    <n v="1424116709"/>
    <n v="1421524709"/>
    <b v="0"/>
    <n v="10"/>
    <b v="1"/>
    <s v="music/metal"/>
    <n v="1"/>
    <n v="30"/>
    <x v="4"/>
    <x v="12"/>
  </r>
  <r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0"/>
    <x v="3"/>
    <s v="EUR"/>
    <n v="1448463431"/>
    <n v="1444831031"/>
    <b v="0"/>
    <n v="24"/>
    <b v="1"/>
    <s v="music/metal"/>
    <n v="1"/>
    <n v="50"/>
    <x v="4"/>
    <x v="12"/>
  </r>
  <r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2"/>
    <x v="0"/>
    <s v="USD"/>
    <n v="1474067404"/>
    <n v="1471475404"/>
    <b v="0"/>
    <n v="2"/>
    <b v="0"/>
    <s v="music/jazz"/>
    <n v="2.2444444444444444E-2"/>
    <n v="50.5"/>
    <x v="4"/>
    <x v="13"/>
  </r>
  <r>
    <x v="2"/>
    <x v="1"/>
    <s v="GBP"/>
    <n v="1384179548"/>
    <n v="1381583948"/>
    <b v="0"/>
    <n v="4"/>
    <b v="0"/>
    <s v="music/jazz"/>
    <n v="3.3999999999999998E-3"/>
    <n v="42.5"/>
    <x v="4"/>
    <x v="13"/>
  </r>
  <r>
    <x v="2"/>
    <x v="0"/>
    <s v="USD"/>
    <n v="1329014966"/>
    <n v="1326422966"/>
    <b v="0"/>
    <n v="5"/>
    <b v="0"/>
    <s v="music/jazz"/>
    <n v="4.4999999999999998E-2"/>
    <n v="18"/>
    <x v="4"/>
    <x v="13"/>
  </r>
  <r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2"/>
    <x v="0"/>
    <s v="USD"/>
    <n v="1358361197"/>
    <n v="1353177197"/>
    <b v="0"/>
    <n v="2"/>
    <b v="0"/>
    <s v="music/jazz"/>
    <n v="2.0454545454545454E-2"/>
    <n v="22.5"/>
    <x v="4"/>
    <x v="13"/>
  </r>
  <r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2"/>
    <x v="0"/>
    <s v="USD"/>
    <n v="1259643540"/>
    <n v="1254450706"/>
    <b v="0"/>
    <n v="11"/>
    <b v="0"/>
    <s v="music/jazz"/>
    <n v="0.2402"/>
    <n v="109.18181818181819"/>
    <x v="4"/>
    <x v="13"/>
  </r>
  <r>
    <x v="2"/>
    <x v="0"/>
    <s v="USD"/>
    <n v="1389055198"/>
    <n v="1386463198"/>
    <b v="0"/>
    <n v="1"/>
    <b v="0"/>
    <s v="music/jazz"/>
    <n v="1.1111111111111111E-3"/>
    <n v="50"/>
    <x v="4"/>
    <x v="13"/>
  </r>
  <r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2"/>
    <x v="1"/>
    <s v="GBP"/>
    <n v="1377995523"/>
    <n v="1375403523"/>
    <b v="0"/>
    <n v="5"/>
    <b v="0"/>
    <s v="music/jazz"/>
    <n v="3.0999999999999999E-3"/>
    <n v="12.4"/>
    <x v="4"/>
    <x v="13"/>
  </r>
  <r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2"/>
    <x v="0"/>
    <s v="USD"/>
    <n v="1299786527"/>
    <n v="1295898527"/>
    <b v="0"/>
    <n v="2"/>
    <b v="0"/>
    <s v="music/jazz"/>
    <n v="8.1250000000000003E-3"/>
    <n v="32.5"/>
    <x v="4"/>
    <x v="13"/>
  </r>
  <r>
    <x v="2"/>
    <x v="0"/>
    <s v="USD"/>
    <n v="1352610040"/>
    <n v="1349150440"/>
    <b v="0"/>
    <n v="5"/>
    <b v="0"/>
    <s v="music/jazz"/>
    <n v="1.2857142857142857E-2"/>
    <n v="9"/>
    <x v="4"/>
    <x v="13"/>
  </r>
  <r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2"/>
    <x v="0"/>
    <s v="USD"/>
    <n v="1442856131"/>
    <n v="1441128131"/>
    <b v="0"/>
    <n v="0"/>
    <b v="0"/>
    <s v="music/jazz"/>
    <n v="0"/>
    <n v="0"/>
    <x v="4"/>
    <x v="13"/>
  </r>
  <r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2"/>
    <x v="0"/>
    <s v="USD"/>
    <n v="1293082524"/>
    <n v="1290490524"/>
    <b v="0"/>
    <n v="2"/>
    <b v="0"/>
    <s v="music/jazz"/>
    <n v="1.2999999999999999E-2"/>
    <n v="32.5"/>
    <x v="4"/>
    <x v="13"/>
  </r>
  <r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2"/>
    <x v="0"/>
    <s v="USD"/>
    <n v="1326520886"/>
    <n v="1322632886"/>
    <b v="0"/>
    <n v="1"/>
    <b v="0"/>
    <s v="music/indie rock"/>
    <n v="8.0000000000000002E-3"/>
    <n v="30"/>
    <x v="4"/>
    <x v="14"/>
  </r>
  <r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2"/>
    <x v="0"/>
    <s v="USD"/>
    <n v="1456957635"/>
    <n v="1451773635"/>
    <b v="0"/>
    <n v="24"/>
    <b v="0"/>
    <s v="music/indie rock"/>
    <n v="0.4002"/>
    <n v="83.375"/>
    <x v="4"/>
    <x v="14"/>
  </r>
  <r>
    <x v="2"/>
    <x v="0"/>
    <s v="USD"/>
    <n v="1336789860"/>
    <n v="1331666146"/>
    <b v="0"/>
    <n v="2"/>
    <b v="0"/>
    <s v="music/indie rock"/>
    <n v="0.01"/>
    <n v="10"/>
    <x v="4"/>
    <x v="14"/>
  </r>
  <r>
    <x v="2"/>
    <x v="0"/>
    <s v="USD"/>
    <n v="1483137311"/>
    <n v="1481322911"/>
    <b v="0"/>
    <n v="21"/>
    <b v="0"/>
    <s v="music/indie rock"/>
    <n v="0.75"/>
    <n v="35.714285714285715"/>
    <x v="4"/>
    <x v="14"/>
  </r>
  <r>
    <x v="2"/>
    <x v="0"/>
    <s v="USD"/>
    <n v="1473972813"/>
    <n v="1471812813"/>
    <b v="0"/>
    <n v="7"/>
    <b v="0"/>
    <s v="music/indie rock"/>
    <n v="0.41"/>
    <n v="29.285714285714285"/>
    <x v="4"/>
    <x v="14"/>
  </r>
  <r>
    <x v="2"/>
    <x v="0"/>
    <s v="USD"/>
    <n v="1338159655"/>
    <n v="1335567655"/>
    <b v="0"/>
    <n v="0"/>
    <b v="0"/>
    <s v="music/indie rock"/>
    <n v="0"/>
    <n v="0"/>
    <x v="4"/>
    <x v="14"/>
  </r>
  <r>
    <x v="2"/>
    <x v="0"/>
    <s v="USD"/>
    <n v="1314856800"/>
    <n v="1311789885"/>
    <b v="0"/>
    <n v="4"/>
    <b v="0"/>
    <s v="music/indie rock"/>
    <n v="7.1999999999999995E-2"/>
    <n v="18"/>
    <x v="4"/>
    <x v="14"/>
  </r>
  <r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2"/>
    <x v="0"/>
    <s v="USD"/>
    <n v="1427920363"/>
    <n v="1425331963"/>
    <b v="0"/>
    <n v="5"/>
    <b v="0"/>
    <s v="music/indie rock"/>
    <n v="0.1"/>
    <n v="40"/>
    <x v="4"/>
    <x v="14"/>
  </r>
  <r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2"/>
    <x v="0"/>
    <s v="USD"/>
    <n v="1440734400"/>
    <n v="1438549026"/>
    <b v="0"/>
    <n v="72"/>
    <b v="0"/>
    <s v="music/indie rock"/>
    <n v="0.4"/>
    <n v="44.444444444444443"/>
    <x v="4"/>
    <x v="14"/>
  </r>
  <r>
    <x v="2"/>
    <x v="0"/>
    <s v="USD"/>
    <n v="1354123908"/>
    <n v="1351528308"/>
    <b v="0"/>
    <n v="0"/>
    <b v="0"/>
    <s v="music/indie rock"/>
    <n v="0"/>
    <n v="0"/>
    <x v="4"/>
    <x v="14"/>
  </r>
  <r>
    <x v="2"/>
    <x v="0"/>
    <s v="USD"/>
    <n v="1326651110"/>
    <n v="1322763110"/>
    <b v="0"/>
    <n v="2"/>
    <b v="0"/>
    <s v="music/indie rock"/>
    <n v="2.8000000000000001E-2"/>
    <n v="35"/>
    <x v="4"/>
    <x v="14"/>
  </r>
  <r>
    <x v="2"/>
    <x v="0"/>
    <s v="USD"/>
    <n v="1306549362"/>
    <n v="1302661362"/>
    <b v="0"/>
    <n v="8"/>
    <b v="0"/>
    <s v="music/indie rock"/>
    <n v="0.37333333333333335"/>
    <n v="35"/>
    <x v="4"/>
    <x v="14"/>
  </r>
  <r>
    <x v="2"/>
    <x v="0"/>
    <s v="USD"/>
    <n v="1459365802"/>
    <n v="1456777402"/>
    <b v="0"/>
    <n v="2"/>
    <b v="0"/>
    <s v="music/jazz"/>
    <n v="4.1999999999999997E-3"/>
    <n v="10.5"/>
    <x v="4"/>
    <x v="13"/>
  </r>
  <r>
    <x v="2"/>
    <x v="0"/>
    <s v="USD"/>
    <n v="1276024260"/>
    <n v="1272050914"/>
    <b v="0"/>
    <n v="0"/>
    <b v="0"/>
    <s v="music/jazz"/>
    <n v="0"/>
    <n v="0"/>
    <x v="4"/>
    <x v="13"/>
  </r>
  <r>
    <x v="2"/>
    <x v="0"/>
    <s v="USD"/>
    <n v="1409412600"/>
    <n v="1404947422"/>
    <b v="0"/>
    <n v="3"/>
    <b v="0"/>
    <s v="music/jazz"/>
    <n v="3.0000000000000001E-3"/>
    <n v="30"/>
    <x v="4"/>
    <x v="13"/>
  </r>
  <r>
    <x v="2"/>
    <x v="0"/>
    <s v="USD"/>
    <n v="1348367100"/>
    <n v="1346180780"/>
    <b v="0"/>
    <n v="4"/>
    <b v="0"/>
    <s v="music/jazz"/>
    <n v="3.2000000000000001E-2"/>
    <n v="40"/>
    <x v="4"/>
    <x v="13"/>
  </r>
  <r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2"/>
    <x v="0"/>
    <s v="USD"/>
    <n v="1394681590"/>
    <n v="1392093190"/>
    <b v="0"/>
    <n v="0"/>
    <b v="0"/>
    <s v="music/jazz"/>
    <n v="0"/>
    <n v="0"/>
    <x v="4"/>
    <x v="13"/>
  </r>
  <r>
    <x v="2"/>
    <x v="0"/>
    <s v="USD"/>
    <n v="1315715823"/>
    <n v="1313123823"/>
    <b v="0"/>
    <n v="0"/>
    <b v="0"/>
    <s v="music/jazz"/>
    <n v="0"/>
    <n v="0"/>
    <x v="4"/>
    <x v="13"/>
  </r>
  <r>
    <x v="2"/>
    <x v="0"/>
    <s v="USD"/>
    <n v="1280206740"/>
    <n v="1276283655"/>
    <b v="0"/>
    <n v="0"/>
    <b v="0"/>
    <s v="music/jazz"/>
    <n v="0"/>
    <n v="0"/>
    <x v="4"/>
    <x v="13"/>
  </r>
  <r>
    <x v="2"/>
    <x v="0"/>
    <s v="USD"/>
    <n v="1343016000"/>
    <n v="1340296440"/>
    <b v="0"/>
    <n v="8"/>
    <b v="0"/>
    <s v="music/jazz"/>
    <n v="3.2500000000000001E-2"/>
    <n v="65"/>
    <x v="4"/>
    <x v="13"/>
  </r>
  <r>
    <x v="2"/>
    <x v="1"/>
    <s v="GBP"/>
    <n v="1488546319"/>
    <n v="1483362319"/>
    <b v="0"/>
    <n v="5"/>
    <b v="0"/>
    <s v="music/jazz"/>
    <n v="0.22363636363636363"/>
    <n v="24.6"/>
    <x v="4"/>
    <x v="13"/>
  </r>
  <r>
    <x v="2"/>
    <x v="0"/>
    <s v="USD"/>
    <n v="1390522045"/>
    <n v="1388707645"/>
    <b v="0"/>
    <n v="0"/>
    <b v="0"/>
    <s v="music/jazz"/>
    <n v="0"/>
    <n v="0"/>
    <x v="4"/>
    <x v="13"/>
  </r>
  <r>
    <x v="2"/>
    <x v="0"/>
    <s v="USD"/>
    <n v="1355197047"/>
    <n v="1350009447"/>
    <b v="0"/>
    <n v="2"/>
    <b v="0"/>
    <s v="music/jazz"/>
    <n v="8.5714285714285719E-3"/>
    <n v="15"/>
    <x v="4"/>
    <x v="13"/>
  </r>
  <r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2"/>
    <x v="0"/>
    <s v="USD"/>
    <n v="1345918747"/>
    <n v="1343326747"/>
    <b v="0"/>
    <n v="0"/>
    <b v="0"/>
    <s v="music/jazz"/>
    <n v="0"/>
    <n v="0"/>
    <x v="4"/>
    <x v="13"/>
  </r>
  <r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2"/>
    <x v="0"/>
    <s v="USD"/>
    <n v="1287723600"/>
    <n v="1284409734"/>
    <b v="0"/>
    <n v="0"/>
    <b v="0"/>
    <s v="music/jazz"/>
    <n v="0"/>
    <n v="0"/>
    <x v="4"/>
    <x v="13"/>
  </r>
  <r>
    <x v="2"/>
    <x v="0"/>
    <s v="USD"/>
    <n v="1405305000"/>
    <n v="1402612730"/>
    <b v="0"/>
    <n v="1"/>
    <b v="0"/>
    <s v="music/jazz"/>
    <n v="6.0000000000000001E-3"/>
    <n v="30"/>
    <x v="4"/>
    <x v="13"/>
  </r>
  <r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2"/>
    <x v="0"/>
    <s v="USD"/>
    <n v="1355930645"/>
    <n v="1352906645"/>
    <b v="0"/>
    <n v="1"/>
    <b v="0"/>
    <s v="music/jazz"/>
    <n v="5.0000000000000001E-3"/>
    <n v="100"/>
    <x v="4"/>
    <x v="13"/>
  </r>
  <r>
    <x v="2"/>
    <x v="0"/>
    <s v="USD"/>
    <n v="1384448822"/>
    <n v="1381853222"/>
    <b v="0"/>
    <n v="0"/>
    <b v="0"/>
    <s v="music/jazz"/>
    <n v="0"/>
    <n v="0"/>
    <x v="4"/>
    <x v="13"/>
  </r>
  <r>
    <x v="2"/>
    <x v="0"/>
    <s v="USD"/>
    <n v="1323666376"/>
    <n v="1320033976"/>
    <b v="0"/>
    <n v="20"/>
    <b v="0"/>
    <s v="music/jazz"/>
    <n v="0.309"/>
    <n v="231.75"/>
    <x v="4"/>
    <x v="13"/>
  </r>
  <r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2"/>
    <x v="0"/>
    <s v="USD"/>
    <n v="1416614523"/>
    <n v="1414018923"/>
    <b v="0"/>
    <n v="6"/>
    <b v="0"/>
    <s v="music/jazz"/>
    <n v="2.1999999999999999E-2"/>
    <n v="55"/>
    <x v="4"/>
    <x v="13"/>
  </r>
  <r>
    <x v="2"/>
    <x v="0"/>
    <s v="USD"/>
    <n v="1360795069"/>
    <n v="1358203069"/>
    <b v="0"/>
    <n v="15"/>
    <b v="0"/>
    <s v="music/jazz"/>
    <n v="0.109"/>
    <n v="21.8"/>
    <x v="4"/>
    <x v="13"/>
  </r>
  <r>
    <x v="2"/>
    <x v="0"/>
    <s v="USD"/>
    <n v="1385590111"/>
    <n v="1382994511"/>
    <b v="0"/>
    <n v="5"/>
    <b v="0"/>
    <s v="music/jazz"/>
    <n v="2.6666666666666668E-2"/>
    <n v="32"/>
    <x v="4"/>
    <x v="13"/>
  </r>
  <r>
    <x v="2"/>
    <x v="0"/>
    <s v="USD"/>
    <n v="1278628800"/>
    <n v="1276043330"/>
    <b v="0"/>
    <n v="0"/>
    <b v="0"/>
    <s v="music/jazz"/>
    <n v="0"/>
    <n v="0"/>
    <x v="4"/>
    <x v="13"/>
  </r>
  <r>
    <x v="2"/>
    <x v="0"/>
    <s v="USD"/>
    <n v="1337024695"/>
    <n v="1334432695"/>
    <b v="0"/>
    <n v="0"/>
    <b v="0"/>
    <s v="music/jazz"/>
    <n v="0"/>
    <n v="0"/>
    <x v="4"/>
    <x v="13"/>
  </r>
  <r>
    <x v="2"/>
    <x v="0"/>
    <s v="USD"/>
    <n v="1353196800"/>
    <n v="1348864913"/>
    <b v="0"/>
    <n v="28"/>
    <b v="0"/>
    <s v="music/jazz"/>
    <n v="0.10862068965517241"/>
    <n v="56.25"/>
    <x v="4"/>
    <x v="13"/>
  </r>
  <r>
    <x v="2"/>
    <x v="0"/>
    <s v="USD"/>
    <n v="1333946569"/>
    <n v="1331358169"/>
    <b v="0"/>
    <n v="0"/>
    <b v="0"/>
    <s v="music/jazz"/>
    <n v="0"/>
    <n v="0"/>
    <x v="4"/>
    <x v="13"/>
  </r>
  <r>
    <x v="2"/>
    <x v="0"/>
    <s v="USD"/>
    <n v="1277501520"/>
    <n v="1273874306"/>
    <b v="0"/>
    <n v="5"/>
    <b v="0"/>
    <s v="music/jazz"/>
    <n v="0.38333333333333336"/>
    <n v="69"/>
    <x v="4"/>
    <x v="13"/>
  </r>
  <r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2"/>
    <x v="0"/>
    <s v="USD"/>
    <n v="1399867409"/>
    <n v="1394683409"/>
    <b v="0"/>
    <n v="2"/>
    <b v="0"/>
    <s v="music/jazz"/>
    <n v="0.06"/>
    <n v="60"/>
    <x v="4"/>
    <x v="13"/>
  </r>
  <r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2"/>
    <x v="0"/>
    <s v="USD"/>
    <n v="1454054429"/>
    <n v="1451462429"/>
    <b v="0"/>
    <n v="2"/>
    <b v="0"/>
    <s v="music/jazz"/>
    <n v="1.4285714285714285E-2"/>
    <n v="25"/>
    <x v="4"/>
    <x v="13"/>
  </r>
  <r>
    <x v="2"/>
    <x v="0"/>
    <s v="USD"/>
    <n v="1326916800"/>
    <n v="1323131689"/>
    <b v="0"/>
    <n v="0"/>
    <b v="0"/>
    <s v="music/jazz"/>
    <n v="0"/>
    <n v="0"/>
    <x v="4"/>
    <x v="13"/>
  </r>
  <r>
    <x v="2"/>
    <x v="0"/>
    <s v="USD"/>
    <n v="1383509357"/>
    <n v="1380913757"/>
    <b v="0"/>
    <n v="2"/>
    <b v="0"/>
    <s v="music/jazz"/>
    <n v="1.1428571428571429E-2"/>
    <n v="20"/>
    <x v="4"/>
    <x v="13"/>
  </r>
  <r>
    <x v="2"/>
    <x v="0"/>
    <s v="USD"/>
    <n v="1346585448"/>
    <n v="1343993448"/>
    <b v="0"/>
    <n v="1"/>
    <b v="0"/>
    <s v="music/jazz"/>
    <n v="3.5714285714285713E-3"/>
    <n v="25"/>
    <x v="4"/>
    <x v="13"/>
  </r>
  <r>
    <x v="2"/>
    <x v="0"/>
    <s v="USD"/>
    <n v="1372622280"/>
    <n v="1369246738"/>
    <b v="0"/>
    <n v="2"/>
    <b v="0"/>
    <s v="music/jazz"/>
    <n v="1.4545454545454545E-2"/>
    <n v="20"/>
    <x v="4"/>
    <x v="13"/>
  </r>
  <r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2"/>
    <x v="0"/>
    <s v="USD"/>
    <n v="1467312306"/>
    <n v="1462128306"/>
    <b v="0"/>
    <n v="0"/>
    <b v="0"/>
    <s v="technology/wearables"/>
    <n v="0"/>
    <n v="0"/>
    <x v="2"/>
    <x v="8"/>
  </r>
  <r>
    <x v="2"/>
    <x v="9"/>
    <s v="EUR"/>
    <n v="1457812364"/>
    <n v="1455220364"/>
    <b v="0"/>
    <n v="8"/>
    <b v="0"/>
    <s v="technology/wearables"/>
    <n v="0.12"/>
    <n v="60"/>
    <x v="2"/>
    <x v="8"/>
  </r>
  <r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2"/>
    <x v="0"/>
    <s v="USD"/>
    <n v="1408134034"/>
    <n v="1405542034"/>
    <b v="0"/>
    <n v="4"/>
    <b v="0"/>
    <s v="technology/wearables"/>
    <n v="1.325E-2"/>
    <n v="26.5"/>
    <x v="2"/>
    <x v="8"/>
  </r>
  <r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2"/>
    <x v="5"/>
    <s v="CAD"/>
    <n v="1485147540"/>
    <n v="1481951853"/>
    <b v="0"/>
    <n v="14"/>
    <b v="0"/>
    <s v="technology/wearables"/>
    <n v="0.4592"/>
    <n v="164"/>
    <x v="2"/>
    <x v="8"/>
  </r>
  <r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2"/>
    <x v="0"/>
    <s v="USD"/>
    <n v="1475431486"/>
    <n v="1472839486"/>
    <b v="0"/>
    <n v="3"/>
    <b v="0"/>
    <s v="technology/wearables"/>
    <n v="1.7142857142857143E-4"/>
    <n v="1"/>
    <x v="2"/>
    <x v="8"/>
  </r>
  <r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2"/>
    <x v="13"/>
    <s v="EUR"/>
    <n v="1475310825"/>
    <n v="1472718825"/>
    <b v="0"/>
    <n v="0"/>
    <b v="0"/>
    <s v="technology/wearables"/>
    <n v="0"/>
    <n v="0"/>
    <x v="2"/>
    <x v="8"/>
  </r>
  <r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"/>
    <x v="1"/>
    <s v="GBP"/>
    <n v="1485796613"/>
    <n v="1481908613"/>
    <b v="0"/>
    <n v="4"/>
    <b v="0"/>
    <s v="technology/wearables"/>
    <n v="1.04"/>
    <n v="1300"/>
    <x v="2"/>
    <x v="8"/>
  </r>
  <r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"/>
    <x v="0"/>
    <s v="USD"/>
    <n v="1466346646"/>
    <n v="1463754646"/>
    <b v="0"/>
    <n v="101"/>
    <b v="0"/>
    <s v="technology/wearables"/>
    <n v="0.1313"/>
    <n v="65"/>
    <x v="2"/>
    <x v="8"/>
  </r>
  <r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"/>
    <x v="0"/>
    <s v="USD"/>
    <n v="1472317209"/>
    <n v="1469725209"/>
    <b v="0"/>
    <n v="1"/>
    <b v="0"/>
    <s v="journalism/audio"/>
    <n v="2.9411764705882353E-3"/>
    <n v="250"/>
    <x v="5"/>
    <x v="16"/>
  </r>
  <r>
    <x v="1"/>
    <x v="0"/>
    <s v="USD"/>
    <n v="1406769992"/>
    <n v="1405041992"/>
    <b v="0"/>
    <n v="0"/>
    <b v="0"/>
    <s v="journalism/audio"/>
    <n v="0"/>
    <n v="0"/>
    <x v="5"/>
    <x v="16"/>
  </r>
  <r>
    <x v="1"/>
    <x v="0"/>
    <s v="USD"/>
    <n v="1410516000"/>
    <n v="1406824948"/>
    <b v="0"/>
    <n v="1"/>
    <b v="0"/>
    <s v="journalism/audio"/>
    <n v="1.5384615384615385E-2"/>
    <n v="10"/>
    <x v="5"/>
    <x v="16"/>
  </r>
  <r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"/>
    <x v="0"/>
    <s v="USD"/>
    <n v="1425587220"/>
    <n v="1420668801"/>
    <b v="0"/>
    <n v="2"/>
    <b v="0"/>
    <s v="journalism/audio"/>
    <n v="8.571428571428571E-4"/>
    <n v="3"/>
    <x v="5"/>
    <x v="16"/>
  </r>
  <r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"/>
    <x v="12"/>
    <s v="EUR"/>
    <n v="1451161560"/>
    <n v="1447273560"/>
    <b v="0"/>
    <n v="0"/>
    <b v="0"/>
    <s v="journalism/audio"/>
    <n v="0"/>
    <n v="0"/>
    <x v="5"/>
    <x v="16"/>
  </r>
  <r>
    <x v="1"/>
    <x v="0"/>
    <s v="USD"/>
    <n v="1415219915"/>
    <n v="1412624315"/>
    <b v="0"/>
    <n v="1"/>
    <b v="0"/>
    <s v="journalism/audio"/>
    <n v="5.0000000000000001E-4"/>
    <n v="1"/>
    <x v="5"/>
    <x v="16"/>
  </r>
  <r>
    <x v="1"/>
    <x v="0"/>
    <s v="USD"/>
    <n v="1474766189"/>
    <n v="1471310189"/>
    <b v="0"/>
    <n v="4"/>
    <b v="0"/>
    <s v="journalism/audio"/>
    <n v="1.4133333333333333E-2"/>
    <n v="53"/>
    <x v="5"/>
    <x v="16"/>
  </r>
  <r>
    <x v="1"/>
    <x v="0"/>
    <s v="USD"/>
    <n v="1455272445"/>
    <n v="1452680445"/>
    <b v="0"/>
    <n v="0"/>
    <b v="0"/>
    <s v="journalism/audio"/>
    <n v="0"/>
    <n v="0"/>
    <x v="5"/>
    <x v="16"/>
  </r>
  <r>
    <x v="1"/>
    <x v="0"/>
    <s v="USD"/>
    <n v="1442257677"/>
    <n v="1439665677"/>
    <b v="0"/>
    <n v="0"/>
    <b v="0"/>
    <s v="journalism/audio"/>
    <n v="0"/>
    <n v="0"/>
    <x v="5"/>
    <x v="16"/>
  </r>
  <r>
    <x v="1"/>
    <x v="0"/>
    <s v="USD"/>
    <n v="1409098825"/>
    <n v="1406679625"/>
    <b v="0"/>
    <n v="0"/>
    <b v="0"/>
    <s v="journalism/audio"/>
    <n v="0"/>
    <n v="0"/>
    <x v="5"/>
    <x v="16"/>
  </r>
  <r>
    <x v="1"/>
    <x v="0"/>
    <s v="USD"/>
    <n v="1465243740"/>
    <n v="1461438495"/>
    <b v="0"/>
    <n v="0"/>
    <b v="0"/>
    <s v="journalism/audio"/>
    <n v="0"/>
    <n v="0"/>
    <x v="5"/>
    <x v="16"/>
  </r>
  <r>
    <x v="1"/>
    <x v="0"/>
    <s v="USD"/>
    <n v="1488773332"/>
    <n v="1486613332"/>
    <b v="0"/>
    <n v="1"/>
    <b v="0"/>
    <s v="journalism/audio"/>
    <n v="0.01"/>
    <n v="15"/>
    <x v="5"/>
    <x v="16"/>
  </r>
  <r>
    <x v="1"/>
    <x v="0"/>
    <s v="USD"/>
    <n v="1407708000"/>
    <n v="1405110399"/>
    <b v="0"/>
    <n v="0"/>
    <b v="0"/>
    <s v="journalism/audio"/>
    <n v="0"/>
    <n v="0"/>
    <x v="5"/>
    <x v="16"/>
  </r>
  <r>
    <x v="1"/>
    <x v="0"/>
    <s v="USD"/>
    <n v="1457394545"/>
    <n v="1454802545"/>
    <b v="0"/>
    <n v="0"/>
    <b v="0"/>
    <s v="journalism/audio"/>
    <n v="0"/>
    <n v="0"/>
    <x v="5"/>
    <x v="16"/>
  </r>
  <r>
    <x v="1"/>
    <x v="0"/>
    <s v="USD"/>
    <n v="1429892177"/>
    <n v="1424711777"/>
    <b v="0"/>
    <n v="0"/>
    <b v="0"/>
    <s v="journalism/audio"/>
    <n v="0"/>
    <n v="0"/>
    <x v="5"/>
    <x v="16"/>
  </r>
  <r>
    <x v="1"/>
    <x v="0"/>
    <s v="USD"/>
    <n v="1480888483"/>
    <n v="1478292883"/>
    <b v="0"/>
    <n v="0"/>
    <b v="0"/>
    <s v="journalism/audio"/>
    <n v="0"/>
    <n v="0"/>
    <x v="5"/>
    <x v="16"/>
  </r>
  <r>
    <x v="1"/>
    <x v="0"/>
    <s v="USD"/>
    <n v="1427328000"/>
    <n v="1423777043"/>
    <b v="0"/>
    <n v="0"/>
    <b v="0"/>
    <s v="journalism/audio"/>
    <n v="0"/>
    <n v="0"/>
    <x v="5"/>
    <x v="16"/>
  </r>
  <r>
    <x v="1"/>
    <x v="0"/>
    <s v="USD"/>
    <n v="1426269456"/>
    <n v="1423681056"/>
    <b v="0"/>
    <n v="0"/>
    <b v="0"/>
    <s v="journalism/audio"/>
    <n v="0"/>
    <n v="0"/>
    <x v="5"/>
    <x v="16"/>
  </r>
  <r>
    <x v="1"/>
    <x v="0"/>
    <s v="USD"/>
    <n v="1429134893"/>
    <n v="1426542893"/>
    <b v="0"/>
    <n v="1"/>
    <b v="0"/>
    <s v="journalism/audio"/>
    <n v="0.01"/>
    <n v="50"/>
    <x v="5"/>
    <x v="16"/>
  </r>
  <r>
    <x v="1"/>
    <x v="0"/>
    <s v="USD"/>
    <n v="1462150800"/>
    <n v="1456987108"/>
    <b v="0"/>
    <n v="0"/>
    <b v="0"/>
    <s v="journalism/audio"/>
    <n v="0"/>
    <n v="0"/>
    <x v="5"/>
    <x v="16"/>
  </r>
  <r>
    <x v="1"/>
    <x v="0"/>
    <s v="USD"/>
    <n v="1468351341"/>
    <n v="1467746541"/>
    <b v="0"/>
    <n v="4"/>
    <b v="0"/>
    <s v="journalism/audio"/>
    <n v="0.95477386934673369"/>
    <n v="47.5"/>
    <x v="5"/>
    <x v="16"/>
  </r>
  <r>
    <x v="1"/>
    <x v="0"/>
    <s v="USD"/>
    <n v="1472604262"/>
    <n v="1470012262"/>
    <b v="0"/>
    <n v="0"/>
    <b v="0"/>
    <s v="journalism/audio"/>
    <n v="0"/>
    <n v="0"/>
    <x v="5"/>
    <x v="16"/>
  </r>
  <r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2"/>
    <x v="2"/>
    <s v="AUD"/>
    <n v="1392800922"/>
    <n v="1390381722"/>
    <b v="0"/>
    <n v="5"/>
    <b v="0"/>
    <s v="games/video games"/>
    <n v="2.7E-2"/>
    <n v="16.2"/>
    <x v="6"/>
    <x v="17"/>
  </r>
  <r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2"/>
    <x v="0"/>
    <s v="USD"/>
    <n v="1387657931"/>
    <n v="1385065931"/>
    <b v="0"/>
    <n v="10"/>
    <b v="0"/>
    <s v="games/video games"/>
    <n v="0.26"/>
    <n v="13"/>
    <x v="6"/>
    <x v="17"/>
  </r>
  <r>
    <x v="2"/>
    <x v="0"/>
    <s v="USD"/>
    <n v="1460274864"/>
    <n v="1457686464"/>
    <b v="0"/>
    <n v="4"/>
    <b v="0"/>
    <s v="games/video games"/>
    <n v="1.5E-3"/>
    <n v="11.25"/>
    <x v="6"/>
    <x v="17"/>
  </r>
  <r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2"/>
    <x v="0"/>
    <s v="USD"/>
    <n v="1349050622"/>
    <n v="1347322622"/>
    <b v="0"/>
    <n v="2"/>
    <b v="0"/>
    <s v="games/video games"/>
    <n v="7.0000000000000001E-3"/>
    <n v="35"/>
    <x v="6"/>
    <x v="17"/>
  </r>
  <r>
    <x v="2"/>
    <x v="10"/>
    <s v="NOK"/>
    <n v="1447787093"/>
    <n v="1445191493"/>
    <b v="0"/>
    <n v="0"/>
    <b v="0"/>
    <s v="games/video games"/>
    <n v="0"/>
    <n v="0"/>
    <x v="6"/>
    <x v="17"/>
  </r>
  <r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2"/>
    <x v="0"/>
    <s v="USD"/>
    <n v="1318806541"/>
    <n v="1316214541"/>
    <b v="0"/>
    <n v="1"/>
    <b v="0"/>
    <s v="games/video games"/>
    <n v="1.3333333333333334E-2"/>
    <n v="10"/>
    <x v="6"/>
    <x v="17"/>
  </r>
  <r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2"/>
    <x v="0"/>
    <s v="USD"/>
    <n v="1336340516"/>
    <n v="1333748516"/>
    <b v="0"/>
    <n v="3"/>
    <b v="0"/>
    <s v="games/video games"/>
    <n v="4.4999999999999998E-2"/>
    <n v="15"/>
    <x v="6"/>
    <x v="17"/>
  </r>
  <r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2"/>
    <x v="0"/>
    <s v="USD"/>
    <n v="1311309721"/>
    <n v="1307421721"/>
    <b v="0"/>
    <n v="5"/>
    <b v="0"/>
    <s v="games/video games"/>
    <n v="7.4999999999999997E-2"/>
    <n v="9"/>
    <x v="6"/>
    <x v="17"/>
  </r>
  <r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2"/>
    <x v="0"/>
    <s v="USD"/>
    <n v="1422483292"/>
    <n v="1419891292"/>
    <b v="0"/>
    <n v="4"/>
    <b v="0"/>
    <s v="games/video games"/>
    <n v="1.7647058823529413E-4"/>
    <n v="3"/>
    <x v="6"/>
    <x v="17"/>
  </r>
  <r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2"/>
    <x v="5"/>
    <s v="CAD"/>
    <n v="1406994583"/>
    <n v="1401810583"/>
    <b v="0"/>
    <n v="1"/>
    <b v="0"/>
    <s v="games/video games"/>
    <n v="8.2000000000000007E-3"/>
    <n v="410"/>
    <x v="6"/>
    <x v="17"/>
  </r>
  <r>
    <x v="2"/>
    <x v="0"/>
    <s v="USD"/>
    <n v="1407534804"/>
    <n v="1404942804"/>
    <b v="0"/>
    <n v="0"/>
    <b v="0"/>
    <s v="games/video games"/>
    <n v="0"/>
    <n v="0"/>
    <x v="6"/>
    <x v="17"/>
  </r>
  <r>
    <x v="2"/>
    <x v="5"/>
    <s v="CAD"/>
    <n v="1457967975"/>
    <n v="1455379575"/>
    <b v="0"/>
    <n v="9"/>
    <b v="0"/>
    <s v="games/video games"/>
    <n v="3.4200000000000001E-2"/>
    <n v="114"/>
    <x v="6"/>
    <x v="17"/>
  </r>
  <r>
    <x v="2"/>
    <x v="0"/>
    <s v="USD"/>
    <n v="1408913291"/>
    <n v="1406321291"/>
    <b v="0"/>
    <n v="2"/>
    <b v="0"/>
    <s v="games/video games"/>
    <n v="8.3333333333333339E-4"/>
    <n v="7.5"/>
    <x v="6"/>
    <x v="17"/>
  </r>
  <r>
    <x v="2"/>
    <x v="0"/>
    <s v="USD"/>
    <n v="1402852087"/>
    <n v="1400260087"/>
    <b v="0"/>
    <n v="0"/>
    <b v="0"/>
    <s v="games/video games"/>
    <n v="0"/>
    <n v="0"/>
    <x v="6"/>
    <x v="17"/>
  </r>
  <r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2"/>
    <x v="2"/>
    <s v="AUD"/>
    <n v="1432873653"/>
    <n v="1430281653"/>
    <b v="0"/>
    <n v="1"/>
    <b v="0"/>
    <s v="games/video games"/>
    <n v="3.8464497269020693E-4"/>
    <n v="5"/>
    <x v="6"/>
    <x v="17"/>
  </r>
  <r>
    <x v="2"/>
    <x v="1"/>
    <s v="GBP"/>
    <n v="1460313672"/>
    <n v="1457725272"/>
    <b v="0"/>
    <n v="2"/>
    <b v="0"/>
    <s v="games/video games"/>
    <n v="0.125"/>
    <n v="12.5"/>
    <x v="6"/>
    <x v="17"/>
  </r>
  <r>
    <x v="2"/>
    <x v="0"/>
    <s v="USD"/>
    <n v="1357432638"/>
    <n v="1354840638"/>
    <b v="0"/>
    <n v="7"/>
    <b v="0"/>
    <s v="games/video games"/>
    <n v="1.0500000000000001E-2"/>
    <n v="3"/>
    <x v="6"/>
    <x v="17"/>
  </r>
  <r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2"/>
    <x v="1"/>
    <s v="GBP"/>
    <n v="1431547468"/>
    <n v="1428955468"/>
    <b v="0"/>
    <n v="1"/>
    <b v="0"/>
    <s v="games/video games"/>
    <n v="5.0000000000000001E-3"/>
    <n v="25"/>
    <x v="6"/>
    <x v="17"/>
  </r>
  <r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2"/>
    <x v="0"/>
    <s v="USD"/>
    <n v="1406148024"/>
    <n v="1403556024"/>
    <b v="0"/>
    <n v="0"/>
    <b v="0"/>
    <s v="games/video games"/>
    <n v="0"/>
    <n v="0"/>
    <x v="6"/>
    <x v="17"/>
  </r>
  <r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2"/>
    <x v="0"/>
    <s v="USD"/>
    <n v="1479495790"/>
    <n v="1476900190"/>
    <b v="0"/>
    <n v="3"/>
    <b v="0"/>
    <s v="games/video games"/>
    <n v="4.4999999999999997E-3"/>
    <n v="15"/>
    <x v="6"/>
    <x v="17"/>
  </r>
  <r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2"/>
    <x v="0"/>
    <s v="USD"/>
    <n v="1452228790"/>
    <n v="1449636790"/>
    <b v="0"/>
    <n v="1"/>
    <b v="0"/>
    <s v="games/video games"/>
    <n v="4.0000000000000002E-4"/>
    <n v="1"/>
    <x v="6"/>
    <x v="17"/>
  </r>
  <r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2"/>
    <x v="1"/>
    <s v="GBP"/>
    <n v="1408058820"/>
    <n v="1405466820"/>
    <b v="0"/>
    <n v="1"/>
    <b v="0"/>
    <s v="games/video games"/>
    <n v="5.0000000000000001E-3"/>
    <n v="5"/>
    <x v="6"/>
    <x v="17"/>
  </r>
  <r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2"/>
    <x v="0"/>
    <s v="USD"/>
    <n v="1459352495"/>
    <n v="1456764095"/>
    <b v="0"/>
    <n v="4"/>
    <b v="0"/>
    <s v="games/video games"/>
    <n v="1.325E-3"/>
    <n v="13.25"/>
    <x v="6"/>
    <x v="17"/>
  </r>
  <r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2"/>
    <x v="0"/>
    <s v="USD"/>
    <n v="1396810864"/>
    <n v="1395687664"/>
    <b v="0"/>
    <n v="1"/>
    <b v="0"/>
    <s v="games/video games"/>
    <n v="2.3809523809523812E-3"/>
    <n v="5"/>
    <x v="6"/>
    <x v="17"/>
  </r>
  <r>
    <x v="2"/>
    <x v="0"/>
    <s v="USD"/>
    <n v="1319835400"/>
    <n v="1315947400"/>
    <b v="0"/>
    <n v="0"/>
    <b v="0"/>
    <s v="games/video games"/>
    <n v="0"/>
    <n v="0"/>
    <x v="6"/>
    <x v="17"/>
  </r>
  <r>
    <x v="2"/>
    <x v="0"/>
    <s v="USD"/>
    <n v="1457904316"/>
    <n v="1455315916"/>
    <b v="0"/>
    <n v="5"/>
    <b v="0"/>
    <s v="games/video games"/>
    <n v="1.16E-4"/>
    <n v="5.8"/>
    <x v="6"/>
    <x v="17"/>
  </r>
  <r>
    <x v="2"/>
    <x v="1"/>
    <s v="GBP"/>
    <n v="1369932825"/>
    <n v="1368723225"/>
    <b v="0"/>
    <n v="0"/>
    <b v="0"/>
    <s v="games/video games"/>
    <n v="0"/>
    <n v="0"/>
    <x v="6"/>
    <x v="17"/>
  </r>
  <r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2"/>
    <x v="1"/>
    <s v="GBP"/>
    <n v="1443193130"/>
    <n v="1438009130"/>
    <b v="0"/>
    <n v="0"/>
    <b v="0"/>
    <s v="games/mobile games"/>
    <n v="0"/>
    <n v="0"/>
    <x v="6"/>
    <x v="18"/>
  </r>
  <r>
    <x v="2"/>
    <x v="0"/>
    <s v="USD"/>
    <n v="1468482694"/>
    <n v="1465890694"/>
    <b v="0"/>
    <n v="2"/>
    <b v="0"/>
    <s v="games/mobile games"/>
    <n v="5.0000000000000001E-3"/>
    <n v="5"/>
    <x v="6"/>
    <x v="18"/>
  </r>
  <r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2"/>
    <x v="1"/>
    <s v="GBP"/>
    <n v="1407425717"/>
    <n v="1404833717"/>
    <b v="0"/>
    <n v="1"/>
    <b v="0"/>
    <s v="games/mobile games"/>
    <n v="1E-3"/>
    <n v="1"/>
    <x v="6"/>
    <x v="18"/>
  </r>
  <r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2"/>
    <x v="2"/>
    <s v="AUD"/>
    <n v="1450993668"/>
    <n v="1448401668"/>
    <b v="0"/>
    <n v="0"/>
    <b v="0"/>
    <s v="games/mobile games"/>
    <n v="0"/>
    <n v="0"/>
    <x v="6"/>
    <x v="18"/>
  </r>
  <r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2"/>
    <x v="1"/>
    <s v="GBP"/>
    <n v="1406799981"/>
    <n v="1404207981"/>
    <b v="0"/>
    <n v="1"/>
    <b v="0"/>
    <s v="games/mobile games"/>
    <n v="6.6666666666666671E-3"/>
    <n v="20"/>
    <x v="6"/>
    <x v="18"/>
  </r>
  <r>
    <x v="2"/>
    <x v="2"/>
    <s v="AUD"/>
    <n v="1417235580"/>
    <n v="1416034228"/>
    <b v="0"/>
    <n v="1"/>
    <b v="0"/>
    <s v="games/mobile games"/>
    <n v="4.0000000000000003E-5"/>
    <n v="1"/>
    <x v="6"/>
    <x v="18"/>
  </r>
  <r>
    <x v="2"/>
    <x v="12"/>
    <s v="EUR"/>
    <n v="1470527094"/>
    <n v="1467935094"/>
    <b v="0"/>
    <n v="1"/>
    <b v="0"/>
    <s v="games/mobile games"/>
    <n v="0.05"/>
    <n v="50"/>
    <x v="6"/>
    <x v="18"/>
  </r>
  <r>
    <x v="2"/>
    <x v="6"/>
    <s v="EUR"/>
    <n v="1450541229"/>
    <n v="1447949229"/>
    <b v="0"/>
    <n v="6"/>
    <b v="0"/>
    <s v="games/mobile games"/>
    <n v="6.4439140811455853E-2"/>
    <n v="45"/>
    <x v="6"/>
    <x v="18"/>
  </r>
  <r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2"/>
    <x v="0"/>
    <s v="USD"/>
    <n v="1420100426"/>
    <n v="1417508426"/>
    <b v="0"/>
    <n v="1"/>
    <b v="0"/>
    <s v="games/mobile games"/>
    <n v="6.2500000000000001E-4"/>
    <n v="5"/>
    <x v="6"/>
    <x v="18"/>
  </r>
  <r>
    <x v="2"/>
    <x v="1"/>
    <s v="GBP"/>
    <n v="1438859121"/>
    <n v="1436267121"/>
    <b v="0"/>
    <n v="0"/>
    <b v="0"/>
    <s v="games/mobile games"/>
    <n v="0"/>
    <n v="0"/>
    <x v="6"/>
    <x v="18"/>
  </r>
  <r>
    <x v="2"/>
    <x v="12"/>
    <s v="EUR"/>
    <n v="1436460450"/>
    <n v="1433868450"/>
    <b v="0"/>
    <n v="0"/>
    <b v="0"/>
    <s v="games/mobile games"/>
    <n v="0"/>
    <n v="0"/>
    <x v="6"/>
    <x v="18"/>
  </r>
  <r>
    <x v="2"/>
    <x v="0"/>
    <s v="USD"/>
    <n v="1424131727"/>
    <n v="1421539727"/>
    <b v="0"/>
    <n v="0"/>
    <b v="0"/>
    <s v="games/mobile games"/>
    <n v="0"/>
    <n v="0"/>
    <x v="6"/>
    <x v="18"/>
  </r>
  <r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2"/>
    <x v="0"/>
    <s v="USD"/>
    <n v="1430281320"/>
    <n v="1427689320"/>
    <b v="0"/>
    <n v="0"/>
    <b v="0"/>
    <s v="food/food trucks"/>
    <n v="0"/>
    <n v="0"/>
    <x v="7"/>
    <x v="19"/>
  </r>
  <r>
    <x v="2"/>
    <x v="0"/>
    <s v="USD"/>
    <n v="1412272592"/>
    <n v="1407088592"/>
    <b v="0"/>
    <n v="1"/>
    <b v="0"/>
    <s v="food/food trucks"/>
    <n v="1.25E-3"/>
    <n v="100"/>
    <x v="7"/>
    <x v="19"/>
  </r>
  <r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2"/>
    <x v="5"/>
    <s v="CAD"/>
    <n v="1413760783"/>
    <n v="1408576783"/>
    <b v="0"/>
    <n v="0"/>
    <b v="0"/>
    <s v="food/food trucks"/>
    <n v="0"/>
    <n v="0"/>
    <x v="7"/>
    <x v="19"/>
  </r>
  <r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2"/>
    <x v="0"/>
    <s v="USD"/>
    <n v="1466096566"/>
    <n v="1463504566"/>
    <b v="0"/>
    <n v="2"/>
    <b v="0"/>
    <s v="food/food trucks"/>
    <n v="1.5E-3"/>
    <n v="37.5"/>
    <x v="7"/>
    <x v="19"/>
  </r>
  <r>
    <x v="2"/>
    <x v="0"/>
    <s v="USD"/>
    <n v="1452293675"/>
    <n v="1447109675"/>
    <b v="0"/>
    <n v="6"/>
    <b v="0"/>
    <s v="food/food trucks"/>
    <n v="0.1008"/>
    <n v="42"/>
    <x v="7"/>
    <x v="19"/>
  </r>
  <r>
    <x v="2"/>
    <x v="0"/>
    <s v="USD"/>
    <n v="1441592863"/>
    <n v="1439000863"/>
    <b v="0"/>
    <n v="0"/>
    <b v="0"/>
    <s v="food/food trucks"/>
    <n v="0"/>
    <n v="0"/>
    <x v="7"/>
    <x v="19"/>
  </r>
  <r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2"/>
    <x v="0"/>
    <s v="USD"/>
    <n v="1434647305"/>
    <n v="1432055305"/>
    <b v="0"/>
    <n v="1"/>
    <b v="0"/>
    <s v="food/food trucks"/>
    <n v="6.2500000000000003E-3"/>
    <n v="50"/>
    <x v="7"/>
    <x v="19"/>
  </r>
  <r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2"/>
    <x v="0"/>
    <s v="USD"/>
    <n v="1408040408"/>
    <n v="1405448408"/>
    <b v="0"/>
    <n v="8"/>
    <b v="0"/>
    <s v="food/food trucks"/>
    <n v="7.5199999999999998E-3"/>
    <n v="23.5"/>
    <x v="7"/>
    <x v="19"/>
  </r>
  <r>
    <x v="2"/>
    <x v="0"/>
    <s v="USD"/>
    <n v="1424742162"/>
    <n v="1422150162"/>
    <b v="0"/>
    <n v="0"/>
    <b v="0"/>
    <s v="food/food trucks"/>
    <n v="0"/>
    <n v="0"/>
    <x v="7"/>
    <x v="19"/>
  </r>
  <r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2"/>
    <x v="0"/>
    <s v="USD"/>
    <n v="1435679100"/>
    <n v="1433006765"/>
    <b v="0"/>
    <n v="0"/>
    <b v="0"/>
    <s v="food/food trucks"/>
    <n v="0"/>
    <n v="0"/>
    <x v="7"/>
    <x v="19"/>
  </r>
  <r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2"/>
    <x v="0"/>
    <s v="USD"/>
    <n v="1432047989"/>
    <n v="1430233589"/>
    <b v="0"/>
    <n v="0"/>
    <b v="0"/>
    <s v="food/food trucks"/>
    <n v="0"/>
    <n v="0"/>
    <x v="7"/>
    <x v="19"/>
  </r>
  <r>
    <x v="2"/>
    <x v="0"/>
    <s v="USD"/>
    <n v="1411662264"/>
    <n v="1408983864"/>
    <b v="0"/>
    <n v="2"/>
    <b v="0"/>
    <s v="food/food trucks"/>
    <n v="5.8333333333333338E-4"/>
    <n v="17.5"/>
    <x v="7"/>
    <x v="19"/>
  </r>
  <r>
    <x v="2"/>
    <x v="0"/>
    <s v="USD"/>
    <n v="1407604920"/>
    <n v="1405012920"/>
    <b v="0"/>
    <n v="0"/>
    <b v="0"/>
    <s v="food/food trucks"/>
    <n v="0"/>
    <n v="0"/>
    <x v="7"/>
    <x v="19"/>
  </r>
  <r>
    <x v="2"/>
    <x v="0"/>
    <s v="USD"/>
    <n v="1466270582"/>
    <n v="1463678582"/>
    <b v="0"/>
    <n v="0"/>
    <b v="0"/>
    <s v="food/food trucks"/>
    <n v="0"/>
    <n v="0"/>
    <x v="7"/>
    <x v="19"/>
  </r>
  <r>
    <x v="2"/>
    <x v="0"/>
    <s v="USD"/>
    <n v="1404623330"/>
    <n v="1401685730"/>
    <b v="0"/>
    <n v="25"/>
    <b v="0"/>
    <s v="food/food trucks"/>
    <n v="0.20705000000000001"/>
    <n v="82.82"/>
    <x v="7"/>
    <x v="19"/>
  </r>
  <r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2"/>
    <x v="0"/>
    <s v="USD"/>
    <n v="1474507065"/>
    <n v="1471915065"/>
    <b v="0"/>
    <n v="3"/>
    <b v="0"/>
    <s v="food/food trucks"/>
    <n v="5.6666666666666664E-2"/>
    <n v="340"/>
    <x v="7"/>
    <x v="19"/>
  </r>
  <r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2"/>
    <x v="1"/>
    <s v="GBP"/>
    <n v="1433021171"/>
    <n v="1430429171"/>
    <b v="0"/>
    <n v="2"/>
    <b v="0"/>
    <s v="food/food trucks"/>
    <n v="4.0000000000000001E-3"/>
    <n v="50"/>
    <x v="7"/>
    <x v="19"/>
  </r>
  <r>
    <x v="2"/>
    <x v="0"/>
    <s v="USD"/>
    <n v="1415909927"/>
    <n v="1414351127"/>
    <b v="0"/>
    <n v="1"/>
    <b v="0"/>
    <s v="food/food trucks"/>
    <n v="1E-3"/>
    <n v="25"/>
    <x v="7"/>
    <x v="19"/>
  </r>
  <r>
    <x v="2"/>
    <x v="0"/>
    <s v="USD"/>
    <n v="1408551752"/>
    <n v="1405959752"/>
    <b v="0"/>
    <n v="0"/>
    <b v="0"/>
    <s v="food/food trucks"/>
    <n v="0"/>
    <n v="0"/>
    <x v="7"/>
    <x v="19"/>
  </r>
  <r>
    <x v="2"/>
    <x v="0"/>
    <s v="USD"/>
    <n v="1438576057"/>
    <n v="1435552057"/>
    <b v="0"/>
    <n v="1"/>
    <b v="0"/>
    <s v="food/food trucks"/>
    <n v="2.4000000000000001E-4"/>
    <n v="30"/>
    <x v="7"/>
    <x v="19"/>
  </r>
  <r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2"/>
    <x v="0"/>
    <s v="USD"/>
    <n v="1436981339"/>
    <n v="1434389339"/>
    <b v="0"/>
    <n v="9"/>
    <b v="0"/>
    <s v="food/food trucks"/>
    <n v="2.9250000000000002E-2"/>
    <n v="65"/>
    <x v="7"/>
    <x v="19"/>
  </r>
  <r>
    <x v="2"/>
    <x v="2"/>
    <s v="AUD"/>
    <n v="1488805200"/>
    <n v="1484094498"/>
    <b v="0"/>
    <n v="1"/>
    <b v="0"/>
    <s v="food/food trucks"/>
    <n v="5.7142857142857142E-5"/>
    <n v="10"/>
    <x v="7"/>
    <x v="19"/>
  </r>
  <r>
    <x v="2"/>
    <x v="1"/>
    <s v="GBP"/>
    <n v="1413388296"/>
    <n v="1410796296"/>
    <b v="0"/>
    <n v="0"/>
    <b v="0"/>
    <s v="food/food trucks"/>
    <n v="0"/>
    <n v="0"/>
    <x v="7"/>
    <x v="19"/>
  </r>
  <r>
    <x v="2"/>
    <x v="0"/>
    <s v="USD"/>
    <n v="1408225452"/>
    <n v="1405633452"/>
    <b v="0"/>
    <n v="1"/>
    <b v="0"/>
    <s v="food/food trucks"/>
    <n v="6.666666666666667E-5"/>
    <n v="5"/>
    <x v="7"/>
    <x v="19"/>
  </r>
  <r>
    <x v="2"/>
    <x v="5"/>
    <s v="CAD"/>
    <n v="1446052627"/>
    <n v="1443460627"/>
    <b v="0"/>
    <n v="5"/>
    <b v="0"/>
    <s v="food/food trucks"/>
    <n v="5.3333333333333337E-2"/>
    <n v="640"/>
    <x v="7"/>
    <x v="19"/>
  </r>
  <r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2"/>
    <x v="0"/>
    <s v="USD"/>
    <n v="1484239320"/>
    <n v="1482609088"/>
    <b v="0"/>
    <n v="4"/>
    <b v="0"/>
    <s v="food/food trucks"/>
    <n v="4.2000000000000003E-2"/>
    <n v="10.5"/>
    <x v="7"/>
    <x v="19"/>
  </r>
  <r>
    <x v="2"/>
    <x v="0"/>
    <s v="USD"/>
    <n v="1478059140"/>
    <n v="1476391223"/>
    <b v="0"/>
    <n v="3"/>
    <b v="0"/>
    <s v="food/food trucks"/>
    <n v="0.04"/>
    <n v="33.333333333333336"/>
    <x v="7"/>
    <x v="19"/>
  </r>
  <r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"/>
    <x v="0"/>
    <s v="USD"/>
    <n v="1382478278"/>
    <n v="1377294278"/>
    <b v="0"/>
    <n v="3"/>
    <b v="0"/>
    <s v="music/world music"/>
    <n v="4.3999999999999997E-2"/>
    <n v="44"/>
    <x v="4"/>
    <x v="21"/>
  </r>
  <r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"/>
    <x v="0"/>
    <s v="USD"/>
    <n v="1407394800"/>
    <n v="1404770616"/>
    <b v="0"/>
    <n v="0"/>
    <b v="0"/>
    <s v="music/world music"/>
    <n v="0"/>
    <n v="0"/>
    <x v="4"/>
    <x v="21"/>
  </r>
  <r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"/>
    <x v="0"/>
    <s v="USD"/>
    <n v="1334592000"/>
    <n v="1331982127"/>
    <b v="0"/>
    <n v="1"/>
    <b v="0"/>
    <s v="music/world music"/>
    <n v="9.0909090909090905E-3"/>
    <n v="25"/>
    <x v="4"/>
    <x v="21"/>
  </r>
  <r>
    <x v="1"/>
    <x v="0"/>
    <s v="USD"/>
    <n v="1298589630"/>
    <n v="1295997630"/>
    <b v="0"/>
    <n v="0"/>
    <b v="0"/>
    <s v="music/world music"/>
    <n v="0"/>
    <n v="0"/>
    <x v="4"/>
    <x v="21"/>
  </r>
  <r>
    <x v="1"/>
    <x v="0"/>
    <s v="USD"/>
    <n v="1440723600"/>
    <n v="1436394968"/>
    <b v="0"/>
    <n v="0"/>
    <b v="0"/>
    <s v="music/world music"/>
    <n v="0"/>
    <n v="0"/>
    <x v="4"/>
    <x v="21"/>
  </r>
  <r>
    <x v="1"/>
    <x v="0"/>
    <s v="USD"/>
    <n v="1381090870"/>
    <n v="1377030070"/>
    <b v="0"/>
    <n v="1"/>
    <b v="0"/>
    <s v="music/world music"/>
    <n v="8.0000000000000002E-3"/>
    <n v="40"/>
    <x v="4"/>
    <x v="21"/>
  </r>
  <r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"/>
    <x v="1"/>
    <s v="GBP"/>
    <n v="1422903342"/>
    <n v="1420311342"/>
    <b v="0"/>
    <n v="0"/>
    <b v="0"/>
    <s v="music/world music"/>
    <n v="0"/>
    <n v="0"/>
    <x v="4"/>
    <x v="21"/>
  </r>
  <r>
    <x v="1"/>
    <x v="0"/>
    <s v="USD"/>
    <n v="1387077299"/>
    <n v="1383621299"/>
    <b v="0"/>
    <n v="6"/>
    <b v="0"/>
    <s v="music/world music"/>
    <n v="2.787363950092912E-2"/>
    <n v="35"/>
    <x v="4"/>
    <x v="21"/>
  </r>
  <r>
    <x v="1"/>
    <x v="0"/>
    <s v="USD"/>
    <n v="1343491200"/>
    <n v="1342801164"/>
    <b v="0"/>
    <n v="0"/>
    <b v="0"/>
    <s v="music/world music"/>
    <n v="0"/>
    <n v="0"/>
    <x v="4"/>
    <x v="21"/>
  </r>
  <r>
    <x v="1"/>
    <x v="0"/>
    <s v="USD"/>
    <n v="1345790865"/>
    <n v="1344062865"/>
    <b v="0"/>
    <n v="0"/>
    <b v="0"/>
    <s v="music/world music"/>
    <n v="0"/>
    <n v="0"/>
    <x v="4"/>
    <x v="21"/>
  </r>
  <r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"/>
    <x v="0"/>
    <s v="USD"/>
    <n v="1325804767"/>
    <n v="1323212767"/>
    <b v="0"/>
    <n v="0"/>
    <b v="0"/>
    <s v="music/world music"/>
    <n v="0"/>
    <n v="0"/>
    <x v="4"/>
    <x v="21"/>
  </r>
  <r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"/>
    <x v="0"/>
    <s v="USD"/>
    <n v="1315747080"/>
    <n v="1314417502"/>
    <b v="0"/>
    <n v="1"/>
    <b v="0"/>
    <s v="music/world music"/>
    <n v="5.4884742041712408E-3"/>
    <n v="5"/>
    <x v="4"/>
    <x v="21"/>
  </r>
  <r>
    <x v="1"/>
    <x v="0"/>
    <s v="USD"/>
    <n v="1310158800"/>
    <n v="1304888771"/>
    <b v="0"/>
    <n v="38"/>
    <b v="0"/>
    <s v="music/world music"/>
    <n v="0.14091666666666666"/>
    <n v="44.5"/>
    <x v="4"/>
    <x v="21"/>
  </r>
  <r>
    <x v="0"/>
    <x v="0"/>
    <s v="USD"/>
    <n v="1366664400"/>
    <n v="1363981723"/>
    <b v="1"/>
    <n v="45"/>
    <b v="1"/>
    <s v="music/rock"/>
    <n v="1.038"/>
    <n v="46.133333333333333"/>
    <x v="4"/>
    <x v="11"/>
  </r>
  <r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0"/>
    <x v="0"/>
    <s v="USD"/>
    <n v="1323136949"/>
    <n v="1319245349"/>
    <b v="1"/>
    <n v="31"/>
    <b v="1"/>
    <s v="music/rock"/>
    <n v="1.17"/>
    <n v="75.483870967741936"/>
    <x v="4"/>
    <x v="11"/>
  </r>
  <r>
    <x v="0"/>
    <x v="0"/>
    <s v="USD"/>
    <n v="1367823655"/>
    <n v="1365231655"/>
    <b v="1"/>
    <n v="50"/>
    <b v="1"/>
    <s v="music/rock"/>
    <n v="1.2214285714285715"/>
    <n v="85.5"/>
    <x v="4"/>
    <x v="11"/>
  </r>
  <r>
    <x v="0"/>
    <x v="0"/>
    <s v="USD"/>
    <n v="1402642740"/>
    <n v="1399563953"/>
    <b v="1"/>
    <n v="59"/>
    <b v="1"/>
    <s v="music/rock"/>
    <n v="1.5164"/>
    <n v="64.254237288135599"/>
    <x v="4"/>
    <x v="11"/>
  </r>
  <r>
    <x v="0"/>
    <x v="0"/>
    <s v="USD"/>
    <n v="1341683211"/>
    <n v="1339091211"/>
    <b v="1"/>
    <n v="81"/>
    <b v="1"/>
    <s v="music/rock"/>
    <n v="1.0444"/>
    <n v="64.46913580246914"/>
    <x v="4"/>
    <x v="11"/>
  </r>
  <r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0"/>
    <x v="0"/>
    <s v="USD"/>
    <n v="1316979167"/>
    <n v="1311795167"/>
    <b v="1"/>
    <n v="74"/>
    <b v="1"/>
    <s v="music/rock"/>
    <n v="1.018"/>
    <n v="82.540540540540547"/>
    <x v="4"/>
    <x v="11"/>
  </r>
  <r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0"/>
    <x v="0"/>
    <s v="USD"/>
    <n v="1402286340"/>
    <n v="1399504664"/>
    <b v="1"/>
    <n v="96"/>
    <b v="1"/>
    <s v="music/rock"/>
    <n v="1.0424"/>
    <n v="27.145833333333332"/>
    <x v="4"/>
    <x v="11"/>
  </r>
  <r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0"/>
    <x v="0"/>
    <s v="USD"/>
    <n v="1390983227"/>
    <n v="1388391227"/>
    <b v="1"/>
    <n v="52"/>
    <b v="1"/>
    <s v="music/rock"/>
    <n v="1.0125"/>
    <n v="38.942307692307693"/>
    <x v="4"/>
    <x v="11"/>
  </r>
  <r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0"/>
    <x v="0"/>
    <s v="USD"/>
    <n v="1396054800"/>
    <n v="1393034470"/>
    <b v="1"/>
    <n v="41"/>
    <b v="1"/>
    <s v="music/rock"/>
    <n v="1.19"/>
    <n v="43.536585365853661"/>
    <x v="4"/>
    <x v="11"/>
  </r>
  <r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0"/>
    <x v="0"/>
    <s v="USD"/>
    <n v="1389474145"/>
    <n v="1386882145"/>
    <b v="1"/>
    <n v="50"/>
    <b v="1"/>
    <s v="music/rock"/>
    <n v="1.0047368421052632"/>
    <n v="190.9"/>
    <x v="4"/>
    <x v="11"/>
  </r>
  <r>
    <x v="0"/>
    <x v="0"/>
    <s v="USD"/>
    <n v="1374674558"/>
    <n v="1372082558"/>
    <b v="1"/>
    <n v="159"/>
    <b v="1"/>
    <s v="music/rock"/>
    <n v="1.018"/>
    <n v="140.85534591194968"/>
    <x v="4"/>
    <x v="11"/>
  </r>
  <r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0"/>
    <x v="0"/>
    <s v="USD"/>
    <n v="1332704042"/>
    <n v="1327523642"/>
    <b v="1"/>
    <n v="169"/>
    <b v="1"/>
    <s v="music/rock"/>
    <n v="1.1472"/>
    <n v="67.881656804733723"/>
    <x v="4"/>
    <x v="11"/>
  </r>
  <r>
    <x v="0"/>
    <x v="0"/>
    <s v="USD"/>
    <n v="1384363459"/>
    <n v="1381767859"/>
    <b v="1"/>
    <n v="31"/>
    <b v="1"/>
    <s v="music/rock"/>
    <n v="1.018"/>
    <n v="246.29032258064515"/>
    <x v="4"/>
    <x v="11"/>
  </r>
  <r>
    <x v="0"/>
    <x v="0"/>
    <s v="USD"/>
    <n v="1276574400"/>
    <n v="1270576379"/>
    <b v="1"/>
    <n v="28"/>
    <b v="1"/>
    <s v="music/rock"/>
    <n v="1.06"/>
    <n v="189.28571428571428"/>
    <x v="4"/>
    <x v="11"/>
  </r>
  <r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0"/>
    <x v="0"/>
    <s v="USD"/>
    <n v="1362974400"/>
    <n v="1360948389"/>
    <b v="1"/>
    <n v="22"/>
    <b v="1"/>
    <s v="music/rock"/>
    <n v="2.1105"/>
    <n v="95.931818181818187"/>
    <x v="4"/>
    <x v="11"/>
  </r>
  <r>
    <x v="0"/>
    <x v="0"/>
    <s v="USD"/>
    <n v="1483203540"/>
    <n v="1481175482"/>
    <b v="0"/>
    <n v="31"/>
    <b v="1"/>
    <s v="theater/plays"/>
    <n v="1.01"/>
    <n v="65.161290322580641"/>
    <x v="1"/>
    <x v="6"/>
  </r>
  <r>
    <x v="0"/>
    <x v="1"/>
    <s v="GBP"/>
    <n v="1434808775"/>
    <n v="1433512775"/>
    <b v="0"/>
    <n v="63"/>
    <b v="1"/>
    <s v="theater/plays"/>
    <n v="1.0165"/>
    <n v="32.269841269841272"/>
    <x v="1"/>
    <x v="6"/>
  </r>
  <r>
    <x v="0"/>
    <x v="1"/>
    <s v="GBP"/>
    <n v="1424181600"/>
    <n v="1423041227"/>
    <b v="0"/>
    <n v="20"/>
    <b v="1"/>
    <s v="theater/plays"/>
    <n v="1.0833333333333333"/>
    <n v="81.25"/>
    <x v="1"/>
    <x v="6"/>
  </r>
  <r>
    <x v="0"/>
    <x v="1"/>
    <s v="GBP"/>
    <n v="1434120856"/>
    <n v="1428936856"/>
    <b v="0"/>
    <n v="25"/>
    <b v="1"/>
    <s v="theater/plays"/>
    <n v="2.42"/>
    <n v="24.2"/>
    <x v="1"/>
    <x v="6"/>
  </r>
  <r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0"/>
    <x v="1"/>
    <s v="GBP"/>
    <n v="1445252400"/>
    <n v="1443696797"/>
    <b v="0"/>
    <n v="22"/>
    <b v="1"/>
    <s v="theater/plays"/>
    <n v="1.22"/>
    <n v="27.727272727272727"/>
    <x v="1"/>
    <x v="6"/>
  </r>
  <r>
    <x v="0"/>
    <x v="1"/>
    <s v="GBP"/>
    <n v="1438189200"/>
    <n v="1435585497"/>
    <b v="0"/>
    <n v="64"/>
    <b v="1"/>
    <s v="theater/plays"/>
    <n v="1.0196000000000001"/>
    <n v="39.828125"/>
    <x v="1"/>
    <x v="6"/>
  </r>
  <r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0"/>
    <x v="1"/>
    <s v="GBP"/>
    <n v="1461860432"/>
    <n v="1459268432"/>
    <b v="0"/>
    <n v="33"/>
    <b v="1"/>
    <s v="theater/plays"/>
    <n v="1.0465"/>
    <n v="63.424242424242422"/>
    <x v="1"/>
    <x v="6"/>
  </r>
  <r>
    <x v="0"/>
    <x v="0"/>
    <s v="USD"/>
    <n v="1436902359"/>
    <n v="1434310359"/>
    <b v="0"/>
    <n v="32"/>
    <b v="1"/>
    <s v="theater/plays"/>
    <n v="1.24"/>
    <n v="135.625"/>
    <x v="1"/>
    <x v="6"/>
  </r>
  <r>
    <x v="0"/>
    <x v="0"/>
    <s v="USD"/>
    <n v="1464807420"/>
    <n v="1461427938"/>
    <b v="0"/>
    <n v="24"/>
    <b v="1"/>
    <s v="theater/plays"/>
    <n v="1.35"/>
    <n v="168.75"/>
    <x v="1"/>
    <x v="6"/>
  </r>
  <r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0"/>
    <x v="0"/>
    <s v="USD"/>
    <n v="1480559011"/>
    <n v="1477963411"/>
    <b v="0"/>
    <n v="50"/>
    <b v="1"/>
    <s v="theater/plays"/>
    <n v="1"/>
    <n v="50"/>
    <x v="1"/>
    <x v="6"/>
  </r>
  <r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"/>
    <x v="0"/>
    <s v="USD"/>
    <n v="1471435554"/>
    <n v="1468843554"/>
    <b v="0"/>
    <n v="34"/>
    <b v="0"/>
    <s v="technology/wearables"/>
    <n v="1.3668E-2"/>
    <n v="100.5"/>
    <x v="2"/>
    <x v="8"/>
  </r>
  <r>
    <x v="1"/>
    <x v="16"/>
    <s v="CHF"/>
    <n v="1485480408"/>
    <n v="1482888408"/>
    <b v="0"/>
    <n v="0"/>
    <b v="0"/>
    <s v="technology/wearables"/>
    <n v="0"/>
    <n v="0"/>
    <x v="2"/>
    <x v="8"/>
  </r>
  <r>
    <x v="1"/>
    <x v="2"/>
    <s v="AUD"/>
    <n v="1405478025"/>
    <n v="1402886025"/>
    <b v="0"/>
    <n v="0"/>
    <b v="0"/>
    <s v="technology/wearables"/>
    <n v="0"/>
    <n v="0"/>
    <x v="2"/>
    <x v="8"/>
  </r>
  <r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"/>
    <x v="0"/>
    <s v="USD"/>
    <n v="1449354502"/>
    <n v="1446762502"/>
    <b v="0"/>
    <n v="16"/>
    <b v="0"/>
    <s v="technology/wearables"/>
    <n v="0.1976"/>
    <n v="308.75"/>
    <x v="2"/>
    <x v="8"/>
  </r>
  <r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"/>
    <x v="0"/>
    <s v="USD"/>
    <n v="1408112253"/>
    <n v="1405520253"/>
    <b v="0"/>
    <n v="0"/>
    <b v="0"/>
    <s v="technology/wearables"/>
    <n v="0"/>
    <n v="0"/>
    <x v="2"/>
    <x v="8"/>
  </r>
  <r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"/>
    <x v="0"/>
    <s v="USD"/>
    <n v="1437161739"/>
    <n v="1434569739"/>
    <b v="0"/>
    <n v="1"/>
    <b v="0"/>
    <s v="technology/wearables"/>
    <n v="2E-3"/>
    <n v="100"/>
    <x v="2"/>
    <x v="8"/>
  </r>
  <r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0"/>
    <x v="1"/>
    <s v="GBP"/>
    <n v="1465672979"/>
    <n v="1463080979"/>
    <b v="0"/>
    <n v="64"/>
    <b v="1"/>
    <s v="publishing/nonfiction"/>
    <n v="1.3025"/>
    <n v="24.421875"/>
    <x v="3"/>
    <x v="9"/>
  </r>
  <r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0"/>
    <x v="0"/>
    <s v="USD"/>
    <n v="1378592731"/>
    <n v="1373408731"/>
    <b v="0"/>
    <n v="25"/>
    <b v="1"/>
    <s v="publishing/nonfiction"/>
    <n v="1.091"/>
    <n v="43.64"/>
    <x v="3"/>
    <x v="9"/>
  </r>
  <r>
    <x v="0"/>
    <x v="0"/>
    <s v="USD"/>
    <n v="1455523140"/>
    <n v="1453925727"/>
    <b v="0"/>
    <n v="5"/>
    <b v="1"/>
    <s v="publishing/nonfiction"/>
    <n v="1"/>
    <n v="40"/>
    <x v="3"/>
    <x v="9"/>
  </r>
  <r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0"/>
    <x v="0"/>
    <s v="USD"/>
    <n v="1434342894"/>
    <n v="1432269294"/>
    <b v="0"/>
    <n v="87"/>
    <b v="1"/>
    <s v="music/rock"/>
    <n v="1.107"/>
    <n v="63.620689655172413"/>
    <x v="4"/>
    <x v="11"/>
  </r>
  <r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0"/>
    <x v="0"/>
    <s v="USD"/>
    <n v="1381881890"/>
    <n v="1380585890"/>
    <b v="0"/>
    <n v="20"/>
    <b v="1"/>
    <s v="music/rock"/>
    <n v="1.0366666666666666"/>
    <n v="77.75"/>
    <x v="4"/>
    <x v="11"/>
  </r>
  <r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0"/>
    <x v="0"/>
    <s v="USD"/>
    <n v="1342115132"/>
    <n v="1339523132"/>
    <b v="0"/>
    <n v="16"/>
    <b v="1"/>
    <s v="music/rock"/>
    <n v="1.24"/>
    <n v="38.75"/>
    <x v="4"/>
    <x v="11"/>
  </r>
  <r>
    <x v="0"/>
    <x v="0"/>
    <s v="USD"/>
    <n v="1483138233"/>
    <n v="1480546233"/>
    <b v="0"/>
    <n v="52"/>
    <b v="1"/>
    <s v="music/rock"/>
    <n v="1.0501"/>
    <n v="201.94230769230768"/>
    <x v="4"/>
    <x v="11"/>
  </r>
  <r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0"/>
    <x v="0"/>
    <s v="USD"/>
    <n v="1433815200"/>
    <n v="1431886706"/>
    <b v="0"/>
    <n v="5"/>
    <b v="1"/>
    <s v="music/rock"/>
    <n v="4.24"/>
    <n v="21.2"/>
    <x v="4"/>
    <x v="11"/>
  </r>
  <r>
    <x v="0"/>
    <x v="0"/>
    <s v="USD"/>
    <n v="1482988125"/>
    <n v="1480396125"/>
    <b v="0"/>
    <n v="73"/>
    <b v="1"/>
    <s v="music/rock"/>
    <n v="1.071"/>
    <n v="73.356164383561648"/>
    <x v="4"/>
    <x v="11"/>
  </r>
  <r>
    <x v="0"/>
    <x v="0"/>
    <s v="USD"/>
    <n v="1367867536"/>
    <n v="1365275536"/>
    <b v="0"/>
    <n v="148"/>
    <b v="1"/>
    <s v="music/rock"/>
    <n v="1.043625"/>
    <n v="56.412162162162161"/>
    <x v="4"/>
    <x v="11"/>
  </r>
  <r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0"/>
    <x v="12"/>
    <s v="EUR"/>
    <n v="1461931860"/>
    <n v="1457109121"/>
    <b v="0"/>
    <n v="134"/>
    <b v="1"/>
    <s v="music/rock"/>
    <n v="1.10406125"/>
    <n v="65.914104477611943"/>
    <x v="4"/>
    <x v="11"/>
  </r>
  <r>
    <x v="0"/>
    <x v="0"/>
    <s v="USD"/>
    <n v="1438183889"/>
    <n v="1435591889"/>
    <b v="0"/>
    <n v="14"/>
    <b v="1"/>
    <s v="music/rock"/>
    <n v="2.1875"/>
    <n v="62.5"/>
    <x v="4"/>
    <x v="11"/>
  </r>
  <r>
    <x v="0"/>
    <x v="0"/>
    <s v="USD"/>
    <n v="1433305800"/>
    <n v="1430604395"/>
    <b v="0"/>
    <n v="78"/>
    <b v="1"/>
    <s v="music/rock"/>
    <n v="1.36625"/>
    <n v="70.064102564102569"/>
    <x v="4"/>
    <x v="11"/>
  </r>
  <r>
    <x v="0"/>
    <x v="0"/>
    <s v="USD"/>
    <n v="1476720840"/>
    <n v="1474469117"/>
    <b v="0"/>
    <n v="112"/>
    <b v="1"/>
    <s v="music/rock"/>
    <n v="1.348074"/>
    <n v="60.181874999999998"/>
    <x v="4"/>
    <x v="11"/>
  </r>
  <r>
    <x v="0"/>
    <x v="1"/>
    <s v="GBP"/>
    <n v="1471087957"/>
    <n v="1468495957"/>
    <b v="0"/>
    <n v="34"/>
    <b v="1"/>
    <s v="music/rock"/>
    <n v="1.454"/>
    <n v="21.382352941176471"/>
    <x v="4"/>
    <x v="11"/>
  </r>
  <r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0"/>
    <x v="0"/>
    <s v="USD"/>
    <n v="1423871882"/>
    <n v="1421279882"/>
    <b v="0"/>
    <n v="73"/>
    <b v="1"/>
    <s v="music/rock"/>
    <n v="1.073"/>
    <n v="88.191780821917803"/>
    <x v="4"/>
    <x v="11"/>
  </r>
  <r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2"/>
    <x v="13"/>
    <s v="EUR"/>
    <n v="1449914400"/>
    <n v="1445336607"/>
    <b v="0"/>
    <n v="3"/>
    <b v="0"/>
    <s v="publishing/translations"/>
    <n v="1.25E-3"/>
    <n v="5"/>
    <x v="3"/>
    <x v="22"/>
  </r>
  <r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2"/>
    <x v="0"/>
    <s v="USD"/>
    <n v="1420085535"/>
    <n v="1414897935"/>
    <b v="0"/>
    <n v="0"/>
    <b v="0"/>
    <s v="publishing/translations"/>
    <n v="0"/>
    <n v="0"/>
    <x v="3"/>
    <x v="22"/>
  </r>
  <r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2"/>
    <x v="13"/>
    <s v="EUR"/>
    <n v="1455964170"/>
    <n v="1450780170"/>
    <b v="0"/>
    <n v="1"/>
    <b v="0"/>
    <s v="publishing/translations"/>
    <n v="0.05"/>
    <n v="100"/>
    <x v="3"/>
    <x v="22"/>
  </r>
  <r>
    <x v="2"/>
    <x v="0"/>
    <s v="USD"/>
    <n v="1483423467"/>
    <n v="1480831467"/>
    <b v="0"/>
    <n v="1"/>
    <b v="0"/>
    <s v="publishing/translations"/>
    <n v="2E-3"/>
    <n v="1"/>
    <x v="3"/>
    <x v="22"/>
  </r>
  <r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2"/>
    <x v="0"/>
    <s v="USD"/>
    <n v="1448147619"/>
    <n v="1445552019"/>
    <b v="0"/>
    <n v="0"/>
    <b v="0"/>
    <s v="publishing/translations"/>
    <n v="0"/>
    <n v="0"/>
    <x v="3"/>
    <x v="22"/>
  </r>
  <r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2"/>
    <x v="3"/>
    <s v="EUR"/>
    <n v="1456397834"/>
    <n v="1453805834"/>
    <b v="0"/>
    <n v="1"/>
    <b v="0"/>
    <s v="publishing/translations"/>
    <n v="2E-3"/>
    <n v="6"/>
    <x v="3"/>
    <x v="22"/>
  </r>
  <r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2"/>
    <x v="11"/>
    <s v="SEK"/>
    <n v="1423432709"/>
    <n v="1420840709"/>
    <b v="0"/>
    <n v="2"/>
    <b v="0"/>
    <s v="publishing/translations"/>
    <n v="1E-3"/>
    <n v="100"/>
    <x v="3"/>
    <x v="22"/>
  </r>
  <r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2"/>
    <x v="0"/>
    <s v="USD"/>
    <n v="1430276959"/>
    <n v="1427684959"/>
    <b v="0"/>
    <n v="0"/>
    <b v="0"/>
    <s v="publishing/translations"/>
    <n v="0"/>
    <n v="0"/>
    <x v="3"/>
    <x v="22"/>
  </r>
  <r>
    <x v="2"/>
    <x v="12"/>
    <s v="EUR"/>
    <n v="1440408120"/>
    <n v="1435224120"/>
    <b v="0"/>
    <n v="0"/>
    <b v="0"/>
    <s v="publishing/translations"/>
    <n v="0"/>
    <n v="0"/>
    <x v="3"/>
    <x v="22"/>
  </r>
  <r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2"/>
    <x v="0"/>
    <s v="USD"/>
    <n v="1428629242"/>
    <n v="1426037242"/>
    <b v="0"/>
    <n v="0"/>
    <b v="0"/>
    <s v="publishing/translations"/>
    <n v="0"/>
    <n v="0"/>
    <x v="3"/>
    <x v="22"/>
  </r>
  <r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2"/>
    <x v="0"/>
    <s v="USD"/>
    <n v="1437417828"/>
    <n v="1434825828"/>
    <b v="0"/>
    <n v="0"/>
    <b v="0"/>
    <s v="publishing/translations"/>
    <n v="0"/>
    <n v="0"/>
    <x v="3"/>
    <x v="22"/>
  </r>
  <r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2"/>
    <x v="13"/>
    <s v="EUR"/>
    <n v="1444589020"/>
    <n v="1441997020"/>
    <b v="0"/>
    <n v="2"/>
    <b v="0"/>
    <s v="publishing/translations"/>
    <n v="1E-3"/>
    <n v="7.5"/>
    <x v="3"/>
    <x v="22"/>
  </r>
  <r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2"/>
    <x v="8"/>
    <s v="DKK"/>
    <n v="1461765300"/>
    <n v="1459198499"/>
    <b v="0"/>
    <n v="8"/>
    <b v="0"/>
    <s v="publishing/translations"/>
    <n v="0.03"/>
    <n v="75"/>
    <x v="3"/>
    <x v="22"/>
  </r>
  <r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2"/>
    <x v="0"/>
    <s v="USD"/>
    <n v="1464190158"/>
    <n v="1461598158"/>
    <b v="0"/>
    <n v="0"/>
    <b v="0"/>
    <s v="publishing/translations"/>
    <n v="0"/>
    <n v="0"/>
    <x v="3"/>
    <x v="22"/>
  </r>
  <r>
    <x v="2"/>
    <x v="6"/>
    <s v="EUR"/>
    <n v="1483395209"/>
    <n v="1480803209"/>
    <b v="0"/>
    <n v="0"/>
    <b v="0"/>
    <s v="publishing/translations"/>
    <n v="0"/>
    <n v="0"/>
    <x v="3"/>
    <x v="22"/>
  </r>
  <r>
    <x v="2"/>
    <x v="12"/>
    <s v="EUR"/>
    <n v="1442091462"/>
    <n v="1436907462"/>
    <b v="0"/>
    <n v="0"/>
    <b v="0"/>
    <s v="publishing/translations"/>
    <n v="0"/>
    <n v="0"/>
    <x v="3"/>
    <x v="22"/>
  </r>
  <r>
    <x v="2"/>
    <x v="12"/>
    <s v="EUR"/>
    <n v="1434286855"/>
    <n v="1431694855"/>
    <b v="0"/>
    <n v="0"/>
    <b v="0"/>
    <s v="publishing/translations"/>
    <n v="0"/>
    <n v="0"/>
    <x v="3"/>
    <x v="22"/>
  </r>
  <r>
    <x v="2"/>
    <x v="13"/>
    <s v="EUR"/>
    <n v="1461235478"/>
    <n v="1459507478"/>
    <b v="0"/>
    <n v="0"/>
    <b v="0"/>
    <s v="publishing/translations"/>
    <n v="0"/>
    <n v="0"/>
    <x v="3"/>
    <x v="22"/>
  </r>
  <r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2"/>
    <x v="2"/>
    <s v="AUD"/>
    <n v="1432272300"/>
    <n v="1429655318"/>
    <b v="0"/>
    <n v="0"/>
    <b v="0"/>
    <s v="publishing/translations"/>
    <n v="0"/>
    <n v="0"/>
    <x v="3"/>
    <x v="22"/>
  </r>
  <r>
    <x v="2"/>
    <x v="0"/>
    <s v="USD"/>
    <n v="1431286105"/>
    <n v="1427138905"/>
    <b v="0"/>
    <n v="0"/>
    <b v="0"/>
    <s v="publishing/translations"/>
    <n v="0"/>
    <n v="0"/>
    <x v="3"/>
    <x v="22"/>
  </r>
  <r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"/>
    <x v="0"/>
    <s v="USD"/>
    <n v="1406566363"/>
    <n v="1403974363"/>
    <b v="0"/>
    <n v="0"/>
    <b v="0"/>
    <s v="publishing/translations"/>
    <n v="0"/>
    <n v="0"/>
    <x v="3"/>
    <x v="22"/>
  </r>
  <r>
    <x v="1"/>
    <x v="6"/>
    <s v="EUR"/>
    <n v="1492270947"/>
    <n v="1488386547"/>
    <b v="0"/>
    <n v="0"/>
    <b v="0"/>
    <s v="publishing/translations"/>
    <n v="0"/>
    <n v="0"/>
    <x v="3"/>
    <x v="22"/>
  </r>
  <r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"/>
    <x v="0"/>
    <s v="USD"/>
    <n v="1409924340"/>
    <n v="1405181320"/>
    <b v="0"/>
    <n v="7"/>
    <b v="0"/>
    <s v="publishing/translations"/>
    <n v="0.105"/>
    <n v="225"/>
    <x v="3"/>
    <x v="22"/>
  </r>
  <r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"/>
    <x v="0"/>
    <s v="USD"/>
    <n v="1447281044"/>
    <n v="1444685444"/>
    <b v="0"/>
    <n v="0"/>
    <b v="0"/>
    <s v="publishing/translations"/>
    <n v="0"/>
    <n v="0"/>
    <x v="3"/>
    <x v="22"/>
  </r>
  <r>
    <x v="1"/>
    <x v="0"/>
    <s v="USD"/>
    <n v="1407729600"/>
    <n v="1405097760"/>
    <b v="0"/>
    <n v="0"/>
    <b v="0"/>
    <s v="publishing/translations"/>
    <n v="0"/>
    <n v="0"/>
    <x v="3"/>
    <x v="22"/>
  </r>
  <r>
    <x v="1"/>
    <x v="8"/>
    <s v="DKK"/>
    <n v="1449077100"/>
    <n v="1446612896"/>
    <b v="0"/>
    <n v="0"/>
    <b v="0"/>
    <s v="publishing/translations"/>
    <n v="0"/>
    <n v="0"/>
    <x v="3"/>
    <x v="22"/>
  </r>
  <r>
    <x v="1"/>
    <x v="0"/>
    <s v="USD"/>
    <n v="1417391100"/>
    <n v="1412371898"/>
    <b v="0"/>
    <n v="0"/>
    <b v="0"/>
    <s v="publishing/translations"/>
    <n v="0"/>
    <n v="0"/>
    <x v="3"/>
    <x v="22"/>
  </r>
  <r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2"/>
    <x v="0"/>
    <s v="USD"/>
    <n v="1347004260"/>
    <n v="1345062936"/>
    <b v="0"/>
    <n v="1"/>
    <b v="0"/>
    <s v="publishing/fiction"/>
    <n v="1E-3"/>
    <n v="5"/>
    <x v="3"/>
    <x v="10"/>
  </r>
  <r>
    <x v="2"/>
    <x v="0"/>
    <s v="USD"/>
    <n v="1469162275"/>
    <n v="1467002275"/>
    <b v="0"/>
    <n v="2"/>
    <b v="0"/>
    <s v="publishing/fiction"/>
    <n v="7.1428571428571426E-3"/>
    <n v="25"/>
    <x v="3"/>
    <x v="10"/>
  </r>
  <r>
    <x v="2"/>
    <x v="0"/>
    <s v="USD"/>
    <n v="1342882260"/>
    <n v="1337834963"/>
    <b v="0"/>
    <n v="0"/>
    <b v="0"/>
    <s v="publishing/fiction"/>
    <n v="0"/>
    <n v="0"/>
    <x v="3"/>
    <x v="10"/>
  </r>
  <r>
    <x v="2"/>
    <x v="0"/>
    <s v="USD"/>
    <n v="1434827173"/>
    <n v="1430939173"/>
    <b v="0"/>
    <n v="3"/>
    <b v="0"/>
    <s v="publishing/fiction"/>
    <n v="2.2388059701492536E-2"/>
    <n v="50"/>
    <x v="3"/>
    <x v="10"/>
  </r>
  <r>
    <x v="2"/>
    <x v="0"/>
    <s v="USD"/>
    <n v="1425009761"/>
    <n v="1422417761"/>
    <b v="0"/>
    <n v="3"/>
    <b v="0"/>
    <s v="publishing/fiction"/>
    <n v="2.3999999999999998E-3"/>
    <n v="16"/>
    <x v="3"/>
    <x v="10"/>
  </r>
  <r>
    <x v="2"/>
    <x v="0"/>
    <s v="USD"/>
    <n v="1470175271"/>
    <n v="1467583271"/>
    <b v="0"/>
    <n v="0"/>
    <b v="0"/>
    <s v="publishing/fiction"/>
    <n v="0"/>
    <n v="0"/>
    <x v="3"/>
    <x v="10"/>
  </r>
  <r>
    <x v="2"/>
    <x v="2"/>
    <s v="AUD"/>
    <n v="1388928660"/>
    <n v="1386336660"/>
    <b v="0"/>
    <n v="6"/>
    <b v="0"/>
    <s v="publishing/fiction"/>
    <n v="2.4E-2"/>
    <n v="60"/>
    <x v="3"/>
    <x v="10"/>
  </r>
  <r>
    <x v="2"/>
    <x v="0"/>
    <s v="USD"/>
    <n v="1352994052"/>
    <n v="1350398452"/>
    <b v="0"/>
    <n v="0"/>
    <b v="0"/>
    <s v="publishing/fiction"/>
    <n v="0"/>
    <n v="0"/>
    <x v="3"/>
    <x v="10"/>
  </r>
  <r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2"/>
    <x v="0"/>
    <s v="USD"/>
    <n v="1308431646"/>
    <n v="1305839646"/>
    <b v="0"/>
    <n v="2"/>
    <b v="0"/>
    <s v="publishing/fiction"/>
    <n v="7.4999999999999997E-3"/>
    <n v="15"/>
    <x v="3"/>
    <x v="10"/>
  </r>
  <r>
    <x v="2"/>
    <x v="0"/>
    <s v="USD"/>
    <n v="1371415675"/>
    <n v="1368823675"/>
    <b v="0"/>
    <n v="0"/>
    <b v="0"/>
    <s v="publishing/fiction"/>
    <n v="0"/>
    <n v="0"/>
    <x v="3"/>
    <x v="10"/>
  </r>
  <r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2"/>
    <x v="0"/>
    <s v="USD"/>
    <n v="1314471431"/>
    <n v="1311879431"/>
    <b v="0"/>
    <n v="0"/>
    <b v="0"/>
    <s v="publishing/fiction"/>
    <n v="0"/>
    <n v="0"/>
    <x v="3"/>
    <x v="10"/>
  </r>
  <r>
    <x v="2"/>
    <x v="0"/>
    <s v="USD"/>
    <n v="1410866659"/>
    <n v="1405682659"/>
    <b v="0"/>
    <n v="0"/>
    <b v="0"/>
    <s v="publishing/fiction"/>
    <n v="0"/>
    <n v="0"/>
    <x v="3"/>
    <x v="10"/>
  </r>
  <r>
    <x v="2"/>
    <x v="0"/>
    <s v="USD"/>
    <n v="1375299780"/>
    <n v="1371655522"/>
    <b v="0"/>
    <n v="1"/>
    <b v="0"/>
    <s v="publishing/fiction"/>
    <n v="6.666666666666667E-5"/>
    <n v="1"/>
    <x v="3"/>
    <x v="10"/>
  </r>
  <r>
    <x v="2"/>
    <x v="0"/>
    <s v="USD"/>
    <n v="1409787378"/>
    <n v="1405899378"/>
    <b v="0"/>
    <n v="3"/>
    <b v="0"/>
    <s v="publishing/fiction"/>
    <n v="1.9E-2"/>
    <n v="19"/>
    <x v="3"/>
    <x v="10"/>
  </r>
  <r>
    <x v="2"/>
    <x v="0"/>
    <s v="USD"/>
    <n v="1470355833"/>
    <n v="1465171833"/>
    <b v="0"/>
    <n v="1"/>
    <b v="0"/>
    <s v="publishing/fiction"/>
    <n v="2.5000000000000001E-3"/>
    <n v="5"/>
    <x v="3"/>
    <x v="10"/>
  </r>
  <r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2"/>
    <x v="0"/>
    <s v="USD"/>
    <n v="1420045538"/>
    <n v="1417453538"/>
    <b v="0"/>
    <n v="2"/>
    <b v="0"/>
    <s v="photography/nature"/>
    <n v="3.3333333333333332E-4"/>
    <n v="3"/>
    <x v="8"/>
    <x v="24"/>
  </r>
  <r>
    <x v="2"/>
    <x v="5"/>
    <s v="CAD"/>
    <n v="1435708500"/>
    <n v="1434412500"/>
    <b v="0"/>
    <n v="1"/>
    <b v="0"/>
    <s v="photography/nature"/>
    <n v="0.04"/>
    <n v="20"/>
    <x v="8"/>
    <x v="24"/>
  </r>
  <r>
    <x v="2"/>
    <x v="0"/>
    <s v="USD"/>
    <n v="1416662034"/>
    <n v="1414066434"/>
    <b v="0"/>
    <n v="1"/>
    <b v="0"/>
    <s v="photography/nature"/>
    <n v="4.4444444444444444E-3"/>
    <n v="10"/>
    <x v="8"/>
    <x v="24"/>
  </r>
  <r>
    <x v="2"/>
    <x v="0"/>
    <s v="USD"/>
    <n v="1427847480"/>
    <n v="1424222024"/>
    <b v="0"/>
    <n v="0"/>
    <b v="0"/>
    <s v="photography/nature"/>
    <n v="0"/>
    <n v="0"/>
    <x v="8"/>
    <x v="24"/>
  </r>
  <r>
    <x v="2"/>
    <x v="0"/>
    <s v="USD"/>
    <n v="1425330960"/>
    <n v="1422393234"/>
    <b v="0"/>
    <n v="1"/>
    <b v="0"/>
    <s v="photography/nature"/>
    <n v="3.3333333333333332E-4"/>
    <n v="1"/>
    <x v="8"/>
    <x v="24"/>
  </r>
  <r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2"/>
    <x v="0"/>
    <s v="USD"/>
    <n v="1487844882"/>
    <n v="1487240082"/>
    <b v="0"/>
    <n v="0"/>
    <b v="0"/>
    <s v="photography/nature"/>
    <n v="0"/>
    <n v="0"/>
    <x v="8"/>
    <x v="24"/>
  </r>
  <r>
    <x v="2"/>
    <x v="0"/>
    <s v="USD"/>
    <n v="1447020620"/>
    <n v="1444425020"/>
    <b v="0"/>
    <n v="1"/>
    <b v="0"/>
    <s v="photography/nature"/>
    <n v="8.5714285714285715E-2"/>
    <n v="60"/>
    <x v="8"/>
    <x v="24"/>
  </r>
  <r>
    <x v="2"/>
    <x v="0"/>
    <s v="USD"/>
    <n v="1446524159"/>
    <n v="1443928559"/>
    <b v="0"/>
    <n v="6"/>
    <b v="0"/>
    <s v="photography/nature"/>
    <n v="0.34"/>
    <n v="28.333333333333332"/>
    <x v="8"/>
    <x v="24"/>
  </r>
  <r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2"/>
    <x v="0"/>
    <s v="USD"/>
    <n v="1432756039"/>
    <n v="1430164039"/>
    <b v="0"/>
    <n v="0"/>
    <b v="0"/>
    <s v="photography/nature"/>
    <n v="0"/>
    <n v="0"/>
    <x v="8"/>
    <x v="24"/>
  </r>
  <r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2"/>
    <x v="0"/>
    <s v="USD"/>
    <n v="1441176447"/>
    <n v="1438584447"/>
    <b v="0"/>
    <n v="0"/>
    <b v="0"/>
    <s v="photography/nature"/>
    <n v="0"/>
    <n v="0"/>
    <x v="8"/>
    <x v="24"/>
  </r>
  <r>
    <x v="2"/>
    <x v="2"/>
    <s v="AUD"/>
    <n v="1438495390"/>
    <n v="1435903390"/>
    <b v="0"/>
    <n v="0"/>
    <b v="0"/>
    <s v="photography/nature"/>
    <n v="0"/>
    <n v="0"/>
    <x v="8"/>
    <x v="24"/>
  </r>
  <r>
    <x v="2"/>
    <x v="0"/>
    <s v="USD"/>
    <n v="1442509200"/>
    <n v="1440513832"/>
    <b v="0"/>
    <n v="0"/>
    <b v="0"/>
    <s v="photography/nature"/>
    <n v="0"/>
    <n v="0"/>
    <x v="8"/>
    <x v="24"/>
  </r>
  <r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2"/>
    <x v="0"/>
    <s v="USD"/>
    <n v="1411227633"/>
    <n v="1408549233"/>
    <b v="0"/>
    <n v="1"/>
    <b v="0"/>
    <s v="photography/nature"/>
    <n v="0.04"/>
    <n v="100"/>
    <x v="8"/>
    <x v="24"/>
  </r>
  <r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2"/>
    <x v="0"/>
    <s v="USD"/>
    <n v="1430270199"/>
    <n v="1428974199"/>
    <b v="0"/>
    <n v="1"/>
    <b v="0"/>
    <s v="photography/nature"/>
    <n v="3.3333333333333335E-3"/>
    <n v="50"/>
    <x v="8"/>
    <x v="24"/>
  </r>
  <r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"/>
    <x v="0"/>
    <s v="USD"/>
    <n v="1259715000"/>
    <n v="1253712916"/>
    <b v="0"/>
    <n v="0"/>
    <b v="0"/>
    <s v="publishing/art books"/>
    <n v="0"/>
    <n v="0"/>
    <x v="3"/>
    <x v="25"/>
  </r>
  <r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"/>
    <x v="0"/>
    <s v="USD"/>
    <n v="1432843500"/>
    <n v="1430124509"/>
    <b v="0"/>
    <n v="1"/>
    <b v="0"/>
    <s v="publishing/art books"/>
    <n v="1E-3"/>
    <n v="10"/>
    <x v="3"/>
    <x v="25"/>
  </r>
  <r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"/>
    <x v="0"/>
    <s v="USD"/>
    <n v="1369498714"/>
    <n v="1366906714"/>
    <b v="0"/>
    <n v="0"/>
    <b v="0"/>
    <s v="publishing/art books"/>
    <n v="0"/>
    <n v="0"/>
    <x v="3"/>
    <x v="25"/>
  </r>
  <r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"/>
    <x v="0"/>
    <s v="USD"/>
    <n v="1435698368"/>
    <n v="1431810368"/>
    <b v="0"/>
    <n v="10"/>
    <b v="0"/>
    <s v="publishing/art books"/>
    <n v="0.13"/>
    <n v="65"/>
    <x v="3"/>
    <x v="25"/>
  </r>
  <r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"/>
    <x v="0"/>
    <s v="USD"/>
    <n v="1337562726"/>
    <n v="1332378726"/>
    <b v="0"/>
    <n v="0"/>
    <b v="0"/>
    <s v="publishing/art books"/>
    <n v="0"/>
    <n v="0"/>
    <x v="3"/>
    <x v="25"/>
  </r>
  <r>
    <x v="2"/>
    <x v="1"/>
    <s v="GBP"/>
    <n v="1450521990"/>
    <n v="1447757190"/>
    <b v="0"/>
    <n v="1"/>
    <b v="0"/>
    <s v="photography/places"/>
    <n v="5.0000000000000001E-3"/>
    <n v="5"/>
    <x v="8"/>
    <x v="26"/>
  </r>
  <r>
    <x v="2"/>
    <x v="0"/>
    <s v="USD"/>
    <n v="1445894400"/>
    <n v="1440961053"/>
    <b v="0"/>
    <n v="3"/>
    <b v="0"/>
    <s v="photography/places"/>
    <n v="9.2999999999999999E-2"/>
    <n v="31"/>
    <x v="8"/>
    <x v="26"/>
  </r>
  <r>
    <x v="2"/>
    <x v="1"/>
    <s v="GBP"/>
    <n v="1411681391"/>
    <n v="1409089391"/>
    <b v="0"/>
    <n v="1"/>
    <b v="0"/>
    <s v="photography/places"/>
    <n v="7.5000000000000002E-4"/>
    <n v="15"/>
    <x v="8"/>
    <x v="26"/>
  </r>
  <r>
    <x v="2"/>
    <x v="0"/>
    <s v="USD"/>
    <n v="1401464101"/>
    <n v="1400600101"/>
    <b v="0"/>
    <n v="0"/>
    <b v="0"/>
    <s v="photography/places"/>
    <n v="0"/>
    <n v="0"/>
    <x v="8"/>
    <x v="26"/>
  </r>
  <r>
    <x v="2"/>
    <x v="5"/>
    <s v="CAD"/>
    <n v="1482663600"/>
    <n v="1480800568"/>
    <b v="0"/>
    <n v="12"/>
    <b v="0"/>
    <s v="photography/places"/>
    <n v="0.79"/>
    <n v="131.66666666666666"/>
    <x v="8"/>
    <x v="26"/>
  </r>
  <r>
    <x v="2"/>
    <x v="0"/>
    <s v="USD"/>
    <n v="1428197422"/>
    <n v="1425609022"/>
    <b v="0"/>
    <n v="0"/>
    <b v="0"/>
    <s v="photography/places"/>
    <n v="0"/>
    <n v="0"/>
    <x v="8"/>
    <x v="26"/>
  </r>
  <r>
    <x v="2"/>
    <x v="0"/>
    <s v="USD"/>
    <n v="1418510965"/>
    <n v="1415918965"/>
    <b v="0"/>
    <n v="1"/>
    <b v="0"/>
    <s v="photography/places"/>
    <n v="1.3333333333333334E-4"/>
    <n v="1"/>
    <x v="8"/>
    <x v="26"/>
  </r>
  <r>
    <x v="2"/>
    <x v="0"/>
    <s v="USD"/>
    <n v="1422735120"/>
    <n v="1420091999"/>
    <b v="0"/>
    <n v="0"/>
    <b v="0"/>
    <s v="photography/places"/>
    <n v="0"/>
    <n v="0"/>
    <x v="8"/>
    <x v="26"/>
  </r>
  <r>
    <x v="2"/>
    <x v="0"/>
    <s v="USD"/>
    <n v="1444433886"/>
    <n v="1441841886"/>
    <b v="0"/>
    <n v="0"/>
    <b v="0"/>
    <s v="photography/places"/>
    <n v="0"/>
    <n v="0"/>
    <x v="8"/>
    <x v="26"/>
  </r>
  <r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2"/>
    <x v="0"/>
    <s v="USD"/>
    <n v="1427503485"/>
    <n v="1423619085"/>
    <b v="0"/>
    <n v="0"/>
    <b v="0"/>
    <s v="photography/places"/>
    <n v="0"/>
    <n v="0"/>
    <x v="8"/>
    <x v="26"/>
  </r>
  <r>
    <x v="2"/>
    <x v="0"/>
    <s v="USD"/>
    <n v="1425154655"/>
    <n v="1422562655"/>
    <b v="0"/>
    <n v="3"/>
    <b v="0"/>
    <s v="photography/places"/>
    <n v="1.3636363636363637E-4"/>
    <n v="1"/>
    <x v="8"/>
    <x v="26"/>
  </r>
  <r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2"/>
    <x v="0"/>
    <s v="USD"/>
    <n v="1403122380"/>
    <n v="1400634728"/>
    <b v="0"/>
    <n v="7"/>
    <b v="0"/>
    <s v="photography/places"/>
    <n v="2.8E-3"/>
    <n v="40"/>
    <x v="8"/>
    <x v="26"/>
  </r>
  <r>
    <x v="2"/>
    <x v="1"/>
    <s v="GBP"/>
    <n v="1418469569"/>
    <n v="1414577969"/>
    <b v="0"/>
    <n v="3"/>
    <b v="0"/>
    <s v="photography/places"/>
    <n v="2.3076923076923078E-2"/>
    <n v="25"/>
    <x v="8"/>
    <x v="26"/>
  </r>
  <r>
    <x v="2"/>
    <x v="0"/>
    <s v="USD"/>
    <n v="1474360197"/>
    <n v="1471768197"/>
    <b v="0"/>
    <n v="0"/>
    <b v="0"/>
    <s v="photography/places"/>
    <n v="0"/>
    <n v="0"/>
    <x v="8"/>
    <x v="26"/>
  </r>
  <r>
    <x v="2"/>
    <x v="0"/>
    <s v="USD"/>
    <n v="1437926458"/>
    <n v="1432742458"/>
    <b v="0"/>
    <n v="1"/>
    <b v="0"/>
    <s v="photography/places"/>
    <n v="1.25E-3"/>
    <n v="1"/>
    <x v="8"/>
    <x v="26"/>
  </r>
  <r>
    <x v="2"/>
    <x v="1"/>
    <s v="GBP"/>
    <n v="1460116576"/>
    <n v="1457528176"/>
    <b v="0"/>
    <n v="0"/>
    <b v="0"/>
    <s v="photography/places"/>
    <n v="0"/>
    <n v="0"/>
    <x v="8"/>
    <x v="26"/>
  </r>
  <r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0"/>
    <x v="0"/>
    <s v="USD"/>
    <n v="1304561633"/>
    <n v="1301969633"/>
    <b v="0"/>
    <n v="56"/>
    <b v="1"/>
    <s v="music/rock"/>
    <n v="1.082492"/>
    <n v="48.325535714285714"/>
    <x v="4"/>
    <x v="11"/>
  </r>
  <r>
    <x v="0"/>
    <x v="0"/>
    <s v="USD"/>
    <n v="1318633200"/>
    <n v="1314947317"/>
    <b v="0"/>
    <n v="32"/>
    <b v="1"/>
    <s v="music/rock"/>
    <n v="1.0016666666666667"/>
    <n v="46.953125"/>
    <x v="4"/>
    <x v="11"/>
  </r>
  <r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0"/>
    <x v="0"/>
    <s v="USD"/>
    <n v="1300930838"/>
    <n v="1293158438"/>
    <b v="0"/>
    <n v="92"/>
    <b v="1"/>
    <s v="music/rock"/>
    <n v="1.01004125"/>
    <n v="87.829673913043479"/>
    <x v="4"/>
    <x v="11"/>
  </r>
  <r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0"/>
    <x v="0"/>
    <s v="USD"/>
    <n v="1388553960"/>
    <n v="1385754986"/>
    <b v="0"/>
    <n v="23"/>
    <b v="1"/>
    <s v="music/rock"/>
    <n v="1.0125"/>
    <n v="52.826086956521742"/>
    <x v="4"/>
    <x v="11"/>
  </r>
  <r>
    <x v="0"/>
    <x v="0"/>
    <s v="USD"/>
    <n v="1320220800"/>
    <n v="1315612909"/>
    <b v="0"/>
    <n v="4"/>
    <b v="1"/>
    <s v="music/rock"/>
    <n v="1.1833333333333333"/>
    <n v="443.75"/>
    <x v="4"/>
    <x v="11"/>
  </r>
  <r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0"/>
    <x v="0"/>
    <s v="USD"/>
    <n v="1370390432"/>
    <n v="1368576032"/>
    <b v="0"/>
    <n v="27"/>
    <b v="1"/>
    <s v="music/rock"/>
    <n v="1.25125"/>
    <n v="37.074074074074076"/>
    <x v="4"/>
    <x v="11"/>
  </r>
  <r>
    <x v="0"/>
    <x v="0"/>
    <s v="USD"/>
    <n v="1357160384"/>
    <n v="1354568384"/>
    <b v="0"/>
    <n v="11"/>
    <b v="1"/>
    <s v="music/rock"/>
    <n v="1.1000000000000001"/>
    <n v="50"/>
    <x v="4"/>
    <x v="11"/>
  </r>
  <r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0"/>
    <x v="0"/>
    <s v="USD"/>
    <n v="1353621600"/>
    <n v="1350061821"/>
    <b v="0"/>
    <n v="157"/>
    <b v="1"/>
    <s v="music/rock"/>
    <n v="1.042"/>
    <n v="66.369426751592357"/>
    <x v="4"/>
    <x v="11"/>
  </r>
  <r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0"/>
    <x v="0"/>
    <s v="USD"/>
    <n v="1338177540"/>
    <n v="1333550015"/>
    <b v="0"/>
    <n v="37"/>
    <b v="1"/>
    <s v="music/rock"/>
    <n v="1.212"/>
    <n v="163.78378378378378"/>
    <x v="4"/>
    <x v="11"/>
  </r>
  <r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0"/>
    <x v="0"/>
    <s v="USD"/>
    <n v="1357721335"/>
    <n v="1354265335"/>
    <b v="0"/>
    <n v="25"/>
    <b v="1"/>
    <s v="music/rock"/>
    <n v="1.18"/>
    <n v="47.2"/>
    <x v="4"/>
    <x v="11"/>
  </r>
  <r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0"/>
    <x v="0"/>
    <s v="USD"/>
    <n v="1353905940"/>
    <n v="1351011489"/>
    <b v="0"/>
    <n v="38"/>
    <b v="1"/>
    <s v="music/rock"/>
    <n v="1.17"/>
    <n v="61.578947368421055"/>
    <x v="4"/>
    <x v="11"/>
  </r>
  <r>
    <x v="0"/>
    <x v="0"/>
    <s v="USD"/>
    <n v="1403026882"/>
    <n v="1400175682"/>
    <b v="0"/>
    <n v="88"/>
    <b v="1"/>
    <s v="music/rock"/>
    <n v="1.00925"/>
    <n v="45.875"/>
    <x v="4"/>
    <x v="11"/>
  </r>
  <r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0"/>
    <x v="0"/>
    <s v="USD"/>
    <n v="1326690000"/>
    <n v="1324329156"/>
    <b v="0"/>
    <n v="58"/>
    <b v="1"/>
    <s v="music/rock"/>
    <n v="1"/>
    <n v="172.41379310344828"/>
    <x v="4"/>
    <x v="11"/>
  </r>
  <r>
    <x v="0"/>
    <x v="0"/>
    <s v="USD"/>
    <n v="1306994340"/>
    <n v="1303706001"/>
    <b v="0"/>
    <n v="32"/>
    <b v="1"/>
    <s v="music/rock"/>
    <n v="1.0049999999999999"/>
    <n v="62.8125"/>
    <x v="4"/>
    <x v="11"/>
  </r>
  <r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0"/>
    <x v="0"/>
    <s v="USD"/>
    <n v="1262302740"/>
    <n v="1257444140"/>
    <b v="0"/>
    <n v="15"/>
    <b v="1"/>
    <s v="music/rock"/>
    <n v="1.038"/>
    <n v="34.6"/>
    <x v="4"/>
    <x v="11"/>
  </r>
  <r>
    <x v="0"/>
    <x v="0"/>
    <s v="USD"/>
    <n v="1362086700"/>
    <n v="1358180968"/>
    <b v="0"/>
    <n v="27"/>
    <b v="1"/>
    <s v="music/rock"/>
    <n v="1.05"/>
    <n v="38.888888888888886"/>
    <x v="4"/>
    <x v="11"/>
  </r>
  <r>
    <x v="0"/>
    <x v="0"/>
    <s v="USD"/>
    <n v="1330789165"/>
    <n v="1328197165"/>
    <b v="0"/>
    <n v="19"/>
    <b v="1"/>
    <s v="music/rock"/>
    <n v="1"/>
    <n v="94.736842105263165"/>
    <x v="4"/>
    <x v="11"/>
  </r>
  <r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0"/>
    <x v="0"/>
    <s v="USD"/>
    <n v="1418998744"/>
    <n v="1416406744"/>
    <b v="0"/>
    <n v="26"/>
    <b v="1"/>
    <s v="music/pop"/>
    <n v="1.014"/>
    <n v="97.5"/>
    <x v="4"/>
    <x v="27"/>
  </r>
  <r>
    <x v="0"/>
    <x v="0"/>
    <s v="USD"/>
    <n v="1308011727"/>
    <n v="1306283727"/>
    <b v="0"/>
    <n v="28"/>
    <b v="1"/>
    <s v="music/pop"/>
    <n v="1"/>
    <n v="42.857142857142854"/>
    <x v="4"/>
    <x v="27"/>
  </r>
  <r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0"/>
    <x v="0"/>
    <s v="USD"/>
    <n v="1353551160"/>
    <n v="1348363560"/>
    <b v="0"/>
    <n v="128"/>
    <b v="1"/>
    <s v="music/pop"/>
    <n v="1.095"/>
    <n v="85.546875"/>
    <x v="4"/>
    <x v="27"/>
  </r>
  <r>
    <x v="0"/>
    <x v="0"/>
    <s v="USD"/>
    <n v="1379515740"/>
    <n v="1378306140"/>
    <b v="0"/>
    <n v="10"/>
    <b v="1"/>
    <s v="music/pop"/>
    <n v="1.1080000000000001"/>
    <n v="554"/>
    <x v="4"/>
    <x v="27"/>
  </r>
  <r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0"/>
    <x v="0"/>
    <s v="USD"/>
    <n v="1381314437"/>
    <n v="1378722437"/>
    <b v="0"/>
    <n v="32"/>
    <b v="1"/>
    <s v="music/pop"/>
    <n v="1.4155"/>
    <n v="88.46875"/>
    <x v="4"/>
    <x v="27"/>
  </r>
  <r>
    <x v="0"/>
    <x v="0"/>
    <s v="USD"/>
    <n v="1303801140"/>
    <n v="1300916220"/>
    <b v="0"/>
    <n v="20"/>
    <b v="1"/>
    <s v="music/pop"/>
    <n v="1.0075000000000001"/>
    <n v="100.75"/>
    <x v="4"/>
    <x v="27"/>
  </r>
  <r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0"/>
    <x v="13"/>
    <s v="EUR"/>
    <n v="1462053540"/>
    <n v="1459355950"/>
    <b v="0"/>
    <n v="36"/>
    <b v="1"/>
    <s v="music/pop"/>
    <n v="12.5375"/>
    <n v="27.861111111111111"/>
    <x v="4"/>
    <x v="27"/>
  </r>
  <r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0"/>
    <x v="0"/>
    <s v="USD"/>
    <n v="1325310336"/>
    <n v="1320122736"/>
    <b v="0"/>
    <n v="62"/>
    <b v="1"/>
    <s v="music/pop"/>
    <n v="1.026375"/>
    <n v="132.43548387096774"/>
    <x v="4"/>
    <x v="27"/>
  </r>
  <r>
    <x v="0"/>
    <x v="0"/>
    <s v="USD"/>
    <n v="1422750707"/>
    <n v="1420158707"/>
    <b v="0"/>
    <n v="32"/>
    <b v="1"/>
    <s v="music/pop"/>
    <n v="1.08"/>
    <n v="33.75"/>
    <x v="4"/>
    <x v="27"/>
  </r>
  <r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0"/>
    <x v="0"/>
    <s v="USD"/>
    <n v="1364447073"/>
    <n v="1361858673"/>
    <b v="0"/>
    <n v="98"/>
    <b v="1"/>
    <s v="music/pop"/>
    <n v="1.6088"/>
    <n v="41.04081632653061"/>
    <x v="4"/>
    <x v="27"/>
  </r>
  <r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0"/>
    <x v="0"/>
    <s v="USD"/>
    <n v="1322454939"/>
    <n v="1319859339"/>
    <b v="0"/>
    <n v="116"/>
    <b v="1"/>
    <s v="music/pop"/>
    <n v="1.026375"/>
    <n v="70.784482758620683"/>
    <x v="4"/>
    <x v="27"/>
  </r>
  <r>
    <x v="0"/>
    <x v="0"/>
    <s v="USD"/>
    <n v="1464729276"/>
    <n v="1459545276"/>
    <b v="0"/>
    <n v="52"/>
    <b v="1"/>
    <s v="music/pop"/>
    <n v="1.3975"/>
    <n v="53.75"/>
    <x v="4"/>
    <x v="27"/>
  </r>
  <r>
    <x v="0"/>
    <x v="0"/>
    <s v="USD"/>
    <n v="1278302400"/>
    <n v="1273961999"/>
    <b v="0"/>
    <n v="23"/>
    <b v="1"/>
    <s v="music/pop"/>
    <n v="1.026"/>
    <n v="44.608695652173914"/>
    <x v="4"/>
    <x v="27"/>
  </r>
  <r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0"/>
    <x v="0"/>
    <s v="USD"/>
    <n v="1318802580"/>
    <n v="1316194540"/>
    <b v="0"/>
    <n v="34"/>
    <b v="1"/>
    <s v="music/pop"/>
    <n v="1.37416"/>
    <n v="40.416470588235299"/>
    <x v="4"/>
    <x v="27"/>
  </r>
  <r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0"/>
    <x v="0"/>
    <s v="USD"/>
    <n v="1311298745"/>
    <n v="1309311545"/>
    <b v="0"/>
    <n v="56"/>
    <b v="1"/>
    <s v="music/pop"/>
    <n v="1.75"/>
    <n v="62.5"/>
    <x v="4"/>
    <x v="27"/>
  </r>
  <r>
    <x v="0"/>
    <x v="0"/>
    <s v="USD"/>
    <n v="1405188667"/>
    <n v="1402596667"/>
    <b v="0"/>
    <n v="25"/>
    <b v="1"/>
    <s v="music/pop"/>
    <n v="1.175"/>
    <n v="47"/>
    <x v="4"/>
    <x v="27"/>
  </r>
  <r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3"/>
    <x v="0"/>
    <s v="USD"/>
    <n v="1492142860"/>
    <n v="1486962460"/>
    <b v="0"/>
    <n v="0"/>
    <b v="0"/>
    <s v="music/faith"/>
    <n v="0"/>
    <n v="0"/>
    <x v="4"/>
    <x v="28"/>
  </r>
  <r>
    <x v="3"/>
    <x v="6"/>
    <s v="EUR"/>
    <n v="1491590738"/>
    <n v="1489517138"/>
    <b v="0"/>
    <n v="10"/>
    <b v="0"/>
    <s v="music/faith"/>
    <n v="0.21714285714285714"/>
    <n v="76"/>
    <x v="4"/>
    <x v="28"/>
  </r>
  <r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3"/>
    <x v="0"/>
    <s v="USD"/>
    <n v="1490331623"/>
    <n v="1487743223"/>
    <b v="0"/>
    <n v="15"/>
    <b v="0"/>
    <s v="music/faith"/>
    <n v="1.0285714285714285"/>
    <n v="24"/>
    <x v="4"/>
    <x v="28"/>
  </r>
  <r>
    <x v="3"/>
    <x v="5"/>
    <s v="CAD"/>
    <n v="1493320519"/>
    <n v="1488140119"/>
    <b v="0"/>
    <n v="1"/>
    <b v="0"/>
    <s v="music/faith"/>
    <n v="3.5999999999999999E-3"/>
    <n v="18"/>
    <x v="4"/>
    <x v="28"/>
  </r>
  <r>
    <x v="3"/>
    <x v="0"/>
    <s v="USD"/>
    <n v="1491855300"/>
    <n v="1488935245"/>
    <b v="0"/>
    <n v="39"/>
    <b v="0"/>
    <s v="music/faith"/>
    <n v="0.3125"/>
    <n v="80.128205128205124"/>
    <x v="4"/>
    <x v="28"/>
  </r>
  <r>
    <x v="3"/>
    <x v="0"/>
    <s v="USD"/>
    <n v="1491738594"/>
    <n v="1489150194"/>
    <b v="0"/>
    <n v="7"/>
    <b v="0"/>
    <s v="music/faith"/>
    <n v="0.443"/>
    <n v="253.14285714285714"/>
    <x v="4"/>
    <x v="28"/>
  </r>
  <r>
    <x v="3"/>
    <x v="0"/>
    <s v="USD"/>
    <n v="1489700230"/>
    <n v="1487111830"/>
    <b v="0"/>
    <n v="14"/>
    <b v="0"/>
    <s v="music/faith"/>
    <n v="1"/>
    <n v="171.42857142857142"/>
    <x v="4"/>
    <x v="28"/>
  </r>
  <r>
    <x v="3"/>
    <x v="0"/>
    <s v="USD"/>
    <n v="1491470442"/>
    <n v="1488882042"/>
    <b v="0"/>
    <n v="11"/>
    <b v="0"/>
    <s v="music/faith"/>
    <n v="0.254"/>
    <n v="57.727272727272727"/>
    <x v="4"/>
    <x v="28"/>
  </r>
  <r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3"/>
    <x v="1"/>
    <s v="GBP"/>
    <n v="1491768000"/>
    <n v="1489097112"/>
    <b v="0"/>
    <n v="8"/>
    <b v="0"/>
    <s v="music/faith"/>
    <n v="9.3333333333333338E-2"/>
    <n v="35"/>
    <x v="4"/>
    <x v="28"/>
  </r>
  <r>
    <x v="3"/>
    <x v="0"/>
    <s v="USD"/>
    <n v="1490589360"/>
    <n v="1488038674"/>
    <b v="0"/>
    <n v="1"/>
    <b v="0"/>
    <s v="music/faith"/>
    <n v="5.0000000000000001E-4"/>
    <n v="5"/>
    <x v="4"/>
    <x v="28"/>
  </r>
  <r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3"/>
    <x v="0"/>
    <s v="USD"/>
    <n v="1491007211"/>
    <n v="1488418811"/>
    <b v="0"/>
    <n v="0"/>
    <b v="0"/>
    <s v="music/faith"/>
    <n v="0"/>
    <n v="0"/>
    <x v="4"/>
    <x v="28"/>
  </r>
  <r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3"/>
    <x v="0"/>
    <s v="USD"/>
    <n v="1490499180"/>
    <n v="1488430760"/>
    <b v="0"/>
    <n v="0"/>
    <b v="0"/>
    <s v="music/faith"/>
    <n v="0"/>
    <n v="0"/>
    <x v="4"/>
    <x v="28"/>
  </r>
  <r>
    <x v="3"/>
    <x v="0"/>
    <s v="USD"/>
    <n v="1491943445"/>
    <n v="1489351445"/>
    <b v="0"/>
    <n v="4"/>
    <b v="0"/>
    <s v="music/faith"/>
    <n v="4.2311459353574929E-2"/>
    <n v="54"/>
    <x v="4"/>
    <x v="28"/>
  </r>
  <r>
    <x v="3"/>
    <x v="0"/>
    <s v="USD"/>
    <n v="1491019200"/>
    <n v="1488418990"/>
    <b v="0"/>
    <n v="79"/>
    <b v="0"/>
    <s v="music/faith"/>
    <n v="0.2606"/>
    <n v="65.974683544303801"/>
    <x v="4"/>
    <x v="28"/>
  </r>
  <r>
    <x v="2"/>
    <x v="0"/>
    <s v="USD"/>
    <n v="1421337405"/>
    <n v="1418745405"/>
    <b v="0"/>
    <n v="2"/>
    <b v="0"/>
    <s v="music/faith"/>
    <n v="1.9801980198019802E-3"/>
    <n v="5"/>
    <x v="4"/>
    <x v="28"/>
  </r>
  <r>
    <x v="2"/>
    <x v="0"/>
    <s v="USD"/>
    <n v="1427745150"/>
    <n v="1425156750"/>
    <b v="0"/>
    <n v="1"/>
    <b v="0"/>
    <s v="music/faith"/>
    <n v="6.0606060606060605E-5"/>
    <n v="1"/>
    <x v="4"/>
    <x v="28"/>
  </r>
  <r>
    <x v="2"/>
    <x v="0"/>
    <s v="USD"/>
    <n v="1441003537"/>
    <n v="1435819537"/>
    <b v="0"/>
    <n v="2"/>
    <b v="0"/>
    <s v="music/faith"/>
    <n v="1.0200000000000001E-2"/>
    <n v="25.5"/>
    <x v="4"/>
    <x v="28"/>
  </r>
  <r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2"/>
    <x v="0"/>
    <s v="USD"/>
    <n v="1441814400"/>
    <n v="1440807846"/>
    <b v="0"/>
    <n v="0"/>
    <b v="0"/>
    <s v="music/faith"/>
    <n v="0"/>
    <n v="0"/>
    <x v="4"/>
    <x v="28"/>
  </r>
  <r>
    <x v="2"/>
    <x v="12"/>
    <s v="EUR"/>
    <n v="1440314472"/>
    <n v="1435130472"/>
    <b v="0"/>
    <n v="0"/>
    <b v="0"/>
    <s v="music/faith"/>
    <n v="0"/>
    <n v="0"/>
    <x v="4"/>
    <x v="28"/>
  </r>
  <r>
    <x v="2"/>
    <x v="0"/>
    <s v="USD"/>
    <n v="1459181895"/>
    <n v="1456593495"/>
    <b v="0"/>
    <n v="9"/>
    <b v="0"/>
    <s v="music/faith"/>
    <n v="9.74E-2"/>
    <n v="54.111111111111114"/>
    <x v="4"/>
    <x v="28"/>
  </r>
  <r>
    <x v="2"/>
    <x v="0"/>
    <s v="USD"/>
    <n v="1462135706"/>
    <n v="1458679706"/>
    <b v="0"/>
    <n v="0"/>
    <b v="0"/>
    <s v="music/faith"/>
    <n v="0"/>
    <n v="0"/>
    <x v="4"/>
    <x v="28"/>
  </r>
  <r>
    <x v="2"/>
    <x v="0"/>
    <s v="USD"/>
    <n v="1409513940"/>
    <n v="1405949514"/>
    <b v="0"/>
    <n v="4"/>
    <b v="0"/>
    <s v="music/faith"/>
    <n v="4.8571428571428571E-2"/>
    <n v="21.25"/>
    <x v="4"/>
    <x v="28"/>
  </r>
  <r>
    <x v="2"/>
    <x v="12"/>
    <s v="EUR"/>
    <n v="1453122000"/>
    <n v="1449151888"/>
    <b v="0"/>
    <n v="1"/>
    <b v="0"/>
    <s v="music/faith"/>
    <n v="6.7999999999999996E-3"/>
    <n v="34"/>
    <x v="4"/>
    <x v="28"/>
  </r>
  <r>
    <x v="2"/>
    <x v="0"/>
    <s v="USD"/>
    <n v="1409585434"/>
    <n v="1406907034"/>
    <b v="0"/>
    <n v="2"/>
    <b v="0"/>
    <s v="music/faith"/>
    <n v="0.105"/>
    <n v="525"/>
    <x v="4"/>
    <x v="28"/>
  </r>
  <r>
    <x v="2"/>
    <x v="0"/>
    <s v="USD"/>
    <n v="1435701353"/>
    <n v="1430517353"/>
    <b v="0"/>
    <n v="0"/>
    <b v="0"/>
    <s v="music/faith"/>
    <n v="0"/>
    <n v="0"/>
    <x v="4"/>
    <x v="28"/>
  </r>
  <r>
    <x v="2"/>
    <x v="0"/>
    <s v="USD"/>
    <n v="1412536412"/>
    <n v="1409944412"/>
    <b v="0"/>
    <n v="1"/>
    <b v="0"/>
    <s v="music/faith"/>
    <n v="1.6666666666666666E-2"/>
    <n v="50"/>
    <x v="4"/>
    <x v="28"/>
  </r>
  <r>
    <x v="2"/>
    <x v="0"/>
    <s v="USD"/>
    <n v="1430517761"/>
    <n v="1427925761"/>
    <b v="0"/>
    <n v="17"/>
    <b v="0"/>
    <s v="music/faith"/>
    <n v="7.868E-2"/>
    <n v="115.70588235294117"/>
    <x v="4"/>
    <x v="28"/>
  </r>
  <r>
    <x v="2"/>
    <x v="0"/>
    <s v="USD"/>
    <n v="1427772120"/>
    <n v="1425186785"/>
    <b v="0"/>
    <n v="2"/>
    <b v="0"/>
    <s v="music/faith"/>
    <n v="2.2000000000000001E-3"/>
    <n v="5.5"/>
    <x v="4"/>
    <x v="28"/>
  </r>
  <r>
    <x v="2"/>
    <x v="0"/>
    <s v="USD"/>
    <n v="1481295099"/>
    <n v="1477835499"/>
    <b v="0"/>
    <n v="3"/>
    <b v="0"/>
    <s v="music/faith"/>
    <n v="7.4999999999999997E-2"/>
    <n v="50"/>
    <x v="4"/>
    <x v="28"/>
  </r>
  <r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2"/>
    <x v="0"/>
    <s v="USD"/>
    <n v="1463201940"/>
    <n v="1459435149"/>
    <b v="0"/>
    <n v="2"/>
    <b v="0"/>
    <s v="music/faith"/>
    <n v="2.142857142857143E-3"/>
    <n v="37.5"/>
    <x v="4"/>
    <x v="28"/>
  </r>
  <r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2"/>
    <x v="0"/>
    <s v="USD"/>
    <n v="1415562471"/>
    <n v="1412966871"/>
    <b v="0"/>
    <n v="8"/>
    <b v="0"/>
    <s v="music/faith"/>
    <n v="5.6250000000000001E-2"/>
    <n v="28.125"/>
    <x v="4"/>
    <x v="28"/>
  </r>
  <r>
    <x v="2"/>
    <x v="0"/>
    <s v="USD"/>
    <n v="1449831863"/>
    <n v="1447239863"/>
    <b v="0"/>
    <n v="0"/>
    <b v="0"/>
    <s v="music/faith"/>
    <n v="0"/>
    <n v="0"/>
    <x v="4"/>
    <x v="28"/>
  </r>
  <r>
    <x v="2"/>
    <x v="0"/>
    <s v="USD"/>
    <n v="1459642200"/>
    <n v="1456441429"/>
    <b v="0"/>
    <n v="1"/>
    <b v="0"/>
    <s v="music/faith"/>
    <n v="3.4722222222222224E-4"/>
    <n v="1"/>
    <x v="4"/>
    <x v="28"/>
  </r>
  <r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2"/>
    <x v="0"/>
    <s v="USD"/>
    <n v="1414707762"/>
    <n v="1412115762"/>
    <b v="0"/>
    <n v="4"/>
    <b v="0"/>
    <s v="music/faith"/>
    <n v="5.8333333333333336E-3"/>
    <n v="8.75"/>
    <x v="4"/>
    <x v="28"/>
  </r>
  <r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2"/>
    <x v="0"/>
    <s v="USD"/>
    <n v="1403906664"/>
    <n v="1401401064"/>
    <b v="0"/>
    <n v="16"/>
    <b v="0"/>
    <s v="music/faith"/>
    <n v="0.33784615384615385"/>
    <n v="137.25"/>
    <x v="4"/>
    <x v="28"/>
  </r>
  <r>
    <x v="2"/>
    <x v="1"/>
    <s v="GBP"/>
    <n v="1428231600"/>
    <n v="1423520177"/>
    <b v="0"/>
    <n v="1"/>
    <b v="0"/>
    <s v="music/faith"/>
    <n v="3.3333333333333332E-4"/>
    <n v="1"/>
    <x v="4"/>
    <x v="28"/>
  </r>
  <r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2"/>
    <x v="0"/>
    <s v="USD"/>
    <n v="1465521306"/>
    <n v="1460337306"/>
    <b v="0"/>
    <n v="0"/>
    <b v="0"/>
    <s v="music/faith"/>
    <n v="0"/>
    <n v="0"/>
    <x v="4"/>
    <x v="28"/>
  </r>
  <r>
    <x v="2"/>
    <x v="0"/>
    <s v="USD"/>
    <n v="1445738783"/>
    <n v="1443146783"/>
    <b v="0"/>
    <n v="0"/>
    <b v="0"/>
    <s v="music/faith"/>
    <n v="0"/>
    <n v="0"/>
    <x v="4"/>
    <x v="28"/>
  </r>
  <r>
    <x v="2"/>
    <x v="0"/>
    <s v="USD"/>
    <n v="1434034800"/>
    <n v="1432849552"/>
    <b v="0"/>
    <n v="0"/>
    <b v="0"/>
    <s v="music/faith"/>
    <n v="0"/>
    <n v="0"/>
    <x v="4"/>
    <x v="28"/>
  </r>
  <r>
    <x v="2"/>
    <x v="0"/>
    <s v="USD"/>
    <n v="1452920400"/>
    <n v="1447777481"/>
    <b v="0"/>
    <n v="0"/>
    <b v="0"/>
    <s v="music/faith"/>
    <n v="0"/>
    <n v="0"/>
    <x v="4"/>
    <x v="28"/>
  </r>
  <r>
    <x v="2"/>
    <x v="0"/>
    <s v="USD"/>
    <n v="1473802200"/>
    <n v="1472746374"/>
    <b v="0"/>
    <n v="0"/>
    <b v="0"/>
    <s v="music/faith"/>
    <n v="0"/>
    <n v="0"/>
    <x v="4"/>
    <x v="28"/>
  </r>
  <r>
    <x v="2"/>
    <x v="0"/>
    <s v="USD"/>
    <n v="1431046356"/>
    <n v="1428454356"/>
    <b v="0"/>
    <n v="1"/>
    <b v="0"/>
    <s v="music/faith"/>
    <n v="2.2222222222222223E-4"/>
    <n v="1"/>
    <x v="4"/>
    <x v="28"/>
  </r>
  <r>
    <x v="2"/>
    <x v="0"/>
    <s v="USD"/>
    <n v="1470598345"/>
    <n v="1468006345"/>
    <b v="0"/>
    <n v="2"/>
    <b v="0"/>
    <s v="music/faith"/>
    <n v="0.11"/>
    <n v="55"/>
    <x v="4"/>
    <x v="28"/>
  </r>
  <r>
    <x v="2"/>
    <x v="0"/>
    <s v="USD"/>
    <n v="1447018833"/>
    <n v="1444423233"/>
    <b v="0"/>
    <n v="1"/>
    <b v="0"/>
    <s v="music/faith"/>
    <n v="7.3333333333333332E-3"/>
    <n v="22"/>
    <x v="4"/>
    <x v="28"/>
  </r>
  <r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2"/>
    <x v="0"/>
    <s v="USD"/>
    <n v="1412283542"/>
    <n v="1409691542"/>
    <b v="0"/>
    <n v="1"/>
    <b v="0"/>
    <s v="music/faith"/>
    <n v="4.0000000000000001E-3"/>
    <n v="20"/>
    <x v="4"/>
    <x v="28"/>
  </r>
  <r>
    <x v="2"/>
    <x v="0"/>
    <s v="USD"/>
    <n v="1462391932"/>
    <n v="1457297932"/>
    <b v="0"/>
    <n v="1"/>
    <b v="0"/>
    <s v="music/faith"/>
    <n v="1E-3"/>
    <n v="1"/>
    <x v="4"/>
    <x v="28"/>
  </r>
  <r>
    <x v="2"/>
    <x v="0"/>
    <s v="USD"/>
    <n v="1437075422"/>
    <n v="1434483422"/>
    <b v="0"/>
    <n v="0"/>
    <b v="0"/>
    <s v="music/faith"/>
    <n v="0"/>
    <n v="0"/>
    <x v="4"/>
    <x v="28"/>
  </r>
  <r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0"/>
    <x v="0"/>
    <s v="USD"/>
    <n v="1444071361"/>
    <n v="1441479361"/>
    <b v="0"/>
    <n v="4"/>
    <b v="1"/>
    <s v="photography/photobooks"/>
    <n v="1.2"/>
    <n v="7.5"/>
    <x v="8"/>
    <x v="20"/>
  </r>
  <r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0"/>
    <x v="0"/>
    <s v="USD"/>
    <n v="1457739245"/>
    <n v="1455147245"/>
    <b v="0"/>
    <n v="25"/>
    <b v="1"/>
    <s v="photography/photobooks"/>
    <n v="8.85"/>
    <n v="35.4"/>
    <x v="8"/>
    <x v="20"/>
  </r>
  <r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2"/>
    <x v="2"/>
    <s v="AUD"/>
    <n v="1408999088"/>
    <n v="1407184688"/>
    <b v="1"/>
    <n v="0"/>
    <b v="0"/>
    <s v="photography/photobooks"/>
    <n v="0"/>
    <n v="0"/>
    <x v="8"/>
    <x v="20"/>
  </r>
  <r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2"/>
    <x v="1"/>
    <s v="GBP"/>
    <n v="1412090349"/>
    <n v="1409066349"/>
    <b v="1"/>
    <n v="8"/>
    <b v="0"/>
    <s v="photography/photobooks"/>
    <n v="2.955E-2"/>
    <n v="73.875"/>
    <x v="8"/>
    <x v="20"/>
  </r>
  <r>
    <x v="2"/>
    <x v="0"/>
    <s v="USD"/>
    <n v="1411868313"/>
    <n v="1409276313"/>
    <b v="1"/>
    <n v="8"/>
    <b v="0"/>
    <s v="photography/photobooks"/>
    <n v="0.1106"/>
    <n v="69.125"/>
    <x v="8"/>
    <x v="20"/>
  </r>
  <r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2"/>
    <x v="1"/>
    <s v="GBP"/>
    <n v="1407532812"/>
    <n v="1404940812"/>
    <b v="0"/>
    <n v="0"/>
    <b v="0"/>
    <s v="photography/photobooks"/>
    <n v="0"/>
    <n v="0"/>
    <x v="8"/>
    <x v="20"/>
  </r>
  <r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2"/>
    <x v="0"/>
    <s v="USD"/>
    <n v="1435787137"/>
    <n v="1434577537"/>
    <b v="0"/>
    <n v="0"/>
    <b v="0"/>
    <s v="photography/photobooks"/>
    <n v="0"/>
    <n v="0"/>
    <x v="8"/>
    <x v="20"/>
  </r>
  <r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2"/>
    <x v="0"/>
    <s v="USD"/>
    <n v="1428035850"/>
    <n v="1425447450"/>
    <b v="0"/>
    <n v="0"/>
    <b v="0"/>
    <s v="photography/photobooks"/>
    <n v="0"/>
    <n v="0"/>
    <x v="8"/>
    <x v="20"/>
  </r>
  <r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0"/>
    <x v="0"/>
    <s v="USD"/>
    <n v="1330760367"/>
    <n v="1326872367"/>
    <b v="0"/>
    <n v="57"/>
    <b v="1"/>
    <s v="music/rock"/>
    <n v="1.3489"/>
    <n v="59.162280701754383"/>
    <x v="4"/>
    <x v="11"/>
  </r>
  <r>
    <x v="0"/>
    <x v="5"/>
    <s v="CAD"/>
    <n v="1391194860"/>
    <n v="1388084862"/>
    <b v="0"/>
    <n v="11"/>
    <b v="1"/>
    <s v="music/rock"/>
    <n v="1"/>
    <n v="27.272727272727273"/>
    <x v="4"/>
    <x v="11"/>
  </r>
  <r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0"/>
    <x v="0"/>
    <s v="USD"/>
    <n v="1389146880"/>
    <n v="1387403967"/>
    <b v="0"/>
    <n v="40"/>
    <b v="1"/>
    <s v="music/rock"/>
    <n v="1.0006666666666666"/>
    <n v="75.05"/>
    <x v="4"/>
    <x v="11"/>
  </r>
  <r>
    <x v="0"/>
    <x v="0"/>
    <s v="USD"/>
    <n v="1373572903"/>
    <n v="1371585703"/>
    <b v="0"/>
    <n v="50"/>
    <b v="1"/>
    <s v="music/rock"/>
    <n v="1.0505"/>
    <n v="42.02"/>
    <x v="4"/>
    <x v="11"/>
  </r>
  <r>
    <x v="0"/>
    <x v="0"/>
    <s v="USD"/>
    <n v="1392675017"/>
    <n v="1390083017"/>
    <b v="0"/>
    <n v="38"/>
    <b v="1"/>
    <s v="music/rock"/>
    <n v="1.01"/>
    <n v="53.157894736842103"/>
    <x v="4"/>
    <x v="11"/>
  </r>
  <r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0"/>
    <x v="0"/>
    <s v="USD"/>
    <n v="1399672800"/>
    <n v="1396906530"/>
    <b v="0"/>
    <n v="48"/>
    <b v="1"/>
    <s v="music/rock"/>
    <n v="1.0016"/>
    <n v="417.33333333333331"/>
    <x v="4"/>
    <x v="11"/>
  </r>
  <r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0"/>
    <x v="0"/>
    <s v="USD"/>
    <n v="1336866863"/>
    <n v="1335570863"/>
    <b v="0"/>
    <n v="14"/>
    <b v="1"/>
    <s v="music/rock"/>
    <n v="1.03"/>
    <n v="73.571428571428569"/>
    <x v="4"/>
    <x v="11"/>
  </r>
  <r>
    <x v="0"/>
    <x v="0"/>
    <s v="USD"/>
    <n v="1299243427"/>
    <n v="1296651427"/>
    <b v="0"/>
    <n v="20"/>
    <b v="1"/>
    <s v="music/rock"/>
    <n v="1.4285714285714286"/>
    <n v="25"/>
    <x v="4"/>
    <x v="11"/>
  </r>
  <r>
    <x v="0"/>
    <x v="0"/>
    <s v="USD"/>
    <n v="1362211140"/>
    <n v="1359421403"/>
    <b v="0"/>
    <n v="25"/>
    <b v="1"/>
    <s v="music/rock"/>
    <n v="2.625"/>
    <n v="42"/>
    <x v="4"/>
    <x v="11"/>
  </r>
  <r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0"/>
    <x v="1"/>
    <s v="GBP"/>
    <n v="1459439471"/>
    <n v="1456851071"/>
    <b v="0"/>
    <n v="11"/>
    <b v="1"/>
    <s v="music/rock"/>
    <n v="1.04"/>
    <n v="47.272727272727273"/>
    <x v="4"/>
    <x v="11"/>
  </r>
  <r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0"/>
    <x v="0"/>
    <s v="USD"/>
    <n v="1317438000"/>
    <n v="1314989557"/>
    <b v="0"/>
    <n v="28"/>
    <b v="1"/>
    <s v="music/rock"/>
    <n v="1.00149"/>
    <n v="35.767499999999998"/>
    <x v="4"/>
    <x v="11"/>
  </r>
  <r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0"/>
    <x v="0"/>
    <s v="USD"/>
    <n v="1400561940"/>
    <n v="1397679445"/>
    <b v="0"/>
    <n v="40"/>
    <b v="1"/>
    <s v="music/rock"/>
    <n v="1.0175000000000001"/>
    <n v="50.875"/>
    <x v="4"/>
    <x v="11"/>
  </r>
  <r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0"/>
    <x v="0"/>
    <s v="USD"/>
    <n v="1307761200"/>
    <n v="1304464914"/>
    <b v="0"/>
    <n v="20"/>
    <b v="1"/>
    <s v="music/rock"/>
    <n v="1.014"/>
    <n v="76.05"/>
    <x v="4"/>
    <x v="11"/>
  </r>
  <r>
    <x v="0"/>
    <x v="0"/>
    <s v="USD"/>
    <n v="1466139300"/>
    <n v="1464854398"/>
    <b v="0"/>
    <n v="19"/>
    <b v="1"/>
    <s v="music/rock"/>
    <n v="1"/>
    <n v="52.631578947368418"/>
    <x v="4"/>
    <x v="11"/>
  </r>
  <r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0"/>
    <x v="0"/>
    <s v="USD"/>
    <n v="1350505059"/>
    <n v="1347913059"/>
    <b v="0"/>
    <n v="8"/>
    <b v="1"/>
    <s v="music/rock"/>
    <n v="1.0033333333333334"/>
    <n v="37.625"/>
    <x v="4"/>
    <x v="11"/>
  </r>
  <r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0"/>
    <x v="0"/>
    <s v="USD"/>
    <n v="1352860017"/>
    <n v="1348536417"/>
    <b v="0"/>
    <n v="14"/>
    <b v="1"/>
    <s v="music/rock"/>
    <n v="1.01875"/>
    <n v="58.214285714285715"/>
    <x v="4"/>
    <x v="11"/>
  </r>
  <r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0"/>
    <x v="0"/>
    <s v="USD"/>
    <n v="1405715472"/>
    <n v="1403901072"/>
    <b v="0"/>
    <n v="38"/>
    <b v="1"/>
    <s v="music/rock"/>
    <n v="1.0125"/>
    <n v="53.289473684210527"/>
    <x v="4"/>
    <x v="11"/>
  </r>
  <r>
    <x v="0"/>
    <x v="0"/>
    <s v="USD"/>
    <n v="1410546413"/>
    <n v="1407954413"/>
    <b v="0"/>
    <n v="22"/>
    <b v="1"/>
    <s v="music/rock"/>
    <n v="1"/>
    <n v="136.36363636363637"/>
    <x v="4"/>
    <x v="11"/>
  </r>
  <r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0"/>
    <x v="0"/>
    <s v="USD"/>
    <n v="1316716129"/>
    <n v="1314124129"/>
    <b v="0"/>
    <n v="56"/>
    <b v="1"/>
    <s v="music/rock"/>
    <n v="1.3183333333333334"/>
    <n v="70.625"/>
    <x v="4"/>
    <x v="11"/>
  </r>
  <r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2"/>
    <x v="1"/>
    <s v="GBP"/>
    <n v="1422256341"/>
    <n v="1419664341"/>
    <b v="0"/>
    <n v="0"/>
    <b v="0"/>
    <s v="games/mobile games"/>
    <n v="0"/>
    <n v="0"/>
    <x v="6"/>
    <x v="18"/>
  </r>
  <r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2"/>
    <x v="0"/>
    <s v="USD"/>
    <n v="1402600085"/>
    <n v="1400008085"/>
    <b v="0"/>
    <n v="2"/>
    <b v="0"/>
    <s v="games/mobile games"/>
    <n v="4.0000000000000001E-3"/>
    <n v="5"/>
    <x v="6"/>
    <x v="18"/>
  </r>
  <r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2"/>
    <x v="1"/>
    <s v="GBP"/>
    <n v="1478425747"/>
    <n v="1475398147"/>
    <b v="0"/>
    <n v="2"/>
    <b v="0"/>
    <s v="games/mobile games"/>
    <n v="3.6363636363636364E-5"/>
    <n v="2"/>
    <x v="6"/>
    <x v="18"/>
  </r>
  <r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2"/>
    <x v="0"/>
    <s v="USD"/>
    <n v="1478383912"/>
    <n v="1475791912"/>
    <b v="0"/>
    <n v="1"/>
    <b v="0"/>
    <s v="games/mobile games"/>
    <n v="5.0000000000000001E-4"/>
    <n v="10"/>
    <x v="6"/>
    <x v="18"/>
  </r>
  <r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2"/>
    <x v="0"/>
    <s v="USD"/>
    <n v="1483488249"/>
    <n v="1480896249"/>
    <b v="0"/>
    <n v="0"/>
    <b v="0"/>
    <s v="games/mobile games"/>
    <n v="0"/>
    <n v="0"/>
    <x v="6"/>
    <x v="18"/>
  </r>
  <r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2"/>
    <x v="5"/>
    <s v="CAD"/>
    <n v="1436373900"/>
    <n v="1433861210"/>
    <b v="0"/>
    <n v="2"/>
    <b v="0"/>
    <s v="games/mobile games"/>
    <n v="4.4999999999999997E-3"/>
    <n v="18"/>
    <x v="6"/>
    <x v="18"/>
  </r>
  <r>
    <x v="2"/>
    <x v="0"/>
    <s v="USD"/>
    <n v="1467155733"/>
    <n v="1465427733"/>
    <b v="0"/>
    <n v="2"/>
    <b v="0"/>
    <s v="games/mobile games"/>
    <n v="1.6249999999999999E-4"/>
    <n v="13"/>
    <x v="6"/>
    <x v="18"/>
  </r>
  <r>
    <x v="2"/>
    <x v="0"/>
    <s v="USD"/>
    <n v="1470519308"/>
    <n v="1465335308"/>
    <b v="0"/>
    <n v="3"/>
    <b v="0"/>
    <s v="games/mobile games"/>
    <n v="5.1000000000000004E-3"/>
    <n v="17"/>
    <x v="6"/>
    <x v="18"/>
  </r>
  <r>
    <x v="2"/>
    <x v="2"/>
    <s v="AUD"/>
    <n v="1402901405"/>
    <n v="1400309405"/>
    <b v="0"/>
    <n v="0"/>
    <b v="0"/>
    <s v="games/mobile games"/>
    <n v="0"/>
    <n v="0"/>
    <x v="6"/>
    <x v="18"/>
  </r>
  <r>
    <x v="2"/>
    <x v="0"/>
    <s v="USD"/>
    <n v="1425170525"/>
    <n v="1422664925"/>
    <b v="0"/>
    <n v="0"/>
    <b v="0"/>
    <s v="games/mobile games"/>
    <n v="0"/>
    <n v="0"/>
    <x v="6"/>
    <x v="18"/>
  </r>
  <r>
    <x v="2"/>
    <x v="2"/>
    <s v="AUD"/>
    <n v="1402618355"/>
    <n v="1400026355"/>
    <b v="0"/>
    <n v="0"/>
    <b v="0"/>
    <s v="games/mobile games"/>
    <n v="0"/>
    <n v="0"/>
    <x v="6"/>
    <x v="18"/>
  </r>
  <r>
    <x v="2"/>
    <x v="3"/>
    <s v="EUR"/>
    <n v="1457966129"/>
    <n v="1455377729"/>
    <b v="0"/>
    <n v="2"/>
    <b v="0"/>
    <s v="games/mobile games"/>
    <n v="1.1999999999999999E-3"/>
    <n v="3"/>
    <x v="6"/>
    <x v="18"/>
  </r>
  <r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0"/>
    <x v="0"/>
    <s v="USD"/>
    <n v="1354017600"/>
    <n v="1350967535"/>
    <b v="0"/>
    <n v="26"/>
    <b v="1"/>
    <s v="music/indie rock"/>
    <n v="1.351"/>
    <n v="51.96153846153846"/>
    <x v="4"/>
    <x v="14"/>
  </r>
  <r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0"/>
    <x v="3"/>
    <s v="EUR"/>
    <n v="1449178200"/>
    <n v="1447614732"/>
    <b v="0"/>
    <n v="8"/>
    <b v="1"/>
    <s v="music/indie rock"/>
    <n v="1.1116666666666666"/>
    <n v="416.875"/>
    <x v="4"/>
    <x v="14"/>
  </r>
  <r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0"/>
    <x v="0"/>
    <s v="USD"/>
    <n v="1302926340"/>
    <n v="1301524585"/>
    <b v="0"/>
    <n v="45"/>
    <b v="1"/>
    <s v="music/indie rock"/>
    <n v="1.04"/>
    <n v="57.777777777777779"/>
    <x v="4"/>
    <x v="14"/>
  </r>
  <r>
    <x v="0"/>
    <x v="0"/>
    <s v="USD"/>
    <n v="1329082983"/>
    <n v="1326404583"/>
    <b v="0"/>
    <n v="20"/>
    <b v="1"/>
    <s v="music/indie rock"/>
    <n v="1.145"/>
    <n v="57.25"/>
    <x v="4"/>
    <x v="14"/>
  </r>
  <r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0"/>
    <x v="0"/>
    <s v="USD"/>
    <n v="1334250165"/>
    <n v="1331658165"/>
    <b v="0"/>
    <n v="13"/>
    <b v="1"/>
    <s v="music/indie rock"/>
    <n v="1.2394678492239468"/>
    <n v="43"/>
    <x v="4"/>
    <x v="14"/>
  </r>
  <r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2"/>
    <x v="9"/>
    <s v="EUR"/>
    <n v="1425495447"/>
    <n v="1422903447"/>
    <b v="0"/>
    <n v="3"/>
    <b v="0"/>
    <s v="technology/gadgets"/>
    <n v="1.2E-2"/>
    <n v="4"/>
    <x v="2"/>
    <x v="29"/>
  </r>
  <r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2"/>
    <x v="0"/>
    <s v="USD"/>
    <n v="1451752021"/>
    <n v="1447864021"/>
    <b v="0"/>
    <n v="2"/>
    <b v="0"/>
    <s v="technology/gadgets"/>
    <n v="1E-3"/>
    <n v="25"/>
    <x v="2"/>
    <x v="29"/>
  </r>
  <r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2"/>
    <x v="4"/>
    <s v="NZD"/>
    <n v="1407545334"/>
    <n v="1404953334"/>
    <b v="0"/>
    <n v="1"/>
    <b v="0"/>
    <s v="technology/gadgets"/>
    <n v="2.3529411764705883E-4"/>
    <n v="10"/>
    <x v="2"/>
    <x v="29"/>
  </r>
  <r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2"/>
    <x v="0"/>
    <s v="USD"/>
    <n v="1414814340"/>
    <n v="1413519073"/>
    <b v="0"/>
    <n v="2"/>
    <b v="0"/>
    <s v="technology/gadgets"/>
    <n v="9.0090090090090086E-2"/>
    <n v="30"/>
    <x v="2"/>
    <x v="29"/>
  </r>
  <r>
    <x v="2"/>
    <x v="0"/>
    <s v="USD"/>
    <n v="1409620222"/>
    <n v="1407892222"/>
    <b v="0"/>
    <n v="4"/>
    <b v="0"/>
    <s v="technology/gadgets"/>
    <n v="1.6E-2"/>
    <n v="2"/>
    <x v="2"/>
    <x v="29"/>
  </r>
  <r>
    <x v="2"/>
    <x v="0"/>
    <s v="USD"/>
    <n v="1478542375"/>
    <n v="1476378775"/>
    <b v="0"/>
    <n v="6"/>
    <b v="0"/>
    <s v="technology/gadgets"/>
    <n v="5.1000000000000004E-3"/>
    <n v="17"/>
    <x v="2"/>
    <x v="29"/>
  </r>
  <r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0"/>
    <x v="0"/>
    <s v="USD"/>
    <n v="1342243143"/>
    <n v="1339651143"/>
    <b v="0"/>
    <n v="38"/>
    <b v="1"/>
    <s v="music/indie rock"/>
    <n v="1.3680000000000001"/>
    <n v="54"/>
    <x v="4"/>
    <x v="14"/>
  </r>
  <r>
    <x v="0"/>
    <x v="0"/>
    <s v="USD"/>
    <n v="1386828507"/>
    <n v="1384236507"/>
    <b v="0"/>
    <n v="64"/>
    <b v="1"/>
    <s v="music/indie rock"/>
    <n v="1.1555"/>
    <n v="36.109375"/>
    <x v="4"/>
    <x v="14"/>
  </r>
  <r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0"/>
    <x v="0"/>
    <s v="USD"/>
    <n v="1389814380"/>
    <n v="1387390555"/>
    <b v="0"/>
    <n v="33"/>
    <b v="1"/>
    <s v="music/indie rock"/>
    <n v="1.1439999999999999"/>
    <n v="104"/>
    <x v="4"/>
    <x v="14"/>
  </r>
  <r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0"/>
    <x v="0"/>
    <s v="USD"/>
    <n v="1309825866"/>
    <n v="1306197066"/>
    <b v="0"/>
    <n v="75"/>
    <b v="1"/>
    <s v="music/indie rock"/>
    <n v="1.003125"/>
    <n v="42.8"/>
    <x v="4"/>
    <x v="14"/>
  </r>
  <r>
    <x v="0"/>
    <x v="0"/>
    <s v="USD"/>
    <n v="1373203482"/>
    <n v="1368019482"/>
    <b v="0"/>
    <n v="26"/>
    <b v="1"/>
    <s v="music/indie rock"/>
    <n v="1.27"/>
    <n v="48.846153846153847"/>
    <x v="4"/>
    <x v="14"/>
  </r>
  <r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0"/>
    <x v="0"/>
    <s v="USD"/>
    <n v="1324789200"/>
    <n v="1321649321"/>
    <b v="0"/>
    <n v="77"/>
    <b v="1"/>
    <s v="music/indie rock"/>
    <n v="1.2362"/>
    <n v="80.272727272727266"/>
    <x v="4"/>
    <x v="14"/>
  </r>
  <r>
    <x v="0"/>
    <x v="0"/>
    <s v="USD"/>
    <n v="1403326740"/>
    <n v="1400106171"/>
    <b v="0"/>
    <n v="50"/>
    <b v="1"/>
    <s v="music/indie rock"/>
    <n v="1.0840000000000001"/>
    <n v="54.2"/>
    <x v="4"/>
    <x v="14"/>
  </r>
  <r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0"/>
    <x v="0"/>
    <s v="USD"/>
    <n v="1362955108"/>
    <n v="1360366708"/>
    <b v="0"/>
    <n v="96"/>
    <b v="1"/>
    <s v="music/indie rock"/>
    <n v="1.107"/>
    <n v="115.3125"/>
    <x v="4"/>
    <x v="14"/>
  </r>
  <r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2"/>
    <x v="7"/>
    <s v="HKD"/>
    <n v="1480863887"/>
    <n v="1478268287"/>
    <b v="0"/>
    <n v="0"/>
    <b v="0"/>
    <s v="photography/people"/>
    <n v="0"/>
    <n v="0"/>
    <x v="8"/>
    <x v="31"/>
  </r>
  <r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2"/>
    <x v="1"/>
    <s v="GBP"/>
    <n v="1457947483"/>
    <n v="1455359083"/>
    <b v="0"/>
    <n v="1"/>
    <b v="0"/>
    <s v="photography/people"/>
    <n v="5.0000000000000001E-4"/>
    <n v="1"/>
    <x v="8"/>
    <x v="31"/>
  </r>
  <r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2"/>
    <x v="0"/>
    <s v="USD"/>
    <n v="1440094742"/>
    <n v="1437502742"/>
    <b v="0"/>
    <n v="1"/>
    <b v="0"/>
    <s v="photography/people"/>
    <n v="4.1666666666666666E-3"/>
    <n v="25"/>
    <x v="8"/>
    <x v="31"/>
  </r>
  <r>
    <x v="2"/>
    <x v="0"/>
    <s v="USD"/>
    <n v="1481473208"/>
    <n v="1478881208"/>
    <b v="0"/>
    <n v="1"/>
    <b v="0"/>
    <s v="photography/people"/>
    <n v="0.01"/>
    <n v="50"/>
    <x v="8"/>
    <x v="31"/>
  </r>
  <r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2"/>
    <x v="0"/>
    <s v="USD"/>
    <n v="1424229991"/>
    <n v="1421637991"/>
    <b v="0"/>
    <n v="2"/>
    <b v="0"/>
    <s v="photography/people"/>
    <n v="1.3333333333333333E-3"/>
    <n v="1"/>
    <x v="8"/>
    <x v="31"/>
  </r>
  <r>
    <x v="2"/>
    <x v="1"/>
    <s v="GBP"/>
    <n v="1450706837"/>
    <n v="1448114837"/>
    <b v="0"/>
    <n v="0"/>
    <b v="0"/>
    <s v="photography/people"/>
    <n v="0"/>
    <n v="0"/>
    <x v="8"/>
    <x v="31"/>
  </r>
  <r>
    <x v="2"/>
    <x v="0"/>
    <s v="USD"/>
    <n v="1481072942"/>
    <n v="1475885342"/>
    <b v="0"/>
    <n v="0"/>
    <b v="0"/>
    <s v="photography/people"/>
    <n v="0"/>
    <n v="0"/>
    <x v="8"/>
    <x v="31"/>
  </r>
  <r>
    <x v="2"/>
    <x v="5"/>
    <s v="CAD"/>
    <n v="1437082736"/>
    <n v="1435354736"/>
    <b v="0"/>
    <n v="3"/>
    <b v="0"/>
    <s v="photography/people"/>
    <n v="7.8E-2"/>
    <n v="26"/>
    <x v="8"/>
    <x v="31"/>
  </r>
  <r>
    <x v="2"/>
    <x v="0"/>
    <s v="USD"/>
    <n v="1405021211"/>
    <n v="1402429211"/>
    <b v="0"/>
    <n v="0"/>
    <b v="0"/>
    <s v="photography/people"/>
    <n v="0"/>
    <n v="0"/>
    <x v="8"/>
    <x v="31"/>
  </r>
  <r>
    <x v="2"/>
    <x v="0"/>
    <s v="USD"/>
    <n v="1409091612"/>
    <n v="1406499612"/>
    <b v="0"/>
    <n v="0"/>
    <b v="0"/>
    <s v="photography/people"/>
    <n v="0"/>
    <n v="0"/>
    <x v="8"/>
    <x v="31"/>
  </r>
  <r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"/>
    <x v="5"/>
    <s v="CAD"/>
    <n v="1452120613"/>
    <n v="1449528613"/>
    <b v="0"/>
    <n v="25"/>
    <b v="0"/>
    <s v="photography/people"/>
    <n v="0.125"/>
    <n v="25"/>
    <x v="8"/>
    <x v="31"/>
  </r>
  <r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0"/>
    <x v="0"/>
    <s v="USD"/>
    <n v="1462564182"/>
    <n v="1459972182"/>
    <b v="0"/>
    <n v="3"/>
    <b v="1"/>
    <s v="technology/hardware"/>
    <n v="1.0249999999999999"/>
    <n v="205"/>
    <x v="2"/>
    <x v="30"/>
  </r>
  <r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0"/>
    <x v="0"/>
    <s v="USD"/>
    <n v="1338830395"/>
    <n v="1336238395"/>
    <b v="0"/>
    <n v="25"/>
    <b v="1"/>
    <s v="music/indie rock"/>
    <n v="1.1333333333333333"/>
    <n v="34"/>
    <x v="4"/>
    <x v="14"/>
  </r>
  <r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0"/>
    <x v="0"/>
    <s v="USD"/>
    <n v="1315457658"/>
    <n v="1312865658"/>
    <b v="0"/>
    <n v="25"/>
    <b v="1"/>
    <s v="music/indie rock"/>
    <n v="1.0353333333333334"/>
    <n v="62.12"/>
    <x v="4"/>
    <x v="14"/>
  </r>
  <r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0"/>
    <x v="0"/>
    <s v="USD"/>
    <n v="1317576973"/>
    <n v="1312392973"/>
    <b v="0"/>
    <n v="22"/>
    <b v="1"/>
    <s v="music/indie rock"/>
    <n v="1"/>
    <n v="113.63636363636364"/>
    <x v="4"/>
    <x v="14"/>
  </r>
  <r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0"/>
    <x v="0"/>
    <s v="USD"/>
    <n v="1322751735"/>
    <n v="1317564135"/>
    <b v="0"/>
    <n v="38"/>
    <b v="1"/>
    <s v="music/indie rock"/>
    <n v="1"/>
    <n v="78.94736842105263"/>
    <x v="4"/>
    <x v="14"/>
  </r>
  <r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0"/>
    <x v="0"/>
    <s v="USD"/>
    <n v="1304628648"/>
    <n v="1302036648"/>
    <b v="0"/>
    <n v="38"/>
    <b v="1"/>
    <s v="music/indie rock"/>
    <n v="1.36"/>
    <n v="35.789473684210527"/>
    <x v="4"/>
    <x v="14"/>
  </r>
  <r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0"/>
    <x v="0"/>
    <s v="USD"/>
    <n v="1369958400"/>
    <n v="1367286434"/>
    <b v="0"/>
    <n v="37"/>
    <b v="1"/>
    <s v="music/indie rock"/>
    <n v="1.2949999999999999"/>
    <n v="28"/>
    <x v="4"/>
    <x v="14"/>
  </r>
  <r>
    <x v="0"/>
    <x v="0"/>
    <s v="USD"/>
    <n v="1416542400"/>
    <n v="1415472953"/>
    <b v="0"/>
    <n v="99"/>
    <b v="1"/>
    <s v="music/indie rock"/>
    <n v="2.54"/>
    <n v="51.313131313131315"/>
    <x v="4"/>
    <x v="14"/>
  </r>
  <r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0"/>
    <x v="0"/>
    <s v="USD"/>
    <n v="1366064193"/>
    <n v="1364854593"/>
    <b v="0"/>
    <n v="11"/>
    <b v="1"/>
    <s v="music/indie rock"/>
    <n v="1"/>
    <n v="27.272727272727273"/>
    <x v="4"/>
    <x v="14"/>
  </r>
  <r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0"/>
    <x v="0"/>
    <s v="USD"/>
    <n v="1445921940"/>
    <n v="1444699549"/>
    <b v="0"/>
    <n v="35"/>
    <b v="1"/>
    <s v="music/indie rock"/>
    <n v="1.4775"/>
    <n v="50.657142857142858"/>
    <x v="4"/>
    <x v="14"/>
  </r>
  <r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"/>
    <x v="0"/>
    <s v="USD"/>
    <n v="1268636340"/>
    <n v="1263982307"/>
    <b v="0"/>
    <n v="5"/>
    <b v="0"/>
    <s v="games/video games"/>
    <n v="0.1"/>
    <n v="10"/>
    <x v="6"/>
    <x v="17"/>
  </r>
  <r>
    <x v="2"/>
    <x v="0"/>
    <s v="USD"/>
    <n v="1291093200"/>
    <n v="1286930435"/>
    <b v="0"/>
    <n v="5"/>
    <b v="0"/>
    <s v="games/video games"/>
    <n v="0.10454545454545454"/>
    <n v="23"/>
    <x v="6"/>
    <x v="17"/>
  </r>
  <r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"/>
    <x v="0"/>
    <s v="USD"/>
    <n v="1418080887"/>
    <n v="1415488887"/>
    <b v="0"/>
    <n v="2"/>
    <b v="0"/>
    <s v="games/video games"/>
    <n v="5.0000000000000001E-4"/>
    <n v="5"/>
    <x v="6"/>
    <x v="17"/>
  </r>
  <r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"/>
    <x v="5"/>
    <s v="CAD"/>
    <n v="1411324369"/>
    <n v="1406140369"/>
    <b v="0"/>
    <n v="1"/>
    <b v="0"/>
    <s v="games/video games"/>
    <n v="1.6666666666666668E-3"/>
    <n v="25"/>
    <x v="6"/>
    <x v="17"/>
  </r>
  <r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"/>
    <x v="0"/>
    <s v="USD"/>
    <n v="1436677091"/>
    <n v="1434085091"/>
    <b v="0"/>
    <n v="3"/>
    <b v="0"/>
    <s v="games/video games"/>
    <n v="0.05"/>
    <n v="8.3333333333333339"/>
    <x v="6"/>
    <x v="17"/>
  </r>
  <r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"/>
    <x v="0"/>
    <s v="USD"/>
    <n v="1303628340"/>
    <n v="1300328399"/>
    <b v="0"/>
    <n v="3"/>
    <b v="0"/>
    <s v="games/video games"/>
    <n v="1.6E-2"/>
    <n v="5.333333333333333"/>
    <x v="6"/>
    <x v="17"/>
  </r>
  <r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"/>
    <x v="0"/>
    <s v="USD"/>
    <n v="1415947159"/>
    <n v="1413351559"/>
    <b v="0"/>
    <n v="0"/>
    <b v="0"/>
    <s v="games/video games"/>
    <n v="0"/>
    <n v="0"/>
    <x v="6"/>
    <x v="17"/>
  </r>
  <r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"/>
    <x v="0"/>
    <s v="USD"/>
    <n v="1279738800"/>
    <n v="1275599812"/>
    <b v="0"/>
    <n v="5"/>
    <b v="0"/>
    <s v="games/video games"/>
    <n v="0.1125"/>
    <n v="45"/>
    <x v="6"/>
    <x v="17"/>
  </r>
  <r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"/>
    <x v="0"/>
    <s v="USD"/>
    <n v="1455207510"/>
    <n v="1453997910"/>
    <b v="0"/>
    <n v="1"/>
    <b v="0"/>
    <s v="games/video games"/>
    <n v="2.0000000000000001E-4"/>
    <n v="1"/>
    <x v="6"/>
    <x v="17"/>
  </r>
  <r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"/>
    <x v="1"/>
    <s v="GBP"/>
    <n v="1427992582"/>
    <n v="1425404182"/>
    <b v="0"/>
    <n v="2"/>
    <b v="0"/>
    <s v="games/video games"/>
    <n v="0.02"/>
    <n v="1"/>
    <x v="6"/>
    <x v="17"/>
  </r>
  <r>
    <x v="2"/>
    <x v="0"/>
    <s v="USD"/>
    <n v="1280534400"/>
    <n v="1277512556"/>
    <b v="0"/>
    <n v="0"/>
    <b v="0"/>
    <s v="games/video games"/>
    <n v="0"/>
    <n v="0"/>
    <x v="6"/>
    <x v="17"/>
  </r>
  <r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"/>
    <x v="0"/>
    <s v="USD"/>
    <n v="1390921827"/>
    <n v="1389193827"/>
    <b v="0"/>
    <n v="2"/>
    <b v="0"/>
    <s v="games/video games"/>
    <n v="8.0000000000000002E-3"/>
    <n v="1"/>
    <x v="6"/>
    <x v="17"/>
  </r>
  <r>
    <x v="2"/>
    <x v="1"/>
    <s v="GBP"/>
    <n v="1459443385"/>
    <n v="1456854985"/>
    <b v="0"/>
    <n v="5"/>
    <b v="0"/>
    <s v="games/video games"/>
    <n v="2.3E-2"/>
    <n v="23"/>
    <x v="6"/>
    <x v="17"/>
  </r>
  <r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"/>
    <x v="0"/>
    <s v="USD"/>
    <n v="1310837574"/>
    <n v="1308245574"/>
    <b v="0"/>
    <n v="2"/>
    <b v="0"/>
    <s v="games/video games"/>
    <n v="7.2222222222222219E-3"/>
    <n v="13"/>
    <x v="6"/>
    <x v="17"/>
  </r>
  <r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0"/>
    <x v="0"/>
    <s v="USD"/>
    <n v="1443040059"/>
    <n v="1440448059"/>
    <b v="0"/>
    <n v="13"/>
    <b v="1"/>
    <s v="music/rock"/>
    <n v="1.1575"/>
    <n v="35.615384615384613"/>
    <x v="4"/>
    <x v="11"/>
  </r>
  <r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0"/>
    <x v="0"/>
    <s v="USD"/>
    <n v="1417813618"/>
    <n v="1413922018"/>
    <b v="0"/>
    <n v="32"/>
    <b v="1"/>
    <s v="music/rock"/>
    <n v="1.466"/>
    <n v="91.625"/>
    <x v="4"/>
    <x v="11"/>
  </r>
  <r>
    <x v="0"/>
    <x v="0"/>
    <s v="USD"/>
    <n v="1347672937"/>
    <n v="1346463337"/>
    <b v="0"/>
    <n v="8"/>
    <b v="1"/>
    <s v="music/rock"/>
    <n v="1.2"/>
    <n v="22.5"/>
    <x v="4"/>
    <x v="11"/>
  </r>
  <r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0"/>
    <x v="0"/>
    <s v="USD"/>
    <n v="1488473351"/>
    <n v="1488214151"/>
    <b v="0"/>
    <n v="7"/>
    <b v="1"/>
    <s v="music/rock"/>
    <n v="1"/>
    <n v="21.857142857142858"/>
    <x v="4"/>
    <x v="11"/>
  </r>
  <r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0"/>
    <x v="0"/>
    <s v="USD"/>
    <n v="1429365320"/>
    <n v="1426773320"/>
    <b v="0"/>
    <n v="13"/>
    <b v="1"/>
    <s v="music/rock"/>
    <n v="1"/>
    <n v="76.92307692307692"/>
    <x v="4"/>
    <x v="11"/>
  </r>
  <r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0"/>
    <x v="0"/>
    <s v="USD"/>
    <n v="1469059986"/>
    <n v="1468455186"/>
    <b v="0"/>
    <n v="26"/>
    <b v="1"/>
    <s v="music/rock"/>
    <n v="2.5"/>
    <n v="67.307692307692307"/>
    <x v="4"/>
    <x v="11"/>
  </r>
  <r>
    <x v="0"/>
    <x v="0"/>
    <s v="USD"/>
    <n v="1430579509"/>
    <n v="1427987509"/>
    <b v="0"/>
    <n v="71"/>
    <b v="1"/>
    <s v="music/rock"/>
    <n v="1.2602"/>
    <n v="88.74647887323944"/>
    <x v="4"/>
    <x v="11"/>
  </r>
  <r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0"/>
    <x v="0"/>
    <s v="USD"/>
    <n v="1447434268"/>
    <n v="1443801868"/>
    <b v="0"/>
    <n v="78"/>
    <b v="1"/>
    <s v="music/rock"/>
    <n v="1.071842"/>
    <n v="68.707820512820518"/>
    <x v="4"/>
    <x v="11"/>
  </r>
  <r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0"/>
    <x v="0"/>
    <s v="USD"/>
    <n v="1384580373"/>
    <n v="1381984773"/>
    <b v="0"/>
    <n v="7"/>
    <b v="1"/>
    <s v="music/electronic music"/>
    <n v="1"/>
    <n v="285.71428571428572"/>
    <x v="4"/>
    <x v="15"/>
  </r>
  <r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0"/>
    <x v="0"/>
    <s v="USD"/>
    <n v="1397113140"/>
    <n v="1395168625"/>
    <b v="0"/>
    <n v="120"/>
    <b v="1"/>
    <s v="music/electronic music"/>
    <n v="1.956"/>
    <n v="40.75"/>
    <x v="4"/>
    <x v="15"/>
  </r>
  <r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0"/>
    <x v="0"/>
    <s v="USD"/>
    <n v="1431719379"/>
    <n v="1429127379"/>
    <b v="0"/>
    <n v="1"/>
    <b v="1"/>
    <s v="music/electronic music"/>
    <n v="2"/>
    <n v="10"/>
    <x v="4"/>
    <x v="15"/>
  </r>
  <r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0"/>
    <x v="0"/>
    <s v="USD"/>
    <n v="1423022400"/>
    <n v="1421436099"/>
    <b v="0"/>
    <n v="32"/>
    <b v="1"/>
    <s v="games/tabletop games"/>
    <n v="1.538"/>
    <n v="48.0625"/>
    <x v="6"/>
    <x v="32"/>
  </r>
  <r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0"/>
    <x v="0"/>
    <s v="USD"/>
    <n v="1311576600"/>
    <n v="1306219897"/>
    <b v="0"/>
    <n v="11"/>
    <b v="1"/>
    <s v="music/rock"/>
    <n v="1.85"/>
    <n v="50.454545454545453"/>
    <x v="4"/>
    <x v="11"/>
  </r>
  <r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0"/>
    <x v="0"/>
    <s v="USD"/>
    <n v="1340733600"/>
    <n v="1339098689"/>
    <b v="0"/>
    <n v="25"/>
    <b v="1"/>
    <s v="music/rock"/>
    <n v="1.0009999999999999"/>
    <n v="40.04"/>
    <x v="4"/>
    <x v="11"/>
  </r>
  <r>
    <x v="0"/>
    <x v="0"/>
    <s v="USD"/>
    <n v="1386372120"/>
    <n v="1382659060"/>
    <b v="0"/>
    <n v="25"/>
    <b v="1"/>
    <s v="music/rock"/>
    <n v="1.0740000000000001"/>
    <n v="64.44"/>
    <x v="4"/>
    <x v="11"/>
  </r>
  <r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0"/>
    <x v="0"/>
    <s v="USD"/>
    <n v="1335153600"/>
    <n v="1332199618"/>
    <b v="0"/>
    <n v="43"/>
    <b v="1"/>
    <s v="music/rock"/>
    <n v="1.728"/>
    <n v="100.46511627906976"/>
    <x v="4"/>
    <x v="11"/>
  </r>
  <r>
    <x v="0"/>
    <x v="0"/>
    <s v="USD"/>
    <n v="1334767476"/>
    <n v="1332175476"/>
    <b v="0"/>
    <n v="46"/>
    <b v="1"/>
    <s v="music/rock"/>
    <n v="1.072505"/>
    <n v="46.630652173913049"/>
    <x v="4"/>
    <x v="11"/>
  </r>
  <r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0"/>
    <x v="0"/>
    <s v="USD"/>
    <n v="1331697540"/>
    <n v="1328749249"/>
    <b v="0"/>
    <n v="19"/>
    <b v="1"/>
    <s v="music/rock"/>
    <n v="1.006"/>
    <n v="52.94736842105263"/>
    <x v="4"/>
    <x v="11"/>
  </r>
  <r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0"/>
    <x v="0"/>
    <s v="USD"/>
    <n v="1340904416"/>
    <n v="1339694816"/>
    <b v="0"/>
    <n v="7"/>
    <b v="1"/>
    <s v="music/rock"/>
    <n v="1.0125"/>
    <n v="115.71428571428571"/>
    <x v="4"/>
    <x v="11"/>
  </r>
  <r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0"/>
    <x v="0"/>
    <s v="USD"/>
    <n v="1336238743"/>
    <n v="1333646743"/>
    <b v="1"/>
    <n v="64"/>
    <b v="1"/>
    <s v="music/indie rock"/>
    <n v="1.026"/>
    <n v="40.078125"/>
    <x v="4"/>
    <x v="14"/>
  </r>
  <r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0"/>
    <x v="0"/>
    <s v="USD"/>
    <n v="1266210000"/>
    <n v="1263474049"/>
    <b v="1"/>
    <n v="22"/>
    <b v="1"/>
    <s v="music/indie rock"/>
    <n v="1.04"/>
    <n v="18.90909090909091"/>
    <x v="4"/>
    <x v="14"/>
  </r>
  <r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0"/>
    <x v="0"/>
    <s v="USD"/>
    <n v="1387072685"/>
    <n v="1384480685"/>
    <b v="1"/>
    <n v="77"/>
    <b v="1"/>
    <s v="music/indie rock"/>
    <n v="1.077"/>
    <n v="41.961038961038959"/>
    <x v="4"/>
    <x v="14"/>
  </r>
  <r>
    <x v="0"/>
    <x v="0"/>
    <s v="USD"/>
    <n v="1396463800"/>
    <n v="1393443400"/>
    <b v="1"/>
    <n v="89"/>
    <b v="1"/>
    <s v="music/indie rock"/>
    <n v="1.0866"/>
    <n v="61.044943820224717"/>
    <x v="4"/>
    <x v="14"/>
  </r>
  <r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3"/>
    <x v="0"/>
    <s v="USD"/>
    <n v="1490033247"/>
    <n v="1489428447"/>
    <b v="0"/>
    <n v="4"/>
    <b v="0"/>
    <s v="food/small batch"/>
    <n v="0.48"/>
    <n v="30"/>
    <x v="7"/>
    <x v="33"/>
  </r>
  <r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3"/>
    <x v="0"/>
    <s v="USD"/>
    <n v="1490830331"/>
    <n v="1488241931"/>
    <b v="0"/>
    <n v="7"/>
    <b v="0"/>
    <s v="food/small batch"/>
    <n v="0.08"/>
    <n v="11.428571428571429"/>
    <x v="7"/>
    <x v="33"/>
  </r>
  <r>
    <x v="3"/>
    <x v="0"/>
    <s v="USD"/>
    <n v="1493571600"/>
    <n v="1489106948"/>
    <b v="0"/>
    <n v="1"/>
    <b v="0"/>
    <s v="food/small batch"/>
    <n v="7.1999999999999998E-3"/>
    <n v="108"/>
    <x v="7"/>
    <x v="33"/>
  </r>
  <r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1"/>
    <x v="0"/>
    <s v="USD"/>
    <n v="1436729504"/>
    <n v="1434137504"/>
    <b v="0"/>
    <n v="0"/>
    <b v="0"/>
    <s v="technology/web"/>
    <n v="0"/>
    <n v="0"/>
    <x v="2"/>
    <x v="7"/>
  </r>
  <r>
    <x v="1"/>
    <x v="0"/>
    <s v="USD"/>
    <n v="1412571600"/>
    <n v="1410799870"/>
    <b v="0"/>
    <n v="0"/>
    <b v="0"/>
    <s v="technology/web"/>
    <n v="0"/>
    <n v="0"/>
    <x v="2"/>
    <x v="7"/>
  </r>
  <r>
    <x v="1"/>
    <x v="0"/>
    <s v="USD"/>
    <n v="1452282420"/>
    <n v="1447962505"/>
    <b v="0"/>
    <n v="1"/>
    <b v="0"/>
    <s v="technology/web"/>
    <n v="0.03"/>
    <n v="300"/>
    <x v="2"/>
    <x v="7"/>
  </r>
  <r>
    <x v="1"/>
    <x v="5"/>
    <s v="CAD"/>
    <n v="1466789269"/>
    <n v="1464197269"/>
    <b v="0"/>
    <n v="1"/>
    <b v="0"/>
    <s v="technology/web"/>
    <n v="1E-3"/>
    <n v="1"/>
    <x v="2"/>
    <x v="7"/>
  </r>
  <r>
    <x v="1"/>
    <x v="0"/>
    <s v="USD"/>
    <n v="1427845140"/>
    <n v="1424822556"/>
    <b v="0"/>
    <n v="0"/>
    <b v="0"/>
    <s v="technology/web"/>
    <n v="0"/>
    <n v="0"/>
    <x v="2"/>
    <x v="7"/>
  </r>
  <r>
    <x v="1"/>
    <x v="0"/>
    <s v="USD"/>
    <n v="1476731431"/>
    <n v="1472843431"/>
    <b v="0"/>
    <n v="3"/>
    <b v="0"/>
    <s v="technology/web"/>
    <n v="6.4999999999999997E-4"/>
    <n v="13"/>
    <x v="2"/>
    <x v="7"/>
  </r>
  <r>
    <x v="1"/>
    <x v="0"/>
    <s v="USD"/>
    <n v="1472135676"/>
    <n v="1469543676"/>
    <b v="0"/>
    <n v="1"/>
    <b v="0"/>
    <s v="technology/web"/>
    <n v="1.4999999999999999E-2"/>
    <n v="15"/>
    <x v="2"/>
    <x v="7"/>
  </r>
  <r>
    <x v="1"/>
    <x v="0"/>
    <s v="USD"/>
    <n v="1456006938"/>
    <n v="1450822938"/>
    <b v="0"/>
    <n v="5"/>
    <b v="0"/>
    <s v="technology/web"/>
    <n v="3.8571428571428572E-3"/>
    <n v="54"/>
    <x v="2"/>
    <x v="7"/>
  </r>
  <r>
    <x v="1"/>
    <x v="11"/>
    <s v="SEK"/>
    <n v="1439318228"/>
    <n v="1436812628"/>
    <b v="0"/>
    <n v="0"/>
    <b v="0"/>
    <s v="technology/web"/>
    <n v="0"/>
    <n v="0"/>
    <x v="2"/>
    <x v="7"/>
  </r>
  <r>
    <x v="1"/>
    <x v="17"/>
    <s v="EUR"/>
    <n v="1483474370"/>
    <n v="1480882370"/>
    <b v="0"/>
    <n v="0"/>
    <b v="0"/>
    <s v="technology/web"/>
    <n v="0"/>
    <n v="0"/>
    <x v="2"/>
    <x v="7"/>
  </r>
  <r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1"/>
    <x v="0"/>
    <s v="USD"/>
    <n v="1433603552"/>
    <n v="1428419552"/>
    <b v="0"/>
    <n v="0"/>
    <b v="0"/>
    <s v="technology/web"/>
    <n v="0"/>
    <n v="0"/>
    <x v="2"/>
    <x v="7"/>
  </r>
  <r>
    <x v="1"/>
    <x v="0"/>
    <s v="USD"/>
    <n v="1429632822"/>
    <n v="1428596022"/>
    <b v="0"/>
    <n v="0"/>
    <b v="0"/>
    <s v="technology/web"/>
    <n v="0"/>
    <n v="0"/>
    <x v="2"/>
    <x v="7"/>
  </r>
  <r>
    <x v="1"/>
    <x v="0"/>
    <s v="USD"/>
    <n v="1420910460"/>
    <n v="1415726460"/>
    <b v="0"/>
    <n v="1"/>
    <b v="0"/>
    <s v="technology/web"/>
    <n v="7.1428571428571429E-4"/>
    <n v="25"/>
    <x v="2"/>
    <x v="7"/>
  </r>
  <r>
    <x v="1"/>
    <x v="2"/>
    <s v="AUD"/>
    <n v="1430604136"/>
    <n v="1428012136"/>
    <b v="0"/>
    <n v="2"/>
    <b v="0"/>
    <s v="technology/web"/>
    <n v="6.875E-3"/>
    <n v="27.5"/>
    <x v="2"/>
    <x v="7"/>
  </r>
  <r>
    <x v="1"/>
    <x v="9"/>
    <s v="EUR"/>
    <n v="1433530104"/>
    <n v="1430938104"/>
    <b v="0"/>
    <n v="0"/>
    <b v="0"/>
    <s v="technology/web"/>
    <n v="0"/>
    <n v="0"/>
    <x v="2"/>
    <x v="7"/>
  </r>
  <r>
    <x v="1"/>
    <x v="1"/>
    <s v="GBP"/>
    <n v="1445093578"/>
    <n v="1442501578"/>
    <b v="0"/>
    <n v="0"/>
    <b v="0"/>
    <s v="technology/web"/>
    <n v="0"/>
    <n v="0"/>
    <x v="2"/>
    <x v="7"/>
  </r>
  <r>
    <x v="1"/>
    <x v="1"/>
    <s v="GBP"/>
    <n v="1422664740"/>
    <n v="1417818036"/>
    <b v="0"/>
    <n v="0"/>
    <b v="0"/>
    <s v="technology/web"/>
    <n v="0"/>
    <n v="0"/>
    <x v="2"/>
    <x v="7"/>
  </r>
  <r>
    <x v="1"/>
    <x v="0"/>
    <s v="USD"/>
    <n v="1438616124"/>
    <n v="1433432124"/>
    <b v="0"/>
    <n v="3"/>
    <b v="0"/>
    <s v="technology/web"/>
    <n v="0.14680000000000001"/>
    <n v="367"/>
    <x v="2"/>
    <x v="7"/>
  </r>
  <r>
    <x v="1"/>
    <x v="5"/>
    <s v="CAD"/>
    <n v="1454864280"/>
    <n v="1452272280"/>
    <b v="0"/>
    <n v="1"/>
    <b v="0"/>
    <s v="technology/web"/>
    <n v="4.0000000000000002E-4"/>
    <n v="2"/>
    <x v="2"/>
    <x v="7"/>
  </r>
  <r>
    <x v="1"/>
    <x v="5"/>
    <s v="CAD"/>
    <n v="1462053600"/>
    <n v="1459975008"/>
    <b v="0"/>
    <n v="0"/>
    <b v="0"/>
    <s v="technology/web"/>
    <n v="0"/>
    <n v="0"/>
    <x v="2"/>
    <x v="7"/>
  </r>
  <r>
    <x v="1"/>
    <x v="0"/>
    <s v="USD"/>
    <n v="1418315470"/>
    <n v="1415723470"/>
    <b v="0"/>
    <n v="2"/>
    <b v="0"/>
    <s v="technology/web"/>
    <n v="0.2857142857142857"/>
    <n v="60"/>
    <x v="2"/>
    <x v="7"/>
  </r>
  <r>
    <x v="1"/>
    <x v="0"/>
    <s v="USD"/>
    <n v="1451348200"/>
    <n v="1447460200"/>
    <b v="0"/>
    <n v="0"/>
    <b v="0"/>
    <s v="technology/web"/>
    <n v="0"/>
    <n v="0"/>
    <x v="2"/>
    <x v="7"/>
  </r>
  <r>
    <x v="1"/>
    <x v="0"/>
    <s v="USD"/>
    <n v="1445898356"/>
    <n v="1441146356"/>
    <b v="0"/>
    <n v="0"/>
    <b v="0"/>
    <s v="technology/web"/>
    <n v="0"/>
    <n v="0"/>
    <x v="2"/>
    <x v="7"/>
  </r>
  <r>
    <x v="1"/>
    <x v="13"/>
    <s v="EUR"/>
    <n v="1453071600"/>
    <n v="1449596425"/>
    <b v="0"/>
    <n v="0"/>
    <b v="0"/>
    <s v="technology/web"/>
    <n v="0"/>
    <n v="0"/>
    <x v="2"/>
    <x v="7"/>
  </r>
  <r>
    <x v="1"/>
    <x v="1"/>
    <s v="GBP"/>
    <n v="1445431533"/>
    <n v="1442839533"/>
    <b v="0"/>
    <n v="27"/>
    <b v="0"/>
    <s v="technology/web"/>
    <n v="0.1052"/>
    <n v="97.407407407407405"/>
    <x v="2"/>
    <x v="7"/>
  </r>
  <r>
    <x v="1"/>
    <x v="0"/>
    <s v="USD"/>
    <n v="1461622616"/>
    <n v="1456442216"/>
    <b v="0"/>
    <n v="14"/>
    <b v="0"/>
    <s v="technology/web"/>
    <n v="1.34E-2"/>
    <n v="47.857142857142854"/>
    <x v="2"/>
    <x v="7"/>
  </r>
  <r>
    <x v="1"/>
    <x v="0"/>
    <s v="USD"/>
    <n v="1429028365"/>
    <n v="1425143965"/>
    <b v="0"/>
    <n v="2"/>
    <b v="0"/>
    <s v="technology/web"/>
    <n v="2.5000000000000001E-3"/>
    <n v="50"/>
    <x v="2"/>
    <x v="7"/>
  </r>
  <r>
    <x v="1"/>
    <x v="0"/>
    <s v="USD"/>
    <n v="1455132611"/>
    <n v="1452540611"/>
    <b v="0"/>
    <n v="0"/>
    <b v="0"/>
    <s v="technology/web"/>
    <n v="0"/>
    <n v="0"/>
    <x v="2"/>
    <x v="7"/>
  </r>
  <r>
    <x v="1"/>
    <x v="0"/>
    <s v="USD"/>
    <n v="1418877141"/>
    <n v="1416285141"/>
    <b v="0"/>
    <n v="4"/>
    <b v="0"/>
    <s v="technology/web"/>
    <n v="3.2799999999999999E-3"/>
    <n v="20.5"/>
    <x v="2"/>
    <x v="7"/>
  </r>
  <r>
    <x v="1"/>
    <x v="0"/>
    <s v="USD"/>
    <n v="1435257596"/>
    <n v="1432665596"/>
    <b v="0"/>
    <n v="0"/>
    <b v="0"/>
    <s v="technology/web"/>
    <n v="0"/>
    <n v="0"/>
    <x v="2"/>
    <x v="7"/>
  </r>
  <r>
    <x v="1"/>
    <x v="2"/>
    <s v="AUD"/>
    <n v="1429839571"/>
    <n v="1427247571"/>
    <b v="0"/>
    <n v="6"/>
    <b v="0"/>
    <s v="technology/web"/>
    <n v="3.272727272727273E-2"/>
    <n v="30"/>
    <x v="2"/>
    <x v="7"/>
  </r>
  <r>
    <x v="1"/>
    <x v="11"/>
    <s v="SEK"/>
    <n v="1440863624"/>
    <n v="1438271624"/>
    <b v="0"/>
    <n v="1"/>
    <b v="0"/>
    <s v="technology/web"/>
    <n v="5.8823529411764708E-5"/>
    <n v="50"/>
    <x v="2"/>
    <x v="7"/>
  </r>
  <r>
    <x v="1"/>
    <x v="0"/>
    <s v="USD"/>
    <n v="1423772060"/>
    <n v="1421180060"/>
    <b v="0"/>
    <n v="1"/>
    <b v="0"/>
    <s v="technology/web"/>
    <n v="4.5454545454545455E-4"/>
    <n v="10"/>
    <x v="2"/>
    <x v="7"/>
  </r>
  <r>
    <x v="1"/>
    <x v="0"/>
    <s v="USD"/>
    <n v="1473451437"/>
    <n v="1470859437"/>
    <b v="0"/>
    <n v="0"/>
    <b v="0"/>
    <s v="technology/web"/>
    <n v="0"/>
    <n v="0"/>
    <x v="2"/>
    <x v="7"/>
  </r>
  <r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1"/>
    <x v="5"/>
    <s v="CAD"/>
    <n v="1480110783"/>
    <n v="1477515183"/>
    <b v="0"/>
    <n v="0"/>
    <b v="0"/>
    <s v="technology/web"/>
    <n v="0"/>
    <n v="0"/>
    <x v="2"/>
    <x v="7"/>
  </r>
  <r>
    <x v="1"/>
    <x v="0"/>
    <s v="USD"/>
    <n v="1440548330"/>
    <n v="1438042730"/>
    <b v="0"/>
    <n v="0"/>
    <b v="0"/>
    <s v="technology/web"/>
    <n v="0"/>
    <n v="0"/>
    <x v="2"/>
    <x v="7"/>
  </r>
  <r>
    <x v="1"/>
    <x v="0"/>
    <s v="USD"/>
    <n v="1444004616"/>
    <n v="1440116616"/>
    <b v="0"/>
    <n v="0"/>
    <b v="0"/>
    <s v="technology/web"/>
    <n v="0"/>
    <n v="0"/>
    <x v="2"/>
    <x v="7"/>
  </r>
  <r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1"/>
    <x v="0"/>
    <s v="USD"/>
    <n v="1438662603"/>
    <n v="1436502603"/>
    <b v="0"/>
    <n v="2"/>
    <b v="0"/>
    <s v="technology/web"/>
    <n v="2.5000000000000001E-2"/>
    <n v="37.5"/>
    <x v="2"/>
    <x v="7"/>
  </r>
  <r>
    <x v="1"/>
    <x v="4"/>
    <s v="NZD"/>
    <n v="1424568107"/>
    <n v="1421976107"/>
    <b v="0"/>
    <n v="3"/>
    <b v="0"/>
    <s v="technology/web"/>
    <n v="4.3499999999999997E-2"/>
    <n v="145"/>
    <x v="2"/>
    <x v="7"/>
  </r>
  <r>
    <x v="1"/>
    <x v="0"/>
    <s v="USD"/>
    <n v="1415932643"/>
    <n v="1413337043"/>
    <b v="0"/>
    <n v="8"/>
    <b v="0"/>
    <s v="technology/web"/>
    <n v="8.0000000000000002E-3"/>
    <n v="1"/>
    <x v="2"/>
    <x v="7"/>
  </r>
  <r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1"/>
    <x v="5"/>
    <s v="CAD"/>
    <n v="1420920424"/>
    <n v="1415736424"/>
    <b v="0"/>
    <n v="0"/>
    <b v="0"/>
    <s v="technology/web"/>
    <n v="0"/>
    <n v="0"/>
    <x v="2"/>
    <x v="7"/>
  </r>
  <r>
    <x v="1"/>
    <x v="0"/>
    <s v="USD"/>
    <n v="1469199740"/>
    <n v="1465311740"/>
    <b v="0"/>
    <n v="3"/>
    <b v="0"/>
    <s v="technology/web"/>
    <n v="6.8399999999999997E-3"/>
    <n v="342"/>
    <x v="2"/>
    <x v="7"/>
  </r>
  <r>
    <x v="1"/>
    <x v="0"/>
    <s v="USD"/>
    <n v="1421350140"/>
    <n v="1418761759"/>
    <b v="0"/>
    <n v="8"/>
    <b v="0"/>
    <s v="technology/web"/>
    <n v="1.2513513513513513E-2"/>
    <n v="57.875"/>
    <x v="2"/>
    <x v="7"/>
  </r>
  <r>
    <x v="1"/>
    <x v="6"/>
    <s v="EUR"/>
    <n v="1437861540"/>
    <n v="1435160452"/>
    <b v="0"/>
    <n v="1"/>
    <b v="0"/>
    <s v="technology/web"/>
    <n v="1.8749999999999999E-3"/>
    <n v="30"/>
    <x v="2"/>
    <x v="7"/>
  </r>
  <r>
    <x v="1"/>
    <x v="2"/>
    <s v="AUD"/>
    <n v="1420352264"/>
    <n v="1416896264"/>
    <b v="0"/>
    <n v="0"/>
    <b v="0"/>
    <s v="technology/web"/>
    <n v="0"/>
    <n v="0"/>
    <x v="2"/>
    <x v="7"/>
  </r>
  <r>
    <x v="1"/>
    <x v="0"/>
    <s v="USD"/>
    <n v="1427825044"/>
    <n v="1425236644"/>
    <b v="0"/>
    <n v="1"/>
    <b v="0"/>
    <s v="technology/web"/>
    <n v="1.25E-3"/>
    <n v="25"/>
    <x v="2"/>
    <x v="7"/>
  </r>
  <r>
    <x v="1"/>
    <x v="0"/>
    <s v="USD"/>
    <n v="1446087223"/>
    <n v="1443495223"/>
    <b v="0"/>
    <n v="0"/>
    <b v="0"/>
    <s v="technology/web"/>
    <n v="0"/>
    <n v="0"/>
    <x v="2"/>
    <x v="7"/>
  </r>
  <r>
    <x v="1"/>
    <x v="0"/>
    <s v="USD"/>
    <n v="1439048017"/>
    <n v="1436456017"/>
    <b v="0"/>
    <n v="1"/>
    <b v="0"/>
    <s v="technology/web"/>
    <n v="5.0000000000000001E-4"/>
    <n v="50"/>
    <x v="2"/>
    <x v="7"/>
  </r>
  <r>
    <x v="1"/>
    <x v="17"/>
    <s v="EUR"/>
    <n v="1424940093"/>
    <n v="1422348093"/>
    <b v="0"/>
    <n v="2"/>
    <b v="0"/>
    <s v="technology/web"/>
    <n v="5.9999999999999995E-4"/>
    <n v="1.5"/>
    <x v="2"/>
    <x v="7"/>
  </r>
  <r>
    <x v="1"/>
    <x v="0"/>
    <s v="USD"/>
    <n v="1484038620"/>
    <n v="1481597687"/>
    <b v="0"/>
    <n v="0"/>
    <b v="0"/>
    <s v="technology/web"/>
    <n v="0"/>
    <n v="0"/>
    <x v="2"/>
    <x v="7"/>
  </r>
  <r>
    <x v="1"/>
    <x v="16"/>
    <s v="CHF"/>
    <n v="1444940558"/>
    <n v="1442348558"/>
    <b v="0"/>
    <n v="1"/>
    <b v="0"/>
    <s v="technology/web"/>
    <n v="2E-3"/>
    <n v="10"/>
    <x v="2"/>
    <x v="7"/>
  </r>
  <r>
    <x v="1"/>
    <x v="0"/>
    <s v="USD"/>
    <n v="1420233256"/>
    <n v="1417641256"/>
    <b v="0"/>
    <n v="0"/>
    <b v="0"/>
    <s v="technology/web"/>
    <n v="0"/>
    <n v="0"/>
    <x v="2"/>
    <x v="7"/>
  </r>
  <r>
    <x v="1"/>
    <x v="0"/>
    <s v="USD"/>
    <n v="1435874384"/>
    <n v="1433282384"/>
    <b v="0"/>
    <n v="0"/>
    <b v="0"/>
    <s v="technology/web"/>
    <n v="0"/>
    <n v="0"/>
    <x v="2"/>
    <x v="7"/>
  </r>
  <r>
    <x v="1"/>
    <x v="11"/>
    <s v="SEK"/>
    <n v="1418934506"/>
    <n v="1415910506"/>
    <b v="0"/>
    <n v="0"/>
    <b v="0"/>
    <s v="technology/web"/>
    <n v="0"/>
    <n v="0"/>
    <x v="2"/>
    <x v="7"/>
  </r>
  <r>
    <x v="1"/>
    <x v="2"/>
    <s v="AUD"/>
    <n v="1460615164"/>
    <n v="1458023164"/>
    <b v="0"/>
    <n v="0"/>
    <b v="0"/>
    <s v="technology/web"/>
    <n v="0"/>
    <n v="0"/>
    <x v="2"/>
    <x v="7"/>
  </r>
  <r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"/>
    <x v="0"/>
    <s v="USD"/>
    <n v="1431533931"/>
    <n v="1428941931"/>
    <b v="0"/>
    <n v="1"/>
    <b v="0"/>
    <s v="food/food trucks"/>
    <n v="4.3333333333333331E-3"/>
    <n v="52"/>
    <x v="7"/>
    <x v="19"/>
  </r>
  <r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"/>
    <x v="0"/>
    <s v="USD"/>
    <n v="1451782607"/>
    <n v="1449190607"/>
    <b v="0"/>
    <n v="0"/>
    <b v="0"/>
    <s v="food/food trucks"/>
    <n v="0"/>
    <n v="0"/>
    <x v="7"/>
    <x v="19"/>
  </r>
  <r>
    <x v="2"/>
    <x v="0"/>
    <s v="USD"/>
    <n v="1472911375"/>
    <n v="1471096975"/>
    <b v="0"/>
    <n v="20"/>
    <b v="0"/>
    <s v="food/food trucks"/>
    <n v="0.22520000000000001"/>
    <n v="56.3"/>
    <x v="7"/>
    <x v="19"/>
  </r>
  <r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"/>
    <x v="0"/>
    <s v="USD"/>
    <n v="1415247757"/>
    <n v="1412652157"/>
    <b v="0"/>
    <n v="2"/>
    <b v="0"/>
    <s v="food/food trucks"/>
    <n v="2E-3"/>
    <n v="15"/>
    <x v="7"/>
    <x v="19"/>
  </r>
  <r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"/>
    <x v="2"/>
    <s v="AUD"/>
    <n v="1441619275"/>
    <n v="1439027275"/>
    <b v="0"/>
    <n v="0"/>
    <b v="0"/>
    <s v="food/food trucks"/>
    <n v="0"/>
    <n v="0"/>
    <x v="7"/>
    <x v="19"/>
  </r>
  <r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"/>
    <x v="6"/>
    <s v="EUR"/>
    <n v="1480185673"/>
    <n v="1476294073"/>
    <b v="0"/>
    <n v="0"/>
    <b v="0"/>
    <s v="food/food trucks"/>
    <n v="0"/>
    <n v="0"/>
    <x v="7"/>
    <x v="19"/>
  </r>
  <r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"/>
    <x v="0"/>
    <s v="USD"/>
    <n v="1426345200"/>
    <n v="1421343743"/>
    <b v="0"/>
    <n v="1"/>
    <b v="0"/>
    <s v="food/food trucks"/>
    <n v="2.5000000000000001E-4"/>
    <n v="5"/>
    <x v="7"/>
    <x v="19"/>
  </r>
  <r>
    <x v="2"/>
    <x v="0"/>
    <s v="USD"/>
    <n v="1407705187"/>
    <n v="1405113187"/>
    <b v="0"/>
    <n v="0"/>
    <b v="0"/>
    <s v="food/food trucks"/>
    <n v="0"/>
    <n v="0"/>
    <x v="7"/>
    <x v="19"/>
  </r>
  <r>
    <x v="2"/>
    <x v="0"/>
    <s v="USD"/>
    <n v="1427225644"/>
    <n v="1422045244"/>
    <b v="0"/>
    <n v="5"/>
    <b v="0"/>
    <s v="food/food trucks"/>
    <n v="2.0000000000000001E-4"/>
    <n v="1"/>
    <x v="7"/>
    <x v="19"/>
  </r>
  <r>
    <x v="2"/>
    <x v="0"/>
    <s v="USD"/>
    <n v="1424281389"/>
    <n v="1419097389"/>
    <b v="0"/>
    <n v="0"/>
    <b v="0"/>
    <s v="food/food trucks"/>
    <n v="0"/>
    <n v="0"/>
    <x v="7"/>
    <x v="19"/>
  </r>
  <r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"/>
    <x v="0"/>
    <s v="USD"/>
    <n v="1424536196"/>
    <n v="1421944196"/>
    <b v="0"/>
    <n v="1"/>
    <b v="0"/>
    <s v="food/food trucks"/>
    <n v="1.6666666666666666E-4"/>
    <n v="1"/>
    <x v="7"/>
    <x v="19"/>
  </r>
  <r>
    <x v="2"/>
    <x v="0"/>
    <s v="USD"/>
    <n v="1426091036"/>
    <n v="1423502636"/>
    <b v="0"/>
    <n v="1"/>
    <b v="0"/>
    <s v="food/food trucks"/>
    <n v="2E-3"/>
    <n v="1"/>
    <x v="7"/>
    <x v="19"/>
  </r>
  <r>
    <x v="2"/>
    <x v="0"/>
    <s v="USD"/>
    <n v="1420044890"/>
    <n v="1417452890"/>
    <b v="0"/>
    <n v="1"/>
    <b v="0"/>
    <s v="food/food trucks"/>
    <n v="1.3333333333333334E-4"/>
    <n v="8"/>
    <x v="7"/>
    <x v="19"/>
  </r>
  <r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"/>
    <x v="0"/>
    <s v="USD"/>
    <n v="1464386640"/>
    <n v="1463090149"/>
    <b v="0"/>
    <n v="1"/>
    <b v="0"/>
    <s v="food/food trucks"/>
    <n v="2.8571428571428574E-4"/>
    <n v="1"/>
    <x v="7"/>
    <x v="19"/>
  </r>
  <r>
    <x v="2"/>
    <x v="0"/>
    <s v="USD"/>
    <n v="1439006692"/>
    <n v="1433822692"/>
    <b v="0"/>
    <n v="0"/>
    <b v="0"/>
    <s v="food/food trucks"/>
    <n v="0"/>
    <n v="0"/>
    <x v="7"/>
    <x v="19"/>
  </r>
  <r>
    <x v="2"/>
    <x v="0"/>
    <s v="USD"/>
    <n v="1458715133"/>
    <n v="1455262733"/>
    <b v="0"/>
    <n v="1"/>
    <b v="0"/>
    <s v="food/food trucks"/>
    <n v="2.0000000000000002E-5"/>
    <n v="1"/>
    <x v="7"/>
    <x v="19"/>
  </r>
  <r>
    <x v="2"/>
    <x v="0"/>
    <s v="USD"/>
    <n v="1426182551"/>
    <n v="1423594151"/>
    <b v="0"/>
    <n v="1"/>
    <b v="0"/>
    <s v="food/food trucks"/>
    <n v="2.8571428571428571E-5"/>
    <n v="1"/>
    <x v="7"/>
    <x v="19"/>
  </r>
  <r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"/>
    <x v="0"/>
    <s v="USD"/>
    <n v="1467080613"/>
    <n v="1461896613"/>
    <b v="0"/>
    <n v="2"/>
    <b v="0"/>
    <s v="food/food trucks"/>
    <n v="2.0000000000000002E-5"/>
    <n v="1"/>
    <x v="7"/>
    <x v="19"/>
  </r>
  <r>
    <x v="2"/>
    <x v="0"/>
    <s v="USD"/>
    <n v="1425791697"/>
    <n v="1423199697"/>
    <b v="0"/>
    <n v="2"/>
    <b v="0"/>
    <s v="food/food trucks"/>
    <n v="1.4285714285714287E-4"/>
    <n v="1"/>
    <x v="7"/>
    <x v="19"/>
  </r>
  <r>
    <x v="2"/>
    <x v="0"/>
    <s v="USD"/>
    <n v="1456608943"/>
    <n v="1454016943"/>
    <b v="0"/>
    <n v="0"/>
    <b v="0"/>
    <s v="food/food trucks"/>
    <n v="0"/>
    <n v="0"/>
    <x v="7"/>
    <x v="19"/>
  </r>
  <r>
    <x v="2"/>
    <x v="0"/>
    <s v="USD"/>
    <n v="1438662474"/>
    <n v="1435206474"/>
    <b v="0"/>
    <n v="2"/>
    <b v="0"/>
    <s v="food/food trucks"/>
    <n v="1.2999999999999999E-3"/>
    <n v="13"/>
    <x v="7"/>
    <x v="19"/>
  </r>
  <r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"/>
    <x v="0"/>
    <s v="USD"/>
    <n v="1426615200"/>
    <n v="1422400188"/>
    <b v="0"/>
    <n v="0"/>
    <b v="0"/>
    <s v="food/food trucks"/>
    <n v="0"/>
    <n v="0"/>
    <x v="7"/>
    <x v="19"/>
  </r>
  <r>
    <x v="2"/>
    <x v="0"/>
    <s v="USD"/>
    <n v="1449529062"/>
    <n v="1444341462"/>
    <b v="0"/>
    <n v="1"/>
    <b v="0"/>
    <s v="food/food trucks"/>
    <n v="3.3333333333333335E-3"/>
    <n v="50"/>
    <x v="7"/>
    <x v="19"/>
  </r>
  <r>
    <x v="2"/>
    <x v="0"/>
    <s v="USD"/>
    <n v="1445197129"/>
    <n v="1442605129"/>
    <b v="0"/>
    <n v="0"/>
    <b v="0"/>
    <s v="food/food trucks"/>
    <n v="0"/>
    <n v="0"/>
    <x v="7"/>
    <x v="19"/>
  </r>
  <r>
    <x v="2"/>
    <x v="18"/>
    <s v="EUR"/>
    <n v="1455399313"/>
    <n v="1452807313"/>
    <b v="0"/>
    <n v="2"/>
    <b v="0"/>
    <s v="food/food trucks"/>
    <n v="2E-3"/>
    <n v="5"/>
    <x v="7"/>
    <x v="19"/>
  </r>
  <r>
    <x v="0"/>
    <x v="0"/>
    <s v="USD"/>
    <n v="1437627540"/>
    <n v="1435806054"/>
    <b v="0"/>
    <n v="109"/>
    <b v="1"/>
    <s v="food/small batch"/>
    <n v="1.0788"/>
    <n v="74.22935779816514"/>
    <x v="7"/>
    <x v="33"/>
  </r>
  <r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0"/>
    <x v="0"/>
    <s v="USD"/>
    <n v="1443242021"/>
    <n v="1440650021"/>
    <b v="0"/>
    <n v="115"/>
    <b v="1"/>
    <s v="food/small batch"/>
    <n v="1.728"/>
    <n v="75.130434782608702"/>
    <x v="7"/>
    <x v="33"/>
  </r>
  <r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0"/>
    <x v="0"/>
    <s v="USD"/>
    <n v="1472621760"/>
    <n v="1472110513"/>
    <b v="0"/>
    <n v="9"/>
    <b v="1"/>
    <s v="food/small batch"/>
    <n v="1.075"/>
    <n v="47.777777777777779"/>
    <x v="7"/>
    <x v="33"/>
  </r>
  <r>
    <x v="0"/>
    <x v="0"/>
    <s v="USD"/>
    <n v="1417321515"/>
    <n v="1414725915"/>
    <b v="0"/>
    <n v="120"/>
    <b v="1"/>
    <s v="food/small batch"/>
    <n v="1.08"/>
    <n v="90"/>
    <x v="7"/>
    <x v="33"/>
  </r>
  <r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0"/>
    <x v="0"/>
    <s v="USD"/>
    <n v="1451430000"/>
    <n v="1448914500"/>
    <b v="0"/>
    <n v="15"/>
    <b v="1"/>
    <s v="food/small batch"/>
    <n v="1.335"/>
    <n v="53.4"/>
    <x v="7"/>
    <x v="33"/>
  </r>
  <r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0"/>
    <x v="0"/>
    <s v="USD"/>
    <n v="1461177950"/>
    <n v="1458758750"/>
    <b v="0"/>
    <n v="16"/>
    <b v="1"/>
    <s v="food/small batch"/>
    <n v="1.82"/>
    <n v="34.125"/>
    <x v="7"/>
    <x v="33"/>
  </r>
  <r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0"/>
    <x v="0"/>
    <s v="USD"/>
    <n v="1317438000"/>
    <n v="1314577097"/>
    <b v="0"/>
    <n v="86"/>
    <b v="1"/>
    <s v="music/indie rock"/>
    <n v="1.038"/>
    <n v="90.523255813953483"/>
    <x v="4"/>
    <x v="14"/>
  </r>
  <r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0"/>
    <x v="0"/>
    <s v="USD"/>
    <n v="1366138800"/>
    <n v="1362710425"/>
    <b v="0"/>
    <n v="75"/>
    <b v="1"/>
    <s v="music/indie rock"/>
    <n v="1.1625000000000001"/>
    <n v="31"/>
    <x v="4"/>
    <x v="14"/>
  </r>
  <r>
    <x v="0"/>
    <x v="5"/>
    <s v="CAD"/>
    <n v="1443641340"/>
    <n v="1441143397"/>
    <b v="0"/>
    <n v="43"/>
    <b v="1"/>
    <s v="music/indie rock"/>
    <n v="1.111"/>
    <n v="51.674418604651166"/>
    <x v="4"/>
    <x v="14"/>
  </r>
  <r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0"/>
    <x v="0"/>
    <s v="USD"/>
    <n v="1368066453"/>
    <n v="1365474453"/>
    <b v="0"/>
    <n v="52"/>
    <b v="1"/>
    <s v="music/indie rock"/>
    <n v="1"/>
    <n v="48.07692307692308"/>
    <x v="4"/>
    <x v="14"/>
  </r>
  <r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0"/>
    <x v="0"/>
    <s v="USD"/>
    <n v="1327535392"/>
    <n v="1324079392"/>
    <b v="0"/>
    <n v="17"/>
    <b v="1"/>
    <s v="music/indie rock"/>
    <n v="1.28"/>
    <n v="37.647058823529413"/>
    <x v="4"/>
    <x v="14"/>
  </r>
  <r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0"/>
    <x v="0"/>
    <s v="USD"/>
    <n v="1352573869"/>
    <n v="1349978269"/>
    <b v="0"/>
    <n v="47"/>
    <b v="1"/>
    <s v="music/indie rock"/>
    <n v="1"/>
    <n v="42.553191489361701"/>
    <x v="4"/>
    <x v="14"/>
  </r>
  <r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0"/>
    <x v="0"/>
    <s v="USD"/>
    <n v="1444516084"/>
    <n v="1439332084"/>
    <b v="0"/>
    <n v="8"/>
    <b v="1"/>
    <s v="music/indie rock"/>
    <n v="1"/>
    <n v="250"/>
    <x v="4"/>
    <x v="14"/>
  </r>
  <r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0"/>
    <x v="0"/>
    <s v="USD"/>
    <n v="1312224383"/>
    <n v="1308336383"/>
    <b v="0"/>
    <n v="25"/>
    <b v="1"/>
    <s v="music/indie rock"/>
    <n v="1.0009999999999999"/>
    <n v="40.04"/>
    <x v="4"/>
    <x v="14"/>
  </r>
  <r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0"/>
    <x v="0"/>
    <s v="USD"/>
    <n v="1318463879"/>
    <n v="1315439879"/>
    <b v="0"/>
    <n v="41"/>
    <b v="1"/>
    <s v="music/indie rock"/>
    <n v="1.0325"/>
    <n v="50.365853658536587"/>
    <x v="4"/>
    <x v="14"/>
  </r>
  <r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0"/>
    <x v="0"/>
    <s v="USD"/>
    <n v="1368117239"/>
    <n v="1365525239"/>
    <b v="0"/>
    <n v="75"/>
    <b v="1"/>
    <s v="music/indie rock"/>
    <n v="1.3367142857142857"/>
    <n v="62.38"/>
    <x v="4"/>
    <x v="14"/>
  </r>
  <r>
    <x v="0"/>
    <x v="0"/>
    <s v="USD"/>
    <n v="1340429276"/>
    <n v="1335245276"/>
    <b v="0"/>
    <n v="16"/>
    <b v="1"/>
    <s v="music/indie rock"/>
    <n v="1.214"/>
    <n v="37.9375"/>
    <x v="4"/>
    <x v="14"/>
  </r>
  <r>
    <x v="0"/>
    <x v="0"/>
    <s v="USD"/>
    <n v="1295142660"/>
    <n v="1293739714"/>
    <b v="0"/>
    <n v="10"/>
    <b v="1"/>
    <s v="music/indie rock"/>
    <n v="1.032"/>
    <n v="51.6"/>
    <x v="4"/>
    <x v="14"/>
  </r>
  <r>
    <x v="0"/>
    <x v="0"/>
    <s v="USD"/>
    <n v="1339840740"/>
    <n v="1335397188"/>
    <b v="0"/>
    <n v="27"/>
    <b v="1"/>
    <s v="music/indie rock"/>
    <n v="1.25"/>
    <n v="27.777777777777779"/>
    <x v="4"/>
    <x v="14"/>
  </r>
  <r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0"/>
    <x v="0"/>
    <s v="USD"/>
    <n v="1364597692"/>
    <n v="1361577292"/>
    <b v="0"/>
    <n v="10"/>
    <b v="1"/>
    <s v="music/indie rock"/>
    <n v="1"/>
    <n v="600"/>
    <x v="4"/>
    <x v="14"/>
  </r>
  <r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0"/>
    <x v="0"/>
    <s v="USD"/>
    <n v="1422400387"/>
    <n v="1421190787"/>
    <b v="0"/>
    <n v="20"/>
    <b v="1"/>
    <s v="music/indie rock"/>
    <n v="1.056"/>
    <n v="52.8"/>
    <x v="4"/>
    <x v="14"/>
  </r>
  <r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"/>
    <x v="0"/>
    <s v="USD"/>
    <n v="1465333560"/>
    <n v="1462743308"/>
    <b v="0"/>
    <n v="0"/>
    <b v="0"/>
    <s v="food/restaurants"/>
    <n v="0"/>
    <n v="0"/>
    <x v="7"/>
    <x v="34"/>
  </r>
  <r>
    <x v="2"/>
    <x v="0"/>
    <s v="USD"/>
    <n v="1416014534"/>
    <n v="1413418934"/>
    <b v="0"/>
    <n v="0"/>
    <b v="0"/>
    <s v="food/restaurants"/>
    <n v="0"/>
    <n v="0"/>
    <x v="7"/>
    <x v="34"/>
  </r>
  <r>
    <x v="2"/>
    <x v="0"/>
    <s v="USD"/>
    <n v="1426292416"/>
    <n v="1423704016"/>
    <b v="0"/>
    <n v="0"/>
    <b v="0"/>
    <s v="food/restaurants"/>
    <n v="0"/>
    <n v="0"/>
    <x v="7"/>
    <x v="34"/>
  </r>
  <r>
    <x v="2"/>
    <x v="1"/>
    <s v="GBP"/>
    <n v="1443906000"/>
    <n v="1441955269"/>
    <b v="0"/>
    <n v="2"/>
    <b v="0"/>
    <s v="food/restaurants"/>
    <n v="6.0000000000000001E-3"/>
    <n v="15"/>
    <x v="7"/>
    <x v="34"/>
  </r>
  <r>
    <x v="2"/>
    <x v="0"/>
    <s v="USD"/>
    <n v="1431308704"/>
    <n v="1428716704"/>
    <b v="0"/>
    <n v="0"/>
    <b v="0"/>
    <s v="food/restaurants"/>
    <n v="0"/>
    <n v="0"/>
    <x v="7"/>
    <x v="34"/>
  </r>
  <r>
    <x v="2"/>
    <x v="0"/>
    <s v="USD"/>
    <n v="1408056634"/>
    <n v="1405464634"/>
    <b v="0"/>
    <n v="0"/>
    <b v="0"/>
    <s v="food/restaurants"/>
    <n v="0"/>
    <n v="0"/>
    <x v="7"/>
    <x v="34"/>
  </r>
  <r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"/>
    <x v="0"/>
    <s v="USD"/>
    <n v="1431647772"/>
    <n v="1426463772"/>
    <b v="0"/>
    <n v="2"/>
    <b v="0"/>
    <s v="food/restaurants"/>
    <n v="1.5E-3"/>
    <n v="37.5"/>
    <x v="7"/>
    <x v="34"/>
  </r>
  <r>
    <x v="2"/>
    <x v="1"/>
    <s v="GBP"/>
    <n v="1454323413"/>
    <n v="1451731413"/>
    <b v="0"/>
    <n v="0"/>
    <b v="0"/>
    <s v="food/restaurants"/>
    <n v="0"/>
    <n v="0"/>
    <x v="7"/>
    <x v="34"/>
  </r>
  <r>
    <x v="2"/>
    <x v="0"/>
    <s v="USD"/>
    <n v="1418504561"/>
    <n v="1417208561"/>
    <b v="0"/>
    <n v="0"/>
    <b v="0"/>
    <s v="food/restaurants"/>
    <n v="0"/>
    <n v="0"/>
    <x v="7"/>
    <x v="34"/>
  </r>
  <r>
    <x v="2"/>
    <x v="12"/>
    <s v="EUR"/>
    <n v="1488067789"/>
    <n v="1482883789"/>
    <b v="0"/>
    <n v="0"/>
    <b v="0"/>
    <s v="food/restaurants"/>
    <n v="0"/>
    <n v="0"/>
    <x v="7"/>
    <x v="34"/>
  </r>
  <r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"/>
    <x v="0"/>
    <s v="USD"/>
    <n v="1424635753"/>
    <n v="1422043753"/>
    <b v="0"/>
    <n v="12"/>
    <b v="0"/>
    <s v="food/restaurants"/>
    <n v="0.186"/>
    <n v="77.5"/>
    <x v="7"/>
    <x v="34"/>
  </r>
  <r>
    <x v="2"/>
    <x v="0"/>
    <s v="USD"/>
    <n v="1417279252"/>
    <n v="1414683652"/>
    <b v="0"/>
    <n v="0"/>
    <b v="0"/>
    <s v="food/restaurants"/>
    <n v="0"/>
    <n v="0"/>
    <x v="7"/>
    <x v="34"/>
  </r>
  <r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"/>
    <x v="0"/>
    <s v="USD"/>
    <n v="1415899228"/>
    <n v="1413303628"/>
    <b v="0"/>
    <n v="0"/>
    <b v="0"/>
    <s v="food/restaurants"/>
    <n v="0"/>
    <n v="0"/>
    <x v="7"/>
    <x v="34"/>
  </r>
  <r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"/>
    <x v="0"/>
    <s v="USD"/>
    <n v="1476559260"/>
    <n v="1472567085"/>
    <b v="0"/>
    <n v="0"/>
    <b v="0"/>
    <s v="food/restaurants"/>
    <n v="0"/>
    <n v="0"/>
    <x v="7"/>
    <x v="34"/>
  </r>
  <r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0"/>
    <x v="0"/>
    <s v="USD"/>
    <n v="1461336720"/>
    <n v="1459431960"/>
    <b v="0"/>
    <n v="27"/>
    <b v="1"/>
    <s v="music/classical music"/>
    <n v="1"/>
    <n v="185.18518518518519"/>
    <x v="4"/>
    <x v="35"/>
  </r>
  <r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0"/>
    <x v="0"/>
    <s v="USD"/>
    <n v="1340914571"/>
    <n v="1338322571"/>
    <b v="0"/>
    <n v="80"/>
    <b v="1"/>
    <s v="music/classical music"/>
    <n v="1.00325"/>
    <n v="100.325"/>
    <x v="4"/>
    <x v="35"/>
  </r>
  <r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0"/>
    <x v="0"/>
    <s v="USD"/>
    <n v="1429505400"/>
    <n v="1426711505"/>
    <b v="0"/>
    <n v="48"/>
    <b v="1"/>
    <s v="music/classical music"/>
    <n v="1"/>
    <n v="135.41666666666666"/>
    <x v="4"/>
    <x v="35"/>
  </r>
  <r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0"/>
    <x v="0"/>
    <s v="USD"/>
    <n v="1262325600"/>
    <n v="1257871712"/>
    <b v="0"/>
    <n v="14"/>
    <b v="1"/>
    <s v="music/classical music"/>
    <n v="1.05"/>
    <n v="150"/>
    <x v="4"/>
    <x v="35"/>
  </r>
  <r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0"/>
    <x v="0"/>
    <s v="USD"/>
    <n v="1321385820"/>
    <n v="1318539484"/>
    <b v="0"/>
    <n v="25"/>
    <b v="1"/>
    <s v="music/classical music"/>
    <n v="1.1125"/>
    <n v="35.6"/>
    <x v="4"/>
    <x v="35"/>
  </r>
  <r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1"/>
    <x v="5"/>
    <s v="CAD"/>
    <n v="1444740089"/>
    <n v="1442148089"/>
    <b v="0"/>
    <n v="0"/>
    <b v="0"/>
    <s v="food/food trucks"/>
    <n v="0"/>
    <n v="0"/>
    <x v="7"/>
    <x v="19"/>
  </r>
  <r>
    <x v="1"/>
    <x v="12"/>
    <s v="EUR"/>
    <n v="1476189339"/>
    <n v="1471005339"/>
    <b v="0"/>
    <n v="3"/>
    <b v="0"/>
    <s v="food/food trucks"/>
    <n v="7.4999999999999997E-3"/>
    <n v="25"/>
    <x v="7"/>
    <x v="19"/>
  </r>
  <r>
    <x v="1"/>
    <x v="0"/>
    <s v="USD"/>
    <n v="1438226451"/>
    <n v="1433042451"/>
    <b v="0"/>
    <n v="0"/>
    <b v="0"/>
    <s v="food/food trucks"/>
    <n v="0"/>
    <n v="0"/>
    <x v="7"/>
    <x v="19"/>
  </r>
  <r>
    <x v="1"/>
    <x v="5"/>
    <s v="CAD"/>
    <n v="1406854699"/>
    <n v="1404262699"/>
    <b v="0"/>
    <n v="0"/>
    <b v="0"/>
    <s v="food/food trucks"/>
    <n v="0"/>
    <n v="0"/>
    <x v="7"/>
    <x v="19"/>
  </r>
  <r>
    <x v="1"/>
    <x v="0"/>
    <s v="USD"/>
    <n v="1462827000"/>
    <n v="1457710589"/>
    <b v="0"/>
    <n v="1"/>
    <b v="0"/>
    <s v="food/food trucks"/>
    <n v="0.01"/>
    <n v="100"/>
    <x v="7"/>
    <x v="19"/>
  </r>
  <r>
    <x v="1"/>
    <x v="0"/>
    <s v="USD"/>
    <n v="1408663948"/>
    <n v="1406071948"/>
    <b v="0"/>
    <n v="0"/>
    <b v="0"/>
    <s v="food/food trucks"/>
    <n v="0"/>
    <n v="0"/>
    <x v="7"/>
    <x v="19"/>
  </r>
  <r>
    <x v="1"/>
    <x v="0"/>
    <s v="USD"/>
    <n v="1429823138"/>
    <n v="1427231138"/>
    <b v="0"/>
    <n v="2"/>
    <b v="0"/>
    <s v="food/food trucks"/>
    <n v="2.6666666666666666E-3"/>
    <n v="60"/>
    <x v="7"/>
    <x v="19"/>
  </r>
  <r>
    <x v="1"/>
    <x v="1"/>
    <s v="GBP"/>
    <n v="1472745594"/>
    <n v="1470153594"/>
    <b v="0"/>
    <n v="1"/>
    <b v="0"/>
    <s v="food/food trucks"/>
    <n v="5.0000000000000001E-3"/>
    <n v="50"/>
    <x v="7"/>
    <x v="19"/>
  </r>
  <r>
    <x v="1"/>
    <x v="0"/>
    <s v="USD"/>
    <n v="1442457112"/>
    <n v="1439865112"/>
    <b v="0"/>
    <n v="2"/>
    <b v="0"/>
    <s v="food/food trucks"/>
    <n v="2.2307692307692306E-2"/>
    <n v="72.5"/>
    <x v="7"/>
    <x v="19"/>
  </r>
  <r>
    <x v="1"/>
    <x v="0"/>
    <s v="USD"/>
    <n v="1486590035"/>
    <n v="1483998035"/>
    <b v="0"/>
    <n v="2"/>
    <b v="0"/>
    <s v="food/food trucks"/>
    <n v="8.4285714285714294E-3"/>
    <n v="29.5"/>
    <x v="7"/>
    <x v="19"/>
  </r>
  <r>
    <x v="1"/>
    <x v="2"/>
    <s v="AUD"/>
    <n v="1463645521"/>
    <n v="1458461521"/>
    <b v="0"/>
    <n v="4"/>
    <b v="0"/>
    <s v="food/food trucks"/>
    <n v="2.5000000000000001E-3"/>
    <n v="62.5"/>
    <x v="7"/>
    <x v="19"/>
  </r>
  <r>
    <x v="1"/>
    <x v="0"/>
    <s v="USD"/>
    <n v="1428893517"/>
    <n v="1426301517"/>
    <b v="0"/>
    <n v="0"/>
    <b v="0"/>
    <s v="food/food trucks"/>
    <n v="0"/>
    <n v="0"/>
    <x v="7"/>
    <x v="19"/>
  </r>
  <r>
    <x v="1"/>
    <x v="0"/>
    <s v="USD"/>
    <n v="1408803149"/>
    <n v="1404915149"/>
    <b v="0"/>
    <n v="0"/>
    <b v="0"/>
    <s v="food/food trucks"/>
    <n v="0"/>
    <n v="0"/>
    <x v="7"/>
    <x v="19"/>
  </r>
  <r>
    <x v="1"/>
    <x v="0"/>
    <s v="USD"/>
    <n v="1463600945"/>
    <n v="1461786545"/>
    <b v="0"/>
    <n v="0"/>
    <b v="0"/>
    <s v="food/food trucks"/>
    <n v="0"/>
    <n v="0"/>
    <x v="7"/>
    <x v="19"/>
  </r>
  <r>
    <x v="1"/>
    <x v="0"/>
    <s v="USD"/>
    <n v="1421030194"/>
    <n v="1418438194"/>
    <b v="0"/>
    <n v="0"/>
    <b v="0"/>
    <s v="food/food trucks"/>
    <n v="0"/>
    <n v="0"/>
    <x v="7"/>
    <x v="19"/>
  </r>
  <r>
    <x v="1"/>
    <x v="0"/>
    <s v="USD"/>
    <n v="1428707647"/>
    <n v="1424823247"/>
    <b v="0"/>
    <n v="0"/>
    <b v="0"/>
    <s v="food/food trucks"/>
    <n v="0"/>
    <n v="0"/>
    <x v="7"/>
    <x v="19"/>
  </r>
  <r>
    <x v="1"/>
    <x v="0"/>
    <s v="USD"/>
    <n v="1407181297"/>
    <n v="1405021297"/>
    <b v="0"/>
    <n v="0"/>
    <b v="0"/>
    <s v="food/food trucks"/>
    <n v="0"/>
    <n v="0"/>
    <x v="7"/>
    <x v="19"/>
  </r>
  <r>
    <x v="1"/>
    <x v="0"/>
    <s v="USD"/>
    <n v="1444410000"/>
    <n v="1440203579"/>
    <b v="0"/>
    <n v="0"/>
    <b v="0"/>
    <s v="food/food trucks"/>
    <n v="0"/>
    <n v="0"/>
    <x v="7"/>
    <x v="19"/>
  </r>
  <r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"/>
    <x v="0"/>
    <s v="USD"/>
    <n v="1447689898"/>
    <n v="1445094298"/>
    <b v="0"/>
    <n v="11"/>
    <b v="0"/>
    <s v="food/food trucks"/>
    <n v="0.106"/>
    <n v="48.18181818181818"/>
    <x v="7"/>
    <x v="19"/>
  </r>
  <r>
    <x v="2"/>
    <x v="0"/>
    <s v="USD"/>
    <n v="1477784634"/>
    <n v="1475192634"/>
    <b v="0"/>
    <n v="1"/>
    <b v="0"/>
    <s v="food/food trucks"/>
    <n v="1.1111111111111112E-5"/>
    <n v="1"/>
    <x v="7"/>
    <x v="19"/>
  </r>
  <r>
    <x v="2"/>
    <x v="0"/>
    <s v="USD"/>
    <n v="1426526880"/>
    <n v="1421346480"/>
    <b v="0"/>
    <n v="5"/>
    <b v="0"/>
    <s v="food/food trucks"/>
    <n v="5.0000000000000001E-3"/>
    <n v="1"/>
    <x v="7"/>
    <x v="19"/>
  </r>
  <r>
    <x v="2"/>
    <x v="0"/>
    <s v="USD"/>
    <n v="1434341369"/>
    <n v="1431749369"/>
    <b v="0"/>
    <n v="0"/>
    <b v="0"/>
    <s v="food/food trucks"/>
    <n v="0"/>
    <n v="0"/>
    <x v="7"/>
    <x v="19"/>
  </r>
  <r>
    <x v="2"/>
    <x v="0"/>
    <s v="USD"/>
    <n v="1404601632"/>
    <n v="1402009632"/>
    <b v="0"/>
    <n v="1"/>
    <b v="0"/>
    <s v="food/food trucks"/>
    <n v="1.6666666666666668E-3"/>
    <n v="50"/>
    <x v="7"/>
    <x v="19"/>
  </r>
  <r>
    <x v="2"/>
    <x v="1"/>
    <s v="GBP"/>
    <n v="1451030136"/>
    <n v="1448438136"/>
    <b v="0"/>
    <n v="1"/>
    <b v="0"/>
    <s v="food/food trucks"/>
    <n v="1.6666666666666668E-3"/>
    <n v="5"/>
    <x v="7"/>
    <x v="19"/>
  </r>
  <r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"/>
    <x v="8"/>
    <s v="DKK"/>
    <n v="1458733927"/>
    <n v="1456145527"/>
    <b v="0"/>
    <n v="1"/>
    <b v="0"/>
    <s v="food/food trucks"/>
    <n v="1E-4"/>
    <n v="5"/>
    <x v="7"/>
    <x v="19"/>
  </r>
  <r>
    <x v="2"/>
    <x v="2"/>
    <s v="AUD"/>
    <n v="1453817297"/>
    <n v="1453212497"/>
    <b v="0"/>
    <n v="0"/>
    <b v="0"/>
    <s v="food/food trucks"/>
    <n v="0"/>
    <n v="0"/>
    <x v="7"/>
    <x v="19"/>
  </r>
  <r>
    <x v="2"/>
    <x v="0"/>
    <s v="USD"/>
    <n v="1457901924"/>
    <n v="1452721524"/>
    <b v="0"/>
    <n v="2"/>
    <b v="0"/>
    <s v="food/food trucks"/>
    <n v="1.7333333333333333E-2"/>
    <n v="13"/>
    <x v="7"/>
    <x v="19"/>
  </r>
  <r>
    <x v="2"/>
    <x v="0"/>
    <s v="USD"/>
    <n v="1412536421"/>
    <n v="1409944421"/>
    <b v="0"/>
    <n v="1"/>
    <b v="0"/>
    <s v="food/food trucks"/>
    <n v="1.6666666666666668E-3"/>
    <n v="50"/>
    <x v="7"/>
    <x v="19"/>
  </r>
  <r>
    <x v="2"/>
    <x v="0"/>
    <s v="USD"/>
    <n v="1429993026"/>
    <n v="1427401026"/>
    <b v="0"/>
    <n v="0"/>
    <b v="0"/>
    <s v="food/food trucks"/>
    <n v="0"/>
    <n v="0"/>
    <x v="7"/>
    <x v="19"/>
  </r>
  <r>
    <x v="2"/>
    <x v="0"/>
    <s v="USD"/>
    <n v="1407453228"/>
    <n v="1404861228"/>
    <b v="0"/>
    <n v="1"/>
    <b v="0"/>
    <s v="food/food trucks"/>
    <n v="1.2500000000000001E-5"/>
    <n v="1"/>
    <x v="7"/>
    <x v="19"/>
  </r>
  <r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"/>
    <x v="0"/>
    <s v="USD"/>
    <n v="1443039001"/>
    <n v="1440447001"/>
    <b v="0"/>
    <n v="14"/>
    <b v="0"/>
    <s v="food/food trucks"/>
    <n v="0.39"/>
    <n v="83.571428571428569"/>
    <x v="7"/>
    <x v="19"/>
  </r>
  <r>
    <x v="2"/>
    <x v="0"/>
    <s v="USD"/>
    <n v="1407089147"/>
    <n v="1403201147"/>
    <b v="0"/>
    <n v="5"/>
    <b v="0"/>
    <s v="food/food trucks"/>
    <n v="9.9546510341776348E-3"/>
    <n v="18"/>
    <x v="7"/>
    <x v="19"/>
  </r>
  <r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0"/>
    <x v="0"/>
    <s v="USD"/>
    <n v="1398834000"/>
    <n v="1396371612"/>
    <b v="1"/>
    <n v="100"/>
    <b v="1"/>
    <s v="technology/space exploration"/>
    <n v="1.02"/>
    <n v="107.1"/>
    <x v="2"/>
    <x v="36"/>
  </r>
  <r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0"/>
    <x v="0"/>
    <s v="USD"/>
    <n v="1476579600"/>
    <n v="1474641914"/>
    <b v="0"/>
    <n v="50"/>
    <b v="1"/>
    <s v="technology/space exploration"/>
    <n v="1.873"/>
    <n v="37.46"/>
    <x v="2"/>
    <x v="36"/>
  </r>
  <r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"/>
    <x v="0"/>
    <s v="USD"/>
    <n v="1410811740"/>
    <n v="1409341863"/>
    <b v="0"/>
    <n v="1"/>
    <b v="0"/>
    <s v="technology/space exploration"/>
    <n v="0.01"/>
    <n v="15"/>
    <x v="2"/>
    <x v="36"/>
  </r>
  <r>
    <x v="2"/>
    <x v="12"/>
    <s v="EUR"/>
    <n v="1468565820"/>
    <n v="1465970108"/>
    <b v="0"/>
    <n v="0"/>
    <b v="0"/>
    <s v="technology/space exploration"/>
    <n v="0"/>
    <n v="0"/>
    <x v="2"/>
    <x v="36"/>
  </r>
  <r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1"/>
    <x v="5"/>
    <s v="CAD"/>
    <n v="1439533019"/>
    <n v="1436941019"/>
    <b v="0"/>
    <n v="3"/>
    <b v="0"/>
    <s v="technology/space exploration"/>
    <n v="1.44E-2"/>
    <n v="12"/>
    <x v="2"/>
    <x v="36"/>
  </r>
  <r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1"/>
    <x v="0"/>
    <s v="USD"/>
    <n v="1448388418"/>
    <n v="1443200818"/>
    <b v="0"/>
    <n v="5"/>
    <b v="0"/>
    <s v="technology/space exploration"/>
    <n v="9.5E-4"/>
    <n v="3.8"/>
    <x v="2"/>
    <x v="36"/>
  </r>
  <r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0"/>
    <x v="0"/>
    <s v="USD"/>
    <n v="1452387096"/>
    <n v="1447203096"/>
    <b v="0"/>
    <n v="11"/>
    <b v="1"/>
    <s v="technology/makerspaces"/>
    <n v="1.25125"/>
    <n v="91"/>
    <x v="2"/>
    <x v="37"/>
  </r>
  <r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"/>
    <x v="0"/>
    <s v="USD"/>
    <n v="1425081694"/>
    <n v="1422489694"/>
    <b v="0"/>
    <n v="3"/>
    <b v="0"/>
    <s v="technology/makerspaces"/>
    <n v="3.3E-3"/>
    <n v="44"/>
    <x v="2"/>
    <x v="37"/>
  </r>
  <r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"/>
    <x v="0"/>
    <s v="USD"/>
    <n v="1405027750"/>
    <n v="1402867750"/>
    <b v="0"/>
    <n v="2"/>
    <b v="0"/>
    <s v="food/food trucks"/>
    <n v="6.875E-3"/>
    <n v="27.5"/>
    <x v="7"/>
    <x v="19"/>
  </r>
  <r>
    <x v="2"/>
    <x v="0"/>
    <s v="USD"/>
    <n v="1416635940"/>
    <n v="1413838540"/>
    <b v="0"/>
    <n v="20"/>
    <b v="0"/>
    <s v="food/food trucks"/>
    <n v="0.28299999999999997"/>
    <n v="84.9"/>
    <x v="7"/>
    <x v="19"/>
  </r>
  <r>
    <x v="2"/>
    <x v="0"/>
    <s v="USD"/>
    <n v="1425233240"/>
    <n v="1422641240"/>
    <b v="0"/>
    <n v="3"/>
    <b v="0"/>
    <s v="food/food trucks"/>
    <n v="2.3999999999999998E-3"/>
    <n v="12"/>
    <x v="7"/>
    <x v="19"/>
  </r>
  <r>
    <x v="2"/>
    <x v="0"/>
    <s v="USD"/>
    <n v="1407621425"/>
    <n v="1404165425"/>
    <b v="0"/>
    <n v="4"/>
    <b v="0"/>
    <s v="food/food trucks"/>
    <n v="1.1428571428571429E-2"/>
    <n v="200"/>
    <x v="7"/>
    <x v="19"/>
  </r>
  <r>
    <x v="2"/>
    <x v="0"/>
    <s v="USD"/>
    <n v="1430149330"/>
    <n v="1424968930"/>
    <b v="0"/>
    <n v="1"/>
    <b v="0"/>
    <s v="food/food trucks"/>
    <n v="2.0000000000000001E-4"/>
    <n v="10"/>
    <x v="7"/>
    <x v="19"/>
  </r>
  <r>
    <x v="2"/>
    <x v="0"/>
    <s v="USD"/>
    <n v="1412119423"/>
    <n v="1410391423"/>
    <b v="0"/>
    <n v="0"/>
    <b v="0"/>
    <s v="food/food trucks"/>
    <n v="0"/>
    <n v="0"/>
    <x v="7"/>
    <x v="19"/>
  </r>
  <r>
    <x v="2"/>
    <x v="0"/>
    <s v="USD"/>
    <n v="1435591318"/>
    <n v="1432999318"/>
    <b v="0"/>
    <n v="0"/>
    <b v="0"/>
    <s v="food/food trucks"/>
    <n v="0"/>
    <n v="0"/>
    <x v="7"/>
    <x v="19"/>
  </r>
  <r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"/>
    <x v="0"/>
    <s v="USD"/>
    <n v="1469919890"/>
    <n v="1467327890"/>
    <b v="0"/>
    <n v="1"/>
    <b v="0"/>
    <s v="food/food trucks"/>
    <n v="2.8571428571428571E-5"/>
    <n v="1"/>
    <x v="7"/>
    <x v="19"/>
  </r>
  <r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"/>
    <x v="0"/>
    <s v="USD"/>
    <n v="1427266860"/>
    <n v="1424678460"/>
    <b v="0"/>
    <n v="1"/>
    <b v="0"/>
    <s v="food/food trucks"/>
    <n v="7.1428571428571426E-3"/>
    <n v="25"/>
    <x v="7"/>
    <x v="19"/>
  </r>
  <r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"/>
    <x v="0"/>
    <s v="USD"/>
    <n v="1411701739"/>
    <n v="1409109739"/>
    <b v="0"/>
    <n v="1"/>
    <b v="0"/>
    <s v="food/food trucks"/>
    <n v="3.3333333333333335E-5"/>
    <n v="1"/>
    <x v="7"/>
    <x v="19"/>
  </r>
  <r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"/>
    <x v="5"/>
    <s v="CAD"/>
    <n v="1407533463"/>
    <n v="1404941463"/>
    <b v="0"/>
    <n v="0"/>
    <b v="0"/>
    <s v="food/food trucks"/>
    <n v="0"/>
    <n v="0"/>
    <x v="7"/>
    <x v="19"/>
  </r>
  <r>
    <x v="2"/>
    <x v="0"/>
    <s v="USD"/>
    <n v="1411073972"/>
    <n v="1408481972"/>
    <b v="0"/>
    <n v="4"/>
    <b v="0"/>
    <s v="food/food trucks"/>
    <n v="7.0007000700070005E-3"/>
    <n v="17.5"/>
    <x v="7"/>
    <x v="19"/>
  </r>
  <r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3"/>
    <x v="0"/>
    <s v="USD"/>
    <n v="1490389158"/>
    <n v="1486504758"/>
    <b v="0"/>
    <n v="8"/>
    <b v="0"/>
    <s v="theater/spaces"/>
    <n v="0.10539393939393939"/>
    <n v="217.375"/>
    <x v="1"/>
    <x v="38"/>
  </r>
  <r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0"/>
    <x v="0"/>
    <s v="USD"/>
    <n v="1475553540"/>
    <n v="1472528141"/>
    <b v="1"/>
    <n v="308"/>
    <b v="1"/>
    <s v="theater/spaces"/>
    <n v="1.01606"/>
    <n v="164.94480519480518"/>
    <x v="1"/>
    <x v="38"/>
  </r>
  <r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"/>
    <x v="0"/>
    <s v="USD"/>
    <n v="1476863607"/>
    <n v="1474271607"/>
    <b v="0"/>
    <n v="0"/>
    <b v="0"/>
    <s v="publishing/children's books"/>
    <n v="0"/>
    <n v="0"/>
    <x v="3"/>
    <x v="39"/>
  </r>
  <r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"/>
    <x v="0"/>
    <s v="USD"/>
    <n v="1472835802"/>
    <n v="1470243802"/>
    <b v="0"/>
    <n v="4"/>
    <b v="0"/>
    <s v="publishing/children's books"/>
    <n v="1.06E-2"/>
    <n v="13.25"/>
    <x v="3"/>
    <x v="39"/>
  </r>
  <r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"/>
    <x v="0"/>
    <s v="USD"/>
    <n v="1341086400"/>
    <n v="1340055345"/>
    <b v="0"/>
    <n v="0"/>
    <b v="0"/>
    <s v="publishing/children's books"/>
    <n v="0"/>
    <n v="0"/>
    <x v="3"/>
    <x v="39"/>
  </r>
  <r>
    <x v="2"/>
    <x v="0"/>
    <s v="USD"/>
    <n v="1403039842"/>
    <n v="1397855842"/>
    <b v="0"/>
    <n v="0"/>
    <b v="0"/>
    <s v="publishing/children's books"/>
    <n v="0"/>
    <n v="0"/>
    <x v="3"/>
    <x v="39"/>
  </r>
  <r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"/>
    <x v="0"/>
    <s v="USD"/>
    <n v="1346017023"/>
    <n v="1343425023"/>
    <b v="0"/>
    <n v="8"/>
    <b v="0"/>
    <s v="publishing/children's books"/>
    <n v="0.19"/>
    <n v="47.5"/>
    <x v="3"/>
    <x v="39"/>
  </r>
  <r>
    <x v="2"/>
    <x v="0"/>
    <s v="USD"/>
    <n v="1410448551"/>
    <n v="1407856551"/>
    <b v="0"/>
    <n v="0"/>
    <b v="0"/>
    <s v="publishing/children's books"/>
    <n v="0"/>
    <n v="0"/>
    <x v="3"/>
    <x v="39"/>
  </r>
  <r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"/>
    <x v="2"/>
    <s v="AUD"/>
    <n v="1468658866"/>
    <n v="1464943666"/>
    <b v="0"/>
    <n v="2"/>
    <b v="0"/>
    <s v="publishing/children's books"/>
    <n v="0.105"/>
    <n v="52.5"/>
    <x v="3"/>
    <x v="39"/>
  </r>
  <r>
    <x v="2"/>
    <x v="1"/>
    <s v="GBP"/>
    <n v="1371726258"/>
    <n v="1369134258"/>
    <b v="0"/>
    <n v="0"/>
    <b v="0"/>
    <s v="publishing/children's books"/>
    <n v="0"/>
    <n v="0"/>
    <x v="3"/>
    <x v="39"/>
  </r>
  <r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"/>
    <x v="0"/>
    <s v="USD"/>
    <n v="1338404400"/>
    <n v="1335855631"/>
    <b v="0"/>
    <n v="4"/>
    <b v="0"/>
    <s v="publishing/children's books"/>
    <n v="1.125E-2"/>
    <n v="11.25"/>
    <x v="3"/>
    <x v="39"/>
  </r>
  <r>
    <x v="2"/>
    <x v="0"/>
    <s v="USD"/>
    <n v="1351432428"/>
    <n v="1350050028"/>
    <b v="0"/>
    <n v="0"/>
    <b v="0"/>
    <s v="publishing/children's books"/>
    <n v="0"/>
    <n v="0"/>
    <x v="3"/>
    <x v="39"/>
  </r>
  <r>
    <x v="2"/>
    <x v="0"/>
    <s v="USD"/>
    <n v="1313078518"/>
    <n v="1310486518"/>
    <b v="0"/>
    <n v="4"/>
    <b v="0"/>
    <s v="publishing/children's books"/>
    <n v="0.02"/>
    <n v="25"/>
    <x v="3"/>
    <x v="39"/>
  </r>
  <r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"/>
    <x v="0"/>
    <s v="USD"/>
    <n v="1359738000"/>
    <n v="1355489140"/>
    <b v="0"/>
    <n v="0"/>
    <b v="0"/>
    <s v="publishing/children's books"/>
    <n v="0"/>
    <n v="0"/>
    <x v="3"/>
    <x v="39"/>
  </r>
  <r>
    <x v="2"/>
    <x v="0"/>
    <s v="USD"/>
    <n v="1381006294"/>
    <n v="1379710294"/>
    <b v="0"/>
    <n v="0"/>
    <b v="0"/>
    <s v="publishing/children's books"/>
    <n v="0"/>
    <n v="0"/>
    <x v="3"/>
    <x v="39"/>
  </r>
  <r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"/>
    <x v="0"/>
    <s v="USD"/>
    <n v="1323994754"/>
    <n v="1321402754"/>
    <b v="0"/>
    <n v="2"/>
    <b v="0"/>
    <s v="publishing/children's books"/>
    <n v="0.03"/>
    <n v="75"/>
    <x v="3"/>
    <x v="39"/>
  </r>
  <r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"/>
    <x v="0"/>
    <s v="USD"/>
    <n v="1448204621"/>
    <n v="1445609021"/>
    <b v="0"/>
    <n v="1"/>
    <b v="0"/>
    <s v="publishing/children's books"/>
    <n v="2.12E-2"/>
    <n v="53"/>
    <x v="3"/>
    <x v="39"/>
  </r>
  <r>
    <x v="2"/>
    <x v="13"/>
    <s v="EUR"/>
    <n v="1489142688"/>
    <n v="1486550688"/>
    <b v="0"/>
    <n v="0"/>
    <b v="0"/>
    <s v="publishing/children's books"/>
    <n v="0"/>
    <n v="0"/>
    <x v="3"/>
    <x v="39"/>
  </r>
  <r>
    <x v="0"/>
    <x v="0"/>
    <s v="USD"/>
    <n v="1423724400"/>
    <n v="1421274954"/>
    <b v="0"/>
    <n v="28"/>
    <b v="1"/>
    <s v="theater/plays"/>
    <n v="1.0528"/>
    <n v="47"/>
    <x v="1"/>
    <x v="6"/>
  </r>
  <r>
    <x v="0"/>
    <x v="0"/>
    <s v="USD"/>
    <n v="1424149140"/>
    <n v="1421964718"/>
    <b v="0"/>
    <n v="18"/>
    <b v="1"/>
    <s v="theater/plays"/>
    <n v="1.2"/>
    <n v="66.666666666666671"/>
    <x v="1"/>
    <x v="6"/>
  </r>
  <r>
    <x v="0"/>
    <x v="1"/>
    <s v="GBP"/>
    <n v="1429793446"/>
    <n v="1428583846"/>
    <b v="0"/>
    <n v="61"/>
    <b v="1"/>
    <s v="theater/plays"/>
    <n v="1.145"/>
    <n v="18.770491803278688"/>
    <x v="1"/>
    <x v="6"/>
  </r>
  <r>
    <x v="0"/>
    <x v="0"/>
    <s v="USD"/>
    <n v="1414608843"/>
    <n v="1412794443"/>
    <b v="0"/>
    <n v="108"/>
    <b v="1"/>
    <s v="theater/plays"/>
    <n v="1.19"/>
    <n v="66.111111111111114"/>
    <x v="1"/>
    <x v="6"/>
  </r>
  <r>
    <x v="0"/>
    <x v="0"/>
    <s v="USD"/>
    <n v="1470430800"/>
    <n v="1467865967"/>
    <b v="0"/>
    <n v="142"/>
    <b v="1"/>
    <s v="theater/plays"/>
    <n v="1.0468"/>
    <n v="36.859154929577464"/>
    <x v="1"/>
    <x v="6"/>
  </r>
  <r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0"/>
    <x v="0"/>
    <s v="USD"/>
    <n v="1405658752"/>
    <n v="1403066752"/>
    <b v="0"/>
    <n v="38"/>
    <b v="1"/>
    <s v="theater/plays"/>
    <n v="1.1970000000000001"/>
    <n v="31.5"/>
    <x v="1"/>
    <x v="6"/>
  </r>
  <r>
    <x v="0"/>
    <x v="0"/>
    <s v="USD"/>
    <n v="1469811043"/>
    <n v="1467219043"/>
    <b v="0"/>
    <n v="20"/>
    <b v="1"/>
    <s v="theater/plays"/>
    <n v="1.0249999999999999"/>
    <n v="102.5"/>
    <x v="1"/>
    <x v="6"/>
  </r>
  <r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0"/>
    <x v="2"/>
    <s v="AUD"/>
    <n v="1437473005"/>
    <n v="1434881005"/>
    <b v="0"/>
    <n v="73"/>
    <b v="1"/>
    <s v="theater/plays"/>
    <n v="1.105675"/>
    <n v="151.4623287671233"/>
    <x v="1"/>
    <x v="6"/>
  </r>
  <r>
    <x v="0"/>
    <x v="1"/>
    <s v="GBP"/>
    <n v="1457031600"/>
    <n v="1455640559"/>
    <b v="0"/>
    <n v="3"/>
    <b v="1"/>
    <s v="theater/plays"/>
    <n v="1.5"/>
    <n v="25"/>
    <x v="1"/>
    <x v="6"/>
  </r>
  <r>
    <x v="0"/>
    <x v="0"/>
    <s v="USD"/>
    <n v="1402095600"/>
    <n v="1400675841"/>
    <b v="0"/>
    <n v="20"/>
    <b v="1"/>
    <s v="theater/plays"/>
    <n v="1.0428571428571429"/>
    <n v="36.5"/>
    <x v="1"/>
    <x v="6"/>
  </r>
  <r>
    <x v="0"/>
    <x v="1"/>
    <s v="GBP"/>
    <n v="1404564028"/>
    <n v="1401972028"/>
    <b v="0"/>
    <n v="21"/>
    <b v="1"/>
    <s v="theater/plays"/>
    <n v="1.155"/>
    <n v="44"/>
    <x v="1"/>
    <x v="6"/>
  </r>
  <r>
    <x v="0"/>
    <x v="1"/>
    <s v="GBP"/>
    <n v="1404858840"/>
    <n v="1402266840"/>
    <b v="0"/>
    <n v="94"/>
    <b v="1"/>
    <s v="theater/plays"/>
    <n v="1.02645125"/>
    <n v="87.357553191489373"/>
    <x v="1"/>
    <x v="6"/>
  </r>
  <r>
    <x v="0"/>
    <x v="1"/>
    <s v="GBP"/>
    <n v="1438358400"/>
    <n v="1437063121"/>
    <b v="0"/>
    <n v="139"/>
    <b v="1"/>
    <s v="theater/plays"/>
    <n v="1.014"/>
    <n v="36.474820143884891"/>
    <x v="1"/>
    <x v="6"/>
  </r>
  <r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0"/>
    <x v="1"/>
    <s v="GBP"/>
    <n v="1420377366"/>
    <n v="1415193366"/>
    <b v="0"/>
    <n v="31"/>
    <b v="1"/>
    <s v="theater/plays"/>
    <n v="1.33"/>
    <n v="42.903225806451616"/>
    <x v="1"/>
    <x v="6"/>
  </r>
  <r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0"/>
    <x v="1"/>
    <s v="GBP"/>
    <n v="1411987990"/>
    <n v="1409395990"/>
    <b v="0"/>
    <n v="23"/>
    <b v="1"/>
    <s v="theater/plays"/>
    <n v="1.1499999999999999"/>
    <n v="50"/>
    <x v="1"/>
    <x v="6"/>
  </r>
  <r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0"/>
    <x v="1"/>
    <s v="GBP"/>
    <n v="1438772400"/>
    <n v="1435645490"/>
    <b v="0"/>
    <n v="76"/>
    <b v="1"/>
    <s v="theater/plays"/>
    <n v="1.121"/>
    <n v="44.25"/>
    <x v="1"/>
    <x v="6"/>
  </r>
  <r>
    <x v="0"/>
    <x v="0"/>
    <s v="USD"/>
    <n v="1435611438"/>
    <n v="1433019438"/>
    <b v="0"/>
    <n v="93"/>
    <b v="1"/>
    <s v="theater/plays"/>
    <n v="1.26"/>
    <n v="67.741935483870961"/>
    <x v="1"/>
    <x v="6"/>
  </r>
  <r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0"/>
    <x v="0"/>
    <s v="USD"/>
    <n v="1459348740"/>
    <n v="1458647725"/>
    <b v="0"/>
    <n v="21"/>
    <b v="1"/>
    <s v="theater/plays"/>
    <n v="1.024"/>
    <n v="121.9047619047619"/>
    <x v="1"/>
    <x v="6"/>
  </r>
  <r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0"/>
    <x v="5"/>
    <s v="CAD"/>
    <n v="1428292800"/>
    <n v="1424368298"/>
    <b v="0"/>
    <n v="83"/>
    <b v="1"/>
    <s v="theater/plays"/>
    <n v="1.133"/>
    <n v="68.253012048192772"/>
    <x v="1"/>
    <x v="6"/>
  </r>
  <r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0"/>
    <x v="1"/>
    <s v="GBP"/>
    <n v="1431164115"/>
    <n v="1428572115"/>
    <b v="0"/>
    <n v="64"/>
    <b v="1"/>
    <s v="theater/plays"/>
    <n v="1.0773333333333333"/>
    <n v="25.25"/>
    <x v="1"/>
    <x v="6"/>
  </r>
  <r>
    <x v="0"/>
    <x v="5"/>
    <s v="CAD"/>
    <n v="1470595109"/>
    <n v="1468003109"/>
    <b v="0"/>
    <n v="14"/>
    <b v="1"/>
    <s v="theater/plays"/>
    <n v="2.42"/>
    <n v="43.214285714285715"/>
    <x v="1"/>
    <x v="6"/>
  </r>
  <r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0"/>
    <x v="1"/>
    <s v="GBP"/>
    <n v="1425136462"/>
    <n v="1421680462"/>
    <b v="0"/>
    <n v="33"/>
    <b v="1"/>
    <s v="theater/plays"/>
    <n v="1.3"/>
    <n v="23.636363636363637"/>
    <x v="1"/>
    <x v="6"/>
  </r>
  <r>
    <x v="0"/>
    <x v="0"/>
    <s v="USD"/>
    <n v="1443018086"/>
    <n v="1441290086"/>
    <b v="0"/>
    <n v="102"/>
    <b v="1"/>
    <s v="theater/plays"/>
    <n v="1.0603"/>
    <n v="103.95098039215686"/>
    <x v="1"/>
    <x v="6"/>
  </r>
  <r>
    <x v="0"/>
    <x v="1"/>
    <s v="GBP"/>
    <n v="1434285409"/>
    <n v="1431693409"/>
    <b v="0"/>
    <n v="104"/>
    <b v="1"/>
    <s v="theater/plays"/>
    <n v="1.048"/>
    <n v="50.384615384615387"/>
    <x v="1"/>
    <x v="6"/>
  </r>
  <r>
    <x v="0"/>
    <x v="1"/>
    <s v="GBP"/>
    <n v="1456444800"/>
    <n v="1454337589"/>
    <b v="0"/>
    <n v="20"/>
    <b v="1"/>
    <s v="theater/plays"/>
    <n v="1.36"/>
    <n v="13.6"/>
    <x v="1"/>
    <x v="6"/>
  </r>
  <r>
    <x v="0"/>
    <x v="1"/>
    <s v="GBP"/>
    <n v="1411510135"/>
    <n v="1408918135"/>
    <b v="0"/>
    <n v="35"/>
    <b v="1"/>
    <s v="theater/plays"/>
    <n v="1"/>
    <n v="28.571428571428573"/>
    <x v="1"/>
    <x v="6"/>
  </r>
  <r>
    <x v="0"/>
    <x v="0"/>
    <s v="USD"/>
    <n v="1427469892"/>
    <n v="1424881492"/>
    <b v="0"/>
    <n v="94"/>
    <b v="1"/>
    <s v="theater/plays"/>
    <n v="1"/>
    <n v="63.829787234042556"/>
    <x v="1"/>
    <x v="6"/>
  </r>
  <r>
    <x v="0"/>
    <x v="1"/>
    <s v="GBP"/>
    <n v="1427842740"/>
    <n v="1425428206"/>
    <b v="0"/>
    <n v="14"/>
    <b v="1"/>
    <s v="theater/plays"/>
    <n v="1.24"/>
    <n v="8.8571428571428577"/>
    <x v="1"/>
    <x v="6"/>
  </r>
  <r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0"/>
    <x v="0"/>
    <s v="USD"/>
    <n v="1399867140"/>
    <n v="1398802148"/>
    <b v="0"/>
    <n v="11"/>
    <b v="1"/>
    <s v="theater/plays"/>
    <n v="1"/>
    <n v="272.72727272727275"/>
    <x v="1"/>
    <x v="6"/>
  </r>
  <r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0"/>
    <x v="1"/>
    <s v="GBP"/>
    <n v="1422658930"/>
    <n v="1421362930"/>
    <b v="0"/>
    <n v="21"/>
    <b v="1"/>
    <s v="theater/plays"/>
    <n v="1.7"/>
    <n v="64.761904761904759"/>
    <x v="1"/>
    <x v="6"/>
  </r>
  <r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0"/>
    <x v="5"/>
    <s v="CAD"/>
    <n v="1449701284"/>
    <n v="1446241684"/>
    <b v="0"/>
    <n v="21"/>
    <b v="1"/>
    <s v="theater/plays"/>
    <n v="1"/>
    <n v="40.476190476190474"/>
    <x v="1"/>
    <x v="6"/>
  </r>
  <r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0"/>
    <x v="1"/>
    <s v="GBP"/>
    <n v="1426698000"/>
    <n v="1424825479"/>
    <b v="0"/>
    <n v="132"/>
    <b v="1"/>
    <s v="theater/plays"/>
    <n v="1.04"/>
    <n v="19.696969696969695"/>
    <x v="1"/>
    <x v="6"/>
  </r>
  <r>
    <x v="2"/>
    <x v="1"/>
    <s v="GBP"/>
    <n v="1450032297"/>
    <n v="1444844697"/>
    <b v="0"/>
    <n v="1"/>
    <b v="0"/>
    <s v="theater/plays"/>
    <n v="0.01"/>
    <n v="10"/>
    <x v="1"/>
    <x v="6"/>
  </r>
  <r>
    <x v="2"/>
    <x v="1"/>
    <s v="GBP"/>
    <n v="1403348400"/>
    <n v="1401058295"/>
    <b v="0"/>
    <n v="0"/>
    <b v="0"/>
    <s v="theater/plays"/>
    <n v="0"/>
    <n v="0"/>
    <x v="1"/>
    <x v="6"/>
  </r>
  <r>
    <x v="2"/>
    <x v="0"/>
    <s v="USD"/>
    <n v="1465790400"/>
    <n v="1462210950"/>
    <b v="0"/>
    <n v="0"/>
    <b v="0"/>
    <s v="theater/plays"/>
    <n v="0"/>
    <n v="0"/>
    <x v="1"/>
    <x v="6"/>
  </r>
  <r>
    <x v="2"/>
    <x v="15"/>
    <s v="EUR"/>
    <n v="1483535180"/>
    <n v="1480943180"/>
    <b v="0"/>
    <n v="1"/>
    <b v="0"/>
    <s v="theater/plays"/>
    <n v="5.4545454545454543E-2"/>
    <n v="30"/>
    <x v="1"/>
    <x v="6"/>
  </r>
  <r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"/>
    <x v="0"/>
    <s v="USD"/>
    <n v="1432917394"/>
    <n v="1429029394"/>
    <b v="0"/>
    <n v="0"/>
    <b v="0"/>
    <s v="theater/plays"/>
    <n v="0"/>
    <n v="0"/>
    <x v="1"/>
    <x v="6"/>
  </r>
  <r>
    <x v="2"/>
    <x v="0"/>
    <s v="USD"/>
    <n v="1464031265"/>
    <n v="1458847265"/>
    <b v="0"/>
    <n v="0"/>
    <b v="0"/>
    <s v="theater/plays"/>
    <n v="0"/>
    <n v="0"/>
    <x v="1"/>
    <x v="6"/>
  </r>
  <r>
    <x v="2"/>
    <x v="0"/>
    <s v="USD"/>
    <n v="1432913659"/>
    <n v="1430321659"/>
    <b v="0"/>
    <n v="3"/>
    <b v="0"/>
    <s v="theater/plays"/>
    <n v="2E-3"/>
    <n v="23.333333333333332"/>
    <x v="1"/>
    <x v="6"/>
  </r>
  <r>
    <x v="2"/>
    <x v="1"/>
    <s v="GBP"/>
    <n v="1461406600"/>
    <n v="1458814600"/>
    <b v="0"/>
    <n v="1"/>
    <b v="0"/>
    <s v="theater/plays"/>
    <n v="0.01"/>
    <n v="5"/>
    <x v="1"/>
    <x v="6"/>
  </r>
  <r>
    <x v="2"/>
    <x v="0"/>
    <s v="USD"/>
    <n v="1409962211"/>
    <n v="1407370211"/>
    <b v="0"/>
    <n v="13"/>
    <b v="0"/>
    <s v="theater/plays"/>
    <n v="3.8875E-2"/>
    <n v="23.923076923076923"/>
    <x v="1"/>
    <x v="6"/>
  </r>
  <r>
    <x v="2"/>
    <x v="17"/>
    <s v="EUR"/>
    <n v="1454109420"/>
    <n v="1453334629"/>
    <b v="0"/>
    <n v="0"/>
    <b v="0"/>
    <s v="theater/plays"/>
    <n v="0"/>
    <n v="0"/>
    <x v="1"/>
    <x v="6"/>
  </r>
  <r>
    <x v="2"/>
    <x v="0"/>
    <s v="USD"/>
    <n v="1403312703"/>
    <n v="1400720703"/>
    <b v="0"/>
    <n v="6"/>
    <b v="0"/>
    <s v="theater/plays"/>
    <n v="1.9E-2"/>
    <n v="15.833333333333334"/>
    <x v="1"/>
    <x v="6"/>
  </r>
  <r>
    <x v="2"/>
    <x v="5"/>
    <s v="CAD"/>
    <n v="1410669297"/>
    <n v="1405485297"/>
    <b v="0"/>
    <n v="0"/>
    <b v="0"/>
    <s v="theater/plays"/>
    <n v="0"/>
    <n v="0"/>
    <x v="1"/>
    <x v="6"/>
  </r>
  <r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"/>
    <x v="0"/>
    <s v="USD"/>
    <n v="1454110440"/>
    <n v="1451607071"/>
    <b v="0"/>
    <n v="5"/>
    <b v="0"/>
    <s v="theater/plays"/>
    <n v="0.5"/>
    <n v="60"/>
    <x v="1"/>
    <x v="6"/>
  </r>
  <r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"/>
    <x v="14"/>
    <s v="MXN"/>
    <n v="1487613600"/>
    <n v="1482444295"/>
    <b v="0"/>
    <n v="15"/>
    <b v="0"/>
    <s v="theater/plays"/>
    <n v="0.19736842105263158"/>
    <n v="500"/>
    <x v="1"/>
    <x v="6"/>
  </r>
  <r>
    <x v="2"/>
    <x v="9"/>
    <s v="EUR"/>
    <n v="1417778880"/>
    <n v="1415711095"/>
    <b v="0"/>
    <n v="0"/>
    <b v="0"/>
    <s v="theater/plays"/>
    <n v="0"/>
    <n v="0"/>
    <x v="1"/>
    <x v="6"/>
  </r>
  <r>
    <x v="2"/>
    <x v="2"/>
    <s v="AUD"/>
    <n v="1444984904"/>
    <n v="1439800904"/>
    <b v="0"/>
    <n v="1"/>
    <b v="0"/>
    <s v="theater/plays"/>
    <n v="1.7500000000000002E-2"/>
    <n v="35"/>
    <x v="1"/>
    <x v="6"/>
  </r>
  <r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"/>
    <x v="2"/>
    <s v="AUD"/>
    <n v="1443103848"/>
    <n v="1441894248"/>
    <b v="0"/>
    <n v="3"/>
    <b v="0"/>
    <s v="theater/plays"/>
    <n v="0.32"/>
    <n v="26.666666666666668"/>
    <x v="1"/>
    <x v="6"/>
  </r>
  <r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"/>
    <x v="0"/>
    <s v="USD"/>
    <n v="1410279123"/>
    <n v="1405095123"/>
    <b v="0"/>
    <n v="1"/>
    <b v="0"/>
    <s v="theater/plays"/>
    <n v="4.0000000000000002E-4"/>
    <n v="20"/>
    <x v="1"/>
    <x v="6"/>
  </r>
  <r>
    <x v="2"/>
    <x v="1"/>
    <s v="GBP"/>
    <n v="1437139080"/>
    <n v="1434552207"/>
    <b v="0"/>
    <n v="3"/>
    <b v="0"/>
    <s v="theater/plays"/>
    <n v="1.6E-2"/>
    <n v="13.333333333333334"/>
    <x v="1"/>
    <x v="6"/>
  </r>
  <r>
    <x v="2"/>
    <x v="0"/>
    <s v="USD"/>
    <n v="1420512259"/>
    <n v="1415328259"/>
    <b v="0"/>
    <n v="0"/>
    <b v="0"/>
    <s v="theater/plays"/>
    <n v="0"/>
    <n v="0"/>
    <x v="1"/>
    <x v="6"/>
  </r>
  <r>
    <x v="2"/>
    <x v="0"/>
    <s v="USD"/>
    <n v="1476482400"/>
    <n v="1473893721"/>
    <b v="0"/>
    <n v="2"/>
    <b v="0"/>
    <s v="theater/plays"/>
    <n v="8.9999999999999993E-3"/>
    <n v="22.5"/>
    <x v="1"/>
    <x v="6"/>
  </r>
  <r>
    <x v="2"/>
    <x v="0"/>
    <s v="USD"/>
    <n v="1467604800"/>
    <n v="1465533672"/>
    <b v="0"/>
    <n v="10"/>
    <b v="0"/>
    <s v="theater/plays"/>
    <n v="0.2016"/>
    <n v="50.4"/>
    <x v="1"/>
    <x v="6"/>
  </r>
  <r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"/>
    <x v="0"/>
    <s v="USD"/>
    <n v="1468937681"/>
    <n v="1466345681"/>
    <b v="0"/>
    <n v="5"/>
    <b v="0"/>
    <s v="theater/plays"/>
    <n v="8.8500000000000002E-3"/>
    <n v="35.4"/>
    <x v="1"/>
    <x v="6"/>
  </r>
  <r>
    <x v="2"/>
    <x v="0"/>
    <s v="USD"/>
    <n v="1400301165"/>
    <n v="1397709165"/>
    <b v="0"/>
    <n v="9"/>
    <b v="0"/>
    <s v="theater/plays"/>
    <n v="0.15"/>
    <n v="83.333333333333329"/>
    <x v="1"/>
    <x v="6"/>
  </r>
  <r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"/>
    <x v="0"/>
    <s v="USD"/>
    <n v="1434768438"/>
    <n v="1429584438"/>
    <b v="0"/>
    <n v="0"/>
    <b v="0"/>
    <s v="theater/plays"/>
    <n v="0"/>
    <n v="0"/>
    <x v="1"/>
    <x v="6"/>
  </r>
  <r>
    <x v="2"/>
    <x v="0"/>
    <s v="USD"/>
    <n v="1422473831"/>
    <n v="1419881831"/>
    <b v="0"/>
    <n v="8"/>
    <b v="0"/>
    <s v="theater/plays"/>
    <n v="0.38119999999999998"/>
    <n v="119.125"/>
    <x v="1"/>
    <x v="6"/>
  </r>
  <r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"/>
    <x v="0"/>
    <s v="USD"/>
    <n v="1462417493"/>
    <n v="1459825493"/>
    <b v="0"/>
    <n v="3"/>
    <b v="0"/>
    <s v="theater/plays"/>
    <n v="3.5E-4"/>
    <n v="2.3333333333333335"/>
    <x v="1"/>
    <x v="6"/>
  </r>
  <r>
    <x v="2"/>
    <x v="0"/>
    <s v="USD"/>
    <n v="1437069079"/>
    <n v="1434477079"/>
    <b v="0"/>
    <n v="0"/>
    <b v="0"/>
    <s v="theater/plays"/>
    <n v="0"/>
    <n v="0"/>
    <x v="1"/>
    <x v="6"/>
  </r>
  <r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"/>
    <x v="1"/>
    <s v="GBP"/>
    <n v="1435934795"/>
    <n v="1430750795"/>
    <b v="0"/>
    <n v="4"/>
    <b v="0"/>
    <s v="theater/plays"/>
    <n v="2.1000000000000001E-2"/>
    <n v="15.75"/>
    <x v="1"/>
    <x v="6"/>
  </r>
  <r>
    <x v="2"/>
    <x v="0"/>
    <s v="USD"/>
    <n v="1453310661"/>
    <n v="1450718661"/>
    <b v="0"/>
    <n v="1"/>
    <b v="0"/>
    <s v="theater/plays"/>
    <n v="2.5892857142857141E-3"/>
    <n v="29"/>
    <x v="1"/>
    <x v="6"/>
  </r>
  <r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"/>
    <x v="0"/>
    <s v="USD"/>
    <n v="1417620036"/>
    <n v="1412432436"/>
    <b v="0"/>
    <n v="0"/>
    <b v="0"/>
    <s v="theater/plays"/>
    <n v="0"/>
    <n v="0"/>
    <x v="1"/>
    <x v="6"/>
  </r>
  <r>
    <x v="2"/>
    <x v="0"/>
    <s v="USD"/>
    <n v="1462112318"/>
    <n v="1459520318"/>
    <b v="0"/>
    <n v="4"/>
    <b v="0"/>
    <s v="theater/plays"/>
    <n v="0.33600000000000002"/>
    <n v="63"/>
    <x v="1"/>
    <x v="6"/>
  </r>
  <r>
    <x v="2"/>
    <x v="0"/>
    <s v="USD"/>
    <n v="1454734740"/>
    <n v="1451684437"/>
    <b v="0"/>
    <n v="5"/>
    <b v="0"/>
    <s v="theater/plays"/>
    <n v="0.1908"/>
    <n v="381.6"/>
    <x v="1"/>
    <x v="6"/>
  </r>
  <r>
    <x v="2"/>
    <x v="0"/>
    <s v="USD"/>
    <n v="1417800435"/>
    <n v="1415208435"/>
    <b v="0"/>
    <n v="4"/>
    <b v="0"/>
    <s v="theater/plays"/>
    <n v="4.1111111111111114E-3"/>
    <n v="46.25"/>
    <x v="1"/>
    <x v="6"/>
  </r>
  <r>
    <x v="2"/>
    <x v="0"/>
    <s v="USD"/>
    <n v="1426294201"/>
    <n v="1423705801"/>
    <b v="0"/>
    <n v="5"/>
    <b v="0"/>
    <s v="theater/plays"/>
    <n v="0.32500000000000001"/>
    <n v="26"/>
    <x v="1"/>
    <x v="6"/>
  </r>
  <r>
    <x v="2"/>
    <x v="0"/>
    <s v="USD"/>
    <n v="1442635140"/>
    <n v="1442243484"/>
    <b v="0"/>
    <n v="1"/>
    <b v="0"/>
    <s v="theater/plays"/>
    <n v="0.05"/>
    <n v="10"/>
    <x v="1"/>
    <x v="6"/>
  </r>
  <r>
    <x v="2"/>
    <x v="0"/>
    <s v="USD"/>
    <n v="1420971324"/>
    <n v="1418379324"/>
    <b v="0"/>
    <n v="1"/>
    <b v="0"/>
    <s v="theater/plays"/>
    <n v="1.6666666666666668E-3"/>
    <n v="5"/>
    <x v="1"/>
    <x v="6"/>
  </r>
  <r>
    <x v="2"/>
    <x v="0"/>
    <s v="USD"/>
    <n v="1413608340"/>
    <n v="1412945440"/>
    <b v="0"/>
    <n v="0"/>
    <b v="0"/>
    <s v="theater/plays"/>
    <n v="0"/>
    <n v="0"/>
    <x v="1"/>
    <x v="6"/>
  </r>
  <r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"/>
    <x v="0"/>
    <s v="USD"/>
    <n v="1407553200"/>
    <n v="1405100992"/>
    <b v="0"/>
    <n v="3"/>
    <b v="0"/>
    <s v="theater/plays"/>
    <n v="1.0500000000000001E-2"/>
    <n v="7"/>
    <x v="1"/>
    <x v="6"/>
  </r>
  <r>
    <x v="2"/>
    <x v="0"/>
    <s v="USD"/>
    <n v="1460751128"/>
    <n v="1455570728"/>
    <b v="0"/>
    <n v="10"/>
    <b v="0"/>
    <s v="theater/plays"/>
    <n v="2.7300000000000001E-2"/>
    <n v="27.3"/>
    <x v="1"/>
    <x v="6"/>
  </r>
  <r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"/>
    <x v="0"/>
    <s v="USD"/>
    <n v="1420768800"/>
    <n v="1415644395"/>
    <b v="0"/>
    <n v="2"/>
    <b v="0"/>
    <s v="theater/plays"/>
    <n v="5.0000000000000001E-3"/>
    <n v="12.5"/>
    <x v="1"/>
    <x v="6"/>
  </r>
  <r>
    <x v="2"/>
    <x v="0"/>
    <s v="USD"/>
    <n v="1428100815"/>
    <n v="1422920415"/>
    <b v="0"/>
    <n v="0"/>
    <b v="0"/>
    <s v="theater/plays"/>
    <n v="0"/>
    <n v="0"/>
    <x v="1"/>
    <x v="6"/>
  </r>
  <r>
    <x v="2"/>
    <x v="0"/>
    <s v="USD"/>
    <n v="1403470800"/>
    <n v="1403356792"/>
    <b v="0"/>
    <n v="4"/>
    <b v="0"/>
    <s v="theater/plays"/>
    <n v="4.5999999999999999E-2"/>
    <n v="5.75"/>
    <x v="1"/>
    <x v="6"/>
  </r>
  <r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"/>
    <x v="0"/>
    <s v="USD"/>
    <n v="1469325158"/>
    <n v="1464141158"/>
    <b v="0"/>
    <n v="0"/>
    <b v="0"/>
    <s v="theater/plays"/>
    <n v="0"/>
    <n v="0"/>
    <x v="1"/>
    <x v="6"/>
  </r>
  <r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"/>
    <x v="0"/>
    <s v="USD"/>
    <n v="1423345339"/>
    <n v="1418161339"/>
    <b v="0"/>
    <n v="2"/>
    <b v="0"/>
    <s v="theater/plays"/>
    <n v="8.0000000000000002E-3"/>
    <n v="3"/>
    <x v="1"/>
    <x v="6"/>
  </r>
  <r>
    <x v="2"/>
    <x v="0"/>
    <s v="USD"/>
    <n v="1440412396"/>
    <n v="1437820396"/>
    <b v="0"/>
    <n v="1"/>
    <b v="0"/>
    <s v="theater/plays"/>
    <n v="1.6666666666666666E-4"/>
    <n v="25"/>
    <x v="1"/>
    <x v="6"/>
  </r>
  <r>
    <x v="2"/>
    <x v="0"/>
    <s v="USD"/>
    <n v="1441771218"/>
    <n v="1436587218"/>
    <b v="0"/>
    <n v="4"/>
    <b v="0"/>
    <s v="theater/plays"/>
    <n v="7.7999999999999996E-3"/>
    <n v="9.75"/>
    <x v="1"/>
    <x v="6"/>
  </r>
  <r>
    <x v="2"/>
    <x v="1"/>
    <s v="GBP"/>
    <n v="1415534400"/>
    <n v="1414538031"/>
    <b v="0"/>
    <n v="4"/>
    <b v="0"/>
    <s v="theater/plays"/>
    <n v="0.05"/>
    <n v="18.75"/>
    <x v="1"/>
    <x v="6"/>
  </r>
  <r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"/>
    <x v="0"/>
    <s v="USD"/>
    <n v="1463259837"/>
    <n v="1458075837"/>
    <b v="0"/>
    <n v="2"/>
    <b v="0"/>
    <s v="theater/plays"/>
    <n v="8.0000000000000004E-4"/>
    <n v="1"/>
    <x v="1"/>
    <x v="6"/>
  </r>
  <r>
    <x v="2"/>
    <x v="0"/>
    <s v="USD"/>
    <n v="1465407219"/>
    <n v="1462815219"/>
    <b v="0"/>
    <n v="5"/>
    <b v="0"/>
    <s v="theater/plays"/>
    <n v="2.75E-2"/>
    <n v="52.8"/>
    <x v="1"/>
    <x v="6"/>
  </r>
  <r>
    <x v="2"/>
    <x v="0"/>
    <s v="USD"/>
    <n v="1416944760"/>
    <n v="1413527001"/>
    <b v="0"/>
    <n v="1"/>
    <b v="0"/>
    <s v="theater/plays"/>
    <n v="1.1111111111111112E-4"/>
    <n v="20"/>
    <x v="1"/>
    <x v="6"/>
  </r>
  <r>
    <x v="2"/>
    <x v="1"/>
    <s v="GBP"/>
    <n v="1434139887"/>
    <n v="1428955887"/>
    <b v="0"/>
    <n v="1"/>
    <b v="0"/>
    <s v="theater/plays"/>
    <n v="3.3333333333333335E-5"/>
    <n v="1"/>
    <x v="1"/>
    <x v="6"/>
  </r>
  <r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"/>
    <x v="0"/>
    <s v="USD"/>
    <n v="1410041339"/>
    <n v="1404857339"/>
    <b v="0"/>
    <n v="2"/>
    <b v="0"/>
    <s v="theater/plays"/>
    <n v="2.0000000000000001E-4"/>
    <n v="1"/>
    <x v="1"/>
    <x v="6"/>
  </r>
  <r>
    <x v="2"/>
    <x v="1"/>
    <s v="GBP"/>
    <n v="1426365994"/>
    <n v="1421185594"/>
    <b v="0"/>
    <n v="1"/>
    <b v="0"/>
    <s v="theater/plays"/>
    <n v="4.0000000000000003E-5"/>
    <n v="1"/>
    <x v="1"/>
    <x v="6"/>
  </r>
  <r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"/>
    <x v="0"/>
    <s v="USD"/>
    <n v="1442381847"/>
    <n v="1440826647"/>
    <b v="0"/>
    <n v="9"/>
    <b v="0"/>
    <s v="theater/plays"/>
    <n v="0.2185"/>
    <n v="48.555555555555557"/>
    <x v="1"/>
    <x v="6"/>
  </r>
  <r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"/>
    <x v="0"/>
    <s v="USD"/>
    <n v="1407250329"/>
    <n v="1404658329"/>
    <b v="0"/>
    <n v="6"/>
    <b v="0"/>
    <s v="theater/plays"/>
    <n v="8.5000000000000006E-2"/>
    <n v="8.5"/>
    <x v="1"/>
    <x v="6"/>
  </r>
  <r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0"/>
    <x v="0"/>
    <s v="USD"/>
    <n v="1411679804"/>
    <n v="1409087804"/>
    <b v="0"/>
    <n v="3"/>
    <b v="1"/>
    <s v="theater/musical"/>
    <n v="1.29"/>
    <n v="43"/>
    <x v="1"/>
    <x v="40"/>
  </r>
  <r>
    <x v="0"/>
    <x v="1"/>
    <s v="GBP"/>
    <n v="1431982727"/>
    <n v="1428094727"/>
    <b v="0"/>
    <n v="6"/>
    <b v="1"/>
    <s v="theater/musical"/>
    <n v="1"/>
    <n v="83.333333333333329"/>
    <x v="1"/>
    <x v="40"/>
  </r>
  <r>
    <x v="0"/>
    <x v="0"/>
    <s v="USD"/>
    <n v="1422068400"/>
    <n v="1420774779"/>
    <b v="0"/>
    <n v="10"/>
    <b v="1"/>
    <s v="theater/musical"/>
    <n v="1"/>
    <n v="30"/>
    <x v="1"/>
    <x v="40"/>
  </r>
  <r>
    <x v="0"/>
    <x v="0"/>
    <s v="USD"/>
    <n v="1431143940"/>
    <n v="1428585710"/>
    <b v="0"/>
    <n v="147"/>
    <b v="1"/>
    <s v="theater/musical"/>
    <n v="1.032"/>
    <n v="175.51020408163265"/>
    <x v="1"/>
    <x v="40"/>
  </r>
  <r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0"/>
    <x v="0"/>
    <s v="USD"/>
    <n v="1424715779"/>
    <n v="1423506179"/>
    <b v="0"/>
    <n v="50"/>
    <b v="1"/>
    <s v="theater/musical"/>
    <n v="1.25"/>
    <n v="75"/>
    <x v="1"/>
    <x v="40"/>
  </r>
  <r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0"/>
    <x v="0"/>
    <s v="USD"/>
    <n v="1457135846"/>
    <n v="1454543846"/>
    <b v="0"/>
    <n v="24"/>
    <b v="1"/>
    <s v="theater/musical"/>
    <n v="1"/>
    <n v="41.666666666666664"/>
    <x v="1"/>
    <x v="40"/>
  </r>
  <r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0"/>
    <x v="5"/>
    <s v="CAD"/>
    <n v="1410761280"/>
    <n v="1408604363"/>
    <b v="0"/>
    <n v="9"/>
    <b v="1"/>
    <s v="theater/musical"/>
    <n v="1.06"/>
    <n v="88.333333333333329"/>
    <x v="1"/>
    <x v="40"/>
  </r>
  <r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0"/>
    <x v="5"/>
    <s v="CAD"/>
    <n v="1402845364"/>
    <n v="1400253364"/>
    <b v="0"/>
    <n v="37"/>
    <b v="1"/>
    <s v="theater/musical"/>
    <n v="1.08"/>
    <n v="72.972972972972968"/>
    <x v="1"/>
    <x v="40"/>
  </r>
  <r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0"/>
    <x v="0"/>
    <s v="USD"/>
    <n v="1413176340"/>
    <n v="1412091423"/>
    <b v="0"/>
    <n v="34"/>
    <b v="1"/>
    <s v="theater/musical"/>
    <n v="1.28"/>
    <n v="37.647058823529413"/>
    <x v="1"/>
    <x v="40"/>
  </r>
  <r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0"/>
    <x v="0"/>
    <s v="USD"/>
    <n v="1409187600"/>
    <n v="1406316312"/>
    <b v="0"/>
    <n v="25"/>
    <b v="1"/>
    <s v="theater/musical"/>
    <n v="1.0287500000000001"/>
    <n v="329.2"/>
    <x v="1"/>
    <x v="40"/>
  </r>
  <r>
    <x v="0"/>
    <x v="0"/>
    <s v="USD"/>
    <n v="1421606018"/>
    <n v="1418150018"/>
    <b v="0"/>
    <n v="33"/>
    <b v="1"/>
    <s v="theater/musical"/>
    <n v="1.0724"/>
    <n v="81.242424242424249"/>
    <x v="1"/>
    <x v="40"/>
  </r>
  <r>
    <x v="2"/>
    <x v="0"/>
    <s v="USD"/>
    <n v="1425250955"/>
    <n v="1422658955"/>
    <b v="0"/>
    <n v="1"/>
    <b v="0"/>
    <s v="theater/spaces"/>
    <n v="4.0000000000000003E-5"/>
    <n v="1"/>
    <x v="1"/>
    <x v="38"/>
  </r>
  <r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"/>
    <x v="0"/>
    <s v="USD"/>
    <n v="1428894380"/>
    <n v="1426302380"/>
    <b v="0"/>
    <n v="0"/>
    <b v="0"/>
    <s v="theater/spaces"/>
    <n v="0"/>
    <n v="0"/>
    <x v="1"/>
    <x v="38"/>
  </r>
  <r>
    <x v="2"/>
    <x v="0"/>
    <s v="USD"/>
    <n v="1433714198"/>
    <n v="1431122198"/>
    <b v="0"/>
    <n v="1"/>
    <b v="0"/>
    <s v="theater/spaces"/>
    <n v="0.01"/>
    <n v="100"/>
    <x v="1"/>
    <x v="38"/>
  </r>
  <r>
    <x v="2"/>
    <x v="0"/>
    <s v="USD"/>
    <n v="1432437660"/>
    <n v="1429845660"/>
    <b v="0"/>
    <n v="0"/>
    <b v="0"/>
    <s v="theater/spaces"/>
    <n v="0"/>
    <n v="0"/>
    <x v="1"/>
    <x v="38"/>
  </r>
  <r>
    <x v="2"/>
    <x v="1"/>
    <s v="GBP"/>
    <n v="1471265092"/>
    <n v="1468673092"/>
    <b v="0"/>
    <n v="2"/>
    <b v="0"/>
    <s v="theater/spaces"/>
    <n v="1E-3"/>
    <n v="1"/>
    <x v="1"/>
    <x v="38"/>
  </r>
  <r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"/>
    <x v="0"/>
    <s v="USD"/>
    <n v="1447965917"/>
    <n v="1445370317"/>
    <b v="0"/>
    <n v="2"/>
    <b v="0"/>
    <s v="theater/spaces"/>
    <n v="2.5000000000000001E-2"/>
    <n v="12.5"/>
    <x v="1"/>
    <x v="38"/>
  </r>
  <r>
    <x v="2"/>
    <x v="0"/>
    <s v="USD"/>
    <n v="1453538752"/>
    <n v="1450946752"/>
    <b v="0"/>
    <n v="0"/>
    <b v="0"/>
    <s v="theater/spaces"/>
    <n v="0"/>
    <n v="0"/>
    <x v="1"/>
    <x v="38"/>
  </r>
  <r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1"/>
    <x v="0"/>
    <s v="USD"/>
    <n v="1444330821"/>
    <n v="1441738821"/>
    <b v="0"/>
    <n v="3"/>
    <b v="0"/>
    <s v="theater/spaces"/>
    <n v="1.5125E-3"/>
    <n v="201.66666666666666"/>
    <x v="1"/>
    <x v="38"/>
  </r>
  <r>
    <x v="1"/>
    <x v="0"/>
    <s v="USD"/>
    <n v="1489669203"/>
    <n v="1487944803"/>
    <b v="0"/>
    <n v="0"/>
    <b v="0"/>
    <s v="theater/spaces"/>
    <n v="0"/>
    <n v="0"/>
    <x v="1"/>
    <x v="38"/>
  </r>
  <r>
    <x v="1"/>
    <x v="0"/>
    <s v="USD"/>
    <n v="1434476849"/>
    <n v="1431884849"/>
    <b v="0"/>
    <n v="11"/>
    <b v="0"/>
    <s v="theater/spaces"/>
    <n v="0.59583333333333333"/>
    <n v="65"/>
    <x v="1"/>
    <x v="38"/>
  </r>
  <r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1"/>
    <x v="0"/>
    <s v="USD"/>
    <n v="1462729317"/>
    <n v="1457548917"/>
    <b v="0"/>
    <n v="0"/>
    <b v="0"/>
    <s v="theater/spaces"/>
    <n v="0"/>
    <n v="0"/>
    <x v="1"/>
    <x v="38"/>
  </r>
  <r>
    <x v="1"/>
    <x v="1"/>
    <s v="GBP"/>
    <n v="1465258325"/>
    <n v="1462666325"/>
    <b v="0"/>
    <n v="0"/>
    <b v="0"/>
    <s v="theater/spaces"/>
    <n v="0"/>
    <n v="0"/>
    <x v="1"/>
    <x v="38"/>
  </r>
  <r>
    <x v="1"/>
    <x v="0"/>
    <s v="USD"/>
    <n v="1410459023"/>
    <n v="1407867023"/>
    <b v="0"/>
    <n v="0"/>
    <b v="0"/>
    <s v="theater/spaces"/>
    <n v="0"/>
    <n v="0"/>
    <x v="1"/>
    <x v="38"/>
  </r>
  <r>
    <x v="0"/>
    <x v="0"/>
    <s v="USD"/>
    <n v="1427342400"/>
    <n v="1424927159"/>
    <b v="0"/>
    <n v="108"/>
    <b v="1"/>
    <s v="theater/plays"/>
    <n v="1.0962000000000001"/>
    <n v="50.75"/>
    <x v="1"/>
    <x v="6"/>
  </r>
  <r>
    <x v="0"/>
    <x v="0"/>
    <s v="USD"/>
    <n v="1425193140"/>
    <n v="1422769906"/>
    <b v="0"/>
    <n v="20"/>
    <b v="1"/>
    <s v="theater/plays"/>
    <n v="1.218"/>
    <n v="60.9"/>
    <x v="1"/>
    <x v="6"/>
  </r>
  <r>
    <x v="0"/>
    <x v="0"/>
    <s v="USD"/>
    <n v="1435835824"/>
    <n v="1433243824"/>
    <b v="0"/>
    <n v="98"/>
    <b v="1"/>
    <s v="theater/plays"/>
    <n v="1.0685"/>
    <n v="109.03061224489795"/>
    <x v="1"/>
    <x v="6"/>
  </r>
  <r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0"/>
    <x v="0"/>
    <s v="USD"/>
    <n v="1425872692"/>
    <n v="1423284292"/>
    <b v="0"/>
    <n v="71"/>
    <b v="1"/>
    <s v="theater/plays"/>
    <n v="1.1392"/>
    <n v="80.225352112676063"/>
    <x v="1"/>
    <x v="6"/>
  </r>
  <r>
    <x v="0"/>
    <x v="0"/>
    <s v="USD"/>
    <n v="1471406340"/>
    <n v="1470227660"/>
    <b v="0"/>
    <n v="47"/>
    <b v="1"/>
    <s v="theater/plays"/>
    <n v="1.06"/>
    <n v="78.936170212765958"/>
    <x v="1"/>
    <x v="6"/>
  </r>
  <r>
    <x v="0"/>
    <x v="5"/>
    <s v="CAD"/>
    <n v="1430693460"/>
    <n v="1428087153"/>
    <b v="0"/>
    <n v="17"/>
    <b v="1"/>
    <s v="theater/plays"/>
    <n v="1.625"/>
    <n v="95.588235294117652"/>
    <x v="1"/>
    <x v="6"/>
  </r>
  <r>
    <x v="0"/>
    <x v="0"/>
    <s v="USD"/>
    <n v="1405699451"/>
    <n v="1403107451"/>
    <b v="0"/>
    <n v="91"/>
    <b v="1"/>
    <s v="theater/plays"/>
    <n v="1.06"/>
    <n v="69.890109890109883"/>
    <x v="1"/>
    <x v="6"/>
  </r>
  <r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0"/>
    <x v="0"/>
    <s v="USD"/>
    <n v="1451620800"/>
    <n v="1449171508"/>
    <b v="0"/>
    <n v="33"/>
    <b v="1"/>
    <s v="theater/plays"/>
    <n v="1.748"/>
    <n v="264.84848484848487"/>
    <x v="1"/>
    <x v="6"/>
  </r>
  <r>
    <x v="0"/>
    <x v="0"/>
    <s v="USD"/>
    <n v="1411695300"/>
    <n v="1409275671"/>
    <b v="0"/>
    <n v="87"/>
    <b v="1"/>
    <s v="theater/plays"/>
    <n v="1.02"/>
    <n v="58.620689655172413"/>
    <x v="1"/>
    <x v="6"/>
  </r>
  <r>
    <x v="0"/>
    <x v="0"/>
    <s v="USD"/>
    <n v="1417057200"/>
    <n v="1414599886"/>
    <b v="0"/>
    <n v="113"/>
    <b v="1"/>
    <s v="theater/plays"/>
    <n v="1.00125"/>
    <n v="70.884955752212392"/>
    <x v="1"/>
    <x v="6"/>
  </r>
  <r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0"/>
    <x v="0"/>
    <s v="USD"/>
    <n v="1413784740"/>
    <n v="1412954547"/>
    <b v="0"/>
    <n v="16"/>
    <b v="1"/>
    <s v="theater/plays"/>
    <n v="1.2946666666666666"/>
    <n v="60.6875"/>
    <x v="1"/>
    <x v="6"/>
  </r>
  <r>
    <x v="0"/>
    <x v="0"/>
    <s v="USD"/>
    <n v="1420524000"/>
    <n v="1419104823"/>
    <b v="0"/>
    <n v="46"/>
    <b v="1"/>
    <s v="theater/plays"/>
    <n v="1.014"/>
    <n v="110.21739130434783"/>
    <x v="1"/>
    <x v="6"/>
  </r>
  <r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0"/>
    <x v="17"/>
    <s v="EUR"/>
    <n v="1443014756"/>
    <n v="1439126756"/>
    <b v="1"/>
    <n v="97"/>
    <b v="1"/>
    <s v="theater/spaces"/>
    <n v="1.28925"/>
    <n v="53.164948453608247"/>
    <x v="1"/>
    <x v="38"/>
  </r>
  <r>
    <x v="0"/>
    <x v="1"/>
    <s v="GBP"/>
    <n v="1455208143"/>
    <n v="1452616143"/>
    <b v="1"/>
    <n v="59"/>
    <b v="1"/>
    <s v="theater/spaces"/>
    <n v="1.0206"/>
    <n v="86.491525423728817"/>
    <x v="1"/>
    <x v="38"/>
  </r>
  <r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0"/>
    <x v="0"/>
    <s v="USD"/>
    <n v="1472020881"/>
    <n v="1469428881"/>
    <b v="1"/>
    <n v="218"/>
    <b v="1"/>
    <s v="theater/spaces"/>
    <n v="1.00352"/>
    <n v="115.08256880733946"/>
    <x v="1"/>
    <x v="38"/>
  </r>
  <r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0"/>
    <x v="1"/>
    <s v="GBP"/>
    <n v="1466412081"/>
    <n v="1463820081"/>
    <b v="0"/>
    <n v="28"/>
    <b v="1"/>
    <s v="theater/spaces"/>
    <n v="1"/>
    <n v="35.714285714285715"/>
    <x v="1"/>
    <x v="38"/>
  </r>
  <r>
    <x v="0"/>
    <x v="0"/>
    <s v="USD"/>
    <n v="1450673940"/>
    <n v="1448756962"/>
    <b v="0"/>
    <n v="364"/>
    <b v="1"/>
    <s v="theater/spaces"/>
    <n v="1.76535"/>
    <n v="96.997252747252745"/>
    <x v="1"/>
    <x v="38"/>
  </r>
  <r>
    <x v="0"/>
    <x v="0"/>
    <s v="USD"/>
    <n v="1452174420"/>
    <n v="1449150420"/>
    <b v="0"/>
    <n v="27"/>
    <b v="1"/>
    <s v="theater/spaces"/>
    <n v="1"/>
    <n v="370.37037037037038"/>
    <x v="1"/>
    <x v="38"/>
  </r>
  <r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0"/>
    <x v="0"/>
    <s v="USD"/>
    <n v="1488171540"/>
    <n v="1486661793"/>
    <b v="0"/>
    <n v="115"/>
    <b v="1"/>
    <s v="theater/spaces"/>
    <n v="1.0373000000000001"/>
    <n v="90.2"/>
    <x v="1"/>
    <x v="38"/>
  </r>
  <r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0"/>
    <x v="0"/>
    <s v="USD"/>
    <n v="1488333600"/>
    <n v="1487094360"/>
    <b v="0"/>
    <n v="20"/>
    <b v="1"/>
    <s v="theater/spaces"/>
    <n v="1.1888888888888889"/>
    <n v="80.25"/>
    <x v="1"/>
    <x v="38"/>
  </r>
  <r>
    <x v="0"/>
    <x v="0"/>
    <s v="USD"/>
    <n v="1485885600"/>
    <n v="1484682670"/>
    <b v="0"/>
    <n v="8"/>
    <b v="1"/>
    <s v="theater/spaces"/>
    <n v="1"/>
    <n v="62.5"/>
    <x v="1"/>
    <x v="38"/>
  </r>
  <r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0"/>
    <x v="0"/>
    <s v="USD"/>
    <n v="1416089324"/>
    <n v="1413493724"/>
    <b v="0"/>
    <n v="277"/>
    <b v="1"/>
    <s v="theater/spaces"/>
    <n v="1.12815"/>
    <n v="162.90974729241879"/>
    <x v="1"/>
    <x v="38"/>
  </r>
  <r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0"/>
    <x v="0"/>
    <s v="USD"/>
    <n v="1429938683"/>
    <n v="1428124283"/>
    <b v="0"/>
    <n v="20"/>
    <b v="1"/>
    <s v="theater/spaces"/>
    <n v="1.8"/>
    <n v="54"/>
    <x v="1"/>
    <x v="38"/>
  </r>
  <r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0"/>
    <x v="0"/>
    <s v="USD"/>
    <n v="1417012840"/>
    <n v="1414417240"/>
    <b v="0"/>
    <n v="128"/>
    <b v="1"/>
    <s v="theater/spaces"/>
    <n v="1.19756"/>
    <n v="233.8984375"/>
    <x v="1"/>
    <x v="38"/>
  </r>
  <r>
    <x v="0"/>
    <x v="0"/>
    <s v="USD"/>
    <n v="1424548719"/>
    <n v="1419364719"/>
    <b v="0"/>
    <n v="15"/>
    <b v="1"/>
    <s v="theater/spaces"/>
    <n v="1.58"/>
    <n v="158"/>
    <x v="1"/>
    <x v="38"/>
  </r>
  <r>
    <x v="0"/>
    <x v="3"/>
    <s v="EUR"/>
    <n v="1450911540"/>
    <n v="1448536516"/>
    <b v="0"/>
    <n v="25"/>
    <b v="1"/>
    <s v="theater/spaces"/>
    <n v="1.2366666666666666"/>
    <n v="14.84"/>
    <x v="1"/>
    <x v="38"/>
  </r>
  <r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0"/>
    <x v="0"/>
    <s v="USD"/>
    <n v="1415163600"/>
    <n v="1412737080"/>
    <b v="0"/>
    <n v="557"/>
    <b v="1"/>
    <s v="theater/spaces"/>
    <n v="1.13104"/>
    <n v="50.764811490125673"/>
    <x v="1"/>
    <x v="38"/>
  </r>
  <r>
    <x v="0"/>
    <x v="0"/>
    <s v="USD"/>
    <n v="1402459200"/>
    <n v="1401125238"/>
    <b v="0"/>
    <n v="40"/>
    <b v="1"/>
    <s v="theater/spaces"/>
    <n v="1.0317647058823529"/>
    <n v="87.7"/>
    <x v="1"/>
    <x v="38"/>
  </r>
  <r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0"/>
    <x v="1"/>
    <s v="GBP"/>
    <n v="1434039186"/>
    <n v="1430151186"/>
    <b v="0"/>
    <n v="6"/>
    <b v="1"/>
    <s v="theater/spaces"/>
    <n v="1.03"/>
    <n v="120.16666666666667"/>
    <x v="1"/>
    <x v="38"/>
  </r>
  <r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0"/>
    <x v="1"/>
    <s v="GBP"/>
    <n v="1488538892"/>
    <n v="1487329292"/>
    <b v="0"/>
    <n v="25"/>
    <b v="1"/>
    <s v="theater/spaces"/>
    <n v="1.4333333333333333"/>
    <n v="51.6"/>
    <x v="1"/>
    <x v="38"/>
  </r>
  <r>
    <x v="0"/>
    <x v="0"/>
    <s v="USD"/>
    <n v="1426866851"/>
    <n v="1424278451"/>
    <b v="0"/>
    <n v="320"/>
    <b v="1"/>
    <s v="theater/spaces"/>
    <n v="1.3144"/>
    <n v="164.3"/>
    <x v="1"/>
    <x v="38"/>
  </r>
  <r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0"/>
    <x v="0"/>
    <s v="USD"/>
    <n v="1476479447"/>
    <n v="1471295447"/>
    <b v="0"/>
    <n v="29"/>
    <b v="1"/>
    <s v="theater/spaces"/>
    <n v="1"/>
    <n v="51.724137931034484"/>
    <x v="1"/>
    <x v="38"/>
  </r>
  <r>
    <x v="0"/>
    <x v="0"/>
    <s v="USD"/>
    <n v="1441933459"/>
    <n v="1439341459"/>
    <b v="0"/>
    <n v="25"/>
    <b v="1"/>
    <s v="theater/spaces"/>
    <n v="1.272"/>
    <n v="50.88"/>
    <x v="1"/>
    <x v="38"/>
  </r>
  <r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0"/>
    <x v="0"/>
    <s v="USD"/>
    <n v="1376654340"/>
    <n v="1373568644"/>
    <b v="0"/>
    <n v="329"/>
    <b v="1"/>
    <s v="theater/spaces"/>
    <n v="1.26732"/>
    <n v="96.300911854103347"/>
    <x v="1"/>
    <x v="38"/>
  </r>
  <r>
    <x v="0"/>
    <x v="0"/>
    <s v="USD"/>
    <n v="1285995540"/>
    <n v="1279574773"/>
    <b v="0"/>
    <n v="32"/>
    <b v="1"/>
    <s v="theater/spaces"/>
    <n v="2.1320000000000001"/>
    <n v="33.3125"/>
    <x v="1"/>
    <x v="38"/>
  </r>
  <r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0"/>
    <x v="0"/>
    <s v="USD"/>
    <n v="1435359600"/>
    <n v="1434999621"/>
    <b v="0"/>
    <n v="42"/>
    <b v="1"/>
    <s v="theater/spaces"/>
    <n v="1.075"/>
    <n v="76.785714285714292"/>
    <x v="1"/>
    <x v="38"/>
  </r>
  <r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0"/>
    <x v="1"/>
    <s v="GBP"/>
    <n v="1444149047"/>
    <n v="1441557047"/>
    <b v="0"/>
    <n v="37"/>
    <b v="1"/>
    <s v="theater/spaces"/>
    <n v="1.28"/>
    <n v="51.891891891891895"/>
    <x v="1"/>
    <x v="38"/>
  </r>
  <r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0"/>
    <x v="0"/>
    <s v="USD"/>
    <n v="1461762960"/>
    <n v="1457999054"/>
    <b v="0"/>
    <n v="20"/>
    <b v="1"/>
    <s v="theater/spaces"/>
    <n v="1.49"/>
    <n v="37.25"/>
    <x v="1"/>
    <x v="38"/>
  </r>
  <r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0"/>
    <x v="0"/>
    <s v="USD"/>
    <n v="1462420960"/>
    <n v="1459828960"/>
    <b v="0"/>
    <n v="9"/>
    <b v="1"/>
    <s v="theater/spaces"/>
    <n v="1.06"/>
    <n v="70.666666666666671"/>
    <x v="1"/>
    <x v="38"/>
  </r>
  <r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2"/>
    <x v="0"/>
    <s v="USD"/>
    <n v="1432828740"/>
    <n v="1430237094"/>
    <b v="0"/>
    <n v="2"/>
    <b v="0"/>
    <s v="theater/spaces"/>
    <n v="1.5E-3"/>
    <n v="37.5"/>
    <x v="1"/>
    <x v="38"/>
  </r>
  <r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2"/>
    <x v="0"/>
    <s v="USD"/>
    <n v="1425258240"/>
    <n v="1422043154"/>
    <b v="0"/>
    <n v="0"/>
    <b v="0"/>
    <s v="theater/spaces"/>
    <n v="0"/>
    <n v="0"/>
    <x v="1"/>
    <x v="38"/>
  </r>
  <r>
    <x v="2"/>
    <x v="0"/>
    <s v="USD"/>
    <n v="1420844390"/>
    <n v="1415660390"/>
    <b v="0"/>
    <n v="1"/>
    <b v="0"/>
    <s v="theater/spaces"/>
    <n v="5.0000000000000002E-5"/>
    <n v="1"/>
    <x v="1"/>
    <x v="38"/>
  </r>
  <r>
    <x v="2"/>
    <x v="0"/>
    <s v="USD"/>
    <n v="1412003784"/>
    <n v="1406819784"/>
    <b v="0"/>
    <n v="0"/>
    <b v="0"/>
    <s v="theater/spaces"/>
    <n v="0"/>
    <n v="0"/>
    <x v="1"/>
    <x v="38"/>
  </r>
  <r>
    <x v="2"/>
    <x v="1"/>
    <s v="GBP"/>
    <n v="1459694211"/>
    <n v="1457105811"/>
    <b v="0"/>
    <n v="0"/>
    <b v="0"/>
    <s v="theater/spaces"/>
    <n v="0"/>
    <n v="0"/>
    <x v="1"/>
    <x v="38"/>
  </r>
  <r>
    <x v="2"/>
    <x v="13"/>
    <s v="EUR"/>
    <n v="1463734740"/>
    <n v="1459414740"/>
    <b v="0"/>
    <n v="3"/>
    <b v="0"/>
    <s v="theater/spaces"/>
    <n v="1.6666666666666666E-4"/>
    <n v="1"/>
    <x v="1"/>
    <x v="38"/>
  </r>
  <r>
    <x v="2"/>
    <x v="0"/>
    <s v="USD"/>
    <n v="1407536846"/>
    <n v="1404944846"/>
    <b v="0"/>
    <n v="11"/>
    <b v="0"/>
    <s v="theater/spaces"/>
    <n v="3.0066666666666665E-2"/>
    <n v="41"/>
    <x v="1"/>
    <x v="38"/>
  </r>
  <r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2"/>
    <x v="0"/>
    <s v="USD"/>
    <n v="1407955748"/>
    <n v="1405363748"/>
    <b v="0"/>
    <n v="0"/>
    <b v="0"/>
    <s v="theater/spaces"/>
    <n v="0"/>
    <n v="0"/>
    <x v="1"/>
    <x v="38"/>
  </r>
  <r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2"/>
    <x v="0"/>
    <s v="USD"/>
    <n v="1406683172"/>
    <n v="1404523172"/>
    <b v="0"/>
    <n v="2"/>
    <b v="0"/>
    <s v="theater/spaces"/>
    <n v="4.0000000000000002E-4"/>
    <n v="5"/>
    <x v="1"/>
    <x v="38"/>
  </r>
  <r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2"/>
    <x v="4"/>
    <s v="NZD"/>
    <n v="1441837879"/>
    <n v="1439245879"/>
    <b v="0"/>
    <n v="1"/>
    <b v="0"/>
    <s v="theater/spaces"/>
    <n v="2.5000000000000001E-2"/>
    <n v="200"/>
    <x v="1"/>
    <x v="38"/>
  </r>
  <r>
    <x v="2"/>
    <x v="0"/>
    <s v="USD"/>
    <n v="1445013352"/>
    <n v="1442421352"/>
    <b v="0"/>
    <n v="2"/>
    <b v="0"/>
    <s v="theater/spaces"/>
    <n v="6.9999999999999999E-4"/>
    <n v="87.5"/>
    <x v="1"/>
    <x v="38"/>
  </r>
  <r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2"/>
    <x v="0"/>
    <s v="USD"/>
    <n v="1429595940"/>
    <n v="1428082481"/>
    <b v="0"/>
    <n v="117"/>
    <b v="0"/>
    <s v="theater/spaces"/>
    <n v="0.59775"/>
    <n v="61.307692307692307"/>
    <x v="1"/>
    <x v="38"/>
  </r>
  <r>
    <x v="2"/>
    <x v="0"/>
    <s v="USD"/>
    <n v="1477791960"/>
    <n v="1476549262"/>
    <b v="0"/>
    <n v="2"/>
    <b v="0"/>
    <s v="theater/spaces"/>
    <n v="1.6666666666666666E-4"/>
    <n v="1"/>
    <x v="1"/>
    <x v="38"/>
  </r>
  <r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2"/>
    <x v="0"/>
    <s v="USD"/>
    <n v="1471573640"/>
    <n v="1467253640"/>
    <b v="0"/>
    <n v="20"/>
    <b v="0"/>
    <s v="theater/spaces"/>
    <n v="8.6400000000000005E-2"/>
    <n v="64.8"/>
    <x v="1"/>
    <x v="38"/>
  </r>
  <r>
    <x v="2"/>
    <x v="0"/>
    <s v="USD"/>
    <n v="1444405123"/>
    <n v="1439221123"/>
    <b v="0"/>
    <n v="50"/>
    <b v="0"/>
    <s v="theater/spaces"/>
    <n v="0.15060000000000001"/>
    <n v="30.12"/>
    <x v="1"/>
    <x v="38"/>
  </r>
  <r>
    <x v="2"/>
    <x v="5"/>
    <s v="CAD"/>
    <n v="1488495478"/>
    <n v="1485903478"/>
    <b v="0"/>
    <n v="2"/>
    <b v="0"/>
    <s v="theater/spaces"/>
    <n v="4.7727272727272731E-3"/>
    <n v="52.5"/>
    <x v="1"/>
    <x v="38"/>
  </r>
  <r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2"/>
    <x v="0"/>
    <s v="USD"/>
    <n v="1442722891"/>
    <n v="1440130891"/>
    <b v="0"/>
    <n v="5"/>
    <b v="0"/>
    <s v="theater/spaces"/>
    <n v="2.1029999999999998E-3"/>
    <n v="420.6"/>
    <x v="1"/>
    <x v="38"/>
  </r>
  <r>
    <x v="2"/>
    <x v="0"/>
    <s v="USD"/>
    <n v="1447628946"/>
    <n v="1445033346"/>
    <b v="0"/>
    <n v="0"/>
    <b v="0"/>
    <s v="theater/spaces"/>
    <n v="0"/>
    <n v="0"/>
    <x v="1"/>
    <x v="38"/>
  </r>
  <r>
    <x v="2"/>
    <x v="0"/>
    <s v="USD"/>
    <n v="1409547600"/>
    <n v="1406986278"/>
    <b v="0"/>
    <n v="3"/>
    <b v="0"/>
    <s v="theater/spaces"/>
    <n v="2.8E-3"/>
    <n v="18.666666666666668"/>
    <x v="1"/>
    <x v="38"/>
  </r>
  <r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2"/>
    <x v="0"/>
    <s v="USD"/>
    <n v="1482294990"/>
    <n v="1477107390"/>
    <b v="0"/>
    <n v="2"/>
    <b v="0"/>
    <s v="theater/spaces"/>
    <n v="6.2500000000000003E-3"/>
    <n v="62.5"/>
    <x v="1"/>
    <x v="38"/>
  </r>
  <r>
    <x v="2"/>
    <x v="0"/>
    <s v="USD"/>
    <n v="1420724460"/>
    <n v="1418046247"/>
    <b v="0"/>
    <n v="3"/>
    <b v="0"/>
    <s v="theater/spaces"/>
    <n v="1.9384615384615384E-3"/>
    <n v="42"/>
    <x v="1"/>
    <x v="38"/>
  </r>
  <r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2"/>
    <x v="0"/>
    <s v="USD"/>
    <n v="1442775956"/>
    <n v="1437591956"/>
    <b v="0"/>
    <n v="1"/>
    <b v="0"/>
    <s v="theater/spaces"/>
    <n v="2.5000000000000001E-4"/>
    <n v="25"/>
    <x v="1"/>
    <x v="38"/>
  </r>
  <r>
    <x v="2"/>
    <x v="0"/>
    <s v="USD"/>
    <n v="1470011780"/>
    <n v="1464827780"/>
    <b v="0"/>
    <n v="1"/>
    <b v="0"/>
    <s v="theater/spaces"/>
    <n v="3.351206434316354E-3"/>
    <n v="50"/>
    <x v="1"/>
    <x v="38"/>
  </r>
  <r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2"/>
    <x v="0"/>
    <s v="USD"/>
    <n v="1455251591"/>
    <n v="1452659591"/>
    <b v="0"/>
    <n v="5"/>
    <b v="0"/>
    <s v="theater/spaces"/>
    <n v="0.13900000000000001"/>
    <n v="55.6"/>
    <x v="1"/>
    <x v="38"/>
  </r>
  <r>
    <x v="2"/>
    <x v="0"/>
    <s v="USD"/>
    <n v="1413816975"/>
    <n v="1411224975"/>
    <b v="0"/>
    <n v="13"/>
    <b v="0"/>
    <s v="theater/spaces"/>
    <n v="0.15225"/>
    <n v="140.53846153846155"/>
    <x v="1"/>
    <x v="38"/>
  </r>
  <r>
    <x v="2"/>
    <x v="6"/>
    <s v="EUR"/>
    <n v="1437033360"/>
    <n v="1434445937"/>
    <b v="0"/>
    <n v="12"/>
    <b v="0"/>
    <s v="theater/spaces"/>
    <n v="0.12"/>
    <n v="25"/>
    <x v="1"/>
    <x v="38"/>
  </r>
  <r>
    <x v="2"/>
    <x v="1"/>
    <s v="GBP"/>
    <n v="1471939818"/>
    <n v="1467619818"/>
    <b v="0"/>
    <n v="90"/>
    <b v="0"/>
    <s v="theater/spaces"/>
    <n v="0.391125"/>
    <n v="69.533333333333331"/>
    <x v="1"/>
    <x v="38"/>
  </r>
  <r>
    <x v="2"/>
    <x v="0"/>
    <s v="USD"/>
    <n v="1434080706"/>
    <n v="1428896706"/>
    <b v="0"/>
    <n v="2"/>
    <b v="0"/>
    <s v="theater/spaces"/>
    <n v="2.6829268292682929E-3"/>
    <n v="5.5"/>
    <x v="1"/>
    <x v="38"/>
  </r>
  <r>
    <x v="2"/>
    <x v="2"/>
    <s v="AUD"/>
    <n v="1422928800"/>
    <n v="1420235311"/>
    <b v="0"/>
    <n v="5"/>
    <b v="0"/>
    <s v="theater/spaces"/>
    <n v="0.29625000000000001"/>
    <n v="237"/>
    <x v="1"/>
    <x v="38"/>
  </r>
  <r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2"/>
    <x v="1"/>
    <s v="GBP"/>
    <n v="1442440800"/>
    <n v="1440497876"/>
    <b v="0"/>
    <n v="4"/>
    <b v="0"/>
    <s v="theater/spaces"/>
    <n v="4.1000000000000002E-2"/>
    <n v="10.25"/>
    <x v="1"/>
    <x v="38"/>
  </r>
  <r>
    <x v="2"/>
    <x v="0"/>
    <s v="USD"/>
    <n v="1431372751"/>
    <n v="1430767951"/>
    <b v="0"/>
    <n v="29"/>
    <b v="0"/>
    <s v="theater/spaces"/>
    <n v="0.197625"/>
    <n v="272.58620689655174"/>
    <x v="1"/>
    <x v="38"/>
  </r>
  <r>
    <x v="2"/>
    <x v="0"/>
    <s v="USD"/>
    <n v="1430234394"/>
    <n v="1425053994"/>
    <b v="0"/>
    <n v="2"/>
    <b v="0"/>
    <s v="theater/spaces"/>
    <n v="5.1999999999999995E-4"/>
    <n v="13"/>
    <x v="1"/>
    <x v="38"/>
  </r>
  <r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2"/>
    <x v="0"/>
    <s v="USD"/>
    <n v="1487465119"/>
    <n v="1484009119"/>
    <b v="0"/>
    <n v="1"/>
    <b v="0"/>
    <s v="theater/spaces"/>
    <n v="4.0000000000000002E-4"/>
    <n v="10"/>
    <x v="1"/>
    <x v="38"/>
  </r>
  <r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2"/>
    <x v="0"/>
    <s v="USD"/>
    <n v="1411312250"/>
    <n v="1406128250"/>
    <b v="0"/>
    <n v="0"/>
    <b v="0"/>
    <s v="theater/spaces"/>
    <n v="0"/>
    <n v="0"/>
    <x v="1"/>
    <x v="38"/>
  </r>
  <r>
    <x v="2"/>
    <x v="11"/>
    <s v="SEK"/>
    <n v="1465123427"/>
    <n v="1462531427"/>
    <b v="0"/>
    <n v="1"/>
    <b v="0"/>
    <s v="theater/spaces"/>
    <n v="0.03"/>
    <n v="300"/>
    <x v="1"/>
    <x v="38"/>
  </r>
  <r>
    <x v="2"/>
    <x v="0"/>
    <s v="USD"/>
    <n v="1427890925"/>
    <n v="1426681325"/>
    <b v="0"/>
    <n v="10"/>
    <b v="0"/>
    <s v="theater/spaces"/>
    <n v="0.57333333333333336"/>
    <n v="43"/>
    <x v="1"/>
    <x v="38"/>
  </r>
  <r>
    <x v="2"/>
    <x v="1"/>
    <s v="GBP"/>
    <n v="1464354720"/>
    <n v="1463648360"/>
    <b v="0"/>
    <n v="1"/>
    <b v="0"/>
    <s v="theater/spaces"/>
    <n v="1E-3"/>
    <n v="1"/>
    <x v="1"/>
    <x v="38"/>
  </r>
  <r>
    <x v="2"/>
    <x v="11"/>
    <s v="SEK"/>
    <n v="1467473723"/>
    <n v="1465832123"/>
    <b v="0"/>
    <n v="2"/>
    <b v="0"/>
    <s v="theater/spaces"/>
    <n v="3.0999999999999999E-3"/>
    <n v="775"/>
    <x v="1"/>
    <x v="38"/>
  </r>
  <r>
    <x v="2"/>
    <x v="0"/>
    <s v="USD"/>
    <n v="1427414732"/>
    <n v="1424826332"/>
    <b v="0"/>
    <n v="1"/>
    <b v="0"/>
    <s v="theater/spaces"/>
    <n v="5.0000000000000001E-4"/>
    <n v="5"/>
    <x v="1"/>
    <x v="38"/>
  </r>
  <r>
    <x v="2"/>
    <x v="9"/>
    <s v="EUR"/>
    <n v="1462484196"/>
    <n v="1457303796"/>
    <b v="0"/>
    <n v="10"/>
    <b v="0"/>
    <s v="theater/spaces"/>
    <n v="9.8461538461538464E-5"/>
    <n v="12.8"/>
    <x v="1"/>
    <x v="38"/>
  </r>
  <r>
    <x v="1"/>
    <x v="5"/>
    <s v="CAD"/>
    <n v="1411748335"/>
    <n v="1406564335"/>
    <b v="0"/>
    <n v="1"/>
    <b v="0"/>
    <s v="theater/spaces"/>
    <n v="6.6666666666666671E-3"/>
    <n v="10"/>
    <x v="1"/>
    <x v="38"/>
  </r>
  <r>
    <x v="1"/>
    <x v="0"/>
    <s v="USD"/>
    <n v="1478733732"/>
    <n v="1478298132"/>
    <b v="0"/>
    <n v="2"/>
    <b v="0"/>
    <s v="theater/spaces"/>
    <n v="0.58291457286432158"/>
    <n v="58"/>
    <x v="1"/>
    <x v="38"/>
  </r>
  <r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1"/>
    <x v="0"/>
    <s v="USD"/>
    <n v="1422902601"/>
    <n v="1417718601"/>
    <b v="0"/>
    <n v="4"/>
    <b v="0"/>
    <s v="theater/spaces"/>
    <n v="3.2499999999999997E-5"/>
    <n v="6.5"/>
    <x v="1"/>
    <x v="38"/>
  </r>
  <r>
    <x v="1"/>
    <x v="0"/>
    <s v="USD"/>
    <n v="1452142672"/>
    <n v="1449550672"/>
    <b v="0"/>
    <n v="0"/>
    <b v="0"/>
    <s v="theater/spaces"/>
    <n v="0"/>
    <n v="0"/>
    <x v="1"/>
    <x v="38"/>
  </r>
  <r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1"/>
    <x v="0"/>
    <s v="USD"/>
    <n v="1425242029"/>
    <n v="1422650029"/>
    <b v="0"/>
    <n v="0"/>
    <b v="0"/>
    <s v="theater/spaces"/>
    <n v="0"/>
    <n v="0"/>
    <x v="1"/>
    <x v="38"/>
  </r>
  <r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"/>
    <x v="0"/>
    <s v="USD"/>
    <n v="1492542819"/>
    <n v="1489090419"/>
    <b v="0"/>
    <n v="1"/>
    <b v="0"/>
    <s v="theater/plays"/>
    <n v="8.0000000000000002E-3"/>
    <n v="10"/>
    <x v="1"/>
    <x v="6"/>
  </r>
  <r>
    <x v="3"/>
    <x v="0"/>
    <s v="USD"/>
    <n v="1492145940"/>
    <n v="1489504916"/>
    <b v="0"/>
    <n v="4"/>
    <b v="0"/>
    <s v="theater/plays"/>
    <n v="3.7499999999999999E-2"/>
    <n v="93.75"/>
    <x v="1"/>
    <x v="6"/>
  </r>
  <r>
    <x v="3"/>
    <x v="0"/>
    <s v="USD"/>
    <n v="1491656045"/>
    <n v="1489067645"/>
    <b v="0"/>
    <n v="12"/>
    <b v="0"/>
    <s v="theater/plays"/>
    <n v="0.15731707317073171"/>
    <n v="53.75"/>
    <x v="1"/>
    <x v="6"/>
  </r>
  <r>
    <x v="3"/>
    <x v="0"/>
    <s v="USD"/>
    <n v="1492759460"/>
    <n v="1487579060"/>
    <b v="0"/>
    <n v="1"/>
    <b v="0"/>
    <s v="theater/plays"/>
    <n v="3.3333333333333332E-4"/>
    <n v="10"/>
    <x v="1"/>
    <x v="6"/>
  </r>
  <r>
    <x v="3"/>
    <x v="1"/>
    <s v="GBP"/>
    <n v="1490358834"/>
    <n v="1487770434"/>
    <b v="0"/>
    <n v="16"/>
    <b v="0"/>
    <s v="theater/plays"/>
    <n v="1.08"/>
    <n v="33.75"/>
    <x v="1"/>
    <x v="6"/>
  </r>
  <r>
    <x v="3"/>
    <x v="1"/>
    <s v="GBP"/>
    <n v="1490631419"/>
    <n v="1488820619"/>
    <b v="0"/>
    <n v="12"/>
    <b v="0"/>
    <s v="theater/plays"/>
    <n v="0.22500000000000001"/>
    <n v="18.75"/>
    <x v="1"/>
    <x v="6"/>
  </r>
  <r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"/>
    <x v="1"/>
    <s v="GBP"/>
    <n v="1491001140"/>
    <n v="1487847954"/>
    <b v="0"/>
    <n v="22"/>
    <b v="0"/>
    <s v="theater/plays"/>
    <n v="1.278"/>
    <n v="29.045454545454547"/>
    <x v="1"/>
    <x v="6"/>
  </r>
  <r>
    <x v="3"/>
    <x v="0"/>
    <s v="USD"/>
    <n v="1493838720"/>
    <n v="1489439669"/>
    <b v="0"/>
    <n v="1"/>
    <b v="0"/>
    <s v="theater/plays"/>
    <n v="3.3333333333333333E-2"/>
    <n v="50"/>
    <x v="1"/>
    <x v="6"/>
  </r>
  <r>
    <x v="3"/>
    <x v="1"/>
    <s v="GBP"/>
    <n v="1491233407"/>
    <n v="1489591807"/>
    <b v="0"/>
    <n v="0"/>
    <b v="0"/>
    <s v="theater/plays"/>
    <n v="0"/>
    <n v="0"/>
    <x v="1"/>
    <x v="6"/>
  </r>
  <r>
    <x v="3"/>
    <x v="14"/>
    <s v="MXN"/>
    <n v="1490416380"/>
    <n v="1487485760"/>
    <b v="0"/>
    <n v="6"/>
    <b v="0"/>
    <s v="theater/plays"/>
    <n v="5.3999999999999999E-2"/>
    <n v="450"/>
    <x v="1"/>
    <x v="6"/>
  </r>
  <r>
    <x v="3"/>
    <x v="6"/>
    <s v="EUR"/>
    <n v="1491581703"/>
    <n v="1488993303"/>
    <b v="0"/>
    <n v="4"/>
    <b v="0"/>
    <s v="theater/plays"/>
    <n v="9.5999999999999992E-3"/>
    <n v="24"/>
    <x v="1"/>
    <x v="6"/>
  </r>
  <r>
    <x v="3"/>
    <x v="9"/>
    <s v="EUR"/>
    <n v="1492372800"/>
    <n v="1488823488"/>
    <b v="0"/>
    <n v="8"/>
    <b v="0"/>
    <s v="theater/plays"/>
    <n v="0.51600000000000001"/>
    <n v="32.25"/>
    <x v="1"/>
    <x v="6"/>
  </r>
  <r>
    <x v="3"/>
    <x v="1"/>
    <s v="GBP"/>
    <n v="1489922339"/>
    <n v="1487333939"/>
    <b v="0"/>
    <n v="3"/>
    <b v="0"/>
    <s v="theater/plays"/>
    <n v="1.6363636363636365E-2"/>
    <n v="15"/>
    <x v="1"/>
    <x v="6"/>
  </r>
  <r>
    <x v="3"/>
    <x v="1"/>
    <s v="GBP"/>
    <n v="1491726956"/>
    <n v="1489480556"/>
    <b v="0"/>
    <n v="0"/>
    <b v="0"/>
    <s v="theater/plays"/>
    <n v="0"/>
    <n v="0"/>
    <x v="1"/>
    <x v="6"/>
  </r>
  <r>
    <x v="3"/>
    <x v="0"/>
    <s v="USD"/>
    <n v="1489903200"/>
    <n v="1488459307"/>
    <b v="0"/>
    <n v="30"/>
    <b v="0"/>
    <s v="theater/plays"/>
    <n v="0.754"/>
    <n v="251.33333333333334"/>
    <x v="1"/>
    <x v="6"/>
  </r>
  <r>
    <x v="3"/>
    <x v="0"/>
    <s v="USD"/>
    <n v="1490659134"/>
    <n v="1485478734"/>
    <b v="0"/>
    <n v="0"/>
    <b v="0"/>
    <s v="theater/plays"/>
    <n v="0"/>
    <n v="0"/>
    <x v="1"/>
    <x v="6"/>
  </r>
  <r>
    <x v="3"/>
    <x v="14"/>
    <s v="MXN"/>
    <n v="1492356166"/>
    <n v="1488471766"/>
    <b v="0"/>
    <n v="12"/>
    <b v="0"/>
    <s v="theater/plays"/>
    <n v="0.105"/>
    <n v="437.5"/>
    <x v="1"/>
    <x v="6"/>
  </r>
  <r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0"/>
    <x v="0"/>
    <s v="USD"/>
    <n v="1354845600"/>
    <n v="1352766300"/>
    <b v="1"/>
    <n v="25"/>
    <b v="1"/>
    <s v="theater/plays"/>
    <n v="1.04"/>
    <n v="52"/>
    <x v="1"/>
    <x v="6"/>
  </r>
  <r>
    <x v="0"/>
    <x v="0"/>
    <s v="USD"/>
    <n v="1295928000"/>
    <n v="1288160403"/>
    <b v="1"/>
    <n v="104"/>
    <b v="1"/>
    <s v="theater/plays"/>
    <n v="1.01"/>
    <n v="33.990384615384613"/>
    <x v="1"/>
    <x v="6"/>
  </r>
  <r>
    <x v="0"/>
    <x v="0"/>
    <s v="USD"/>
    <n v="1410379774"/>
    <n v="1407787774"/>
    <b v="1"/>
    <n v="34"/>
    <b v="1"/>
    <s v="theater/plays"/>
    <n v="1.004"/>
    <n v="103.35294117647059"/>
    <x v="1"/>
    <x v="6"/>
  </r>
  <r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0"/>
    <x v="1"/>
    <s v="GBP"/>
    <n v="1356004725"/>
    <n v="1353412725"/>
    <b v="1"/>
    <n v="302"/>
    <b v="1"/>
    <s v="theater/plays"/>
    <n v="1.885046"/>
    <n v="31.209370860927152"/>
    <x v="1"/>
    <x v="6"/>
  </r>
  <r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0"/>
    <x v="0"/>
    <s v="USD"/>
    <n v="1405746000"/>
    <n v="1404932105"/>
    <b v="1"/>
    <n v="41"/>
    <b v="1"/>
    <s v="theater/plays"/>
    <n v="1.01"/>
    <n v="98.536585365853654"/>
    <x v="1"/>
    <x v="6"/>
  </r>
  <r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0"/>
    <x v="0"/>
    <s v="USD"/>
    <n v="1402696800"/>
    <n v="1399948353"/>
    <b v="1"/>
    <n v="61"/>
    <b v="1"/>
    <s v="theater/plays"/>
    <n v="1.242"/>
    <n v="50.901639344262293"/>
    <x v="1"/>
    <x v="6"/>
  </r>
  <r>
    <x v="0"/>
    <x v="0"/>
    <s v="USD"/>
    <n v="1386910740"/>
    <n v="1384364561"/>
    <b v="1"/>
    <n v="82"/>
    <b v="1"/>
    <s v="theater/plays"/>
    <n v="1.030125"/>
    <n v="100.5"/>
    <x v="1"/>
    <x v="6"/>
  </r>
  <r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0"/>
    <x v="0"/>
    <s v="USD"/>
    <n v="1411765492"/>
    <n v="1409173492"/>
    <b v="1"/>
    <n v="74"/>
    <b v="1"/>
    <s v="theater/plays"/>
    <n v="1.03"/>
    <n v="139.18918918918919"/>
    <x v="1"/>
    <x v="6"/>
  </r>
  <r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0"/>
    <x v="0"/>
    <s v="USD"/>
    <n v="1297977427"/>
    <n v="1292793427"/>
    <b v="1"/>
    <n v="60"/>
    <b v="1"/>
    <s v="theater/plays"/>
    <n v="1.0955999999999999"/>
    <n v="91.3"/>
    <x v="1"/>
    <x v="6"/>
  </r>
  <r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0"/>
    <x v="1"/>
    <s v="GBP"/>
    <n v="1403258049"/>
    <n v="1400666049"/>
    <b v="1"/>
    <n v="45"/>
    <b v="1"/>
    <s v="theater/plays"/>
    <n v="1.1975"/>
    <n v="31.933333333333334"/>
    <x v="1"/>
    <x v="6"/>
  </r>
  <r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0"/>
    <x v="1"/>
    <s v="GBP"/>
    <n v="1405553241"/>
    <n v="1404948441"/>
    <b v="1"/>
    <n v="24"/>
    <b v="1"/>
    <s v="theater/plays"/>
    <n v="1"/>
    <n v="41.666666666666664"/>
    <x v="1"/>
    <x v="6"/>
  </r>
  <r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2"/>
    <x v="1"/>
    <s v="GBP"/>
    <n v="1433930302"/>
    <n v="1432115902"/>
    <b v="0"/>
    <n v="9"/>
    <b v="0"/>
    <s v="theater/musical"/>
    <n v="0.65"/>
    <n v="14.444444444444445"/>
    <x v="1"/>
    <x v="40"/>
  </r>
  <r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2"/>
    <x v="5"/>
    <s v="CAD"/>
    <n v="1481258275"/>
    <n v="1478662675"/>
    <b v="0"/>
    <n v="0"/>
    <b v="0"/>
    <s v="theater/musical"/>
    <n v="0"/>
    <n v="0"/>
    <x v="1"/>
    <x v="40"/>
  </r>
  <r>
    <x v="2"/>
    <x v="0"/>
    <s v="USD"/>
    <n v="1471370869"/>
    <n v="1466186869"/>
    <b v="0"/>
    <n v="4"/>
    <b v="0"/>
    <s v="theater/musical"/>
    <n v="4.0266666666666666E-2"/>
    <n v="37.75"/>
    <x v="1"/>
    <x v="40"/>
  </r>
  <r>
    <x v="2"/>
    <x v="1"/>
    <s v="GBP"/>
    <n v="1425160800"/>
    <n v="1421274859"/>
    <b v="0"/>
    <n v="8"/>
    <b v="0"/>
    <s v="theater/musical"/>
    <n v="1.0200000000000001E-2"/>
    <n v="12.75"/>
    <x v="1"/>
    <x v="40"/>
  </r>
  <r>
    <x v="2"/>
    <x v="1"/>
    <s v="GBP"/>
    <n v="1424474056"/>
    <n v="1420586056"/>
    <b v="0"/>
    <n v="24"/>
    <b v="0"/>
    <s v="theater/musical"/>
    <n v="0.1174"/>
    <n v="24.458333333333332"/>
    <x v="1"/>
    <x v="40"/>
  </r>
  <r>
    <x v="2"/>
    <x v="0"/>
    <s v="USD"/>
    <n v="1437960598"/>
    <n v="1435368598"/>
    <b v="0"/>
    <n v="0"/>
    <b v="0"/>
    <s v="theater/musical"/>
    <n v="0"/>
    <n v="0"/>
    <x v="1"/>
    <x v="40"/>
  </r>
  <r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2"/>
    <x v="0"/>
    <s v="USD"/>
    <n v="1438437600"/>
    <n v="1433254875"/>
    <b v="0"/>
    <n v="6"/>
    <b v="0"/>
    <s v="theater/musical"/>
    <n v="5.9999999999999995E-4"/>
    <n v="300"/>
    <x v="1"/>
    <x v="40"/>
  </r>
  <r>
    <x v="2"/>
    <x v="10"/>
    <s v="NOK"/>
    <n v="1423050618"/>
    <n v="1420458618"/>
    <b v="0"/>
    <n v="4"/>
    <b v="0"/>
    <s v="theater/musical"/>
    <n v="0.1145"/>
    <n v="286.25"/>
    <x v="1"/>
    <x v="40"/>
  </r>
  <r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2"/>
    <x v="0"/>
    <s v="USD"/>
    <n v="1461994440"/>
    <n v="1459410101"/>
    <b v="0"/>
    <n v="1"/>
    <b v="0"/>
    <s v="theater/musical"/>
    <n v="2.0000000000000002E-5"/>
    <n v="1"/>
    <x v="1"/>
    <x v="40"/>
  </r>
  <r>
    <x v="2"/>
    <x v="1"/>
    <s v="GBP"/>
    <n v="1409509477"/>
    <n v="1407695077"/>
    <b v="0"/>
    <n v="2"/>
    <b v="0"/>
    <s v="theater/musical"/>
    <n v="1.2500000000000001E-2"/>
    <n v="12.5"/>
    <x v="1"/>
    <x v="40"/>
  </r>
  <r>
    <x v="2"/>
    <x v="0"/>
    <s v="USD"/>
    <n v="1450072740"/>
    <n v="1445027346"/>
    <b v="0"/>
    <n v="25"/>
    <b v="0"/>
    <s v="theater/musical"/>
    <n v="0.54520000000000002"/>
    <n v="109.04"/>
    <x v="1"/>
    <x v="40"/>
  </r>
  <r>
    <x v="2"/>
    <x v="0"/>
    <s v="USD"/>
    <n v="1443224622"/>
    <n v="1440632622"/>
    <b v="0"/>
    <n v="6"/>
    <b v="0"/>
    <s v="theater/musical"/>
    <n v="0.25"/>
    <n v="41.666666666666664"/>
    <x v="1"/>
    <x v="40"/>
  </r>
  <r>
    <x v="2"/>
    <x v="0"/>
    <s v="USD"/>
    <n v="1437149640"/>
    <n v="1434558479"/>
    <b v="0"/>
    <n v="0"/>
    <b v="0"/>
    <s v="theater/musical"/>
    <n v="0"/>
    <n v="0"/>
    <x v="1"/>
    <x v="40"/>
  </r>
  <r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2"/>
    <x v="0"/>
    <s v="USD"/>
    <n v="1442644651"/>
    <n v="1440052651"/>
    <b v="0"/>
    <n v="0"/>
    <b v="0"/>
    <s v="theater/musical"/>
    <n v="0"/>
    <n v="0"/>
    <x v="1"/>
    <x v="40"/>
  </r>
  <r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0"/>
    <x v="0"/>
    <s v="USD"/>
    <n v="1407524751"/>
    <n v="1404932751"/>
    <b v="1"/>
    <n v="94"/>
    <b v="1"/>
    <s v="theater/plays"/>
    <n v="1.2625"/>
    <n v="53.723404255319146"/>
    <x v="1"/>
    <x v="6"/>
  </r>
  <r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0"/>
    <x v="0"/>
    <s v="USD"/>
    <n v="1489352400"/>
    <n v="1486411204"/>
    <b v="1"/>
    <n v="59"/>
    <b v="1"/>
    <s v="theater/plays"/>
    <n v="1.0084"/>
    <n v="256.37288135593218"/>
    <x v="1"/>
    <x v="6"/>
  </r>
  <r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0"/>
    <x v="0"/>
    <s v="USD"/>
    <n v="1445722140"/>
    <n v="1443016697"/>
    <b v="1"/>
    <n v="84"/>
    <b v="1"/>
    <s v="theater/plays"/>
    <n v="1.248"/>
    <n v="37.142857142857146"/>
    <x v="1"/>
    <x v="6"/>
  </r>
  <r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0"/>
    <x v="1"/>
    <s v="GBP"/>
    <n v="1484687436"/>
    <n v="1482095436"/>
    <b v="0"/>
    <n v="30"/>
    <b v="1"/>
    <s v="theater/plays"/>
    <n v="1.25"/>
    <n v="50"/>
    <x v="1"/>
    <x v="6"/>
  </r>
  <r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0"/>
    <x v="0"/>
    <s v="USD"/>
    <n v="1460846347"/>
    <n v="1458254347"/>
    <b v="0"/>
    <n v="28"/>
    <b v="1"/>
    <s v="theater/plays"/>
    <n v="1.61"/>
    <n v="57.5"/>
    <x v="1"/>
    <x v="6"/>
  </r>
  <r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0"/>
    <x v="0"/>
    <s v="USD"/>
    <n v="1482962433"/>
    <n v="1480370433"/>
    <b v="0"/>
    <n v="110"/>
    <b v="1"/>
    <s v="theater/plays"/>
    <n v="1.006"/>
    <n v="182.90909090909091"/>
    <x v="1"/>
    <x v="6"/>
  </r>
  <r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0"/>
    <x v="0"/>
    <s v="USD"/>
    <n v="1411150092"/>
    <n v="1408558092"/>
    <b v="1"/>
    <n v="183"/>
    <b v="1"/>
    <s v="theater/plays"/>
    <n v="1.273042"/>
    <n v="69.56513661202186"/>
    <x v="1"/>
    <x v="6"/>
  </r>
  <r>
    <x v="0"/>
    <x v="0"/>
    <s v="USD"/>
    <n v="1444348800"/>
    <n v="1442283562"/>
    <b v="1"/>
    <n v="71"/>
    <b v="1"/>
    <s v="theater/plays"/>
    <n v="1.028375"/>
    <n v="115.87323943661971"/>
    <x v="1"/>
    <x v="6"/>
  </r>
  <r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0"/>
    <x v="1"/>
    <s v="GBP"/>
    <n v="1436696712"/>
    <n v="1434104712"/>
    <b v="1"/>
    <n v="57"/>
    <b v="1"/>
    <s v="theater/plays"/>
    <n v="1.0586"/>
    <n v="46.429824561403507"/>
    <x v="1"/>
    <x v="6"/>
  </r>
  <r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0"/>
    <x v="0"/>
    <s v="USD"/>
    <n v="1415213324"/>
    <n v="1412617724"/>
    <b v="1"/>
    <n v="213"/>
    <b v="1"/>
    <s v="theater/plays"/>
    <n v="1.01552"/>
    <n v="119.1924882629108"/>
    <x v="1"/>
    <x v="6"/>
  </r>
  <r>
    <x v="0"/>
    <x v="0"/>
    <s v="USD"/>
    <n v="1434907966"/>
    <n v="1432315966"/>
    <b v="1"/>
    <n v="20"/>
    <b v="1"/>
    <s v="theater/plays"/>
    <n v="1.1073333333333333"/>
    <n v="83.05"/>
    <x v="1"/>
    <x v="6"/>
  </r>
  <r>
    <x v="0"/>
    <x v="1"/>
    <s v="GBP"/>
    <n v="1473247240"/>
    <n v="1470655240"/>
    <b v="1"/>
    <n v="50"/>
    <b v="1"/>
    <s v="theater/plays"/>
    <n v="1.2782222222222221"/>
    <n v="57.52"/>
    <x v="1"/>
    <x v="6"/>
  </r>
  <r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0"/>
    <x v="1"/>
    <s v="GBP"/>
    <n v="1412706375"/>
    <n v="1410114375"/>
    <b v="1"/>
    <n v="18"/>
    <b v="1"/>
    <s v="theater/plays"/>
    <n v="1.75"/>
    <n v="29.166666666666668"/>
    <x v="1"/>
    <x v="6"/>
  </r>
  <r>
    <x v="0"/>
    <x v="0"/>
    <s v="USD"/>
    <n v="1433995140"/>
    <n v="1432129577"/>
    <b v="1"/>
    <n v="176"/>
    <b v="1"/>
    <s v="theater/plays"/>
    <n v="1.2806"/>
    <n v="72.76136363636364"/>
    <x v="1"/>
    <x v="6"/>
  </r>
  <r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0"/>
    <x v="0"/>
    <s v="USD"/>
    <n v="1420751861"/>
    <n v="1418159861"/>
    <b v="1"/>
    <n v="75"/>
    <b v="1"/>
    <s v="theater/plays"/>
    <n v="1.052142857142857"/>
    <n v="98.2"/>
    <x v="1"/>
    <x v="6"/>
  </r>
  <r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0"/>
    <x v="0"/>
    <s v="USD"/>
    <n v="1448903318"/>
    <n v="1445875718"/>
    <b v="1"/>
    <n v="73"/>
    <b v="1"/>
    <s v="theater/plays"/>
    <n v="1.0924"/>
    <n v="74.821917808219183"/>
    <x v="1"/>
    <x v="6"/>
  </r>
  <r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0"/>
    <x v="0"/>
    <s v="USD"/>
    <n v="1446238800"/>
    <n v="1444220588"/>
    <b v="1"/>
    <n v="68"/>
    <b v="1"/>
    <s v="theater/plays"/>
    <n v="1.121664"/>
    <n v="41.237647058823526"/>
    <x v="1"/>
    <x v="6"/>
  </r>
  <r>
    <x v="0"/>
    <x v="0"/>
    <s v="USD"/>
    <n v="1422482400"/>
    <n v="1421089938"/>
    <b v="1"/>
    <n v="49"/>
    <b v="1"/>
    <s v="theater/plays"/>
    <n v="1.03"/>
    <n v="52.551020408163268"/>
    <x v="1"/>
    <x v="6"/>
  </r>
  <r>
    <x v="0"/>
    <x v="17"/>
    <s v="EUR"/>
    <n v="1449162000"/>
    <n v="1446570315"/>
    <b v="1"/>
    <n v="63"/>
    <b v="1"/>
    <s v="theater/plays"/>
    <n v="1.64"/>
    <n v="70.285714285714292"/>
    <x v="1"/>
    <x v="6"/>
  </r>
  <r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0"/>
    <x v="0"/>
    <s v="USD"/>
    <n v="1472074928"/>
    <n v="1470692528"/>
    <b v="1"/>
    <n v="42"/>
    <b v="1"/>
    <s v="theater/plays"/>
    <n v="1.28"/>
    <n v="60.952380952380949"/>
    <x v="1"/>
    <x v="6"/>
  </r>
  <r>
    <x v="0"/>
    <x v="1"/>
    <s v="GBP"/>
    <n v="1434452400"/>
    <n v="1431509397"/>
    <b v="1"/>
    <n v="70"/>
    <b v="1"/>
    <s v="theater/plays"/>
    <n v="1.0149999999999999"/>
    <n v="116"/>
    <x v="1"/>
    <x v="6"/>
  </r>
  <r>
    <x v="0"/>
    <x v="1"/>
    <s v="GBP"/>
    <n v="1436705265"/>
    <n v="1434113265"/>
    <b v="1"/>
    <n v="30"/>
    <b v="1"/>
    <s v="theater/plays"/>
    <n v="1.0166666666666666"/>
    <n v="61"/>
    <x v="1"/>
    <x v="6"/>
  </r>
  <r>
    <x v="0"/>
    <x v="1"/>
    <s v="GBP"/>
    <n v="1414927775"/>
    <n v="1412332175"/>
    <b v="1"/>
    <n v="51"/>
    <b v="1"/>
    <s v="theater/plays"/>
    <n v="1.3"/>
    <n v="38.235294117647058"/>
    <x v="1"/>
    <x v="6"/>
  </r>
  <r>
    <x v="0"/>
    <x v="0"/>
    <s v="USD"/>
    <n v="1446814809"/>
    <n v="1444219209"/>
    <b v="1"/>
    <n v="145"/>
    <b v="1"/>
    <s v="theater/plays"/>
    <n v="1.5443"/>
    <n v="106.50344827586207"/>
    <x v="1"/>
    <x v="6"/>
  </r>
  <r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0"/>
    <x v="5"/>
    <s v="CAD"/>
    <n v="1459483140"/>
    <n v="1456526879"/>
    <b v="1"/>
    <n v="100"/>
    <b v="1"/>
    <s v="theater/plays"/>
    <n v="1.1684444444444444"/>
    <n v="52.58"/>
    <x v="1"/>
    <x v="6"/>
  </r>
  <r>
    <x v="0"/>
    <x v="1"/>
    <s v="GBP"/>
    <n v="1416331406"/>
    <n v="1413735806"/>
    <b v="1"/>
    <n v="100"/>
    <b v="1"/>
    <s v="theater/plays"/>
    <n v="1.0860000000000001"/>
    <n v="54.3"/>
    <x v="1"/>
    <x v="6"/>
  </r>
  <r>
    <x v="0"/>
    <x v="1"/>
    <s v="GBP"/>
    <n v="1433017303"/>
    <n v="1430425303"/>
    <b v="1"/>
    <n v="34"/>
    <b v="1"/>
    <s v="theater/plays"/>
    <n v="1.034"/>
    <n v="76.029411764705884"/>
    <x v="1"/>
    <x v="6"/>
  </r>
  <r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0"/>
    <x v="0"/>
    <s v="USD"/>
    <n v="1433134800"/>
    <n v="1430158198"/>
    <b v="0"/>
    <n v="30"/>
    <b v="1"/>
    <s v="theater/plays"/>
    <n v="1.03"/>
    <n v="68.666666666666671"/>
    <x v="1"/>
    <x v="6"/>
  </r>
  <r>
    <x v="0"/>
    <x v="0"/>
    <s v="USD"/>
    <n v="1441153705"/>
    <n v="1438561705"/>
    <b v="0"/>
    <n v="47"/>
    <b v="1"/>
    <s v="theater/plays"/>
    <n v="1.216"/>
    <n v="129.36170212765958"/>
    <x v="1"/>
    <x v="6"/>
  </r>
  <r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0"/>
    <x v="0"/>
    <s v="USD"/>
    <n v="1454047140"/>
    <n v="1452546853"/>
    <b v="0"/>
    <n v="15"/>
    <b v="1"/>
    <s v="theater/plays"/>
    <n v="1.016"/>
    <n v="203.2"/>
    <x v="1"/>
    <x v="6"/>
  </r>
  <r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0"/>
    <x v="5"/>
    <s v="CAD"/>
    <n v="1448733628"/>
    <n v="1446573628"/>
    <b v="0"/>
    <n v="34"/>
    <b v="1"/>
    <s v="theater/plays"/>
    <n v="1"/>
    <n v="73.529411764705884"/>
    <x v="1"/>
    <x v="6"/>
  </r>
  <r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0"/>
    <x v="1"/>
    <s v="GBP"/>
    <n v="1489234891"/>
    <n v="1486642891"/>
    <b v="0"/>
    <n v="72"/>
    <b v="1"/>
    <s v="theater/plays"/>
    <n v="1.212"/>
    <n v="33.666666666666664"/>
    <x v="1"/>
    <x v="6"/>
  </r>
  <r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0"/>
    <x v="0"/>
    <s v="USD"/>
    <n v="1470034740"/>
    <n v="1466185176"/>
    <b v="0"/>
    <n v="70"/>
    <b v="1"/>
    <s v="theater/plays"/>
    <n v="1.3346666666666667"/>
    <n v="57.2"/>
    <x v="1"/>
    <x v="6"/>
  </r>
  <r>
    <x v="0"/>
    <x v="3"/>
    <s v="EUR"/>
    <n v="1481099176"/>
    <n v="1478507176"/>
    <b v="0"/>
    <n v="50"/>
    <b v="1"/>
    <s v="theater/plays"/>
    <n v="1.0339285714285715"/>
    <n v="173.7"/>
    <x v="1"/>
    <x v="6"/>
  </r>
  <r>
    <x v="0"/>
    <x v="0"/>
    <s v="USD"/>
    <n v="1427553484"/>
    <n v="1424533084"/>
    <b v="0"/>
    <n v="35"/>
    <b v="1"/>
    <s v="theater/plays"/>
    <n v="1.1588888888888889"/>
    <n v="59.6"/>
    <x v="1"/>
    <x v="6"/>
  </r>
  <r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0"/>
    <x v="0"/>
    <s v="USD"/>
    <n v="1438374748"/>
    <n v="1435782748"/>
    <b v="0"/>
    <n v="20"/>
    <b v="1"/>
    <s v="theater/plays"/>
    <n v="1.0202500000000001"/>
    <n v="204.05"/>
    <x v="1"/>
    <x v="6"/>
  </r>
  <r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0"/>
    <x v="0"/>
    <s v="USD"/>
    <n v="1463275339"/>
    <n v="1460683339"/>
    <b v="0"/>
    <n v="20"/>
    <b v="1"/>
    <s v="theater/plays"/>
    <n v="1.0668"/>
    <n v="53.339999999999996"/>
    <x v="1"/>
    <x v="6"/>
  </r>
  <r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0"/>
    <x v="1"/>
    <s v="GBP"/>
    <n v="1476632178"/>
    <n v="1473953778"/>
    <b v="0"/>
    <n v="31"/>
    <b v="1"/>
    <s v="theater/plays"/>
    <n v="1.5942857142857143"/>
    <n v="18"/>
    <x v="1"/>
    <x v="6"/>
  </r>
  <r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0"/>
    <x v="0"/>
    <s v="USD"/>
    <n v="1445065210"/>
    <n v="1442473210"/>
    <b v="0"/>
    <n v="45"/>
    <b v="1"/>
    <s v="theater/plays"/>
    <n v="1.0984"/>
    <n v="61.022222222222226"/>
    <x v="1"/>
    <x v="6"/>
  </r>
  <r>
    <x v="0"/>
    <x v="0"/>
    <s v="USD"/>
    <n v="1478901600"/>
    <n v="1477077946"/>
    <b v="0"/>
    <n v="41"/>
    <b v="1"/>
    <s v="theater/plays"/>
    <n v="1.0004"/>
    <n v="61"/>
    <x v="1"/>
    <x v="6"/>
  </r>
  <r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0"/>
    <x v="5"/>
    <s v="CAD"/>
    <n v="1460341800"/>
    <n v="1456902893"/>
    <b v="0"/>
    <n v="32"/>
    <b v="1"/>
    <s v="theater/plays"/>
    <n v="1.256"/>
    <n v="78.5"/>
    <x v="1"/>
    <x v="6"/>
  </r>
  <r>
    <x v="0"/>
    <x v="1"/>
    <s v="GBP"/>
    <n v="1422712986"/>
    <n v="1418824986"/>
    <b v="0"/>
    <n v="16"/>
    <b v="1"/>
    <s v="theater/plays"/>
    <n v="1.08"/>
    <n v="33.75"/>
    <x v="1"/>
    <x v="6"/>
  </r>
  <r>
    <x v="0"/>
    <x v="0"/>
    <s v="USD"/>
    <n v="1466557557"/>
    <n v="1463965557"/>
    <b v="0"/>
    <n v="38"/>
    <b v="1"/>
    <s v="theater/plays"/>
    <n v="1.01"/>
    <n v="66.44736842105263"/>
    <x v="1"/>
    <x v="6"/>
  </r>
  <r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0"/>
    <x v="17"/>
    <s v="EUR"/>
    <n v="1465135190"/>
    <n v="1463925590"/>
    <b v="0"/>
    <n v="10"/>
    <b v="1"/>
    <s v="theater/plays"/>
    <n v="1.0166666666666666"/>
    <n v="152.5"/>
    <x v="1"/>
    <x v="6"/>
  </r>
  <r>
    <x v="0"/>
    <x v="1"/>
    <s v="GBP"/>
    <n v="1428256277"/>
    <n v="1425235877"/>
    <b v="0"/>
    <n v="15"/>
    <b v="1"/>
    <s v="theater/plays"/>
    <n v="1.125"/>
    <n v="30"/>
    <x v="1"/>
    <x v="6"/>
  </r>
  <r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0"/>
    <x v="1"/>
    <s v="GBP"/>
    <n v="1462697966"/>
    <n v="1460105966"/>
    <b v="0"/>
    <n v="33"/>
    <b v="1"/>
    <s v="theater/plays"/>
    <n v="1.0125"/>
    <n v="24.545454545454547"/>
    <x v="1"/>
    <x v="6"/>
  </r>
  <r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0"/>
    <x v="0"/>
    <s v="USD"/>
    <n v="1405802330"/>
    <n v="1403210330"/>
    <b v="0"/>
    <n v="83"/>
    <b v="1"/>
    <s v="theater/plays"/>
    <n v="1"/>
    <n v="72.289156626506028"/>
    <x v="1"/>
    <x v="6"/>
  </r>
  <r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0"/>
    <x v="1"/>
    <s v="GBP"/>
    <n v="1459845246"/>
    <n v="1457429646"/>
    <b v="0"/>
    <n v="9"/>
    <b v="1"/>
    <s v="theater/plays"/>
    <n v="1"/>
    <n v="27.777777777777779"/>
    <x v="1"/>
    <x v="6"/>
  </r>
  <r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0"/>
    <x v="0"/>
    <s v="USD"/>
    <n v="1487944080"/>
    <n v="1486129680"/>
    <b v="0"/>
    <n v="112"/>
    <b v="1"/>
    <s v="theater/plays"/>
    <n v="1.0218"/>
    <n v="136.84821428571428"/>
    <x v="1"/>
    <x v="6"/>
  </r>
  <r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0"/>
    <x v="1"/>
    <s v="GBP"/>
    <n v="1465750800"/>
    <n v="1463771421"/>
    <b v="0"/>
    <n v="28"/>
    <b v="1"/>
    <s v="theater/plays"/>
    <n v="1"/>
    <n v="119.64285714285714"/>
    <x v="1"/>
    <x v="6"/>
  </r>
  <r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0"/>
    <x v="0"/>
    <s v="USD"/>
    <n v="1409374093"/>
    <n v="1406782093"/>
    <b v="0"/>
    <n v="40"/>
    <b v="1"/>
    <s v="theater/plays"/>
    <n v="1.0144444444444445"/>
    <n v="114.125"/>
    <x v="1"/>
    <x v="6"/>
  </r>
  <r>
    <x v="0"/>
    <x v="0"/>
    <s v="USD"/>
    <n v="1429317420"/>
    <n v="1424226768"/>
    <b v="0"/>
    <n v="13"/>
    <b v="1"/>
    <s v="theater/plays"/>
    <n v="1.3"/>
    <n v="50"/>
    <x v="1"/>
    <x v="6"/>
  </r>
  <r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0"/>
    <x v="0"/>
    <s v="USD"/>
    <n v="1465837200"/>
    <n v="1463971172"/>
    <b v="0"/>
    <n v="14"/>
    <b v="1"/>
    <s v="theater/plays"/>
    <n v="1.534"/>
    <n v="109.57142857142857"/>
    <x v="1"/>
    <x v="6"/>
  </r>
  <r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0"/>
    <x v="1"/>
    <s v="GBP"/>
    <n v="1467414000"/>
    <n v="1462492178"/>
    <b v="0"/>
    <n v="70"/>
    <b v="1"/>
    <s v="theater/plays"/>
    <n v="1.0751999999999999"/>
    <n v="76.8"/>
    <x v="1"/>
    <x v="6"/>
  </r>
  <r>
    <x v="0"/>
    <x v="1"/>
    <s v="GBP"/>
    <n v="1462230000"/>
    <n v="1461061350"/>
    <b v="0"/>
    <n v="44"/>
    <b v="1"/>
    <s v="theater/plays"/>
    <n v="3.15"/>
    <n v="35.795454545454547"/>
    <x v="1"/>
    <x v="6"/>
  </r>
  <r>
    <x v="0"/>
    <x v="0"/>
    <s v="USD"/>
    <n v="1446091260"/>
    <n v="1443029206"/>
    <b v="0"/>
    <n v="55"/>
    <b v="1"/>
    <s v="theater/plays"/>
    <n v="1.0193333333333334"/>
    <n v="55.6"/>
    <x v="1"/>
    <x v="6"/>
  </r>
  <r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0"/>
    <x v="1"/>
    <s v="GBP"/>
    <n v="1468611272"/>
    <n v="1466019272"/>
    <b v="0"/>
    <n v="27"/>
    <b v="1"/>
    <s v="theater/plays"/>
    <n v="1.014"/>
    <n v="56.333333333333336"/>
    <x v="1"/>
    <x v="6"/>
  </r>
  <r>
    <x v="0"/>
    <x v="1"/>
    <s v="GBP"/>
    <n v="1406887310"/>
    <n v="1404295310"/>
    <b v="0"/>
    <n v="21"/>
    <b v="1"/>
    <s v="theater/plays"/>
    <n v="1.01"/>
    <n v="96.19047619047619"/>
    <x v="1"/>
    <x v="6"/>
  </r>
  <r>
    <x v="0"/>
    <x v="0"/>
    <s v="USD"/>
    <n v="1416385679"/>
    <n v="1413790079"/>
    <b v="0"/>
    <n v="162"/>
    <b v="1"/>
    <s v="theater/plays"/>
    <n v="1.0299"/>
    <n v="63.574074074074076"/>
    <x v="1"/>
    <x v="6"/>
  </r>
  <r>
    <x v="0"/>
    <x v="0"/>
    <s v="USD"/>
    <n v="1487985734"/>
    <n v="1484097734"/>
    <b v="0"/>
    <n v="23"/>
    <b v="1"/>
    <s v="theater/plays"/>
    <n v="1.0625"/>
    <n v="184.78260869565219"/>
    <x v="1"/>
    <x v="6"/>
  </r>
  <r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0"/>
    <x v="0"/>
    <s v="USD"/>
    <n v="1425704100"/>
    <n v="1424484717"/>
    <b v="0"/>
    <n v="20"/>
    <b v="1"/>
    <s v="theater/plays"/>
    <n v="2.1800000000000002"/>
    <n v="54.5"/>
    <x v="1"/>
    <x v="6"/>
  </r>
  <r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0"/>
    <x v="0"/>
    <s v="USD"/>
    <n v="1449973592"/>
    <n v="1447381592"/>
    <b v="0"/>
    <n v="3"/>
    <b v="1"/>
    <s v="theater/plays"/>
    <n v="1.04"/>
    <n v="866.66666666666663"/>
    <x v="1"/>
    <x v="6"/>
  </r>
  <r>
    <x v="0"/>
    <x v="0"/>
    <s v="USD"/>
    <n v="1431481037"/>
    <n v="1428889037"/>
    <b v="0"/>
    <n v="18"/>
    <b v="1"/>
    <s v="theater/plays"/>
    <n v="2.21"/>
    <n v="61.388888888888886"/>
    <x v="1"/>
    <x v="6"/>
  </r>
  <r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0"/>
    <x v="0"/>
    <s v="USD"/>
    <n v="1420088400"/>
    <n v="1416977259"/>
    <b v="0"/>
    <n v="23"/>
    <b v="1"/>
    <s v="theater/plays"/>
    <n v="1.046"/>
    <n v="45.478260869565219"/>
    <x v="1"/>
    <x v="6"/>
  </r>
  <r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0"/>
    <x v="0"/>
    <s v="USD"/>
    <n v="1449089965"/>
    <n v="1446670765"/>
    <b v="0"/>
    <n v="9"/>
    <b v="1"/>
    <s v="theater/plays"/>
    <n v="1.385"/>
    <n v="30.777777777777779"/>
    <x v="1"/>
    <x v="6"/>
  </r>
  <r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0"/>
    <x v="1"/>
    <s v="GBP"/>
    <n v="1400423973"/>
    <n v="1399387173"/>
    <b v="0"/>
    <n v="17"/>
    <b v="1"/>
    <s v="theater/plays"/>
    <n v="1"/>
    <n v="176.47058823529412"/>
    <x v="1"/>
    <x v="6"/>
  </r>
  <r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0"/>
    <x v="1"/>
    <s v="GBP"/>
    <n v="1426870560"/>
    <n v="1424280899"/>
    <b v="0"/>
    <n v="77"/>
    <b v="1"/>
    <s v="theater/plays"/>
    <n v="1.0105"/>
    <n v="104.98701298701299"/>
    <x v="1"/>
    <x v="6"/>
  </r>
  <r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0"/>
    <x v="1"/>
    <s v="GBP"/>
    <n v="1440630000"/>
    <n v="1439122800"/>
    <b v="0"/>
    <n v="38"/>
    <b v="1"/>
    <s v="theater/plays"/>
    <n v="1.0365"/>
    <n v="54.55263157894737"/>
    <x v="1"/>
    <x v="6"/>
  </r>
  <r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0"/>
    <x v="0"/>
    <s v="USD"/>
    <n v="1426044383"/>
    <n v="1423455983"/>
    <b v="0"/>
    <n v="48"/>
    <b v="1"/>
    <s v="theater/plays"/>
    <n v="1.0225"/>
    <n v="85.208333333333329"/>
    <x v="1"/>
    <x v="6"/>
  </r>
  <r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0"/>
    <x v="0"/>
    <s v="USD"/>
    <n v="1418244552"/>
    <n v="1415652552"/>
    <b v="0"/>
    <n v="15"/>
    <b v="1"/>
    <s v="theater/plays"/>
    <n v="1"/>
    <n v="133.33333333333334"/>
    <x v="1"/>
    <x v="6"/>
  </r>
  <r>
    <x v="0"/>
    <x v="0"/>
    <s v="USD"/>
    <n v="1417620506"/>
    <n v="1415028506"/>
    <b v="0"/>
    <n v="41"/>
    <b v="1"/>
    <s v="theater/plays"/>
    <n v="1.05"/>
    <n v="51.219512195121951"/>
    <x v="1"/>
    <x v="6"/>
  </r>
  <r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0"/>
    <x v="1"/>
    <s v="GBP"/>
    <n v="1434625441"/>
    <n v="1432033441"/>
    <b v="0"/>
    <n v="45"/>
    <b v="1"/>
    <s v="theater/plays"/>
    <n v="1.038"/>
    <n v="34.6"/>
    <x v="1"/>
    <x v="6"/>
  </r>
  <r>
    <x v="0"/>
    <x v="0"/>
    <s v="USD"/>
    <n v="1464960682"/>
    <n v="1462368682"/>
    <b v="0"/>
    <n v="62"/>
    <b v="1"/>
    <s v="theater/plays"/>
    <n v="1.145"/>
    <n v="184.67741935483872"/>
    <x v="1"/>
    <x v="6"/>
  </r>
  <r>
    <x v="0"/>
    <x v="0"/>
    <s v="USD"/>
    <n v="1405017345"/>
    <n v="1403721345"/>
    <b v="0"/>
    <n v="22"/>
    <b v="1"/>
    <s v="theater/plays"/>
    <n v="1.024"/>
    <n v="69.818181818181813"/>
    <x v="1"/>
    <x v="6"/>
  </r>
  <r>
    <x v="0"/>
    <x v="0"/>
    <s v="USD"/>
    <n v="1407536880"/>
    <n v="1404997548"/>
    <b v="0"/>
    <n v="18"/>
    <b v="1"/>
    <s v="theater/plays"/>
    <n v="2.23"/>
    <n v="61.944444444444443"/>
    <x v="1"/>
    <x v="6"/>
  </r>
  <r>
    <x v="0"/>
    <x v="1"/>
    <s v="GBP"/>
    <n v="1462565855"/>
    <n v="1458245855"/>
    <b v="0"/>
    <n v="12"/>
    <b v="1"/>
    <s v="theater/plays"/>
    <n v="1"/>
    <n v="41.666666666666664"/>
    <x v="1"/>
    <x v="6"/>
  </r>
  <r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0"/>
    <x v="1"/>
    <s v="GBP"/>
    <n v="1406470645"/>
    <n v="1403878645"/>
    <b v="0"/>
    <n v="27"/>
    <b v="1"/>
    <s v="theater/plays"/>
    <n v="1.4236363636363636"/>
    <n v="29"/>
    <x v="1"/>
    <x v="6"/>
  </r>
  <r>
    <x v="0"/>
    <x v="1"/>
    <s v="GBP"/>
    <n v="1433009400"/>
    <n v="1431795944"/>
    <b v="0"/>
    <n v="38"/>
    <b v="1"/>
    <s v="theater/plays"/>
    <n v="1.84"/>
    <n v="24.210526315789473"/>
    <x v="1"/>
    <x v="6"/>
  </r>
  <r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0"/>
    <x v="0"/>
    <s v="USD"/>
    <n v="1409266414"/>
    <n v="1405378414"/>
    <b v="0"/>
    <n v="85"/>
    <b v="1"/>
    <s v="theater/plays"/>
    <n v="1.0041"/>
    <n v="118.12941176470588"/>
    <x v="1"/>
    <x v="6"/>
  </r>
  <r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0"/>
    <x v="1"/>
    <s v="GBP"/>
    <n v="1435230324"/>
    <n v="1432638324"/>
    <b v="0"/>
    <n v="17"/>
    <b v="1"/>
    <s v="theater/plays"/>
    <n v="1"/>
    <n v="117.64705882352941"/>
    <x v="1"/>
    <x v="6"/>
  </r>
  <r>
    <x v="0"/>
    <x v="0"/>
    <s v="USD"/>
    <n v="1434542702"/>
    <n v="1432814702"/>
    <b v="0"/>
    <n v="3"/>
    <b v="1"/>
    <s v="theater/plays"/>
    <n v="1.22"/>
    <n v="203.33333333333334"/>
    <x v="1"/>
    <x v="6"/>
  </r>
  <r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0"/>
    <x v="1"/>
    <s v="GBP"/>
    <n v="1404641289"/>
    <n v="1402049289"/>
    <b v="0"/>
    <n v="67"/>
    <b v="1"/>
    <s v="theater/plays"/>
    <n v="1.071"/>
    <n v="31.970149253731343"/>
    <x v="1"/>
    <x v="6"/>
  </r>
  <r>
    <x v="0"/>
    <x v="0"/>
    <s v="USD"/>
    <n v="1405727304"/>
    <n v="1403135304"/>
    <b v="0"/>
    <n v="18"/>
    <b v="1"/>
    <s v="theater/plays"/>
    <n v="2.11"/>
    <n v="58.611111111111114"/>
    <x v="1"/>
    <x v="6"/>
  </r>
  <r>
    <x v="0"/>
    <x v="1"/>
    <s v="GBP"/>
    <n v="1469998680"/>
    <n v="1466710358"/>
    <b v="0"/>
    <n v="21"/>
    <b v="1"/>
    <s v="theater/plays"/>
    <n v="1.236"/>
    <n v="29.428571428571427"/>
    <x v="1"/>
    <x v="6"/>
  </r>
  <r>
    <x v="0"/>
    <x v="0"/>
    <s v="USD"/>
    <n v="1465196400"/>
    <n v="1462841990"/>
    <b v="0"/>
    <n v="40"/>
    <b v="1"/>
    <s v="theater/plays"/>
    <n v="1.085"/>
    <n v="81.375"/>
    <x v="1"/>
    <x v="6"/>
  </r>
  <r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0"/>
    <x v="1"/>
    <s v="GBP"/>
    <n v="1411858862"/>
    <n v="1409266862"/>
    <b v="0"/>
    <n v="26"/>
    <b v="1"/>
    <s v="theater/plays"/>
    <n v="1"/>
    <n v="115.38461538461539"/>
    <x v="1"/>
    <x v="6"/>
  </r>
  <r>
    <x v="0"/>
    <x v="0"/>
    <s v="USD"/>
    <n v="1425099540"/>
    <n v="1424280938"/>
    <b v="0"/>
    <n v="14"/>
    <b v="1"/>
    <s v="theater/plays"/>
    <n v="1.3"/>
    <n v="46.428571428571431"/>
    <x v="1"/>
    <x v="6"/>
  </r>
  <r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0"/>
    <x v="0"/>
    <s v="USD"/>
    <n v="1460935800"/>
    <n v="1459999656"/>
    <b v="0"/>
    <n v="9"/>
    <b v="1"/>
    <s v="theater/plays"/>
    <n v="1"/>
    <n v="22.222222222222221"/>
    <x v="1"/>
    <x v="6"/>
  </r>
  <r>
    <x v="0"/>
    <x v="1"/>
    <s v="GBP"/>
    <n v="1429813800"/>
    <n v="1427363645"/>
    <b v="0"/>
    <n v="30"/>
    <b v="1"/>
    <s v="theater/plays"/>
    <n v="1.196"/>
    <n v="159.46666666666667"/>
    <x v="1"/>
    <x v="6"/>
  </r>
  <r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0"/>
    <x v="0"/>
    <s v="USD"/>
    <n v="1400875307"/>
    <n v="1398283307"/>
    <b v="0"/>
    <n v="56"/>
    <b v="1"/>
    <s v="theater/plays"/>
    <n v="1.00875"/>
    <n v="72.053571428571431"/>
    <x v="1"/>
    <x v="6"/>
  </r>
  <r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0"/>
    <x v="1"/>
    <s v="GBP"/>
    <n v="1455408000"/>
    <n v="1454638202"/>
    <b v="0"/>
    <n v="34"/>
    <b v="1"/>
    <s v="theater/plays"/>
    <n v="1.38"/>
    <n v="28.411764705882351"/>
    <x v="1"/>
    <x v="6"/>
  </r>
  <r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0"/>
    <x v="1"/>
    <s v="GBP"/>
    <n v="1450051200"/>
    <n v="1447594176"/>
    <b v="0"/>
    <n v="46"/>
    <b v="1"/>
    <s v="theater/plays"/>
    <n v="1.091"/>
    <n v="71.152173913043484"/>
    <x v="1"/>
    <x v="6"/>
  </r>
  <r>
    <x v="0"/>
    <x v="0"/>
    <s v="USD"/>
    <n v="1429912341"/>
    <n v="1427320341"/>
    <b v="0"/>
    <n v="10"/>
    <b v="1"/>
    <s v="theater/plays"/>
    <n v="1.4"/>
    <n v="35"/>
    <x v="1"/>
    <x v="6"/>
  </r>
  <r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0"/>
    <x v="1"/>
    <s v="GBP"/>
    <n v="1404314952"/>
    <n v="1401722952"/>
    <b v="0"/>
    <n v="29"/>
    <b v="1"/>
    <s v="theater/plays"/>
    <n v="1"/>
    <n v="51.724137931034484"/>
    <x v="1"/>
    <x v="6"/>
  </r>
  <r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0"/>
    <x v="1"/>
    <s v="GBP"/>
    <n v="1478046661"/>
    <n v="1476837061"/>
    <b v="0"/>
    <n v="12"/>
    <b v="1"/>
    <s v="theater/plays"/>
    <n v="1.3"/>
    <n v="16.25"/>
    <x v="1"/>
    <x v="6"/>
  </r>
  <r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0"/>
    <x v="0"/>
    <s v="USD"/>
    <n v="1408383153"/>
    <n v="1405791153"/>
    <b v="0"/>
    <n v="21"/>
    <b v="1"/>
    <s v="theater/plays"/>
    <n v="1"/>
    <n v="95.238095238095241"/>
    <x v="1"/>
    <x v="6"/>
  </r>
  <r>
    <x v="0"/>
    <x v="0"/>
    <s v="USD"/>
    <n v="1454709600"/>
    <n v="1452520614"/>
    <b v="0"/>
    <n v="42"/>
    <b v="1"/>
    <s v="theater/plays"/>
    <n v="1.0965"/>
    <n v="52.214285714285715"/>
    <x v="1"/>
    <x v="6"/>
  </r>
  <r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0"/>
    <x v="0"/>
    <s v="USD"/>
    <n v="1440003820"/>
    <n v="1437411820"/>
    <b v="0"/>
    <n v="36"/>
    <b v="1"/>
    <s v="theater/plays"/>
    <n v="1.01"/>
    <n v="84.166666666666671"/>
    <x v="1"/>
    <x v="6"/>
  </r>
  <r>
    <x v="0"/>
    <x v="1"/>
    <s v="GBP"/>
    <n v="1430600400"/>
    <n v="1428358567"/>
    <b v="0"/>
    <n v="14"/>
    <b v="1"/>
    <s v="theater/plays"/>
    <n v="1.042"/>
    <n v="186.07142857142858"/>
    <x v="1"/>
    <x v="6"/>
  </r>
  <r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0"/>
    <x v="0"/>
    <s v="USD"/>
    <n v="1405095300"/>
    <n v="1403146628"/>
    <b v="0"/>
    <n v="82"/>
    <b v="1"/>
    <s v="theater/plays"/>
    <n v="1.052184"/>
    <n v="64.157560975609755"/>
    <x v="1"/>
    <x v="6"/>
  </r>
  <r>
    <x v="0"/>
    <x v="0"/>
    <s v="USD"/>
    <n v="1447445820"/>
    <n v="1445077121"/>
    <b v="0"/>
    <n v="43"/>
    <b v="1"/>
    <s v="theater/plays"/>
    <n v="1.026"/>
    <n v="59.651162790697676"/>
    <x v="1"/>
    <x v="6"/>
  </r>
  <r>
    <x v="0"/>
    <x v="0"/>
    <s v="USD"/>
    <n v="1433016672"/>
    <n v="1430424672"/>
    <b v="0"/>
    <n v="8"/>
    <b v="1"/>
    <s v="theater/plays"/>
    <n v="1"/>
    <n v="31.25"/>
    <x v="1"/>
    <x v="6"/>
  </r>
  <r>
    <x v="0"/>
    <x v="0"/>
    <s v="USD"/>
    <n v="1410266146"/>
    <n v="1407674146"/>
    <b v="0"/>
    <n v="45"/>
    <b v="1"/>
    <s v="theater/plays"/>
    <n v="1.855"/>
    <n v="41.222222222222221"/>
    <x v="1"/>
    <x v="6"/>
  </r>
  <r>
    <x v="0"/>
    <x v="2"/>
    <s v="AUD"/>
    <n v="1465394340"/>
    <n v="1464677986"/>
    <b v="0"/>
    <n v="20"/>
    <b v="1"/>
    <s v="theater/plays"/>
    <n v="2.89"/>
    <n v="43.35"/>
    <x v="1"/>
    <x v="6"/>
  </r>
  <r>
    <x v="0"/>
    <x v="1"/>
    <s v="GBP"/>
    <n v="1445604236"/>
    <n v="1443185036"/>
    <b v="0"/>
    <n v="31"/>
    <b v="1"/>
    <s v="theater/plays"/>
    <n v="1"/>
    <n v="64.516129032258064"/>
    <x v="1"/>
    <x v="6"/>
  </r>
  <r>
    <x v="0"/>
    <x v="1"/>
    <s v="GBP"/>
    <n v="1423138800"/>
    <n v="1421092725"/>
    <b v="0"/>
    <n v="25"/>
    <b v="1"/>
    <s v="theater/plays"/>
    <n v="1.0820000000000001"/>
    <n v="43.28"/>
    <x v="1"/>
    <x v="6"/>
  </r>
  <r>
    <x v="0"/>
    <x v="0"/>
    <s v="USD"/>
    <n v="1458332412"/>
    <n v="1454448012"/>
    <b v="0"/>
    <n v="14"/>
    <b v="1"/>
    <s v="theater/plays"/>
    <n v="1.0780000000000001"/>
    <n v="77"/>
    <x v="1"/>
    <x v="6"/>
  </r>
  <r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0"/>
    <x v="0"/>
    <s v="USD"/>
    <n v="1468036800"/>
    <n v="1465607738"/>
    <b v="0"/>
    <n v="20"/>
    <b v="1"/>
    <s v="theater/plays"/>
    <n v="1.70625"/>
    <n v="68.25"/>
    <x v="1"/>
    <x v="6"/>
  </r>
  <r>
    <x v="0"/>
    <x v="1"/>
    <s v="GBP"/>
    <n v="1427990071"/>
    <n v="1422809671"/>
    <b v="0"/>
    <n v="39"/>
    <b v="1"/>
    <s v="theater/plays"/>
    <n v="1.52"/>
    <n v="19.487179487179485"/>
    <x v="1"/>
    <x v="6"/>
  </r>
  <r>
    <x v="0"/>
    <x v="0"/>
    <s v="USD"/>
    <n v="1429636927"/>
    <n v="1427304127"/>
    <b v="0"/>
    <n v="16"/>
    <b v="1"/>
    <s v="theater/plays"/>
    <n v="1.0123076923076924"/>
    <n v="41.125"/>
    <x v="1"/>
    <x v="6"/>
  </r>
  <r>
    <x v="0"/>
    <x v="0"/>
    <s v="USD"/>
    <n v="1406087940"/>
    <n v="1404141626"/>
    <b v="0"/>
    <n v="37"/>
    <b v="1"/>
    <s v="theater/plays"/>
    <n v="1.532"/>
    <n v="41.405405405405403"/>
    <x v="1"/>
    <x v="6"/>
  </r>
  <r>
    <x v="0"/>
    <x v="1"/>
    <s v="GBP"/>
    <n v="1471130956"/>
    <n v="1465946956"/>
    <b v="0"/>
    <n v="14"/>
    <b v="1"/>
    <s v="theater/plays"/>
    <n v="1.2833333333333334"/>
    <n v="27.5"/>
    <x v="1"/>
    <x v="6"/>
  </r>
  <r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0"/>
    <x v="0"/>
    <s v="USD"/>
    <n v="1476381627"/>
    <n v="1473789627"/>
    <b v="0"/>
    <n v="69"/>
    <b v="1"/>
    <s v="theater/plays"/>
    <n v="1.0065"/>
    <n v="145.86956521739131"/>
    <x v="1"/>
    <x v="6"/>
  </r>
  <r>
    <x v="0"/>
    <x v="0"/>
    <s v="USD"/>
    <n v="1406876340"/>
    <n v="1404190567"/>
    <b v="0"/>
    <n v="16"/>
    <b v="1"/>
    <s v="theater/plays"/>
    <n v="1.913"/>
    <n v="358.6875"/>
    <x v="1"/>
    <x v="6"/>
  </r>
  <r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0"/>
    <x v="1"/>
    <s v="GBP"/>
    <n v="1463743860"/>
    <n v="1461151860"/>
    <b v="0"/>
    <n v="36"/>
    <b v="1"/>
    <s v="theater/plays"/>
    <n v="1.262"/>
    <n v="17.527777777777779"/>
    <x v="1"/>
    <x v="6"/>
  </r>
  <r>
    <x v="0"/>
    <x v="1"/>
    <s v="GBP"/>
    <n v="1408106352"/>
    <n v="1406896752"/>
    <b v="0"/>
    <n v="19"/>
    <b v="1"/>
    <s v="theater/plays"/>
    <n v="1.9"/>
    <n v="50"/>
    <x v="1"/>
    <x v="6"/>
  </r>
  <r>
    <x v="0"/>
    <x v="0"/>
    <s v="USD"/>
    <n v="1477710000"/>
    <n v="1475248279"/>
    <b v="0"/>
    <n v="12"/>
    <b v="1"/>
    <s v="theater/plays"/>
    <n v="1.39"/>
    <n v="57.916666666666664"/>
    <x v="1"/>
    <x v="6"/>
  </r>
  <r>
    <x v="0"/>
    <x v="0"/>
    <s v="USD"/>
    <n v="1436551200"/>
    <n v="1435181628"/>
    <b v="0"/>
    <n v="17"/>
    <b v="1"/>
    <s v="theater/plays"/>
    <n v="2.02"/>
    <n v="29.705882352941178"/>
    <x v="1"/>
    <x v="6"/>
  </r>
  <r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0"/>
    <x v="0"/>
    <s v="USD"/>
    <n v="1471921637"/>
    <n v="1469329637"/>
    <b v="0"/>
    <n v="93"/>
    <b v="1"/>
    <s v="theater/plays"/>
    <n v="1.023236"/>
    <n v="55.012688172043013"/>
    <x v="1"/>
    <x v="6"/>
  </r>
  <r>
    <x v="0"/>
    <x v="1"/>
    <s v="GBP"/>
    <n v="1439136000"/>
    <n v="1436972472"/>
    <b v="0"/>
    <n v="36"/>
    <b v="1"/>
    <s v="theater/plays"/>
    <n v="1.03"/>
    <n v="57.222222222222221"/>
    <x v="1"/>
    <x v="6"/>
  </r>
  <r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0"/>
    <x v="0"/>
    <s v="USD"/>
    <n v="1426864032"/>
    <n v="1424275632"/>
    <b v="0"/>
    <n v="47"/>
    <b v="1"/>
    <s v="theater/plays"/>
    <n v="1.01"/>
    <n v="64.468085106382972"/>
    <x v="1"/>
    <x v="6"/>
  </r>
  <r>
    <x v="0"/>
    <x v="0"/>
    <s v="USD"/>
    <n v="1474426800"/>
    <n v="1471976529"/>
    <b v="0"/>
    <n v="17"/>
    <b v="1"/>
    <s v="theater/plays"/>
    <n v="1.2178"/>
    <n v="716.35294117647061"/>
    <x v="1"/>
    <x v="6"/>
  </r>
  <r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0"/>
    <x v="0"/>
    <s v="USD"/>
    <n v="1468618680"/>
    <n v="1465345902"/>
    <b v="0"/>
    <n v="9"/>
    <b v="1"/>
    <s v="theater/plays"/>
    <n v="1.5"/>
    <n v="41.666666666666664"/>
    <x v="1"/>
    <x v="6"/>
  </r>
  <r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0"/>
    <x v="0"/>
    <s v="USD"/>
    <n v="1415253540"/>
    <n v="1413432331"/>
    <b v="0"/>
    <n v="23"/>
    <b v="1"/>
    <s v="theater/plays"/>
    <n v="1.0205"/>
    <n v="88.739130434782609"/>
    <x v="1"/>
    <x v="6"/>
  </r>
  <r>
    <x v="0"/>
    <x v="0"/>
    <s v="USD"/>
    <n v="1426883220"/>
    <n v="1425067296"/>
    <b v="0"/>
    <n v="33"/>
    <b v="1"/>
    <s v="theater/plays"/>
    <n v="1"/>
    <n v="148.4848484848485"/>
    <x v="1"/>
    <x v="6"/>
  </r>
  <r>
    <x v="0"/>
    <x v="1"/>
    <s v="GBP"/>
    <n v="1469016131"/>
    <n v="1466424131"/>
    <b v="0"/>
    <n v="39"/>
    <b v="1"/>
    <s v="theater/plays"/>
    <n v="1.01"/>
    <n v="51.794871794871796"/>
    <x v="1"/>
    <x v="6"/>
  </r>
  <r>
    <x v="0"/>
    <x v="1"/>
    <s v="GBP"/>
    <n v="1414972800"/>
    <n v="1412629704"/>
    <b v="0"/>
    <n v="17"/>
    <b v="1"/>
    <s v="theater/plays"/>
    <n v="1.1333333333333333"/>
    <n v="20"/>
    <x v="1"/>
    <x v="6"/>
  </r>
  <r>
    <x v="0"/>
    <x v="0"/>
    <s v="USD"/>
    <n v="1414378800"/>
    <n v="1412836990"/>
    <b v="0"/>
    <n v="6"/>
    <b v="1"/>
    <s v="theater/plays"/>
    <n v="1.04"/>
    <n v="52"/>
    <x v="1"/>
    <x v="6"/>
  </r>
  <r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0"/>
    <x v="1"/>
    <s v="GBP"/>
    <n v="1403382680"/>
    <n v="1400790680"/>
    <b v="0"/>
    <n v="56"/>
    <b v="1"/>
    <s v="theater/plays"/>
    <n v="1.2786666666666666"/>
    <n v="34.25"/>
    <x v="1"/>
    <x v="6"/>
  </r>
  <r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0"/>
    <x v="1"/>
    <s v="GBP"/>
    <n v="1404671466"/>
    <n v="1402079466"/>
    <b v="0"/>
    <n v="80"/>
    <b v="1"/>
    <s v="theater/plays"/>
    <n v="1.3833333333333333"/>
    <n v="51.875"/>
    <x v="1"/>
    <x v="6"/>
  </r>
  <r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0"/>
    <x v="0"/>
    <s v="USD"/>
    <n v="1433314740"/>
    <n v="1430600401"/>
    <b v="0"/>
    <n v="56"/>
    <b v="1"/>
    <s v="theater/plays"/>
    <n v="1.552"/>
    <n v="83.142857142857139"/>
    <x v="1"/>
    <x v="6"/>
  </r>
  <r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0"/>
    <x v="0"/>
    <s v="USD"/>
    <n v="1429286400"/>
    <n v="1427221560"/>
    <b v="0"/>
    <n v="29"/>
    <b v="1"/>
    <s v="theater/plays"/>
    <n v="1.212"/>
    <n v="125.37931034482759"/>
    <x v="1"/>
    <x v="6"/>
  </r>
  <r>
    <x v="0"/>
    <x v="1"/>
    <s v="GBP"/>
    <n v="1400965200"/>
    <n v="1398352531"/>
    <b v="0"/>
    <n v="72"/>
    <b v="1"/>
    <s v="theater/plays"/>
    <n v="1.127"/>
    <n v="78.263888888888886"/>
    <x v="1"/>
    <x v="6"/>
  </r>
  <r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0"/>
    <x v="0"/>
    <s v="USD"/>
    <n v="1408252260"/>
    <n v="1406580436"/>
    <b v="0"/>
    <n v="29"/>
    <b v="1"/>
    <s v="theater/plays"/>
    <n v="1"/>
    <n v="51.724137931034484"/>
    <x v="1"/>
    <x v="6"/>
  </r>
  <r>
    <x v="0"/>
    <x v="0"/>
    <s v="USD"/>
    <n v="1480140000"/>
    <n v="1479186575"/>
    <b v="0"/>
    <n v="13"/>
    <b v="1"/>
    <s v="theater/plays"/>
    <n v="1"/>
    <n v="30.76923076923077"/>
    <x v="1"/>
    <x v="6"/>
  </r>
  <r>
    <x v="0"/>
    <x v="5"/>
    <s v="CAD"/>
    <n v="1414862280"/>
    <n v="1412360309"/>
    <b v="0"/>
    <n v="72"/>
    <b v="1"/>
    <s v="theater/plays"/>
    <n v="1.0686"/>
    <n v="74.208333333333329"/>
    <x v="1"/>
    <x v="6"/>
  </r>
  <r>
    <x v="0"/>
    <x v="0"/>
    <s v="USD"/>
    <n v="1473625166"/>
    <n v="1470169166"/>
    <b v="0"/>
    <n v="78"/>
    <b v="1"/>
    <s v="theater/plays"/>
    <n v="1.244"/>
    <n v="47.846153846153847"/>
    <x v="1"/>
    <x v="6"/>
  </r>
  <r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0"/>
    <x v="0"/>
    <s v="USD"/>
    <n v="1458100740"/>
    <n v="1456862924"/>
    <b v="0"/>
    <n v="31"/>
    <b v="1"/>
    <s v="theater/plays"/>
    <n v="1.054"/>
    <n v="136"/>
    <x v="1"/>
    <x v="6"/>
  </r>
  <r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0"/>
    <x v="0"/>
    <s v="USD"/>
    <n v="1447959491"/>
    <n v="1445363891"/>
    <b v="0"/>
    <n v="8"/>
    <b v="1"/>
    <s v="theater/plays"/>
    <n v="1"/>
    <n v="125"/>
    <x v="1"/>
    <x v="6"/>
  </r>
  <r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0"/>
    <x v="0"/>
    <s v="USD"/>
    <n v="1408815440"/>
    <n v="1404927440"/>
    <b v="0"/>
    <n v="29"/>
    <b v="1"/>
    <s v="theater/plays"/>
    <n v="1.0149999999999999"/>
    <n v="105"/>
    <x v="1"/>
    <x v="6"/>
  </r>
  <r>
    <x v="0"/>
    <x v="0"/>
    <s v="USD"/>
    <n v="1464732537"/>
    <n v="1462140537"/>
    <b v="0"/>
    <n v="72"/>
    <b v="1"/>
    <s v="theater/plays"/>
    <n v="1.044"/>
    <n v="145"/>
    <x v="1"/>
    <x v="6"/>
  </r>
  <r>
    <x v="0"/>
    <x v="1"/>
    <s v="GBP"/>
    <n v="1462914000"/>
    <n v="1460914253"/>
    <b v="0"/>
    <n v="15"/>
    <b v="1"/>
    <s v="theater/plays"/>
    <n v="1.8"/>
    <n v="12"/>
    <x v="1"/>
    <x v="6"/>
  </r>
  <r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0"/>
    <x v="1"/>
    <s v="GBP"/>
    <n v="1415385000"/>
    <n v="1413406695"/>
    <b v="0"/>
    <n v="19"/>
    <b v="1"/>
    <s v="theater/plays"/>
    <n v="1.012"/>
    <n v="79.89473684210526"/>
    <x v="1"/>
    <x v="6"/>
  </r>
  <r>
    <x v="0"/>
    <x v="1"/>
    <s v="GBP"/>
    <n v="1429789992"/>
    <n v="1424609592"/>
    <b v="0"/>
    <n v="17"/>
    <b v="1"/>
    <s v="theater/plays"/>
    <n v="1"/>
    <n v="58.823529411764703"/>
    <x v="1"/>
    <x v="6"/>
  </r>
  <r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0"/>
    <x v="0"/>
    <s v="USD"/>
    <n v="1422853140"/>
    <n v="1421439552"/>
    <b v="0"/>
    <n v="10"/>
    <b v="1"/>
    <s v="theater/plays"/>
    <n v="1.1000000000000001"/>
    <n v="55"/>
    <x v="1"/>
    <x v="6"/>
  </r>
  <r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0"/>
    <x v="0"/>
    <s v="USD"/>
    <n v="1410145200"/>
    <n v="1407197670"/>
    <b v="0"/>
    <n v="11"/>
    <b v="1"/>
    <s v="theater/plays"/>
    <n v="1"/>
    <n v="227.27272727272728"/>
    <x v="1"/>
    <x v="6"/>
  </r>
  <r>
    <x v="0"/>
    <x v="1"/>
    <s v="GBP"/>
    <n v="1404471600"/>
    <n v="1401910634"/>
    <b v="0"/>
    <n v="13"/>
    <b v="1"/>
    <s v="theater/plays"/>
    <n v="1"/>
    <n v="307.69230769230768"/>
    <x v="1"/>
    <x v="6"/>
  </r>
  <r>
    <x v="0"/>
    <x v="0"/>
    <s v="USD"/>
    <n v="1412259660"/>
    <n v="1410461299"/>
    <b v="0"/>
    <n v="33"/>
    <b v="1"/>
    <s v="theater/plays"/>
    <n v="1.10046"/>
    <n v="50.020909090909093"/>
    <x v="1"/>
    <x v="6"/>
  </r>
  <r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0"/>
    <x v="1"/>
    <s v="GBP"/>
    <n v="1442311560"/>
    <n v="1439924246"/>
    <b v="0"/>
    <n v="34"/>
    <b v="1"/>
    <s v="theater/plays"/>
    <n v="1"/>
    <n v="41.029411764705884"/>
    <x v="1"/>
    <x v="6"/>
  </r>
  <r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0"/>
    <x v="0"/>
    <s v="USD"/>
    <n v="1439136000"/>
    <n v="1438188106"/>
    <b v="0"/>
    <n v="7"/>
    <b v="1"/>
    <s v="theater/plays"/>
    <n v="1.06"/>
    <n v="75.714285714285708"/>
    <x v="1"/>
    <x v="6"/>
  </r>
  <r>
    <x v="0"/>
    <x v="0"/>
    <s v="USD"/>
    <n v="1461823140"/>
    <n v="1459411371"/>
    <b v="0"/>
    <n v="34"/>
    <b v="1"/>
    <s v="theater/plays"/>
    <n v="1.02"/>
    <n v="99"/>
    <x v="1"/>
    <x v="6"/>
  </r>
  <r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0"/>
    <x v="0"/>
    <s v="USD"/>
    <n v="1436749200"/>
    <n v="1434997018"/>
    <b v="0"/>
    <n v="18"/>
    <b v="1"/>
    <s v="theater/plays"/>
    <n v="1.32"/>
    <n v="36.666666666666664"/>
    <x v="1"/>
    <x v="6"/>
  </r>
  <r>
    <x v="0"/>
    <x v="1"/>
    <s v="GBP"/>
    <n v="1460318400"/>
    <n v="1457881057"/>
    <b v="0"/>
    <n v="22"/>
    <b v="1"/>
    <s v="theater/plays"/>
    <n v="1"/>
    <n v="125"/>
    <x v="1"/>
    <x v="6"/>
  </r>
  <r>
    <x v="0"/>
    <x v="0"/>
    <s v="USD"/>
    <n v="1467301334"/>
    <n v="1464709334"/>
    <b v="0"/>
    <n v="26"/>
    <b v="1"/>
    <s v="theater/plays"/>
    <n v="1.28"/>
    <n v="49.230769230769234"/>
    <x v="1"/>
    <x v="6"/>
  </r>
  <r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0"/>
    <x v="0"/>
    <s v="USD"/>
    <n v="1447269367"/>
    <n v="1444673767"/>
    <b v="0"/>
    <n v="8"/>
    <b v="1"/>
    <s v="theater/plays"/>
    <n v="1.262"/>
    <n v="78.875"/>
    <x v="1"/>
    <x v="6"/>
  </r>
  <r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0"/>
    <x v="5"/>
    <s v="CAD"/>
    <n v="1416211140"/>
    <n v="1413016216"/>
    <b v="0"/>
    <n v="28"/>
    <b v="1"/>
    <s v="theater/plays"/>
    <n v="1.8044444444444445"/>
    <n v="43.5"/>
    <x v="1"/>
    <x v="6"/>
  </r>
  <r>
    <x v="0"/>
    <x v="1"/>
    <s v="GBP"/>
    <n v="1471428340"/>
    <n v="1469009140"/>
    <b v="0"/>
    <n v="83"/>
    <b v="1"/>
    <s v="theater/plays"/>
    <n v="1.2845"/>
    <n v="30.951807228915662"/>
    <x v="1"/>
    <x v="6"/>
  </r>
  <r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0"/>
    <x v="1"/>
    <s v="GBP"/>
    <n v="1466899491"/>
    <n v="1464307491"/>
    <b v="0"/>
    <n v="8"/>
    <b v="1"/>
    <s v="theater/plays"/>
    <n v="1.23"/>
    <n v="46.125"/>
    <x v="1"/>
    <x v="6"/>
  </r>
  <r>
    <x v="0"/>
    <x v="1"/>
    <s v="GBP"/>
    <n v="1441042275"/>
    <n v="1438882275"/>
    <b v="0"/>
    <n v="32"/>
    <b v="1"/>
    <s v="theater/plays"/>
    <n v="1.05"/>
    <n v="39.375"/>
    <x v="1"/>
    <x v="6"/>
  </r>
  <r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0"/>
    <x v="0"/>
    <s v="USD"/>
    <n v="1425758257"/>
    <n v="1423166257"/>
    <b v="0"/>
    <n v="24"/>
    <b v="1"/>
    <s v="theater/plays"/>
    <n v="1"/>
    <n v="104.16666666666667"/>
    <x v="1"/>
    <x v="6"/>
  </r>
  <r>
    <x v="0"/>
    <x v="0"/>
    <s v="USD"/>
    <n v="1428780159"/>
    <n v="1426188159"/>
    <b v="0"/>
    <n v="8"/>
    <b v="1"/>
    <s v="theater/plays"/>
    <n v="1.004"/>
    <n v="31.375"/>
    <x v="1"/>
    <x v="6"/>
  </r>
  <r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0"/>
    <x v="1"/>
    <s v="GBP"/>
    <n v="1441358873"/>
    <n v="1438939673"/>
    <b v="0"/>
    <n v="42"/>
    <b v="1"/>
    <s v="theater/plays"/>
    <n v="1.02"/>
    <n v="24.285714285714285"/>
    <x v="1"/>
    <x v="6"/>
  </r>
  <r>
    <x v="0"/>
    <x v="1"/>
    <s v="GBP"/>
    <n v="1462224398"/>
    <n v="1459632398"/>
    <b v="0"/>
    <n v="64"/>
    <b v="1"/>
    <s v="theater/plays"/>
    <n v="1.048"/>
    <n v="40.9375"/>
    <x v="1"/>
    <x v="6"/>
  </r>
  <r>
    <x v="0"/>
    <x v="0"/>
    <s v="USD"/>
    <n v="1400796420"/>
    <n v="1398342170"/>
    <b v="0"/>
    <n v="25"/>
    <b v="1"/>
    <s v="theater/plays"/>
    <n v="1.0183333333333333"/>
    <n v="61.1"/>
    <x v="1"/>
    <x v="6"/>
  </r>
  <r>
    <x v="0"/>
    <x v="1"/>
    <s v="GBP"/>
    <n v="1403964324"/>
    <n v="1401372324"/>
    <b v="0"/>
    <n v="20"/>
    <b v="1"/>
    <s v="theater/plays"/>
    <n v="1"/>
    <n v="38.65"/>
    <x v="1"/>
    <x v="6"/>
  </r>
  <r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0"/>
    <x v="13"/>
    <s v="EUR"/>
    <n v="1479382594"/>
    <n v="1476786994"/>
    <b v="0"/>
    <n v="14"/>
    <b v="1"/>
    <s v="theater/plays"/>
    <n v="1"/>
    <n v="171.42857142857142"/>
    <x v="1"/>
    <x v="6"/>
  </r>
  <r>
    <x v="0"/>
    <x v="1"/>
    <s v="GBP"/>
    <n v="1408289724"/>
    <n v="1403105724"/>
    <b v="0"/>
    <n v="20"/>
    <b v="1"/>
    <s v="theater/plays"/>
    <n v="1.0045454545454546"/>
    <n v="110.5"/>
    <x v="1"/>
    <x v="6"/>
  </r>
  <r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0"/>
    <x v="1"/>
    <s v="GBP"/>
    <n v="1435352400"/>
    <n v="1431718575"/>
    <b v="0"/>
    <n v="22"/>
    <b v="1"/>
    <s v="theater/plays"/>
    <n v="1.44"/>
    <n v="22.90909090909091"/>
    <x v="1"/>
    <x v="6"/>
  </r>
  <r>
    <x v="0"/>
    <x v="2"/>
    <s v="AUD"/>
    <n v="1438333080"/>
    <n v="1436408308"/>
    <b v="0"/>
    <n v="24"/>
    <b v="1"/>
    <s v="theater/plays"/>
    <n v="1.0349999999999999"/>
    <n v="43.125"/>
    <x v="1"/>
    <x v="6"/>
  </r>
  <r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0"/>
    <x v="0"/>
    <s v="USD"/>
    <n v="1438799760"/>
    <n v="1437236378"/>
    <b v="0"/>
    <n v="54"/>
    <b v="1"/>
    <s v="theater/plays"/>
    <n v="1.024"/>
    <n v="47.407407407407405"/>
    <x v="1"/>
    <x v="6"/>
  </r>
  <r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0"/>
    <x v="0"/>
    <s v="USD"/>
    <n v="1420009200"/>
    <n v="1417593483"/>
    <b v="0"/>
    <n v="26"/>
    <b v="1"/>
    <s v="theater/plays"/>
    <n v="1.1435"/>
    <n v="87.961538461538467"/>
    <x v="1"/>
    <x v="6"/>
  </r>
  <r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0"/>
    <x v="1"/>
    <s v="GBP"/>
    <n v="1434894082"/>
    <n v="1432302082"/>
    <b v="0"/>
    <n v="9"/>
    <b v="1"/>
    <s v="theater/plays"/>
    <n v="1"/>
    <n v="55.555555555555557"/>
    <x v="1"/>
    <x v="6"/>
  </r>
  <r>
    <x v="0"/>
    <x v="1"/>
    <s v="GBP"/>
    <n v="1415440846"/>
    <n v="1412845246"/>
    <b v="0"/>
    <n v="78"/>
    <b v="1"/>
    <s v="theater/plays"/>
    <n v="1.028"/>
    <n v="39.53846153846154"/>
    <x v="1"/>
    <x v="6"/>
  </r>
  <r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0"/>
    <x v="0"/>
    <s v="USD"/>
    <n v="1480947054"/>
    <n v="1475759454"/>
    <b v="0"/>
    <n v="5"/>
    <b v="1"/>
    <s v="theater/plays"/>
    <n v="1"/>
    <n v="20"/>
    <x v="1"/>
    <x v="6"/>
  </r>
  <r>
    <x v="0"/>
    <x v="0"/>
    <s v="USD"/>
    <n v="1430029680"/>
    <n v="1427741583"/>
    <b v="0"/>
    <n v="27"/>
    <b v="1"/>
    <s v="theater/plays"/>
    <n v="1.3"/>
    <n v="28.888888888888889"/>
    <x v="1"/>
    <x v="6"/>
  </r>
  <r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0"/>
    <x v="1"/>
    <s v="GBP"/>
    <n v="1459444656"/>
    <n v="1456856256"/>
    <b v="0"/>
    <n v="14"/>
    <b v="1"/>
    <s v="theater/plays"/>
    <n v="1"/>
    <n v="35.714285714285715"/>
    <x v="1"/>
    <x v="6"/>
  </r>
  <r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0"/>
    <x v="1"/>
    <s v="GBP"/>
    <n v="1406719110"/>
    <n v="1405509510"/>
    <b v="0"/>
    <n v="45"/>
    <b v="1"/>
    <s v="theater/plays"/>
    <n v="1"/>
    <n v="33.333333333333336"/>
    <x v="1"/>
    <x v="6"/>
  </r>
  <r>
    <x v="0"/>
    <x v="0"/>
    <s v="USD"/>
    <n v="1459822682"/>
    <n v="1458613082"/>
    <b v="0"/>
    <n v="49"/>
    <b v="1"/>
    <s v="theater/plays"/>
    <n v="2.87"/>
    <n v="58.571428571428569"/>
    <x v="1"/>
    <x v="6"/>
  </r>
  <r>
    <x v="0"/>
    <x v="0"/>
    <s v="USD"/>
    <n v="1460970805"/>
    <n v="1455790405"/>
    <b v="0"/>
    <n v="24"/>
    <b v="1"/>
    <s v="theater/plays"/>
    <n v="1.085"/>
    <n v="135.625"/>
    <x v="1"/>
    <x v="6"/>
  </r>
  <r>
    <x v="0"/>
    <x v="1"/>
    <s v="GBP"/>
    <n v="1436772944"/>
    <n v="1434180944"/>
    <b v="0"/>
    <n v="112"/>
    <b v="1"/>
    <s v="theater/plays"/>
    <n v="1.155"/>
    <n v="30.9375"/>
    <x v="1"/>
    <x v="6"/>
  </r>
  <r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0"/>
    <x v="1"/>
    <s v="GBP"/>
    <n v="1467054000"/>
    <n v="1463144254"/>
    <b v="0"/>
    <n v="28"/>
    <b v="1"/>
    <s v="theater/plays"/>
    <n v="1.266"/>
    <n v="22.607142857142858"/>
    <x v="1"/>
    <x v="6"/>
  </r>
  <r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0"/>
    <x v="0"/>
    <s v="USD"/>
    <n v="1422075540"/>
    <n v="1419979544"/>
    <b v="0"/>
    <n v="18"/>
    <b v="1"/>
    <s v="theater/plays"/>
    <n v="1.75"/>
    <n v="68.055555555555557"/>
    <x v="1"/>
    <x v="6"/>
  </r>
  <r>
    <x v="0"/>
    <x v="0"/>
    <s v="USD"/>
    <n v="1423630740"/>
    <n v="1418673307"/>
    <b v="0"/>
    <n v="35"/>
    <b v="1"/>
    <s v="theater/plays"/>
    <n v="1.2725"/>
    <n v="72.714285714285708"/>
    <x v="1"/>
    <x v="6"/>
  </r>
  <r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0"/>
    <x v="5"/>
    <s v="CAD"/>
    <n v="1409072982"/>
    <n v="1407258582"/>
    <b v="0"/>
    <n v="15"/>
    <b v="1"/>
    <s v="theater/plays"/>
    <n v="1.0772727272727274"/>
    <n v="79"/>
    <x v="1"/>
    <x v="6"/>
  </r>
  <r>
    <x v="0"/>
    <x v="0"/>
    <s v="USD"/>
    <n v="1456984740"/>
    <n v="1455717790"/>
    <b v="0"/>
    <n v="33"/>
    <b v="1"/>
    <s v="theater/plays"/>
    <n v="1.026"/>
    <n v="77.727272727272734"/>
    <x v="1"/>
    <x v="6"/>
  </r>
  <r>
    <x v="0"/>
    <x v="0"/>
    <s v="USD"/>
    <n v="1409720340"/>
    <n v="1408129822"/>
    <b v="0"/>
    <n v="27"/>
    <b v="1"/>
    <s v="theater/plays"/>
    <n v="1.101"/>
    <n v="40.777777777777779"/>
    <x v="1"/>
    <x v="6"/>
  </r>
  <r>
    <x v="0"/>
    <x v="0"/>
    <s v="USD"/>
    <n v="1440892800"/>
    <n v="1438715077"/>
    <b v="0"/>
    <n v="17"/>
    <b v="1"/>
    <s v="theater/plays"/>
    <n v="2.02"/>
    <n v="59.411764705882355"/>
    <x v="1"/>
    <x v="6"/>
  </r>
  <r>
    <x v="0"/>
    <x v="0"/>
    <s v="USD"/>
    <n v="1476390164"/>
    <n v="1473970964"/>
    <b v="0"/>
    <n v="4"/>
    <b v="1"/>
    <s v="theater/plays"/>
    <n v="1.3"/>
    <n v="3.25"/>
    <x v="1"/>
    <x v="6"/>
  </r>
  <r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0"/>
    <x v="1"/>
    <s v="GBP"/>
    <n v="1455390126"/>
    <n v="1452798126"/>
    <b v="0"/>
    <n v="15"/>
    <b v="1"/>
    <s v="theater/plays"/>
    <n v="1.84"/>
    <n v="30.666666666666668"/>
    <x v="1"/>
    <x v="6"/>
  </r>
  <r>
    <x v="0"/>
    <x v="1"/>
    <s v="GBP"/>
    <n v="1471185057"/>
    <n v="1468593057"/>
    <b v="0"/>
    <n v="64"/>
    <b v="1"/>
    <s v="theater/plays"/>
    <n v="1.3026666666666666"/>
    <n v="61.0625"/>
    <x v="1"/>
    <x v="6"/>
  </r>
  <r>
    <x v="0"/>
    <x v="1"/>
    <s v="GBP"/>
    <n v="1450137600"/>
    <n v="1448924882"/>
    <b v="0"/>
    <n v="20"/>
    <b v="1"/>
    <s v="theater/plays"/>
    <n v="1.0545454545454545"/>
    <n v="29"/>
    <x v="1"/>
    <x v="6"/>
  </r>
  <r>
    <x v="0"/>
    <x v="1"/>
    <s v="GBP"/>
    <n v="1466172000"/>
    <n v="1463418090"/>
    <b v="0"/>
    <n v="27"/>
    <b v="1"/>
    <s v="theater/plays"/>
    <n v="1"/>
    <n v="29.62962962962963"/>
    <x v="1"/>
    <x v="6"/>
  </r>
  <r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0"/>
    <x v="1"/>
    <s v="GBP"/>
    <n v="1439806936"/>
    <n v="1437214936"/>
    <b v="0"/>
    <n v="31"/>
    <b v="1"/>
    <s v="theater/plays"/>
    <n v="1.623"/>
    <n v="52.354838709677416"/>
    <x v="1"/>
    <x v="6"/>
  </r>
  <r>
    <x v="0"/>
    <x v="1"/>
    <s v="GBP"/>
    <n v="1428483201"/>
    <n v="1425891201"/>
    <b v="0"/>
    <n v="51"/>
    <b v="1"/>
    <s v="theater/plays"/>
    <n v="1.36"/>
    <n v="66.666666666666671"/>
    <x v="1"/>
    <x v="6"/>
  </r>
  <r>
    <x v="0"/>
    <x v="5"/>
    <s v="CAD"/>
    <n v="1402334811"/>
    <n v="1401470811"/>
    <b v="0"/>
    <n v="57"/>
    <b v="1"/>
    <s v="theater/plays"/>
    <n v="1.444"/>
    <n v="126.66666666666667"/>
    <x v="1"/>
    <x v="6"/>
  </r>
  <r>
    <x v="0"/>
    <x v="0"/>
    <s v="USD"/>
    <n v="1403964574"/>
    <n v="1401372574"/>
    <b v="0"/>
    <n v="20"/>
    <b v="1"/>
    <s v="theater/plays"/>
    <n v="1"/>
    <n v="62.5"/>
    <x v="1"/>
    <x v="6"/>
  </r>
  <r>
    <x v="0"/>
    <x v="0"/>
    <s v="USD"/>
    <n v="1434675616"/>
    <n v="1432083616"/>
    <b v="0"/>
    <n v="71"/>
    <b v="1"/>
    <s v="theater/plays"/>
    <n v="1.008"/>
    <n v="35.492957746478872"/>
    <x v="1"/>
    <x v="6"/>
  </r>
  <r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0"/>
    <x v="1"/>
    <s v="GBP"/>
    <n v="1426801664"/>
    <n v="1424213264"/>
    <b v="0"/>
    <n v="45"/>
    <b v="1"/>
    <s v="theater/plays"/>
    <n v="1.248"/>
    <n v="69.333333333333329"/>
    <x v="1"/>
    <x v="6"/>
  </r>
  <r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0"/>
    <x v="1"/>
    <s v="GBP"/>
    <n v="1433343850"/>
    <n v="1430751850"/>
    <b v="0"/>
    <n v="56"/>
    <b v="1"/>
    <s v="theater/plays"/>
    <n v="1.01"/>
    <n v="36.071428571428569"/>
    <x v="1"/>
    <x v="6"/>
  </r>
  <r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0"/>
    <x v="0"/>
    <s v="USD"/>
    <n v="1411874580"/>
    <n v="1409030371"/>
    <b v="0"/>
    <n v="21"/>
    <b v="1"/>
    <s v="theater/plays"/>
    <n v="1.00099"/>
    <n v="47.666190476190479"/>
    <x v="1"/>
    <x v="6"/>
  </r>
  <r>
    <x v="0"/>
    <x v="0"/>
    <s v="USD"/>
    <n v="1406358000"/>
    <n v="1404841270"/>
    <b v="0"/>
    <n v="34"/>
    <b v="1"/>
    <s v="theater/plays"/>
    <n v="1.2"/>
    <n v="88.235294117647058"/>
    <x v="1"/>
    <x v="6"/>
  </r>
  <r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0"/>
    <x v="0"/>
    <s v="USD"/>
    <n v="1463803140"/>
    <n v="1459446487"/>
    <b v="0"/>
    <n v="29"/>
    <b v="1"/>
    <s v="theater/plays"/>
    <n v="1"/>
    <n v="68.965517241379317"/>
    <x v="1"/>
    <x v="6"/>
  </r>
  <r>
    <x v="2"/>
    <x v="0"/>
    <s v="USD"/>
    <n v="1450040396"/>
    <n v="1444852796"/>
    <b v="0"/>
    <n v="0"/>
    <b v="0"/>
    <s v="theater/musical"/>
    <n v="0"/>
    <n v="0"/>
    <x v="1"/>
    <x v="40"/>
  </r>
  <r>
    <x v="2"/>
    <x v="0"/>
    <s v="USD"/>
    <n v="1462467600"/>
    <n v="1457403364"/>
    <b v="0"/>
    <n v="2"/>
    <b v="0"/>
    <s v="theater/musical"/>
    <n v="1.9999999999999999E-6"/>
    <n v="1"/>
    <x v="1"/>
    <x v="40"/>
  </r>
  <r>
    <x v="2"/>
    <x v="1"/>
    <s v="GBP"/>
    <n v="1417295990"/>
    <n v="1414700390"/>
    <b v="0"/>
    <n v="1"/>
    <b v="0"/>
    <s v="theater/musical"/>
    <n v="3.3333333333333332E-4"/>
    <n v="1"/>
    <x v="1"/>
    <x v="40"/>
  </r>
  <r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2"/>
    <x v="1"/>
    <s v="GBP"/>
    <n v="1416781749"/>
    <n v="1415053749"/>
    <b v="0"/>
    <n v="1"/>
    <b v="0"/>
    <s v="theater/musical"/>
    <n v="0.2"/>
    <n v="100"/>
    <x v="1"/>
    <x v="40"/>
  </r>
  <r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2"/>
    <x v="0"/>
    <s v="USD"/>
    <n v="1461186676"/>
    <n v="1458594676"/>
    <b v="0"/>
    <n v="10"/>
    <b v="0"/>
    <s v="theater/musical"/>
    <n v="0.36457142857142855"/>
    <n v="127.6"/>
    <x v="1"/>
    <x v="40"/>
  </r>
  <r>
    <x v="2"/>
    <x v="0"/>
    <s v="USD"/>
    <n v="1442248829"/>
    <n v="1439224829"/>
    <b v="0"/>
    <n v="0"/>
    <b v="0"/>
    <s v="theater/musical"/>
    <n v="0"/>
    <n v="0"/>
    <x v="1"/>
    <x v="40"/>
  </r>
  <r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2"/>
    <x v="5"/>
    <s v="CAD"/>
    <n v="1429456132"/>
    <n v="1424275732"/>
    <b v="0"/>
    <n v="2"/>
    <b v="0"/>
    <s v="theater/musical"/>
    <n v="6.545454545454546E-2"/>
    <n v="108"/>
    <x v="1"/>
    <x v="40"/>
  </r>
  <r>
    <x v="2"/>
    <x v="0"/>
    <s v="USD"/>
    <n v="1475853060"/>
    <n v="1470672906"/>
    <b v="0"/>
    <n v="1"/>
    <b v="0"/>
    <s v="theater/musical"/>
    <n v="4.0000000000000003E-5"/>
    <n v="1"/>
    <x v="1"/>
    <x v="40"/>
  </r>
  <r>
    <x v="2"/>
    <x v="0"/>
    <s v="USD"/>
    <n v="1431283530"/>
    <n v="1428691530"/>
    <b v="0"/>
    <n v="3"/>
    <b v="0"/>
    <s v="theater/musical"/>
    <n v="5.5E-2"/>
    <n v="18.333333333333332"/>
    <x v="1"/>
    <x v="40"/>
  </r>
  <r>
    <x v="2"/>
    <x v="0"/>
    <s v="USD"/>
    <n v="1412485200"/>
    <n v="1410966179"/>
    <b v="0"/>
    <n v="0"/>
    <b v="0"/>
    <s v="theater/musical"/>
    <n v="0"/>
    <n v="0"/>
    <x v="1"/>
    <x v="40"/>
  </r>
  <r>
    <x v="2"/>
    <x v="12"/>
    <s v="EUR"/>
    <n v="1448902800"/>
    <n v="1445369727"/>
    <b v="0"/>
    <n v="2"/>
    <b v="0"/>
    <s v="theater/musical"/>
    <n v="2.1428571428571429E-2"/>
    <n v="7.5"/>
    <x v="1"/>
    <x v="40"/>
  </r>
  <r>
    <x v="2"/>
    <x v="0"/>
    <s v="USD"/>
    <n v="1447734439"/>
    <n v="1444274839"/>
    <b v="0"/>
    <n v="0"/>
    <b v="0"/>
    <s v="theater/musical"/>
    <n v="0"/>
    <n v="0"/>
    <x v="1"/>
    <x v="40"/>
  </r>
  <r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2"/>
    <x v="5"/>
    <s v="CAD"/>
    <n v="1479773838"/>
    <n v="1477178238"/>
    <b v="0"/>
    <n v="1"/>
    <b v="0"/>
    <s v="theater/musical"/>
    <n v="1E-3"/>
    <n v="1"/>
    <x v="1"/>
    <x v="40"/>
  </r>
  <r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2"/>
    <x v="1"/>
    <s v="GBP"/>
    <n v="1475258327"/>
    <n v="1471370327"/>
    <b v="0"/>
    <n v="2"/>
    <b v="0"/>
    <s v="theater/musical"/>
    <n v="0.06"/>
    <n v="15"/>
    <x v="1"/>
    <x v="40"/>
  </r>
  <r>
    <x v="0"/>
    <x v="0"/>
    <s v="USD"/>
    <n v="1412492445"/>
    <n v="1409900445"/>
    <b v="0"/>
    <n v="73"/>
    <b v="1"/>
    <s v="theater/plays"/>
    <n v="1.003825"/>
    <n v="550.04109589041093"/>
    <x v="1"/>
    <x v="6"/>
  </r>
  <r>
    <x v="0"/>
    <x v="5"/>
    <s v="CAD"/>
    <n v="1402938394"/>
    <n v="1400691994"/>
    <b v="0"/>
    <n v="8"/>
    <b v="1"/>
    <s v="theater/plays"/>
    <n v="1.04"/>
    <n v="97.5"/>
    <x v="1"/>
    <x v="6"/>
  </r>
  <r>
    <x v="0"/>
    <x v="1"/>
    <s v="GBP"/>
    <n v="1454412584"/>
    <n v="1452598184"/>
    <b v="0"/>
    <n v="17"/>
    <b v="1"/>
    <s v="theater/plays"/>
    <n v="1"/>
    <n v="29.411764705882351"/>
    <x v="1"/>
    <x v="6"/>
  </r>
  <r>
    <x v="0"/>
    <x v="0"/>
    <s v="USD"/>
    <n v="1407686340"/>
    <n v="1404833442"/>
    <b v="0"/>
    <n v="9"/>
    <b v="1"/>
    <s v="theater/plays"/>
    <n v="1.04"/>
    <n v="57.777777777777779"/>
    <x v="1"/>
    <x v="6"/>
  </r>
  <r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0"/>
    <x v="1"/>
    <s v="GBP"/>
    <n v="1459702800"/>
    <n v="1457690386"/>
    <b v="0"/>
    <n v="38"/>
    <b v="1"/>
    <s v="theater/plays"/>
    <n v="1.744"/>
    <n v="68.84210526315789"/>
    <x v="1"/>
    <x v="6"/>
  </r>
  <r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0"/>
    <x v="16"/>
    <s v="CHF"/>
    <n v="1485989940"/>
    <n v="1483393836"/>
    <b v="0"/>
    <n v="46"/>
    <b v="1"/>
    <s v="theater/plays"/>
    <n v="1.0582"/>
    <n v="115.02173913043478"/>
    <x v="1"/>
    <x v="6"/>
  </r>
  <r>
    <x v="0"/>
    <x v="8"/>
    <s v="DKK"/>
    <n v="1464817320"/>
    <n v="1462806419"/>
    <b v="0"/>
    <n v="20"/>
    <b v="1"/>
    <s v="theater/plays"/>
    <n v="1.1074999999999999"/>
    <n v="110.75"/>
    <x v="1"/>
    <x v="6"/>
  </r>
  <r>
    <x v="0"/>
    <x v="0"/>
    <s v="USD"/>
    <n v="1404273540"/>
    <n v="1400272580"/>
    <b v="0"/>
    <n v="20"/>
    <b v="1"/>
    <s v="theater/plays"/>
    <n v="1.0066666666666666"/>
    <n v="75.5"/>
    <x v="1"/>
    <x v="6"/>
  </r>
  <r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0"/>
    <x v="1"/>
    <s v="GBP"/>
    <n v="1419368925"/>
    <n v="1417208925"/>
    <b v="0"/>
    <n v="22"/>
    <b v="1"/>
    <s v="theater/plays"/>
    <n v="1"/>
    <n v="11.363636363636363"/>
    <x v="1"/>
    <x v="6"/>
  </r>
  <r>
    <x v="0"/>
    <x v="0"/>
    <s v="USD"/>
    <n v="1460260800"/>
    <n v="1458336672"/>
    <b v="0"/>
    <n v="36"/>
    <b v="1"/>
    <s v="theater/plays"/>
    <n v="1.1100000000000001"/>
    <n v="92.5"/>
    <x v="1"/>
    <x v="6"/>
  </r>
  <r>
    <x v="0"/>
    <x v="5"/>
    <s v="CAD"/>
    <n v="1427775414"/>
    <n v="1425187014"/>
    <b v="0"/>
    <n v="40"/>
    <b v="1"/>
    <s v="theater/plays"/>
    <n v="1.0142500000000001"/>
    <n v="202.85"/>
    <x v="1"/>
    <x v="6"/>
  </r>
  <r>
    <x v="0"/>
    <x v="1"/>
    <s v="GBP"/>
    <n v="1482321030"/>
    <n v="1477133430"/>
    <b v="0"/>
    <n v="9"/>
    <b v="1"/>
    <s v="theater/plays"/>
    <n v="1.04"/>
    <n v="26"/>
    <x v="1"/>
    <x v="6"/>
  </r>
  <r>
    <x v="0"/>
    <x v="0"/>
    <s v="USD"/>
    <n v="1466056689"/>
    <n v="1464847089"/>
    <b v="0"/>
    <n v="19"/>
    <b v="1"/>
    <s v="theater/plays"/>
    <n v="1.09375"/>
    <n v="46.05263157894737"/>
    <x v="1"/>
    <x v="6"/>
  </r>
  <r>
    <x v="0"/>
    <x v="6"/>
    <s v="EUR"/>
    <n v="1446062040"/>
    <n v="1445109822"/>
    <b v="0"/>
    <n v="14"/>
    <b v="1"/>
    <s v="theater/plays"/>
    <n v="1.1516129032258065"/>
    <n v="51"/>
    <x v="1"/>
    <x v="6"/>
  </r>
  <r>
    <x v="0"/>
    <x v="0"/>
    <s v="USD"/>
    <n v="1406185200"/>
    <n v="1404337382"/>
    <b v="0"/>
    <n v="38"/>
    <b v="1"/>
    <s v="theater/plays"/>
    <n v="1"/>
    <n v="31.578947368421051"/>
    <x v="1"/>
    <x v="6"/>
  </r>
  <r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0"/>
    <x v="0"/>
    <s v="USD"/>
    <n v="1405915140"/>
    <n v="1404140667"/>
    <b v="0"/>
    <n v="40"/>
    <b v="1"/>
    <s v="theater/plays"/>
    <n v="1.0085714285714287"/>
    <n v="88.25"/>
    <x v="1"/>
    <x v="6"/>
  </r>
  <r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0"/>
    <x v="1"/>
    <s v="GBP"/>
    <n v="1415191920"/>
    <n v="1412233497"/>
    <b v="0"/>
    <n v="114"/>
    <b v="1"/>
    <s v="theater/plays"/>
    <n v="1.13625"/>
    <n v="39.868421052631582"/>
    <x v="1"/>
    <x v="6"/>
  </r>
  <r>
    <x v="0"/>
    <x v="12"/>
    <s v="EUR"/>
    <n v="1472936229"/>
    <n v="1467752229"/>
    <b v="0"/>
    <n v="31"/>
    <b v="1"/>
    <s v="theater/plays"/>
    <n v="1"/>
    <n v="145.16129032258064"/>
    <x v="1"/>
    <x v="6"/>
  </r>
  <r>
    <x v="0"/>
    <x v="1"/>
    <s v="GBP"/>
    <n v="1463353200"/>
    <n v="1462285182"/>
    <b v="0"/>
    <n v="3"/>
    <b v="1"/>
    <s v="theater/plays"/>
    <n v="1.4"/>
    <n v="23.333333333333332"/>
    <x v="1"/>
    <x v="6"/>
  </r>
  <r>
    <x v="0"/>
    <x v="0"/>
    <s v="USD"/>
    <n v="1410550484"/>
    <n v="1408995284"/>
    <b v="0"/>
    <n v="16"/>
    <b v="1"/>
    <s v="theater/plays"/>
    <n v="1.2875000000000001"/>
    <n v="64.375"/>
    <x v="1"/>
    <x v="6"/>
  </r>
  <r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0"/>
    <x v="0"/>
    <s v="USD"/>
    <n v="1404190740"/>
    <n v="1401214581"/>
    <b v="0"/>
    <n v="30"/>
    <b v="1"/>
    <s v="theater/plays"/>
    <n v="1.101"/>
    <n v="73.400000000000006"/>
    <x v="1"/>
    <x v="6"/>
  </r>
  <r>
    <x v="0"/>
    <x v="0"/>
    <s v="USD"/>
    <n v="1475664834"/>
    <n v="1473850434"/>
    <b v="0"/>
    <n v="34"/>
    <b v="1"/>
    <s v="theater/plays"/>
    <n v="1.1276666666666666"/>
    <n v="99.5"/>
    <x v="1"/>
    <x v="6"/>
  </r>
  <r>
    <x v="0"/>
    <x v="0"/>
    <s v="USD"/>
    <n v="1452872290"/>
    <n v="1452008290"/>
    <b v="0"/>
    <n v="18"/>
    <b v="1"/>
    <s v="theater/plays"/>
    <n v="1.119"/>
    <n v="62.166666666666664"/>
    <x v="1"/>
    <x v="6"/>
  </r>
  <r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0"/>
    <x v="0"/>
    <s v="USD"/>
    <n v="1403846055"/>
    <n v="1401254055"/>
    <b v="0"/>
    <n v="25"/>
    <b v="1"/>
    <s v="theater/plays"/>
    <n v="1.0024500000000001"/>
    <n v="200.49"/>
    <x v="1"/>
    <x v="6"/>
  </r>
  <r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0"/>
    <x v="0"/>
    <s v="USD"/>
    <n v="1417101683"/>
    <n v="1414506083"/>
    <b v="0"/>
    <n v="31"/>
    <b v="1"/>
    <s v="theater/plays"/>
    <n v="1.2"/>
    <n v="58.064516129032256"/>
    <x v="1"/>
    <x v="6"/>
  </r>
  <r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0"/>
    <x v="0"/>
    <s v="USD"/>
    <n v="1411084800"/>
    <n v="1410304179"/>
    <b v="0"/>
    <n v="17"/>
    <b v="1"/>
    <s v="theater/plays"/>
    <n v="1.26"/>
    <n v="74.117647058823536"/>
    <x v="1"/>
    <x v="6"/>
  </r>
  <r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0"/>
    <x v="0"/>
    <s v="USD"/>
    <n v="1421009610"/>
    <n v="1419281610"/>
    <b v="0"/>
    <n v="33"/>
    <b v="1"/>
    <s v="theater/plays"/>
    <n v="1.00125"/>
    <n v="121.36363636363636"/>
    <x v="1"/>
    <x v="6"/>
  </r>
  <r>
    <x v="0"/>
    <x v="1"/>
    <s v="GBP"/>
    <n v="1423838916"/>
    <n v="1418654916"/>
    <b v="0"/>
    <n v="78"/>
    <b v="1"/>
    <s v="theater/plays"/>
    <n v="1.55"/>
    <n v="39.743589743589745"/>
    <x v="1"/>
    <x v="6"/>
  </r>
  <r>
    <x v="0"/>
    <x v="1"/>
    <s v="GBP"/>
    <n v="1462878648"/>
    <n v="1461064248"/>
    <b v="0"/>
    <n v="30"/>
    <b v="1"/>
    <s v="theater/plays"/>
    <n v="1.08"/>
    <n v="72"/>
    <x v="1"/>
    <x v="6"/>
  </r>
  <r>
    <x v="0"/>
    <x v="0"/>
    <s v="USD"/>
    <n v="1456946487"/>
    <n v="1454354487"/>
    <b v="0"/>
    <n v="136"/>
    <b v="1"/>
    <s v="theater/plays"/>
    <n v="1.1052"/>
    <n v="40.632352941176471"/>
    <x v="1"/>
    <x v="6"/>
  </r>
  <r>
    <x v="0"/>
    <x v="0"/>
    <s v="USD"/>
    <n v="1413383216"/>
    <n v="1410791216"/>
    <b v="0"/>
    <n v="40"/>
    <b v="1"/>
    <s v="theater/plays"/>
    <n v="1.008"/>
    <n v="63"/>
    <x v="1"/>
    <x v="6"/>
  </r>
  <r>
    <x v="0"/>
    <x v="0"/>
    <s v="USD"/>
    <n v="1412092800"/>
    <n v="1409493800"/>
    <b v="0"/>
    <n v="18"/>
    <b v="1"/>
    <s v="theater/plays"/>
    <n v="1.212"/>
    <n v="33.666666666666664"/>
    <x v="1"/>
    <x v="6"/>
  </r>
  <r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0"/>
    <x v="0"/>
    <s v="USD"/>
    <n v="1471071540"/>
    <n v="1467720388"/>
    <b v="0"/>
    <n v="30"/>
    <b v="1"/>
    <s v="theater/plays"/>
    <n v="1.2342857142857142"/>
    <n v="43.2"/>
    <x v="1"/>
    <x v="6"/>
  </r>
  <r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0"/>
    <x v="0"/>
    <s v="USD"/>
    <n v="1410558949"/>
    <n v="1409262949"/>
    <b v="0"/>
    <n v="13"/>
    <b v="1"/>
    <s v="theater/plays"/>
    <n v="1.2133333333333334"/>
    <n v="140"/>
    <x v="1"/>
    <x v="6"/>
  </r>
  <r>
    <x v="0"/>
    <x v="0"/>
    <s v="USD"/>
    <n v="1469165160"/>
    <n v="1467335378"/>
    <b v="0"/>
    <n v="23"/>
    <b v="1"/>
    <s v="theater/plays"/>
    <n v="1.86"/>
    <n v="80.869565217391298"/>
    <x v="1"/>
    <x v="6"/>
  </r>
  <r>
    <x v="0"/>
    <x v="0"/>
    <s v="USD"/>
    <n v="1404444286"/>
    <n v="1403234686"/>
    <b v="0"/>
    <n v="39"/>
    <b v="1"/>
    <s v="theater/plays"/>
    <n v="3"/>
    <n v="53.846153846153847"/>
    <x v="1"/>
    <x v="6"/>
  </r>
  <r>
    <x v="0"/>
    <x v="1"/>
    <s v="GBP"/>
    <n v="1403715546"/>
    <n v="1401123546"/>
    <b v="0"/>
    <n v="35"/>
    <b v="1"/>
    <s v="theater/plays"/>
    <n v="1.0825"/>
    <n v="30.928571428571427"/>
    <x v="1"/>
    <x v="6"/>
  </r>
  <r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0"/>
    <x v="1"/>
    <s v="GBP"/>
    <n v="1431204449"/>
    <n v="1428526049"/>
    <b v="0"/>
    <n v="13"/>
    <b v="1"/>
    <s v="theater/plays"/>
    <n v="1.0075000000000001"/>
    <n v="310"/>
    <x v="1"/>
    <x v="6"/>
  </r>
  <r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0"/>
    <x v="1"/>
    <s v="GBP"/>
    <n v="1434994266"/>
    <n v="1432402266"/>
    <b v="0"/>
    <n v="4"/>
    <b v="1"/>
    <s v="theater/plays"/>
    <n v="2.1"/>
    <n v="105"/>
    <x v="1"/>
    <x v="6"/>
  </r>
  <r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0"/>
    <x v="0"/>
    <s v="USD"/>
    <n v="1415230084"/>
    <n v="1413412084"/>
    <b v="0"/>
    <n v="44"/>
    <b v="1"/>
    <s v="theater/plays"/>
    <n v="1.008"/>
    <n v="114.54545454545455"/>
    <x v="1"/>
    <x v="6"/>
  </r>
  <r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0"/>
    <x v="1"/>
    <s v="GBP"/>
    <n v="1455831000"/>
    <n v="1454366467"/>
    <b v="0"/>
    <n v="15"/>
    <b v="1"/>
    <s v="theater/plays"/>
    <n v="1.27"/>
    <n v="25.4"/>
    <x v="1"/>
    <x v="6"/>
  </r>
  <r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2"/>
    <x v="0"/>
    <s v="USD"/>
    <n v="1439828159"/>
    <n v="1437236159"/>
    <b v="0"/>
    <n v="1"/>
    <b v="0"/>
    <s v="theater/plays"/>
    <n v="0.1"/>
    <n v="100"/>
    <x v="1"/>
    <x v="6"/>
  </r>
  <r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2"/>
    <x v="9"/>
    <s v="EUR"/>
    <n v="1422100800"/>
    <n v="1416932133"/>
    <b v="0"/>
    <n v="4"/>
    <b v="0"/>
    <s v="theater/plays"/>
    <n v="0.15411764705882353"/>
    <n v="32.75"/>
    <x v="1"/>
    <x v="6"/>
  </r>
  <r>
    <x v="2"/>
    <x v="0"/>
    <s v="USD"/>
    <n v="1429396200"/>
    <n v="1428539708"/>
    <b v="0"/>
    <n v="0"/>
    <b v="0"/>
    <s v="theater/plays"/>
    <n v="0"/>
    <n v="0"/>
    <x v="1"/>
    <x v="6"/>
  </r>
  <r>
    <x v="2"/>
    <x v="0"/>
    <s v="USD"/>
    <n v="1432589896"/>
    <n v="1427405896"/>
    <b v="0"/>
    <n v="7"/>
    <b v="0"/>
    <s v="theater/plays"/>
    <n v="0.28466666666666668"/>
    <n v="61"/>
    <x v="1"/>
    <x v="6"/>
  </r>
  <r>
    <x v="2"/>
    <x v="1"/>
    <s v="GBP"/>
    <n v="1432831089"/>
    <n v="1430239089"/>
    <b v="0"/>
    <n v="2"/>
    <b v="0"/>
    <s v="theater/plays"/>
    <n v="0.13333333333333333"/>
    <n v="10"/>
    <x v="1"/>
    <x v="6"/>
  </r>
  <r>
    <x v="2"/>
    <x v="1"/>
    <s v="GBP"/>
    <n v="1427133600"/>
    <n v="1423847093"/>
    <b v="0"/>
    <n v="1"/>
    <b v="0"/>
    <s v="theater/plays"/>
    <n v="6.6666666666666671E-3"/>
    <n v="10"/>
    <x v="1"/>
    <x v="6"/>
  </r>
  <r>
    <x v="2"/>
    <x v="0"/>
    <s v="USD"/>
    <n v="1447311540"/>
    <n v="1445358903"/>
    <b v="0"/>
    <n v="4"/>
    <b v="0"/>
    <s v="theater/plays"/>
    <n v="0.21428571428571427"/>
    <n v="37.5"/>
    <x v="1"/>
    <x v="6"/>
  </r>
  <r>
    <x v="2"/>
    <x v="1"/>
    <s v="GBP"/>
    <n v="1405461600"/>
    <n v="1403562705"/>
    <b v="0"/>
    <n v="6"/>
    <b v="0"/>
    <s v="theater/plays"/>
    <n v="0.18"/>
    <n v="45"/>
    <x v="1"/>
    <x v="6"/>
  </r>
  <r>
    <x v="2"/>
    <x v="1"/>
    <s v="GBP"/>
    <n v="1468752468"/>
    <n v="1467024468"/>
    <b v="0"/>
    <n v="8"/>
    <b v="0"/>
    <s v="theater/plays"/>
    <n v="0.20125000000000001"/>
    <n v="100.625"/>
    <x v="1"/>
    <x v="6"/>
  </r>
  <r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2"/>
    <x v="0"/>
    <s v="USD"/>
    <n v="1450389950"/>
    <n v="1447797950"/>
    <b v="0"/>
    <n v="0"/>
    <b v="0"/>
    <s v="theater/plays"/>
    <n v="0"/>
    <n v="0"/>
    <x v="1"/>
    <x v="6"/>
  </r>
  <r>
    <x v="2"/>
    <x v="0"/>
    <s v="USD"/>
    <n v="1409980144"/>
    <n v="1407388144"/>
    <b v="0"/>
    <n v="4"/>
    <b v="0"/>
    <s v="theater/plays"/>
    <n v="0.02"/>
    <n v="25"/>
    <x v="1"/>
    <x v="6"/>
  </r>
  <r>
    <x v="2"/>
    <x v="0"/>
    <s v="USD"/>
    <n v="1404406964"/>
    <n v="1401814964"/>
    <b v="0"/>
    <n v="0"/>
    <b v="0"/>
    <s v="theater/plays"/>
    <n v="0"/>
    <n v="0"/>
    <x v="1"/>
    <x v="6"/>
  </r>
  <r>
    <x v="2"/>
    <x v="0"/>
    <s v="USD"/>
    <n v="1404532740"/>
    <n v="1401823952"/>
    <b v="0"/>
    <n v="0"/>
    <b v="0"/>
    <s v="theater/plays"/>
    <n v="0"/>
    <n v="0"/>
    <x v="1"/>
    <x v="6"/>
  </r>
  <r>
    <x v="2"/>
    <x v="0"/>
    <s v="USD"/>
    <n v="1407689102"/>
    <n v="1405097102"/>
    <b v="0"/>
    <n v="1"/>
    <b v="0"/>
    <s v="theater/plays"/>
    <n v="0.1"/>
    <n v="10"/>
    <x v="1"/>
    <x v="6"/>
  </r>
  <r>
    <x v="2"/>
    <x v="0"/>
    <s v="USD"/>
    <n v="1475918439"/>
    <n v="1473326439"/>
    <b v="0"/>
    <n v="1"/>
    <b v="0"/>
    <s v="theater/plays"/>
    <n v="2.3764705882352941E-2"/>
    <n v="202"/>
    <x v="1"/>
    <x v="6"/>
  </r>
  <r>
    <x v="2"/>
    <x v="1"/>
    <s v="GBP"/>
    <n v="1436137140"/>
    <n v="1433833896"/>
    <b v="0"/>
    <n v="1"/>
    <b v="0"/>
    <s v="theater/plays"/>
    <n v="0.01"/>
    <n v="25"/>
    <x v="1"/>
    <x v="6"/>
  </r>
  <r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0"/>
    <x v="0"/>
    <s v="USD"/>
    <n v="1461902340"/>
    <n v="1459220588"/>
    <b v="0"/>
    <n v="7"/>
    <b v="1"/>
    <s v="theater/musical"/>
    <n v="1.05"/>
    <n v="75"/>
    <x v="1"/>
    <x v="40"/>
  </r>
  <r>
    <x v="0"/>
    <x v="0"/>
    <s v="USD"/>
    <n v="1423555140"/>
    <n v="1421105608"/>
    <b v="0"/>
    <n v="28"/>
    <b v="1"/>
    <s v="theater/musical"/>
    <n v="1.0044999999999999"/>
    <n v="215.25"/>
    <x v="1"/>
    <x v="40"/>
  </r>
  <r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0"/>
    <x v="0"/>
    <s v="USD"/>
    <n v="1406350740"/>
    <n v="1403125737"/>
    <b v="0"/>
    <n v="27"/>
    <b v="1"/>
    <s v="theater/musical"/>
    <n v="1.2"/>
    <n v="111.11111111111111"/>
    <x v="1"/>
    <x v="40"/>
  </r>
  <r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0"/>
    <x v="1"/>
    <s v="GBP"/>
    <n v="1439247600"/>
    <n v="1434625937"/>
    <b v="0"/>
    <n v="3"/>
    <b v="1"/>
    <s v="theater/musical"/>
    <n v="1"/>
    <n v="166.66666666666666"/>
    <x v="1"/>
    <x v="40"/>
  </r>
  <r>
    <x v="0"/>
    <x v="1"/>
    <s v="GBP"/>
    <n v="1438543889"/>
    <n v="1436383889"/>
    <b v="0"/>
    <n v="28"/>
    <b v="1"/>
    <s v="theater/musical"/>
    <n v="1.0624"/>
    <n v="47.428571428571431"/>
    <x v="1"/>
    <x v="40"/>
  </r>
  <r>
    <x v="0"/>
    <x v="0"/>
    <s v="USD"/>
    <n v="1427907626"/>
    <n v="1425319226"/>
    <b v="0"/>
    <n v="77"/>
    <b v="1"/>
    <s v="theater/musical"/>
    <n v="1"/>
    <n v="64.935064935064929"/>
    <x v="1"/>
    <x v="40"/>
  </r>
  <r>
    <x v="0"/>
    <x v="0"/>
    <s v="USD"/>
    <n v="1464482160"/>
    <n v="1462824832"/>
    <b v="0"/>
    <n v="27"/>
    <b v="1"/>
    <s v="theater/musical"/>
    <n v="1"/>
    <n v="55.555555555555557"/>
    <x v="1"/>
    <x v="40"/>
  </r>
  <r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0"/>
    <x v="0"/>
    <s v="USD"/>
    <n v="1425185940"/>
    <n v="1423960097"/>
    <b v="0"/>
    <n v="56"/>
    <b v="1"/>
    <s v="theater/musical"/>
    <n v="1.1675"/>
    <n v="41.696428571428569"/>
    <x v="1"/>
    <x v="40"/>
  </r>
  <r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0"/>
    <x v="0"/>
    <s v="USD"/>
    <n v="1460730079"/>
    <n v="1458138079"/>
    <b v="0"/>
    <n v="15"/>
    <b v="1"/>
    <s v="theater/musical"/>
    <n v="1"/>
    <n v="73.333333333333329"/>
    <x v="1"/>
    <x v="40"/>
  </r>
  <r>
    <x v="0"/>
    <x v="1"/>
    <s v="GBP"/>
    <n v="1434234010"/>
    <n v="1431642010"/>
    <b v="0"/>
    <n v="20"/>
    <b v="1"/>
    <s v="theater/musical"/>
    <n v="1"/>
    <n v="100"/>
    <x v="1"/>
    <x v="40"/>
  </r>
  <r>
    <x v="0"/>
    <x v="0"/>
    <s v="USD"/>
    <n v="1463529600"/>
    <n v="1462307652"/>
    <b v="0"/>
    <n v="38"/>
    <b v="1"/>
    <s v="theater/musical"/>
    <n v="1.46"/>
    <n v="38.421052631578945"/>
    <x v="1"/>
    <x v="40"/>
  </r>
  <r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0"/>
    <x v="5"/>
    <s v="CAD"/>
    <n v="1428606055"/>
    <n v="1427223655"/>
    <b v="0"/>
    <n v="25"/>
    <b v="1"/>
    <s v="theater/musical"/>
    <n v="1"/>
    <n v="100"/>
    <x v="1"/>
    <x v="40"/>
  </r>
  <r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0"/>
    <x v="0"/>
    <s v="USD"/>
    <n v="1436817960"/>
    <n v="1433999785"/>
    <b v="0"/>
    <n v="30"/>
    <b v="1"/>
    <s v="theater/musical"/>
    <n v="1.2"/>
    <n v="100"/>
    <x v="1"/>
    <x v="40"/>
  </r>
  <r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0"/>
    <x v="5"/>
    <s v="CAD"/>
    <n v="1468193532"/>
    <n v="1465601532"/>
    <b v="0"/>
    <n v="10"/>
    <b v="1"/>
    <s v="theater/musical"/>
    <n v="1.1499999999999999"/>
    <n v="115"/>
    <x v="1"/>
    <x v="40"/>
  </r>
  <r>
    <x v="0"/>
    <x v="1"/>
    <s v="GBP"/>
    <n v="1470132180"/>
    <n v="1467040769"/>
    <b v="0"/>
    <n v="30"/>
    <b v="1"/>
    <s v="theater/musical"/>
    <n v="1.5075000000000001"/>
    <n v="100.5"/>
    <x v="1"/>
    <x v="40"/>
  </r>
  <r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0"/>
    <x v="0"/>
    <s v="USD"/>
    <n v="1436587140"/>
    <n v="1434113406"/>
    <b v="0"/>
    <n v="10"/>
    <b v="1"/>
    <s v="theater/musical"/>
    <n v="1.0028571428571429"/>
    <n v="35.1"/>
    <x v="1"/>
    <x v="40"/>
  </r>
  <r>
    <x v="2"/>
    <x v="0"/>
    <s v="USD"/>
    <n v="1450887480"/>
    <n v="1448469719"/>
    <b v="0"/>
    <n v="1"/>
    <b v="0"/>
    <s v="theater/musical"/>
    <n v="6.6666666666666671E-3"/>
    <n v="500"/>
    <x v="1"/>
    <x v="40"/>
  </r>
  <r>
    <x v="2"/>
    <x v="1"/>
    <s v="GBP"/>
    <n v="1434395418"/>
    <n v="1431630618"/>
    <b v="0"/>
    <n v="4"/>
    <b v="0"/>
    <s v="theater/musical"/>
    <n v="3.267605633802817E-2"/>
    <n v="29"/>
    <x v="1"/>
    <x v="40"/>
  </r>
  <r>
    <x v="2"/>
    <x v="0"/>
    <s v="USD"/>
    <n v="1479834023"/>
    <n v="1477238423"/>
    <b v="0"/>
    <n v="0"/>
    <b v="0"/>
    <s v="theater/musical"/>
    <n v="0"/>
    <n v="0"/>
    <x v="1"/>
    <x v="40"/>
  </r>
  <r>
    <x v="2"/>
    <x v="0"/>
    <s v="USD"/>
    <n v="1404664592"/>
    <n v="1399480592"/>
    <b v="0"/>
    <n v="0"/>
    <b v="0"/>
    <s v="theater/musical"/>
    <n v="0"/>
    <n v="0"/>
    <x v="1"/>
    <x v="40"/>
  </r>
  <r>
    <x v="2"/>
    <x v="0"/>
    <s v="USD"/>
    <n v="1436957022"/>
    <n v="1434365022"/>
    <b v="0"/>
    <n v="2"/>
    <b v="0"/>
    <s v="theater/musical"/>
    <n v="2.8E-3"/>
    <n v="17.5"/>
    <x v="1"/>
    <x v="40"/>
  </r>
  <r>
    <x v="2"/>
    <x v="0"/>
    <s v="USD"/>
    <n v="1418769129"/>
    <n v="1416954729"/>
    <b v="0"/>
    <n v="24"/>
    <b v="0"/>
    <s v="theater/musical"/>
    <n v="0.59657142857142853"/>
    <n v="174"/>
    <x v="1"/>
    <x v="40"/>
  </r>
  <r>
    <x v="2"/>
    <x v="1"/>
    <s v="GBP"/>
    <n v="1433685354"/>
    <n v="1431093354"/>
    <b v="0"/>
    <n v="1"/>
    <b v="0"/>
    <s v="theater/musical"/>
    <n v="0.01"/>
    <n v="50"/>
    <x v="1"/>
    <x v="40"/>
  </r>
  <r>
    <x v="2"/>
    <x v="1"/>
    <s v="GBP"/>
    <n v="1440801000"/>
    <n v="1437042490"/>
    <b v="0"/>
    <n v="2"/>
    <b v="0"/>
    <s v="theater/musical"/>
    <n v="1.6666666666666666E-2"/>
    <n v="5"/>
    <x v="1"/>
    <x v="40"/>
  </r>
  <r>
    <x v="2"/>
    <x v="0"/>
    <s v="USD"/>
    <n v="1484354556"/>
    <n v="1479170556"/>
    <b v="0"/>
    <n v="1"/>
    <b v="0"/>
    <s v="theater/musical"/>
    <n v="4.4444444444444447E-5"/>
    <n v="1"/>
    <x v="1"/>
    <x v="40"/>
  </r>
  <r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2"/>
    <x v="0"/>
    <s v="USD"/>
    <n v="1407691248"/>
    <n v="1405099248"/>
    <b v="0"/>
    <n v="5"/>
    <b v="0"/>
    <s v="theater/musical"/>
    <n v="1.4642857142857143E-2"/>
    <n v="205"/>
    <x v="1"/>
    <x v="40"/>
  </r>
  <r>
    <x v="2"/>
    <x v="0"/>
    <s v="USD"/>
    <n v="1457734843"/>
    <n v="1455142843"/>
    <b v="0"/>
    <n v="4"/>
    <b v="0"/>
    <s v="theater/musical"/>
    <n v="4.02E-2"/>
    <n v="100.5"/>
    <x v="1"/>
    <x v="40"/>
  </r>
  <r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2"/>
    <x v="0"/>
    <s v="USD"/>
    <n v="1445482906"/>
    <n v="1442890906"/>
    <b v="0"/>
    <n v="0"/>
    <b v="0"/>
    <s v="theater/musical"/>
    <n v="0"/>
    <n v="0"/>
    <x v="1"/>
    <x v="40"/>
  </r>
  <r>
    <x v="2"/>
    <x v="0"/>
    <s v="USD"/>
    <n v="1457133568"/>
    <n v="1454541568"/>
    <b v="0"/>
    <n v="40"/>
    <b v="0"/>
    <s v="theater/musical"/>
    <n v="0.19650000000000001"/>
    <n v="58.95"/>
    <x v="1"/>
    <x v="40"/>
  </r>
  <r>
    <x v="2"/>
    <x v="0"/>
    <s v="USD"/>
    <n v="1469948400"/>
    <n v="1465172024"/>
    <b v="0"/>
    <n v="0"/>
    <b v="0"/>
    <s v="theater/musical"/>
    <n v="0"/>
    <n v="0"/>
    <x v="1"/>
    <x v="40"/>
  </r>
  <r>
    <x v="2"/>
    <x v="0"/>
    <s v="USD"/>
    <n v="1411852640"/>
    <n v="1406668640"/>
    <b v="0"/>
    <n v="2"/>
    <b v="0"/>
    <s v="theater/musical"/>
    <n v="2.0000000000000002E-5"/>
    <n v="1.5"/>
    <x v="1"/>
    <x v="40"/>
  </r>
  <r>
    <x v="2"/>
    <x v="2"/>
    <s v="AUD"/>
    <n v="1404022381"/>
    <n v="1402294381"/>
    <b v="0"/>
    <n v="1"/>
    <b v="0"/>
    <s v="theater/musical"/>
    <n v="6.6666666666666664E-4"/>
    <n v="5"/>
    <x v="1"/>
    <x v="40"/>
  </r>
  <r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0"/>
    <x v="1"/>
    <s v="GBP"/>
    <n v="1429955619"/>
    <n v="1424775219"/>
    <b v="0"/>
    <n v="24"/>
    <b v="1"/>
    <s v="theater/plays"/>
    <n v="1"/>
    <n v="41.666666666666664"/>
    <x v="1"/>
    <x v="6"/>
  </r>
  <r>
    <x v="0"/>
    <x v="1"/>
    <s v="GBP"/>
    <n v="1406761200"/>
    <n v="1402403907"/>
    <b v="0"/>
    <n v="38"/>
    <b v="1"/>
    <s v="theater/plays"/>
    <n v="1.0125"/>
    <n v="53.289473684210527"/>
    <x v="1"/>
    <x v="6"/>
  </r>
  <r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0"/>
    <x v="1"/>
    <s v="GBP"/>
    <n v="1464692400"/>
    <n v="1461769373"/>
    <b v="0"/>
    <n v="19"/>
    <b v="1"/>
    <s v="theater/plays"/>
    <n v="3.3"/>
    <n v="43.421052631578945"/>
    <x v="1"/>
    <x v="6"/>
  </r>
  <r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0"/>
    <x v="0"/>
    <s v="USD"/>
    <n v="1405614823"/>
    <n v="1403022823"/>
    <b v="0"/>
    <n v="37"/>
    <b v="1"/>
    <s v="theater/plays"/>
    <n v="1.19238"/>
    <n v="48.339729729729726"/>
    <x v="1"/>
    <x v="6"/>
  </r>
  <r>
    <x v="0"/>
    <x v="0"/>
    <s v="USD"/>
    <n v="1445659140"/>
    <n v="1444236216"/>
    <b v="0"/>
    <n v="20"/>
    <b v="1"/>
    <s v="theater/plays"/>
    <n v="1.0725"/>
    <n v="107.25"/>
    <x v="1"/>
    <x v="6"/>
  </r>
  <r>
    <x v="0"/>
    <x v="0"/>
    <s v="USD"/>
    <n v="1426187582"/>
    <n v="1423599182"/>
    <b v="0"/>
    <n v="10"/>
    <b v="1"/>
    <s v="theater/plays"/>
    <n v="2.2799999999999998"/>
    <n v="57"/>
    <x v="1"/>
    <x v="6"/>
  </r>
  <r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0"/>
    <x v="1"/>
    <s v="GBP"/>
    <n v="1436110717"/>
    <n v="1433518717"/>
    <b v="0"/>
    <n v="20"/>
    <b v="1"/>
    <s v="theater/plays"/>
    <n v="1.4333333333333333"/>
    <n v="21.5"/>
    <x v="1"/>
    <x v="6"/>
  </r>
  <r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0"/>
    <x v="0"/>
    <s v="USD"/>
    <n v="1437364740"/>
    <n v="1434405044"/>
    <b v="0"/>
    <n v="41"/>
    <b v="1"/>
    <s v="theater/plays"/>
    <n v="1.06"/>
    <n v="64.634146341463421"/>
    <x v="1"/>
    <x v="6"/>
  </r>
  <r>
    <x v="0"/>
    <x v="1"/>
    <s v="GBP"/>
    <n v="1470058860"/>
    <n v="1469026903"/>
    <b v="0"/>
    <n v="7"/>
    <b v="1"/>
    <s v="theater/plays"/>
    <n v="1.08"/>
    <n v="38.571428571428569"/>
    <x v="1"/>
    <x v="6"/>
  </r>
  <r>
    <x v="0"/>
    <x v="0"/>
    <s v="USD"/>
    <n v="1434505214"/>
    <n v="1432690814"/>
    <b v="0"/>
    <n v="49"/>
    <b v="1"/>
    <s v="theater/plays"/>
    <n v="1.0542"/>
    <n v="107.57142857142857"/>
    <x v="1"/>
    <x v="6"/>
  </r>
  <r>
    <x v="0"/>
    <x v="1"/>
    <s v="GBP"/>
    <n v="1430993394"/>
    <n v="1428401394"/>
    <b v="0"/>
    <n v="26"/>
    <b v="1"/>
    <s v="theater/plays"/>
    <n v="1.1916666666666667"/>
    <n v="27.5"/>
    <x v="1"/>
    <x v="6"/>
  </r>
  <r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0"/>
    <x v="0"/>
    <s v="USD"/>
    <n v="1420033187"/>
    <n v="1414845587"/>
    <b v="0"/>
    <n v="28"/>
    <b v="1"/>
    <s v="theater/plays"/>
    <n v="1"/>
    <n v="178.57142857142858"/>
    <x v="1"/>
    <x v="6"/>
  </r>
  <r>
    <x v="0"/>
    <x v="0"/>
    <s v="USD"/>
    <n v="1472676371"/>
    <n v="1470948371"/>
    <b v="0"/>
    <n v="8"/>
    <b v="1"/>
    <s v="theater/plays"/>
    <n v="1.002"/>
    <n v="62.625"/>
    <x v="1"/>
    <x v="6"/>
  </r>
  <r>
    <x v="0"/>
    <x v="0"/>
    <s v="USD"/>
    <n v="1464371211"/>
    <n v="1463161611"/>
    <b v="0"/>
    <n v="3"/>
    <b v="1"/>
    <s v="theater/plays"/>
    <n v="2.25"/>
    <n v="75"/>
    <x v="1"/>
    <x v="6"/>
  </r>
  <r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0"/>
    <x v="5"/>
    <s v="CAD"/>
    <n v="1417460940"/>
    <n v="1416516972"/>
    <b v="0"/>
    <n v="20"/>
    <b v="1"/>
    <s v="theater/plays"/>
    <n v="1.1666666666666667"/>
    <n v="70"/>
    <x v="1"/>
    <x v="6"/>
  </r>
  <r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0"/>
    <x v="1"/>
    <s v="GBP"/>
    <n v="1461278208"/>
    <n v="1459463808"/>
    <b v="0"/>
    <n v="8"/>
    <b v="1"/>
    <s v="theater/plays"/>
    <n v="1.6"/>
    <n v="40"/>
    <x v="1"/>
    <x v="6"/>
  </r>
  <r>
    <x v="0"/>
    <x v="0"/>
    <s v="USD"/>
    <n v="1470197340"/>
    <n v="1467497652"/>
    <b v="0"/>
    <n v="14"/>
    <b v="1"/>
    <s v="theater/plays"/>
    <n v="1.125"/>
    <n v="64.285714285714292"/>
    <x v="1"/>
    <x v="6"/>
  </r>
  <r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0"/>
    <x v="11"/>
    <s v="SEK"/>
    <n v="1432314209"/>
    <n v="1429722209"/>
    <b v="0"/>
    <n v="100"/>
    <b v="1"/>
    <s v="theater/plays"/>
    <n v="1.00824"/>
    <n v="1008.24"/>
    <x v="1"/>
    <x v="6"/>
  </r>
  <r>
    <x v="0"/>
    <x v="0"/>
    <s v="USD"/>
    <n v="1438226724"/>
    <n v="1433042724"/>
    <b v="0"/>
    <n v="32"/>
    <b v="1"/>
    <s v="theater/plays"/>
    <n v="1.0125"/>
    <n v="63.28125"/>
    <x v="1"/>
    <x v="6"/>
  </r>
  <r>
    <x v="0"/>
    <x v="1"/>
    <s v="GBP"/>
    <n v="1459180229"/>
    <n v="1457023829"/>
    <b v="0"/>
    <n v="3"/>
    <b v="1"/>
    <s v="theater/plays"/>
    <n v="65"/>
    <n v="21.666666666666668"/>
    <x v="1"/>
    <x v="6"/>
  </r>
  <r>
    <x v="2"/>
    <x v="0"/>
    <s v="USD"/>
    <n v="1405882287"/>
    <n v="1400698287"/>
    <b v="1"/>
    <n v="34"/>
    <b v="0"/>
    <s v="theater/plays"/>
    <n v="8.72E-2"/>
    <n v="25.647058823529413"/>
    <x v="1"/>
    <x v="6"/>
  </r>
  <r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2"/>
    <x v="0"/>
    <s v="USD"/>
    <n v="1412405940"/>
    <n v="1409721542"/>
    <b v="1"/>
    <n v="8"/>
    <b v="0"/>
    <s v="theater/plays"/>
    <n v="2.7E-2"/>
    <n v="23.625"/>
    <x v="1"/>
    <x v="6"/>
  </r>
  <r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2"/>
    <x v="0"/>
    <s v="USD"/>
    <n v="1420081143"/>
    <n v="1417489143"/>
    <b v="1"/>
    <n v="4"/>
    <b v="0"/>
    <s v="theater/plays"/>
    <n v="3.7999999999999999E-2"/>
    <n v="9.5"/>
    <x v="1"/>
    <x v="6"/>
  </r>
  <r>
    <x v="2"/>
    <x v="1"/>
    <s v="GBP"/>
    <n v="1437129179"/>
    <n v="1434537179"/>
    <b v="1"/>
    <n v="24"/>
    <b v="0"/>
    <s v="theater/plays"/>
    <n v="0.34079999999999999"/>
    <n v="35.5"/>
    <x v="1"/>
    <x v="6"/>
  </r>
  <r>
    <x v="2"/>
    <x v="0"/>
    <s v="USD"/>
    <n v="1427427276"/>
    <n v="1425270876"/>
    <b v="0"/>
    <n v="2"/>
    <b v="0"/>
    <s v="theater/plays"/>
    <n v="2E-3"/>
    <n v="10"/>
    <x v="1"/>
    <x v="6"/>
  </r>
  <r>
    <x v="2"/>
    <x v="0"/>
    <s v="USD"/>
    <n v="1409602178"/>
    <n v="1406578178"/>
    <b v="0"/>
    <n v="2"/>
    <b v="0"/>
    <s v="theater/plays"/>
    <n v="2.5999999999999998E-4"/>
    <n v="13"/>
    <x v="1"/>
    <x v="6"/>
  </r>
  <r>
    <x v="2"/>
    <x v="0"/>
    <s v="USD"/>
    <n v="1431206058"/>
    <n v="1428614058"/>
    <b v="0"/>
    <n v="20"/>
    <b v="0"/>
    <s v="theater/plays"/>
    <n v="0.16254545454545455"/>
    <n v="89.4"/>
    <x v="1"/>
    <x v="6"/>
  </r>
  <r>
    <x v="2"/>
    <x v="0"/>
    <s v="USD"/>
    <n v="1427408271"/>
    <n v="1424819871"/>
    <b v="0"/>
    <n v="1"/>
    <b v="0"/>
    <s v="theater/plays"/>
    <n v="2.5000000000000001E-2"/>
    <n v="25"/>
    <x v="1"/>
    <x v="6"/>
  </r>
  <r>
    <x v="2"/>
    <x v="0"/>
    <s v="USD"/>
    <n v="1425833403"/>
    <n v="1423245003"/>
    <b v="0"/>
    <n v="1"/>
    <b v="0"/>
    <s v="theater/plays"/>
    <n v="2.0000000000000001E-4"/>
    <n v="1"/>
    <x v="1"/>
    <x v="6"/>
  </r>
  <r>
    <x v="2"/>
    <x v="0"/>
    <s v="USD"/>
    <n v="1406913120"/>
    <n v="1404927690"/>
    <b v="0"/>
    <n v="4"/>
    <b v="0"/>
    <s v="theater/plays"/>
    <n v="5.1999999999999998E-2"/>
    <n v="65"/>
    <x v="1"/>
    <x v="6"/>
  </r>
  <r>
    <x v="2"/>
    <x v="1"/>
    <s v="GBP"/>
    <n v="1432328400"/>
    <n v="1430734844"/>
    <b v="0"/>
    <n v="1"/>
    <b v="0"/>
    <s v="theater/plays"/>
    <n v="0.02"/>
    <n v="10"/>
    <x v="1"/>
    <x v="6"/>
  </r>
  <r>
    <x v="2"/>
    <x v="0"/>
    <s v="USD"/>
    <n v="1403730000"/>
    <n v="1401485207"/>
    <b v="0"/>
    <n v="1"/>
    <b v="0"/>
    <s v="theater/plays"/>
    <n v="4.0000000000000002E-4"/>
    <n v="1"/>
    <x v="1"/>
    <x v="6"/>
  </r>
  <r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2"/>
    <x v="0"/>
    <s v="USD"/>
    <n v="1415828820"/>
    <n v="1412258977"/>
    <b v="0"/>
    <n v="1"/>
    <b v="0"/>
    <s v="theater/plays"/>
    <n v="0.05"/>
    <n v="100"/>
    <x v="1"/>
    <x v="6"/>
  </r>
  <r>
    <x v="2"/>
    <x v="0"/>
    <s v="USD"/>
    <n v="1473699540"/>
    <n v="1472451356"/>
    <b v="0"/>
    <n v="1"/>
    <b v="0"/>
    <s v="theater/plays"/>
    <n v="1.3333333333333334E-4"/>
    <n v="1"/>
    <x v="1"/>
    <x v="6"/>
  </r>
  <r>
    <x v="2"/>
    <x v="0"/>
    <s v="USD"/>
    <n v="1446739905"/>
    <n v="1441552305"/>
    <b v="0"/>
    <n v="0"/>
    <b v="0"/>
    <s v="theater/plays"/>
    <n v="0"/>
    <n v="0"/>
    <x v="1"/>
    <x v="6"/>
  </r>
  <r>
    <x v="2"/>
    <x v="0"/>
    <s v="USD"/>
    <n v="1447799054"/>
    <n v="1445203454"/>
    <b v="0"/>
    <n v="3"/>
    <b v="0"/>
    <s v="theater/plays"/>
    <n v="1.2E-2"/>
    <n v="20"/>
    <x v="1"/>
    <x v="6"/>
  </r>
  <r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2"/>
    <x v="0"/>
    <s v="USD"/>
    <n v="1458703740"/>
    <n v="1454453021"/>
    <b v="0"/>
    <n v="2"/>
    <b v="0"/>
    <s v="theater/plays"/>
    <n v="5.4999999999999997E-3"/>
    <n v="5.5"/>
    <x v="1"/>
    <x v="6"/>
  </r>
  <r>
    <x v="2"/>
    <x v="0"/>
    <s v="USD"/>
    <n v="1466278339"/>
    <n v="1463686339"/>
    <b v="0"/>
    <n v="5"/>
    <b v="0"/>
    <s v="theater/plays"/>
    <n v="0.1255"/>
    <n v="50.2"/>
    <x v="1"/>
    <x v="6"/>
  </r>
  <r>
    <x v="1"/>
    <x v="1"/>
    <s v="GBP"/>
    <n v="1410191405"/>
    <n v="1408031405"/>
    <b v="0"/>
    <n v="1"/>
    <b v="0"/>
    <s v="theater/musical"/>
    <n v="2E-3"/>
    <n v="10"/>
    <x v="1"/>
    <x v="40"/>
  </r>
  <r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1"/>
    <x v="0"/>
    <s v="USD"/>
    <n v="1404360478"/>
    <n v="1401768478"/>
    <b v="0"/>
    <n v="10"/>
    <b v="0"/>
    <s v="theater/musical"/>
    <n v="0.15"/>
    <n v="150"/>
    <x v="1"/>
    <x v="40"/>
  </r>
  <r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1"/>
    <x v="0"/>
    <s v="USD"/>
    <n v="1439522996"/>
    <n v="1435202996"/>
    <b v="0"/>
    <n v="0"/>
    <b v="0"/>
    <s v="theater/musical"/>
    <n v="0"/>
    <n v="0"/>
    <x v="1"/>
    <x v="40"/>
  </r>
  <r>
    <x v="1"/>
    <x v="0"/>
    <s v="USD"/>
    <n v="1444322535"/>
    <n v="1441730535"/>
    <b v="0"/>
    <n v="0"/>
    <b v="0"/>
    <s v="theater/musical"/>
    <n v="0"/>
    <n v="0"/>
    <x v="1"/>
    <x v="40"/>
  </r>
  <r>
    <x v="1"/>
    <x v="4"/>
    <s v="NZD"/>
    <n v="1422061200"/>
    <n v="1420244622"/>
    <b v="0"/>
    <n v="0"/>
    <b v="0"/>
    <s v="theater/musical"/>
    <n v="0"/>
    <n v="0"/>
    <x v="1"/>
    <x v="40"/>
  </r>
  <r>
    <x v="1"/>
    <x v="8"/>
    <s v="DKK"/>
    <n v="1472896800"/>
    <n v="1472804365"/>
    <b v="0"/>
    <n v="0"/>
    <b v="0"/>
    <s v="theater/musical"/>
    <n v="0"/>
    <n v="0"/>
    <x v="1"/>
    <x v="40"/>
  </r>
  <r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1"/>
    <x v="0"/>
    <s v="USD"/>
    <n v="1435636740"/>
    <n v="1433014746"/>
    <b v="0"/>
    <n v="1"/>
    <b v="0"/>
    <s v="theater/musical"/>
    <n v="5.5555555555555556E-4"/>
    <n v="10"/>
    <x v="1"/>
    <x v="40"/>
  </r>
  <r>
    <x v="1"/>
    <x v="1"/>
    <s v="GBP"/>
    <n v="1422218396"/>
    <n v="1419626396"/>
    <b v="0"/>
    <n v="0"/>
    <b v="0"/>
    <s v="theater/musical"/>
    <n v="0"/>
    <n v="0"/>
    <x v="1"/>
    <x v="40"/>
  </r>
  <r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1"/>
    <x v="0"/>
    <s v="USD"/>
    <n v="1487550399"/>
    <n v="1484958399"/>
    <b v="0"/>
    <n v="1"/>
    <b v="0"/>
    <s v="theater/musical"/>
    <n v="0.05"/>
    <n v="25"/>
    <x v="1"/>
    <x v="40"/>
  </r>
  <r>
    <x v="1"/>
    <x v="2"/>
    <s v="AUD"/>
    <n v="1454281380"/>
    <n v="1451950570"/>
    <b v="0"/>
    <n v="0"/>
    <b v="0"/>
    <s v="theater/musical"/>
    <n v="0"/>
    <n v="0"/>
    <x v="1"/>
    <x v="40"/>
  </r>
  <r>
    <x v="1"/>
    <x v="1"/>
    <s v="GBP"/>
    <n v="1409668069"/>
    <n v="1407076069"/>
    <b v="0"/>
    <n v="0"/>
    <b v="0"/>
    <s v="theater/musical"/>
    <n v="0"/>
    <n v="0"/>
    <x v="1"/>
    <x v="40"/>
  </r>
  <r>
    <x v="1"/>
    <x v="0"/>
    <s v="USD"/>
    <n v="1427479192"/>
    <n v="1425322792"/>
    <b v="0"/>
    <n v="0"/>
    <b v="0"/>
    <s v="theater/musical"/>
    <n v="0"/>
    <n v="0"/>
    <x v="1"/>
    <x v="40"/>
  </r>
  <r>
    <x v="1"/>
    <x v="0"/>
    <s v="USD"/>
    <n v="1462834191"/>
    <n v="1460242191"/>
    <b v="0"/>
    <n v="0"/>
    <b v="0"/>
    <s v="theater/musical"/>
    <n v="0"/>
    <n v="0"/>
    <x v="1"/>
    <x v="40"/>
  </r>
  <r>
    <x v="1"/>
    <x v="2"/>
    <s v="AUD"/>
    <n v="1418275702"/>
    <n v="1415683702"/>
    <b v="0"/>
    <n v="0"/>
    <b v="0"/>
    <s v="theater/musical"/>
    <n v="0"/>
    <n v="0"/>
    <x v="1"/>
    <x v="40"/>
  </r>
  <r>
    <x v="1"/>
    <x v="0"/>
    <s v="USD"/>
    <n v="1430517600"/>
    <n v="1426538129"/>
    <b v="0"/>
    <n v="2"/>
    <b v="0"/>
    <s v="theater/musical"/>
    <n v="1.7500000000000002E-2"/>
    <n v="17.5"/>
    <x v="1"/>
    <x v="40"/>
  </r>
  <r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2"/>
    <x v="0"/>
    <s v="USD"/>
    <n v="1439662344"/>
    <n v="1434478344"/>
    <b v="0"/>
    <n v="8"/>
    <b v="0"/>
    <s v="theater/plays"/>
    <n v="0.16826666666666668"/>
    <n v="315.5"/>
    <x v="1"/>
    <x v="6"/>
  </r>
  <r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2"/>
    <x v="0"/>
    <s v="USD"/>
    <n v="1408863600"/>
    <n v="1408203557"/>
    <b v="0"/>
    <n v="0"/>
    <b v="0"/>
    <s v="theater/plays"/>
    <n v="0"/>
    <n v="0"/>
    <x v="1"/>
    <x v="6"/>
  </r>
  <r>
    <x v="2"/>
    <x v="0"/>
    <s v="USD"/>
    <n v="1404194400"/>
    <n v="1400600840"/>
    <b v="0"/>
    <n v="84"/>
    <b v="0"/>
    <s v="theater/plays"/>
    <n v="0.2155"/>
    <n v="128.27380952380952"/>
    <x v="1"/>
    <x v="6"/>
  </r>
  <r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2"/>
    <x v="0"/>
    <s v="USD"/>
    <n v="1425103218"/>
    <n v="1422424818"/>
    <b v="0"/>
    <n v="1"/>
    <b v="0"/>
    <s v="theater/plays"/>
    <n v="0.05"/>
    <n v="50"/>
    <x v="1"/>
    <x v="6"/>
  </r>
  <r>
    <x v="2"/>
    <x v="0"/>
    <s v="USD"/>
    <n v="1402979778"/>
    <n v="1401770178"/>
    <b v="0"/>
    <n v="4"/>
    <b v="0"/>
    <s v="theater/plays"/>
    <n v="0.10625"/>
    <n v="42.5"/>
    <x v="1"/>
    <x v="6"/>
  </r>
  <r>
    <x v="2"/>
    <x v="4"/>
    <s v="NZD"/>
    <n v="1420750683"/>
    <n v="1418158683"/>
    <b v="0"/>
    <n v="10"/>
    <b v="0"/>
    <s v="theater/plays"/>
    <n v="0.17599999999999999"/>
    <n v="44"/>
    <x v="1"/>
    <x v="6"/>
  </r>
  <r>
    <x v="2"/>
    <x v="1"/>
    <s v="GBP"/>
    <n v="1439827200"/>
    <n v="1436355270"/>
    <b v="0"/>
    <n v="16"/>
    <b v="0"/>
    <s v="theater/plays"/>
    <n v="0.3256"/>
    <n v="50.875"/>
    <x v="1"/>
    <x v="6"/>
  </r>
  <r>
    <x v="2"/>
    <x v="0"/>
    <s v="USD"/>
    <n v="1407868561"/>
    <n v="1406140561"/>
    <b v="0"/>
    <n v="2"/>
    <b v="0"/>
    <s v="theater/plays"/>
    <n v="1.2500000000000001E-2"/>
    <n v="62.5"/>
    <x v="1"/>
    <x v="6"/>
  </r>
  <r>
    <x v="2"/>
    <x v="0"/>
    <s v="USD"/>
    <n v="1433988791"/>
    <n v="1431396791"/>
    <b v="0"/>
    <n v="5"/>
    <b v="0"/>
    <s v="theater/plays"/>
    <n v="5.3999999999999999E-2"/>
    <n v="27"/>
    <x v="1"/>
    <x v="6"/>
  </r>
  <r>
    <x v="2"/>
    <x v="0"/>
    <s v="USD"/>
    <n v="1450554599"/>
    <n v="1447098599"/>
    <b v="0"/>
    <n v="1"/>
    <b v="0"/>
    <s v="theater/plays"/>
    <n v="8.3333333333333332E-3"/>
    <n v="25"/>
    <x v="1"/>
    <x v="6"/>
  </r>
  <r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2"/>
    <x v="0"/>
    <s v="USD"/>
    <n v="1439581080"/>
    <n v="1435709765"/>
    <b v="0"/>
    <n v="0"/>
    <b v="0"/>
    <s v="theater/plays"/>
    <n v="0"/>
    <n v="0"/>
    <x v="1"/>
    <x v="6"/>
  </r>
  <r>
    <x v="2"/>
    <x v="0"/>
    <s v="USD"/>
    <n v="1429074240"/>
    <n v="1427866200"/>
    <b v="0"/>
    <n v="2"/>
    <b v="0"/>
    <s v="theater/plays"/>
    <n v="2.9999999999999997E-4"/>
    <n v="1.5"/>
    <x v="1"/>
    <x v="6"/>
  </r>
  <r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2"/>
    <x v="1"/>
    <s v="GBP"/>
    <n v="1435325100"/>
    <n v="1432072893"/>
    <b v="0"/>
    <n v="16"/>
    <b v="0"/>
    <s v="theater/plays"/>
    <n v="0.67333333333333334"/>
    <n v="63.125"/>
    <x v="1"/>
    <x v="6"/>
  </r>
  <r>
    <x v="2"/>
    <x v="0"/>
    <s v="USD"/>
    <n v="1414354080"/>
    <n v="1411587606"/>
    <b v="0"/>
    <n v="4"/>
    <b v="0"/>
    <s v="theater/plays"/>
    <n v="0.153"/>
    <n v="38.25"/>
    <x v="1"/>
    <x v="6"/>
  </r>
  <r>
    <x v="2"/>
    <x v="0"/>
    <s v="USD"/>
    <n v="1406603696"/>
    <n v="1405307696"/>
    <b v="0"/>
    <n v="4"/>
    <b v="0"/>
    <s v="theater/plays"/>
    <n v="8.666666666666667E-2"/>
    <n v="16.25"/>
    <x v="1"/>
    <x v="6"/>
  </r>
  <r>
    <x v="2"/>
    <x v="0"/>
    <s v="USD"/>
    <n v="1410424642"/>
    <n v="1407832642"/>
    <b v="0"/>
    <n v="4"/>
    <b v="0"/>
    <s v="theater/plays"/>
    <n v="2.2499999999999998E-3"/>
    <n v="33.75"/>
    <x v="1"/>
    <x v="6"/>
  </r>
  <r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2"/>
    <x v="0"/>
    <s v="USD"/>
    <n v="1429936500"/>
    <n v="1424759330"/>
    <b v="0"/>
    <n v="1"/>
    <b v="0"/>
    <s v="theater/plays"/>
    <n v="6.666666666666667E-5"/>
    <n v="1"/>
    <x v="1"/>
    <x v="6"/>
  </r>
  <r>
    <x v="2"/>
    <x v="0"/>
    <s v="USD"/>
    <n v="1448863449"/>
    <n v="1446267849"/>
    <b v="0"/>
    <n v="7"/>
    <b v="0"/>
    <s v="theater/plays"/>
    <n v="0.1"/>
    <n v="142.85714285714286"/>
    <x v="1"/>
    <x v="6"/>
  </r>
  <r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2"/>
    <x v="1"/>
    <s v="GBP"/>
    <n v="1464824309"/>
    <n v="1462232309"/>
    <b v="0"/>
    <n v="1"/>
    <b v="0"/>
    <s v="theater/plays"/>
    <n v="3.3333333333333335E-3"/>
    <n v="5"/>
    <x v="1"/>
    <x v="6"/>
  </r>
  <r>
    <x v="2"/>
    <x v="8"/>
    <s v="DKK"/>
    <n v="1464952752"/>
    <n v="1462360752"/>
    <b v="0"/>
    <n v="0"/>
    <b v="0"/>
    <s v="theater/plays"/>
    <n v="0"/>
    <n v="0"/>
    <x v="1"/>
    <x v="6"/>
  </r>
  <r>
    <x v="2"/>
    <x v="1"/>
    <s v="GBP"/>
    <n v="1410439161"/>
    <n v="1407847161"/>
    <b v="0"/>
    <n v="1"/>
    <b v="0"/>
    <s v="theater/plays"/>
    <n v="2.8571428571428571E-3"/>
    <n v="10"/>
    <x v="1"/>
    <x v="6"/>
  </r>
  <r>
    <x v="2"/>
    <x v="1"/>
    <s v="GBP"/>
    <n v="1407168000"/>
    <n v="1406131023"/>
    <b v="0"/>
    <n v="3"/>
    <b v="0"/>
    <s v="theater/plays"/>
    <n v="2E-3"/>
    <n v="40"/>
    <x v="1"/>
    <x v="6"/>
  </r>
  <r>
    <x v="2"/>
    <x v="1"/>
    <s v="GBP"/>
    <n v="1453075200"/>
    <n v="1450628773"/>
    <b v="0"/>
    <n v="3"/>
    <b v="0"/>
    <s v="theater/plays"/>
    <n v="1.7999999999999999E-2"/>
    <n v="30"/>
    <x v="1"/>
    <x v="6"/>
  </r>
  <r>
    <x v="2"/>
    <x v="1"/>
    <s v="GBP"/>
    <n v="1479032260"/>
    <n v="1476436660"/>
    <b v="0"/>
    <n v="3"/>
    <b v="0"/>
    <s v="theater/plays"/>
    <n v="5.3999999999999999E-2"/>
    <n v="45"/>
    <x v="1"/>
    <x v="6"/>
  </r>
  <r>
    <x v="2"/>
    <x v="1"/>
    <s v="GBP"/>
    <n v="1414346400"/>
    <n v="1413291655"/>
    <b v="0"/>
    <n v="0"/>
    <b v="0"/>
    <s v="theater/plays"/>
    <n v="0"/>
    <n v="0"/>
    <x v="1"/>
    <x v="6"/>
  </r>
  <r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2"/>
    <x v="0"/>
    <s v="USD"/>
    <n v="1403823722"/>
    <n v="1401231722"/>
    <b v="0"/>
    <n v="40"/>
    <b v="0"/>
    <s v="theater/plays"/>
    <n v="0.15266666666666667"/>
    <n v="57.25"/>
    <x v="1"/>
    <x v="6"/>
  </r>
  <r>
    <x v="2"/>
    <x v="0"/>
    <s v="USD"/>
    <n v="1406753639"/>
    <n v="1404161639"/>
    <b v="0"/>
    <n v="3"/>
    <b v="0"/>
    <s v="theater/plays"/>
    <n v="0.1"/>
    <n v="5"/>
    <x v="1"/>
    <x v="6"/>
  </r>
  <r>
    <x v="2"/>
    <x v="2"/>
    <s v="AUD"/>
    <n v="1419645748"/>
    <n v="1417053748"/>
    <b v="0"/>
    <n v="1"/>
    <b v="0"/>
    <s v="theater/plays"/>
    <n v="3.0000000000000001E-3"/>
    <n v="15"/>
    <x v="1"/>
    <x v="6"/>
  </r>
  <r>
    <x v="2"/>
    <x v="1"/>
    <s v="GBP"/>
    <n v="1407565504"/>
    <n v="1404973504"/>
    <b v="0"/>
    <n v="2"/>
    <b v="0"/>
    <s v="theater/plays"/>
    <n v="0.01"/>
    <n v="12.5"/>
    <x v="1"/>
    <x v="6"/>
  </r>
  <r>
    <x v="2"/>
    <x v="0"/>
    <s v="USD"/>
    <n v="1444971540"/>
    <n v="1442593427"/>
    <b v="0"/>
    <n v="7"/>
    <b v="0"/>
    <s v="theater/plays"/>
    <n v="0.13020000000000001"/>
    <n v="93"/>
    <x v="1"/>
    <x v="6"/>
  </r>
  <r>
    <x v="2"/>
    <x v="0"/>
    <s v="USD"/>
    <n v="1474228265"/>
    <n v="1471636265"/>
    <b v="0"/>
    <n v="14"/>
    <b v="0"/>
    <s v="theater/plays"/>
    <n v="2.265E-2"/>
    <n v="32.357142857142854"/>
    <x v="1"/>
    <x v="6"/>
  </r>
  <r>
    <x v="2"/>
    <x v="2"/>
    <s v="AUD"/>
    <n v="1459490400"/>
    <n v="1457078868"/>
    <b v="0"/>
    <n v="0"/>
    <b v="0"/>
    <s v="theater/plays"/>
    <n v="0"/>
    <n v="0"/>
    <x v="1"/>
    <x v="6"/>
  </r>
  <r>
    <x v="2"/>
    <x v="0"/>
    <s v="USD"/>
    <n v="1441510707"/>
    <n v="1439350707"/>
    <b v="0"/>
    <n v="0"/>
    <b v="0"/>
    <s v="theater/plays"/>
    <n v="0"/>
    <n v="0"/>
    <x v="1"/>
    <x v="6"/>
  </r>
  <r>
    <x v="2"/>
    <x v="0"/>
    <s v="USD"/>
    <n v="1458097364"/>
    <n v="1455508964"/>
    <b v="0"/>
    <n v="1"/>
    <b v="0"/>
    <s v="theater/plays"/>
    <n v="8.3333333333333331E-5"/>
    <n v="1"/>
    <x v="1"/>
    <x v="6"/>
  </r>
  <r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2"/>
    <x v="0"/>
    <s v="USD"/>
    <n v="1443704400"/>
    <n v="1439827639"/>
    <b v="0"/>
    <n v="12"/>
    <b v="0"/>
    <s v="theater/plays"/>
    <n v="0.11"/>
    <n v="45.833333333333336"/>
    <x v="1"/>
    <x v="6"/>
  </r>
  <r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2"/>
    <x v="0"/>
    <s v="USD"/>
    <n v="1480576720"/>
    <n v="1477981120"/>
    <b v="0"/>
    <n v="0"/>
    <b v="0"/>
    <s v="theater/plays"/>
    <n v="0"/>
    <n v="0"/>
    <x v="1"/>
    <x v="6"/>
  </r>
  <r>
    <x v="2"/>
    <x v="0"/>
    <s v="USD"/>
    <n v="1468249760"/>
    <n v="1465830560"/>
    <b v="0"/>
    <n v="10"/>
    <b v="0"/>
    <s v="theater/plays"/>
    <n v="0.86135181975736563"/>
    <n v="248.5"/>
    <x v="1"/>
    <x v="6"/>
  </r>
  <r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2"/>
    <x v="2"/>
    <s v="AUD"/>
    <n v="1412656200"/>
    <n v="1412328979"/>
    <b v="0"/>
    <n v="1"/>
    <b v="0"/>
    <s v="theater/plays"/>
    <n v="1E-3"/>
    <n v="5"/>
    <x v="1"/>
    <x v="6"/>
  </r>
  <r>
    <x v="2"/>
    <x v="0"/>
    <s v="USD"/>
    <n v="1420199351"/>
    <n v="1416311351"/>
    <b v="0"/>
    <n v="2"/>
    <b v="0"/>
    <s v="theater/plays"/>
    <n v="2.2000000000000001E-3"/>
    <n v="5.5"/>
    <x v="1"/>
    <x v="6"/>
  </r>
  <r>
    <x v="2"/>
    <x v="0"/>
    <s v="USD"/>
    <n v="1416877200"/>
    <n v="1414505137"/>
    <b v="0"/>
    <n v="2"/>
    <b v="0"/>
    <s v="theater/plays"/>
    <n v="9.0909090909090905E-3"/>
    <n v="25"/>
    <x v="1"/>
    <x v="6"/>
  </r>
  <r>
    <x v="2"/>
    <x v="0"/>
    <s v="USD"/>
    <n v="1434490914"/>
    <n v="1429306914"/>
    <b v="0"/>
    <n v="0"/>
    <b v="0"/>
    <s v="theater/plays"/>
    <n v="0"/>
    <n v="0"/>
    <x v="1"/>
    <x v="6"/>
  </r>
  <r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2"/>
    <x v="0"/>
    <s v="USD"/>
    <n v="1440690875"/>
    <n v="1438098875"/>
    <b v="0"/>
    <n v="0"/>
    <b v="0"/>
    <s v="theater/plays"/>
    <n v="0"/>
    <n v="0"/>
    <x v="1"/>
    <x v="6"/>
  </r>
  <r>
    <x v="2"/>
    <x v="0"/>
    <s v="USD"/>
    <n v="1431717268"/>
    <n v="1429125268"/>
    <b v="0"/>
    <n v="1"/>
    <b v="0"/>
    <s v="theater/plays"/>
    <n v="2.5000000000000001E-3"/>
    <n v="5"/>
    <x v="1"/>
    <x v="6"/>
  </r>
  <r>
    <x v="2"/>
    <x v="0"/>
    <s v="USD"/>
    <n v="1425110400"/>
    <n v="1422388822"/>
    <b v="0"/>
    <n v="5"/>
    <b v="0"/>
    <s v="theater/plays"/>
    <n v="3.2500000000000001E-2"/>
    <n v="39"/>
    <x v="1"/>
    <x v="6"/>
  </r>
  <r>
    <x v="2"/>
    <x v="0"/>
    <s v="USD"/>
    <n v="1475378744"/>
    <n v="1472786744"/>
    <b v="0"/>
    <n v="2"/>
    <b v="0"/>
    <s v="theater/plays"/>
    <n v="3.3666666666666664E-2"/>
    <n v="50.5"/>
    <x v="1"/>
    <x v="6"/>
  </r>
  <r>
    <x v="2"/>
    <x v="2"/>
    <s v="AUD"/>
    <n v="1410076123"/>
    <n v="1404892123"/>
    <b v="0"/>
    <n v="0"/>
    <b v="0"/>
    <s v="theater/plays"/>
    <n v="0"/>
    <n v="0"/>
    <x v="1"/>
    <x v="6"/>
  </r>
  <r>
    <x v="2"/>
    <x v="2"/>
    <s v="AUD"/>
    <n v="1423623221"/>
    <n v="1421031221"/>
    <b v="0"/>
    <n v="32"/>
    <b v="0"/>
    <s v="theater/plays"/>
    <n v="0.15770000000000001"/>
    <n v="49.28125"/>
    <x v="1"/>
    <x v="6"/>
  </r>
  <r>
    <x v="2"/>
    <x v="0"/>
    <s v="USD"/>
    <n v="1460140500"/>
    <n v="1457628680"/>
    <b v="0"/>
    <n v="1"/>
    <b v="0"/>
    <s v="theater/plays"/>
    <n v="6.2500000000000003E-3"/>
    <n v="25"/>
    <x v="1"/>
    <x v="6"/>
  </r>
  <r>
    <x v="2"/>
    <x v="17"/>
    <s v="EUR"/>
    <n v="1462301342"/>
    <n v="1457120942"/>
    <b v="0"/>
    <n v="1"/>
    <b v="0"/>
    <s v="theater/plays"/>
    <n v="5.0000000000000004E-6"/>
    <n v="1"/>
    <x v="1"/>
    <x v="6"/>
  </r>
  <r>
    <x v="2"/>
    <x v="0"/>
    <s v="USD"/>
    <n v="1445885890"/>
    <n v="1440701890"/>
    <b v="0"/>
    <n v="1"/>
    <b v="0"/>
    <s v="theater/plays"/>
    <n v="9.6153846153846159E-4"/>
    <n v="25"/>
    <x v="1"/>
    <x v="6"/>
  </r>
  <r>
    <x v="2"/>
    <x v="0"/>
    <s v="USD"/>
    <n v="1469834940"/>
    <n v="1467162586"/>
    <b v="0"/>
    <n v="0"/>
    <b v="0"/>
    <s v="theater/plays"/>
    <n v="0"/>
    <n v="0"/>
    <x v="1"/>
    <x v="6"/>
  </r>
  <r>
    <x v="2"/>
    <x v="5"/>
    <s v="CAD"/>
    <n v="1405352264"/>
    <n v="1400168264"/>
    <b v="0"/>
    <n v="0"/>
    <b v="0"/>
    <s v="theater/plays"/>
    <n v="0"/>
    <n v="0"/>
    <x v="1"/>
    <x v="6"/>
  </r>
  <r>
    <x v="2"/>
    <x v="0"/>
    <s v="USD"/>
    <n v="1448745741"/>
    <n v="1446150141"/>
    <b v="0"/>
    <n v="8"/>
    <b v="0"/>
    <s v="theater/plays"/>
    <n v="0.24285714285714285"/>
    <n v="53.125"/>
    <x v="1"/>
    <x v="6"/>
  </r>
  <r>
    <x v="2"/>
    <x v="0"/>
    <s v="USD"/>
    <n v="1461543600"/>
    <n v="1459203727"/>
    <b v="0"/>
    <n v="0"/>
    <b v="0"/>
    <s v="theater/plays"/>
    <n v="0"/>
    <n v="0"/>
    <x v="1"/>
    <x v="6"/>
  </r>
  <r>
    <x v="2"/>
    <x v="0"/>
    <s v="USD"/>
    <n v="1468020354"/>
    <n v="1464045954"/>
    <b v="0"/>
    <n v="1"/>
    <b v="0"/>
    <s v="theater/plays"/>
    <n v="2.5000000000000001E-4"/>
    <n v="7"/>
    <x v="1"/>
    <x v="6"/>
  </r>
  <r>
    <x v="2"/>
    <x v="0"/>
    <s v="USD"/>
    <n v="1406988000"/>
    <n v="1403822912"/>
    <b v="0"/>
    <n v="16"/>
    <b v="0"/>
    <s v="theater/plays"/>
    <n v="0.32050000000000001"/>
    <n v="40.0625"/>
    <x v="1"/>
    <x v="6"/>
  </r>
  <r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2"/>
    <x v="0"/>
    <s v="USD"/>
    <n v="1451852256"/>
    <n v="1449260256"/>
    <b v="0"/>
    <n v="4"/>
    <b v="0"/>
    <s v="theater/plays"/>
    <n v="1.4999999999999999E-2"/>
    <n v="11.25"/>
    <x v="1"/>
    <x v="6"/>
  </r>
  <r>
    <x v="2"/>
    <x v="1"/>
    <s v="GBP"/>
    <n v="1399584210"/>
    <n v="1397683410"/>
    <b v="0"/>
    <n v="2"/>
    <b v="0"/>
    <s v="theater/plays"/>
    <n v="4.1999999999999997E-3"/>
    <n v="10.5"/>
    <x v="1"/>
    <x v="6"/>
  </r>
  <r>
    <x v="2"/>
    <x v="1"/>
    <s v="GBP"/>
    <n v="1448722494"/>
    <n v="1446562494"/>
    <b v="0"/>
    <n v="3"/>
    <b v="0"/>
    <s v="theater/plays"/>
    <n v="3.214285714285714E-2"/>
    <n v="15"/>
    <x v="1"/>
    <x v="6"/>
  </r>
  <r>
    <x v="2"/>
    <x v="5"/>
    <s v="CAD"/>
    <n v="1447821717"/>
    <n v="1445226117"/>
    <b v="0"/>
    <n v="0"/>
    <b v="0"/>
    <s v="theater/plays"/>
    <n v="0"/>
    <n v="0"/>
    <x v="1"/>
    <x v="6"/>
  </r>
  <r>
    <x v="2"/>
    <x v="0"/>
    <s v="USD"/>
    <n v="1429460386"/>
    <n v="1424279986"/>
    <b v="0"/>
    <n v="3"/>
    <b v="0"/>
    <s v="theater/plays"/>
    <n v="6.3E-2"/>
    <n v="42"/>
    <x v="1"/>
    <x v="6"/>
  </r>
  <r>
    <x v="2"/>
    <x v="0"/>
    <s v="USD"/>
    <n v="1460608780"/>
    <n v="1455428380"/>
    <b v="0"/>
    <n v="4"/>
    <b v="0"/>
    <s v="theater/plays"/>
    <n v="0.14249999999999999"/>
    <n v="71.25"/>
    <x v="1"/>
    <x v="6"/>
  </r>
  <r>
    <x v="2"/>
    <x v="0"/>
    <s v="USD"/>
    <n v="1406170740"/>
    <n v="1402506278"/>
    <b v="0"/>
    <n v="2"/>
    <b v="0"/>
    <s v="theater/plays"/>
    <n v="6.0000000000000001E-3"/>
    <n v="22.5"/>
    <x v="1"/>
    <x v="6"/>
  </r>
  <r>
    <x v="2"/>
    <x v="0"/>
    <s v="USD"/>
    <n v="1488783507"/>
    <n v="1486191507"/>
    <b v="0"/>
    <n v="10"/>
    <b v="0"/>
    <s v="theater/plays"/>
    <n v="0.2411764705882353"/>
    <n v="41"/>
    <x v="1"/>
    <x v="6"/>
  </r>
  <r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2"/>
    <x v="0"/>
    <s v="USD"/>
    <n v="1460925811"/>
    <n v="1458333811"/>
    <b v="0"/>
    <n v="2"/>
    <b v="0"/>
    <s v="theater/plays"/>
    <n v="7.3333333333333334E-4"/>
    <n v="5.5"/>
    <x v="1"/>
    <x v="6"/>
  </r>
  <r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2"/>
    <x v="0"/>
    <s v="USD"/>
    <n v="1423186634"/>
    <n v="1418002634"/>
    <b v="0"/>
    <n v="8"/>
    <b v="0"/>
    <s v="theater/plays"/>
    <n v="0.21099999999999999"/>
    <n v="26.375"/>
    <x v="1"/>
    <x v="6"/>
  </r>
  <r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2"/>
    <x v="1"/>
    <s v="GBP"/>
    <n v="1464872848"/>
    <n v="1462280848"/>
    <b v="0"/>
    <n v="11"/>
    <b v="0"/>
    <s v="theater/plays"/>
    <n v="0.32"/>
    <n v="29.09090909090909"/>
    <x v="1"/>
    <x v="6"/>
  </r>
  <r>
    <x v="2"/>
    <x v="0"/>
    <s v="USD"/>
    <n v="1468442898"/>
    <n v="1465850898"/>
    <b v="0"/>
    <n v="0"/>
    <b v="0"/>
    <s v="theater/plays"/>
    <n v="0"/>
    <n v="0"/>
    <x v="1"/>
    <x v="6"/>
  </r>
  <r>
    <x v="2"/>
    <x v="0"/>
    <s v="USD"/>
    <n v="1406876400"/>
    <n v="1405024561"/>
    <b v="0"/>
    <n v="10"/>
    <b v="0"/>
    <s v="theater/plays"/>
    <n v="0.47692307692307695"/>
    <n v="62"/>
    <x v="1"/>
    <x v="6"/>
  </r>
  <r>
    <x v="2"/>
    <x v="0"/>
    <s v="USD"/>
    <n v="1469213732"/>
    <n v="1466621732"/>
    <b v="0"/>
    <n v="6"/>
    <b v="0"/>
    <s v="theater/plays"/>
    <n v="1.4500000000000001E-2"/>
    <n v="217.5"/>
    <x v="1"/>
    <x v="6"/>
  </r>
  <r>
    <x v="2"/>
    <x v="0"/>
    <s v="USD"/>
    <n v="1422717953"/>
    <n v="1417533953"/>
    <b v="0"/>
    <n v="8"/>
    <b v="0"/>
    <s v="theater/plays"/>
    <n v="0.107"/>
    <n v="26.75"/>
    <x v="1"/>
    <x v="6"/>
  </r>
  <r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2"/>
    <x v="0"/>
    <s v="USD"/>
    <n v="1404570147"/>
    <n v="1401978147"/>
    <b v="0"/>
    <n v="7"/>
    <b v="0"/>
    <s v="theater/plays"/>
    <n v="0.18"/>
    <n v="64.285714285714292"/>
    <x v="1"/>
    <x v="6"/>
  </r>
  <r>
    <x v="2"/>
    <x v="0"/>
    <s v="USD"/>
    <n v="1468729149"/>
    <n v="1463545149"/>
    <b v="0"/>
    <n v="7"/>
    <b v="0"/>
    <s v="theater/plays"/>
    <n v="4.0833333333333333E-2"/>
    <n v="175"/>
    <x v="1"/>
    <x v="6"/>
  </r>
  <r>
    <x v="2"/>
    <x v="1"/>
    <s v="GBP"/>
    <n v="1436297180"/>
    <n v="1431113180"/>
    <b v="0"/>
    <n v="5"/>
    <b v="0"/>
    <s v="theater/plays"/>
    <n v="0.2"/>
    <n v="34"/>
    <x v="1"/>
    <x v="6"/>
  </r>
  <r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2"/>
    <x v="1"/>
    <s v="GBP"/>
    <n v="1415404800"/>
    <n v="1412809644"/>
    <b v="0"/>
    <n v="10"/>
    <b v="0"/>
    <s v="theater/plays"/>
    <n v="6.3333333333333339E-2"/>
    <n v="9.5"/>
    <x v="1"/>
    <x v="6"/>
  </r>
  <r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2"/>
    <x v="1"/>
    <s v="GBP"/>
    <n v="1400278290"/>
    <n v="1399414290"/>
    <b v="0"/>
    <n v="13"/>
    <b v="0"/>
    <s v="theater/plays"/>
    <n v="0.3775"/>
    <n v="11.615384615384615"/>
    <x v="1"/>
    <x v="6"/>
  </r>
  <r>
    <x v="2"/>
    <x v="0"/>
    <s v="USD"/>
    <n v="1440813413"/>
    <n v="1439517413"/>
    <b v="0"/>
    <n v="4"/>
    <b v="0"/>
    <s v="theater/plays"/>
    <n v="2.1333333333333333E-2"/>
    <n v="8"/>
    <x v="1"/>
    <x v="6"/>
  </r>
  <r>
    <x v="2"/>
    <x v="0"/>
    <s v="USD"/>
    <n v="1447009181"/>
    <n v="1444413581"/>
    <b v="0"/>
    <n v="0"/>
    <b v="0"/>
    <s v="theater/plays"/>
    <n v="0"/>
    <n v="0"/>
    <x v="1"/>
    <x v="6"/>
  </r>
  <r>
    <x v="2"/>
    <x v="1"/>
    <s v="GBP"/>
    <n v="1456934893"/>
    <n v="1454342893"/>
    <b v="0"/>
    <n v="3"/>
    <b v="0"/>
    <s v="theater/plays"/>
    <n v="4.1818181818181817E-2"/>
    <n v="23"/>
    <x v="1"/>
    <x v="6"/>
  </r>
  <r>
    <x v="2"/>
    <x v="0"/>
    <s v="USD"/>
    <n v="1433086082"/>
    <n v="1430494082"/>
    <b v="0"/>
    <n v="1"/>
    <b v="0"/>
    <s v="theater/plays"/>
    <n v="0.2"/>
    <n v="100"/>
    <x v="1"/>
    <x v="6"/>
  </r>
  <r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2"/>
    <x v="0"/>
    <s v="USD"/>
    <n v="1431549912"/>
    <n v="1428957912"/>
    <b v="0"/>
    <n v="1"/>
    <b v="0"/>
    <s v="theater/plays"/>
    <n v="6.0000000000000002E-5"/>
    <n v="3"/>
    <x v="1"/>
    <x v="6"/>
  </r>
  <r>
    <x v="2"/>
    <x v="0"/>
    <s v="USD"/>
    <n v="1405761690"/>
    <n v="1403169690"/>
    <b v="0"/>
    <n v="1"/>
    <b v="0"/>
    <s v="theater/plays"/>
    <n v="2.5000000000000001E-3"/>
    <n v="5"/>
    <x v="1"/>
    <x v="6"/>
  </r>
  <r>
    <x v="2"/>
    <x v="1"/>
    <s v="GBP"/>
    <n v="1423913220"/>
    <n v="1421339077"/>
    <b v="0"/>
    <n v="4"/>
    <b v="0"/>
    <s v="theater/plays"/>
    <n v="0.35"/>
    <n v="17.5"/>
    <x v="1"/>
    <x v="6"/>
  </r>
  <r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2"/>
    <x v="1"/>
    <s v="GBP"/>
    <n v="1428222221"/>
    <n v="1425633821"/>
    <b v="0"/>
    <n v="0"/>
    <b v="0"/>
    <s v="theater/plays"/>
    <n v="0"/>
    <n v="0"/>
    <x v="1"/>
    <x v="6"/>
  </r>
  <r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2"/>
    <x v="0"/>
    <s v="USD"/>
    <n v="1462631358"/>
    <n v="1457450958"/>
    <b v="0"/>
    <n v="1"/>
    <b v="0"/>
    <s v="theater/plays"/>
    <n v="1.25E-3"/>
    <n v="10"/>
    <x v="1"/>
    <x v="6"/>
  </r>
  <r>
    <x v="2"/>
    <x v="1"/>
    <s v="GBP"/>
    <n v="1488394800"/>
    <n v="1486681708"/>
    <b v="0"/>
    <n v="14"/>
    <b v="0"/>
    <s v="theater/plays"/>
    <n v="0.3775"/>
    <n v="32.357142857142854"/>
    <x v="1"/>
    <x v="6"/>
  </r>
  <r>
    <x v="2"/>
    <x v="0"/>
    <s v="USD"/>
    <n v="1411779761"/>
    <n v="1409187761"/>
    <b v="0"/>
    <n v="4"/>
    <b v="0"/>
    <s v="theater/plays"/>
    <n v="1.84E-2"/>
    <n v="5.75"/>
    <x v="1"/>
    <x v="6"/>
  </r>
  <r>
    <x v="2"/>
    <x v="0"/>
    <s v="USD"/>
    <n v="1424009147"/>
    <n v="1421417147"/>
    <b v="0"/>
    <n v="2"/>
    <b v="0"/>
    <s v="theater/plays"/>
    <n v="0.10050000000000001"/>
    <n v="100.5"/>
    <x v="1"/>
    <x v="6"/>
  </r>
  <r>
    <x v="2"/>
    <x v="0"/>
    <s v="USD"/>
    <n v="1412740457"/>
    <n v="1410148457"/>
    <b v="0"/>
    <n v="1"/>
    <b v="0"/>
    <s v="theater/plays"/>
    <n v="2E-3"/>
    <n v="1"/>
    <x v="1"/>
    <x v="6"/>
  </r>
  <r>
    <x v="2"/>
    <x v="0"/>
    <s v="USD"/>
    <n v="1413832985"/>
    <n v="1408648985"/>
    <b v="0"/>
    <n v="2"/>
    <b v="0"/>
    <s v="theater/plays"/>
    <n v="1.3333333333333334E-2"/>
    <n v="20"/>
    <x v="1"/>
    <x v="6"/>
  </r>
  <r>
    <x v="2"/>
    <x v="0"/>
    <s v="USD"/>
    <n v="1455647587"/>
    <n v="1453487587"/>
    <b v="0"/>
    <n v="1"/>
    <b v="0"/>
    <s v="theater/plays"/>
    <n v="6.666666666666667E-5"/>
    <n v="2"/>
    <x v="1"/>
    <x v="6"/>
  </r>
  <r>
    <x v="2"/>
    <x v="0"/>
    <s v="USD"/>
    <n v="1409070480"/>
    <n v="1406572381"/>
    <b v="0"/>
    <n v="1"/>
    <b v="0"/>
    <s v="theater/plays"/>
    <n v="2.5000000000000001E-3"/>
    <n v="5"/>
    <x v="1"/>
    <x v="6"/>
  </r>
  <r>
    <x v="2"/>
    <x v="1"/>
    <s v="GBP"/>
    <n v="1437606507"/>
    <n v="1435014507"/>
    <b v="0"/>
    <n v="4"/>
    <b v="0"/>
    <s v="theater/plays"/>
    <n v="0.06"/>
    <n v="15"/>
    <x v="1"/>
    <x v="6"/>
  </r>
  <r>
    <x v="2"/>
    <x v="1"/>
    <s v="GBP"/>
    <n v="1410281360"/>
    <n v="1406825360"/>
    <b v="0"/>
    <n v="3"/>
    <b v="0"/>
    <s v="theater/plays"/>
    <n v="3.8860103626943004E-2"/>
    <n v="25"/>
    <x v="1"/>
    <x v="6"/>
  </r>
  <r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2"/>
    <x v="1"/>
    <s v="GBP"/>
    <n v="1422450278"/>
    <n v="1419858278"/>
    <b v="0"/>
    <n v="4"/>
    <b v="0"/>
    <s v="theater/plays"/>
    <n v="7.5999999999999998E-2"/>
    <n v="4.75"/>
    <x v="1"/>
    <x v="6"/>
  </r>
  <r>
    <x v="2"/>
    <x v="1"/>
    <s v="GBP"/>
    <n v="1430571849"/>
    <n v="1427979849"/>
    <b v="0"/>
    <n v="0"/>
    <b v="0"/>
    <s v="theater/plays"/>
    <n v="0"/>
    <n v="0"/>
    <x v="1"/>
    <x v="6"/>
  </r>
  <r>
    <x v="2"/>
    <x v="0"/>
    <s v="USD"/>
    <n v="1424070823"/>
    <n v="1421478823"/>
    <b v="0"/>
    <n v="2"/>
    <b v="0"/>
    <s v="theater/plays"/>
    <n v="1.2999999999999999E-2"/>
    <n v="13"/>
    <x v="1"/>
    <x v="6"/>
  </r>
  <r>
    <x v="2"/>
    <x v="0"/>
    <s v="USD"/>
    <n v="1457157269"/>
    <n v="1455861269"/>
    <b v="0"/>
    <n v="0"/>
    <b v="0"/>
    <s v="theater/plays"/>
    <n v="0"/>
    <n v="0"/>
    <x v="1"/>
    <x v="6"/>
  </r>
  <r>
    <x v="2"/>
    <x v="0"/>
    <s v="USD"/>
    <n v="1437331463"/>
    <n v="1434739463"/>
    <b v="0"/>
    <n v="1"/>
    <b v="0"/>
    <s v="theater/plays"/>
    <n v="1.4285714285714287E-4"/>
    <n v="1"/>
    <x v="1"/>
    <x v="6"/>
  </r>
  <r>
    <x v="2"/>
    <x v="1"/>
    <s v="GBP"/>
    <n v="1410987400"/>
    <n v="1408395400"/>
    <b v="0"/>
    <n v="7"/>
    <b v="0"/>
    <s v="theater/plays"/>
    <n v="0.14000000000000001"/>
    <n v="10"/>
    <x v="1"/>
    <x v="6"/>
  </r>
  <r>
    <x v="2"/>
    <x v="0"/>
    <s v="USD"/>
    <n v="1409846874"/>
    <n v="1407254874"/>
    <b v="0"/>
    <n v="2"/>
    <b v="0"/>
    <s v="theater/plays"/>
    <n v="1.0500000000000001E-2"/>
    <n v="52.5"/>
    <x v="1"/>
    <x v="6"/>
  </r>
  <r>
    <x v="2"/>
    <x v="1"/>
    <s v="GBP"/>
    <n v="1475877108"/>
    <n v="1473285108"/>
    <b v="0"/>
    <n v="4"/>
    <b v="0"/>
    <s v="theater/plays"/>
    <n v="8.666666666666667E-2"/>
    <n v="32.5"/>
    <x v="1"/>
    <x v="6"/>
  </r>
  <r>
    <x v="2"/>
    <x v="0"/>
    <s v="USD"/>
    <n v="1460737680"/>
    <n v="1455725596"/>
    <b v="0"/>
    <n v="4"/>
    <b v="0"/>
    <s v="theater/plays"/>
    <n v="8.2857142857142851E-3"/>
    <n v="7.25"/>
    <x v="1"/>
    <x v="6"/>
  </r>
  <r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2"/>
    <x v="0"/>
    <s v="USD"/>
    <n v="1414360358"/>
    <n v="1409176358"/>
    <b v="0"/>
    <n v="2"/>
    <b v="0"/>
    <s v="theater/plays"/>
    <n v="8.3333333333333332E-3"/>
    <n v="62.5"/>
    <x v="1"/>
    <x v="6"/>
  </r>
  <r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2"/>
    <x v="0"/>
    <s v="USD"/>
    <n v="1458860363"/>
    <n v="1454975963"/>
    <b v="0"/>
    <n v="0"/>
    <b v="0"/>
    <s v="theater/plays"/>
    <n v="0"/>
    <n v="0"/>
    <x v="1"/>
    <x v="6"/>
  </r>
  <r>
    <x v="2"/>
    <x v="0"/>
    <s v="USD"/>
    <n v="1441037097"/>
    <n v="1438445097"/>
    <b v="0"/>
    <n v="1"/>
    <b v="0"/>
    <s v="theater/plays"/>
    <n v="1.2500000000000001E-2"/>
    <n v="10"/>
    <x v="1"/>
    <x v="6"/>
  </r>
  <r>
    <x v="2"/>
    <x v="6"/>
    <s v="EUR"/>
    <n v="1437889336"/>
    <n v="1432705336"/>
    <b v="0"/>
    <n v="4"/>
    <b v="0"/>
    <s v="theater/plays"/>
    <n v="0.05"/>
    <n v="62.5"/>
    <x v="1"/>
    <x v="6"/>
  </r>
  <r>
    <x v="2"/>
    <x v="0"/>
    <s v="USD"/>
    <n v="1449247439"/>
    <n v="1444059839"/>
    <b v="0"/>
    <n v="0"/>
    <b v="0"/>
    <s v="theater/plays"/>
    <n v="0"/>
    <n v="0"/>
    <x v="1"/>
    <x v="6"/>
  </r>
  <r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2"/>
    <x v="0"/>
    <s v="USD"/>
    <n v="1402007500"/>
    <n v="1399415500"/>
    <b v="0"/>
    <n v="11"/>
    <b v="0"/>
    <s v="theater/plays"/>
    <n v="0.28050000000000003"/>
    <n v="51"/>
    <x v="1"/>
    <x v="6"/>
  </r>
  <r>
    <x v="2"/>
    <x v="0"/>
    <s v="USD"/>
    <n v="1450053370"/>
    <n v="1447461370"/>
    <b v="0"/>
    <n v="0"/>
    <b v="0"/>
    <s v="theater/plays"/>
    <n v="0"/>
    <n v="0"/>
    <x v="1"/>
    <x v="6"/>
  </r>
  <r>
    <x v="2"/>
    <x v="0"/>
    <s v="USD"/>
    <n v="1454525340"/>
    <n v="1452008599"/>
    <b v="0"/>
    <n v="6"/>
    <b v="0"/>
    <s v="theater/plays"/>
    <n v="0.16"/>
    <n v="66.666666666666671"/>
    <x v="1"/>
    <x v="6"/>
  </r>
  <r>
    <x v="2"/>
    <x v="0"/>
    <s v="USD"/>
    <n v="1418914964"/>
    <n v="1414591364"/>
    <b v="0"/>
    <n v="0"/>
    <b v="0"/>
    <s v="theater/plays"/>
    <n v="0"/>
    <n v="0"/>
    <x v="1"/>
    <x v="6"/>
  </r>
  <r>
    <x v="2"/>
    <x v="0"/>
    <s v="USD"/>
    <n v="1450211116"/>
    <n v="1445023516"/>
    <b v="0"/>
    <n v="7"/>
    <b v="0"/>
    <s v="theater/plays"/>
    <n v="6.8287037037037035E-2"/>
    <n v="59"/>
    <x v="1"/>
    <x v="6"/>
  </r>
  <r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2"/>
    <x v="0"/>
    <s v="USD"/>
    <n v="1428097450"/>
    <n v="1425509050"/>
    <b v="0"/>
    <n v="2"/>
    <b v="0"/>
    <s v="theater/plays"/>
    <n v="1.4814814814814815E-2"/>
    <n v="100"/>
    <x v="1"/>
    <x v="6"/>
  </r>
  <r>
    <x v="2"/>
    <x v="0"/>
    <s v="USD"/>
    <n v="1413925887"/>
    <n v="1411333887"/>
    <b v="0"/>
    <n v="25"/>
    <b v="0"/>
    <s v="theater/plays"/>
    <n v="0.36849999999999999"/>
    <n v="147.4"/>
    <x v="1"/>
    <x v="6"/>
  </r>
  <r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2"/>
    <x v="0"/>
    <s v="USD"/>
    <n v="1464099900"/>
    <n v="1462585315"/>
    <b v="0"/>
    <n v="2"/>
    <b v="0"/>
    <s v="theater/plays"/>
    <n v="0.11428571428571428"/>
    <n v="40"/>
    <x v="1"/>
    <x v="6"/>
  </r>
  <r>
    <x v="2"/>
    <x v="0"/>
    <s v="USD"/>
    <n v="1413573010"/>
    <n v="1408389010"/>
    <b v="0"/>
    <n v="4"/>
    <b v="0"/>
    <s v="theater/plays"/>
    <n v="0.12039999999999999"/>
    <n v="75.25"/>
    <x v="1"/>
    <x v="6"/>
  </r>
  <r>
    <x v="2"/>
    <x v="0"/>
    <s v="USD"/>
    <n v="1448949540"/>
    <n v="1446048367"/>
    <b v="0"/>
    <n v="5"/>
    <b v="0"/>
    <s v="theater/plays"/>
    <n v="0.6"/>
    <n v="60"/>
    <x v="1"/>
    <x v="6"/>
  </r>
  <r>
    <x v="2"/>
    <x v="0"/>
    <s v="USD"/>
    <n v="1437188400"/>
    <n v="1432100004"/>
    <b v="0"/>
    <n v="2"/>
    <b v="0"/>
    <s v="theater/plays"/>
    <n v="0.3125"/>
    <n v="1250"/>
    <x v="1"/>
    <x v="6"/>
  </r>
  <r>
    <x v="2"/>
    <x v="1"/>
    <s v="GBP"/>
    <n v="1473160954"/>
    <n v="1467976954"/>
    <b v="0"/>
    <n v="2"/>
    <b v="0"/>
    <s v="theater/plays"/>
    <n v="4.1999999999999997E-3"/>
    <n v="10.5"/>
    <x v="1"/>
    <x v="6"/>
  </r>
  <r>
    <x v="2"/>
    <x v="0"/>
    <s v="USD"/>
    <n v="1421781360"/>
    <n v="1419213664"/>
    <b v="0"/>
    <n v="3"/>
    <b v="0"/>
    <s v="theater/plays"/>
    <n v="2.0999999999999999E-3"/>
    <n v="7"/>
    <x v="1"/>
    <x v="6"/>
  </r>
  <r>
    <x v="2"/>
    <x v="5"/>
    <s v="CAD"/>
    <n v="1416524325"/>
    <n v="1415228325"/>
    <b v="0"/>
    <n v="0"/>
    <b v="0"/>
    <s v="theater/plays"/>
    <n v="0"/>
    <n v="0"/>
    <x v="1"/>
    <x v="6"/>
  </r>
  <r>
    <x v="2"/>
    <x v="0"/>
    <s v="USD"/>
    <n v="1428642000"/>
    <n v="1426050982"/>
    <b v="0"/>
    <n v="4"/>
    <b v="0"/>
    <s v="theater/plays"/>
    <n v="0.375"/>
    <n v="56.25"/>
    <x v="1"/>
    <x v="6"/>
  </r>
  <r>
    <x v="2"/>
    <x v="2"/>
    <s v="AUD"/>
    <n v="1408596589"/>
    <n v="1406004589"/>
    <b v="0"/>
    <n v="1"/>
    <b v="0"/>
    <s v="theater/plays"/>
    <n v="2.0000000000000001E-4"/>
    <n v="1"/>
    <x v="1"/>
    <x v="6"/>
  </r>
  <r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2"/>
    <x v="0"/>
    <s v="USD"/>
    <n v="1420938000"/>
    <n v="1418862743"/>
    <b v="0"/>
    <n v="4"/>
    <b v="0"/>
    <s v="theater/plays"/>
    <n v="2.1999999999999999E-2"/>
    <n v="27.5"/>
    <x v="1"/>
    <x v="6"/>
  </r>
  <r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2"/>
    <x v="0"/>
    <s v="USD"/>
    <n v="1436914815"/>
    <n v="1434322815"/>
    <b v="0"/>
    <n v="1"/>
    <b v="0"/>
    <s v="theater/plays"/>
    <n v="8.0000000000000004E-4"/>
    <n v="16"/>
    <x v="1"/>
    <x v="6"/>
  </r>
  <r>
    <x v="2"/>
    <x v="0"/>
    <s v="USD"/>
    <n v="1414077391"/>
    <n v="1411485391"/>
    <b v="0"/>
    <n v="1"/>
    <b v="0"/>
    <s v="theater/plays"/>
    <n v="6.6666666666666664E-4"/>
    <n v="1"/>
    <x v="1"/>
    <x v="6"/>
  </r>
  <r>
    <x v="2"/>
    <x v="0"/>
    <s v="USD"/>
    <n v="1399618380"/>
    <n v="1399058797"/>
    <b v="0"/>
    <n v="0"/>
    <b v="0"/>
    <s v="theater/plays"/>
    <n v="0"/>
    <n v="0"/>
    <x v="1"/>
    <x v="6"/>
  </r>
  <r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2"/>
    <x v="1"/>
    <s v="GBP"/>
    <n v="1416081600"/>
    <n v="1413477228"/>
    <b v="0"/>
    <n v="2"/>
    <b v="0"/>
    <s v="theater/plays"/>
    <n v="0.22"/>
    <n v="55"/>
    <x v="1"/>
    <x v="6"/>
  </r>
  <r>
    <x v="2"/>
    <x v="0"/>
    <s v="USD"/>
    <n v="1475294400"/>
    <n v="1472674285"/>
    <b v="0"/>
    <n v="0"/>
    <b v="0"/>
    <s v="theater/plays"/>
    <n v="0"/>
    <n v="0"/>
    <x v="1"/>
    <x v="6"/>
  </r>
  <r>
    <x v="2"/>
    <x v="1"/>
    <s v="GBP"/>
    <n v="1403192031"/>
    <n v="1400600031"/>
    <b v="0"/>
    <n v="21"/>
    <b v="0"/>
    <s v="theater/plays"/>
    <n v="0.1762"/>
    <n v="41.952380952380949"/>
    <x v="1"/>
    <x v="6"/>
  </r>
  <r>
    <x v="2"/>
    <x v="0"/>
    <s v="USD"/>
    <n v="1467575940"/>
    <n v="1465856639"/>
    <b v="0"/>
    <n v="9"/>
    <b v="0"/>
    <s v="theater/plays"/>
    <n v="0.53"/>
    <n v="88.333333333333329"/>
    <x v="1"/>
    <x v="6"/>
  </r>
  <r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2"/>
    <x v="0"/>
    <s v="USD"/>
    <n v="1459483140"/>
    <n v="1458178044"/>
    <b v="0"/>
    <n v="4"/>
    <b v="0"/>
    <s v="theater/plays"/>
    <n v="2.5333333333333333E-2"/>
    <n v="23.75"/>
    <x v="1"/>
    <x v="6"/>
  </r>
  <r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2"/>
    <x v="5"/>
    <s v="CAD"/>
    <n v="1403539200"/>
    <n v="1400604056"/>
    <b v="0"/>
    <n v="5"/>
    <b v="0"/>
    <s v="theater/plays"/>
    <n v="2.8500000000000001E-2"/>
    <n v="57"/>
    <x v="1"/>
    <x v="6"/>
  </r>
  <r>
    <x v="2"/>
    <x v="0"/>
    <s v="USD"/>
    <n v="1461205423"/>
    <n v="1456025023"/>
    <b v="0"/>
    <n v="0"/>
    <b v="0"/>
    <s v="theater/plays"/>
    <n v="0"/>
    <n v="0"/>
    <x v="1"/>
    <x v="6"/>
  </r>
  <r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2"/>
    <x v="1"/>
    <s v="GBP"/>
    <n v="1403886084"/>
    <n v="1401294084"/>
    <b v="0"/>
    <n v="9"/>
    <b v="0"/>
    <s v="theater/plays"/>
    <n v="1.4210526315789474E-2"/>
    <n v="15"/>
    <x v="1"/>
    <x v="6"/>
  </r>
  <r>
    <x v="2"/>
    <x v="2"/>
    <s v="AUD"/>
    <n v="1430316426"/>
    <n v="1427724426"/>
    <b v="0"/>
    <n v="6"/>
    <b v="0"/>
    <s v="theater/plays"/>
    <n v="0.1925"/>
    <n v="64.166666666666671"/>
    <x v="1"/>
    <x v="6"/>
  </r>
  <r>
    <x v="2"/>
    <x v="0"/>
    <s v="USD"/>
    <n v="1407883811"/>
    <n v="1405291811"/>
    <b v="0"/>
    <n v="4"/>
    <b v="0"/>
    <s v="theater/plays"/>
    <n v="6.7499999999999999E-3"/>
    <n v="6.75"/>
    <x v="1"/>
    <x v="6"/>
  </r>
  <r>
    <x v="2"/>
    <x v="0"/>
    <s v="USD"/>
    <n v="1463619388"/>
    <n v="1461027388"/>
    <b v="0"/>
    <n v="1"/>
    <b v="0"/>
    <s v="theater/plays"/>
    <n v="1.6666666666666668E-3"/>
    <n v="25"/>
    <x v="1"/>
    <x v="6"/>
  </r>
  <r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2"/>
    <x v="0"/>
    <s v="USD"/>
    <n v="1484348700"/>
    <n v="1481756855"/>
    <b v="0"/>
    <n v="1"/>
    <b v="0"/>
    <s v="theater/plays"/>
    <n v="0.01"/>
    <n v="34.950000000000003"/>
    <x v="1"/>
    <x v="6"/>
  </r>
  <r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2"/>
    <x v="0"/>
    <s v="USD"/>
    <n v="1425178800"/>
    <n v="1422374420"/>
    <b v="0"/>
    <n v="6"/>
    <b v="0"/>
    <s v="theater/plays"/>
    <n v="0.16500000000000001"/>
    <n v="27.5"/>
    <x v="1"/>
    <x v="6"/>
  </r>
  <r>
    <x v="2"/>
    <x v="14"/>
    <s v="MXN"/>
    <n v="1482779931"/>
    <n v="1480187931"/>
    <b v="0"/>
    <n v="0"/>
    <b v="0"/>
    <s v="theater/plays"/>
    <n v="0"/>
    <n v="0"/>
    <x v="1"/>
    <x v="6"/>
  </r>
  <r>
    <x v="2"/>
    <x v="1"/>
    <s v="GBP"/>
    <n v="1408646111"/>
    <n v="1403462111"/>
    <b v="0"/>
    <n v="2"/>
    <b v="0"/>
    <s v="theater/plays"/>
    <n v="4.0000000000000001E-3"/>
    <n v="2"/>
    <x v="1"/>
    <x v="6"/>
  </r>
  <r>
    <x v="2"/>
    <x v="0"/>
    <s v="USD"/>
    <n v="1431144000"/>
    <n v="1426407426"/>
    <b v="0"/>
    <n v="2"/>
    <b v="0"/>
    <s v="theater/plays"/>
    <n v="1.0571428571428572E-2"/>
    <n v="18.5"/>
    <x v="1"/>
    <x v="6"/>
  </r>
  <r>
    <x v="2"/>
    <x v="1"/>
    <s v="GBP"/>
    <n v="1446732975"/>
    <n v="1444137375"/>
    <b v="0"/>
    <n v="21"/>
    <b v="0"/>
    <s v="theater/plays"/>
    <n v="0.26727272727272727"/>
    <n v="35"/>
    <x v="1"/>
    <x v="6"/>
  </r>
  <r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2"/>
    <x v="0"/>
    <s v="USD"/>
    <n v="1413921060"/>
    <n v="1411499149"/>
    <b v="0"/>
    <n v="0"/>
    <b v="0"/>
    <s v="theater/plays"/>
    <n v="0"/>
    <n v="0"/>
    <x v="1"/>
    <x v="6"/>
  </r>
  <r>
    <x v="2"/>
    <x v="0"/>
    <s v="USD"/>
    <n v="1482339794"/>
    <n v="1479747794"/>
    <b v="0"/>
    <n v="6"/>
    <b v="0"/>
    <s v="theater/plays"/>
    <n v="8.8999999999999996E-2"/>
    <n v="222.5"/>
    <x v="1"/>
    <x v="6"/>
  </r>
  <r>
    <x v="2"/>
    <x v="1"/>
    <s v="GBP"/>
    <n v="1485543242"/>
    <n v="1482951242"/>
    <b v="0"/>
    <n v="0"/>
    <b v="0"/>
    <s v="theater/plays"/>
    <n v="0"/>
    <n v="0"/>
    <x v="1"/>
    <x v="6"/>
  </r>
  <r>
    <x v="2"/>
    <x v="0"/>
    <s v="USD"/>
    <n v="1466375521"/>
    <n v="1463783521"/>
    <b v="0"/>
    <n v="1"/>
    <b v="0"/>
    <s v="theater/plays"/>
    <n v="1.6666666666666668E-3"/>
    <n v="5"/>
    <x v="1"/>
    <x v="6"/>
  </r>
  <r>
    <x v="2"/>
    <x v="0"/>
    <s v="USD"/>
    <n v="1465930440"/>
    <n v="1463849116"/>
    <b v="0"/>
    <n v="0"/>
    <b v="0"/>
    <s v="theater/plays"/>
    <n v="0"/>
    <n v="0"/>
    <x v="1"/>
    <x v="6"/>
  </r>
  <r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2"/>
    <x v="0"/>
    <s v="USD"/>
    <n v="1447542000"/>
    <n v="1446179553"/>
    <b v="0"/>
    <n v="2"/>
    <b v="0"/>
    <s v="theater/plays"/>
    <n v="0.02"/>
    <n v="1.5"/>
    <x v="1"/>
    <x v="6"/>
  </r>
  <r>
    <x v="2"/>
    <x v="0"/>
    <s v="USD"/>
    <n v="1452795416"/>
    <n v="1450203416"/>
    <b v="0"/>
    <n v="6"/>
    <b v="0"/>
    <s v="theater/plays"/>
    <n v="0.21685714285714286"/>
    <n v="126.5"/>
    <x v="1"/>
    <x v="6"/>
  </r>
  <r>
    <x v="2"/>
    <x v="13"/>
    <s v="EUR"/>
    <n v="1476008906"/>
    <n v="1473416906"/>
    <b v="0"/>
    <n v="1"/>
    <b v="0"/>
    <s v="theater/plays"/>
    <n v="3.3333333333333335E-3"/>
    <n v="10"/>
    <x v="1"/>
    <x v="6"/>
  </r>
  <r>
    <x v="2"/>
    <x v="0"/>
    <s v="USD"/>
    <n v="1427169540"/>
    <n v="1424701775"/>
    <b v="0"/>
    <n v="1"/>
    <b v="0"/>
    <s v="theater/plays"/>
    <n v="2.8571428571428571E-3"/>
    <n v="10"/>
    <x v="1"/>
    <x v="6"/>
  </r>
  <r>
    <x v="2"/>
    <x v="0"/>
    <s v="USD"/>
    <n v="1448078400"/>
    <n v="1445985299"/>
    <b v="0"/>
    <n v="5"/>
    <b v="0"/>
    <s v="theater/plays"/>
    <n v="4.7E-2"/>
    <n v="9.4"/>
    <x v="1"/>
    <x v="6"/>
  </r>
  <r>
    <x v="2"/>
    <x v="0"/>
    <s v="USD"/>
    <n v="1468777786"/>
    <n v="1466185786"/>
    <b v="0"/>
    <n v="0"/>
    <b v="0"/>
    <s v="theater/plays"/>
    <n v="0"/>
    <n v="0"/>
    <x v="1"/>
    <x v="6"/>
  </r>
  <r>
    <x v="2"/>
    <x v="1"/>
    <s v="GBP"/>
    <n v="1421403960"/>
    <n v="1418827324"/>
    <b v="0"/>
    <n v="3"/>
    <b v="0"/>
    <s v="theater/plays"/>
    <n v="0.108"/>
    <n v="72"/>
    <x v="1"/>
    <x v="6"/>
  </r>
  <r>
    <x v="2"/>
    <x v="0"/>
    <s v="USD"/>
    <n v="1433093700"/>
    <n v="1430242488"/>
    <b v="0"/>
    <n v="8"/>
    <b v="0"/>
    <s v="theater/plays"/>
    <n v="4.8000000000000001E-2"/>
    <n v="30"/>
    <x v="1"/>
    <x v="6"/>
  </r>
  <r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2"/>
    <x v="0"/>
    <s v="USD"/>
    <n v="1421410151"/>
    <n v="1418818151"/>
    <b v="0"/>
    <n v="8"/>
    <b v="0"/>
    <s v="theater/plays"/>
    <n v="0.1275"/>
    <n v="25.5"/>
    <x v="1"/>
    <x v="6"/>
  </r>
  <r>
    <x v="2"/>
    <x v="0"/>
    <s v="USD"/>
    <n v="1428205247"/>
    <n v="1423024847"/>
    <b v="0"/>
    <n v="1"/>
    <b v="0"/>
    <s v="theater/plays"/>
    <n v="1.8181818181818181E-4"/>
    <n v="20"/>
    <x v="1"/>
    <x v="6"/>
  </r>
  <r>
    <x v="2"/>
    <x v="1"/>
    <s v="GBP"/>
    <n v="1440272093"/>
    <n v="1435088093"/>
    <b v="0"/>
    <n v="4"/>
    <b v="0"/>
    <s v="theater/plays"/>
    <n v="2.4E-2"/>
    <n v="15"/>
    <x v="1"/>
    <x v="6"/>
  </r>
  <r>
    <x v="2"/>
    <x v="0"/>
    <s v="USD"/>
    <n v="1413953940"/>
    <n v="1410141900"/>
    <b v="0"/>
    <n v="8"/>
    <b v="0"/>
    <s v="theater/plays"/>
    <n v="0.36499999999999999"/>
    <n v="91.25"/>
    <x v="1"/>
    <x v="6"/>
  </r>
  <r>
    <x v="2"/>
    <x v="14"/>
    <s v="MXN"/>
    <n v="1482108350"/>
    <n v="1479516350"/>
    <b v="0"/>
    <n v="1"/>
    <b v="0"/>
    <s v="theater/plays"/>
    <n v="2.6666666666666668E-2"/>
    <n v="800"/>
    <x v="1"/>
    <x v="6"/>
  </r>
  <r>
    <x v="2"/>
    <x v="1"/>
    <s v="GBP"/>
    <n v="1488271860"/>
    <n v="1484484219"/>
    <b v="0"/>
    <n v="5"/>
    <b v="0"/>
    <s v="theater/plays"/>
    <n v="0.11428571428571428"/>
    <n v="80"/>
    <x v="1"/>
    <x v="6"/>
  </r>
  <r>
    <x v="2"/>
    <x v="1"/>
    <s v="GBP"/>
    <n v="1454284500"/>
    <n v="1449431237"/>
    <b v="0"/>
    <n v="0"/>
    <b v="0"/>
    <s v="theater/plays"/>
    <n v="0"/>
    <n v="0"/>
    <x v="1"/>
    <x v="6"/>
  </r>
  <r>
    <x v="2"/>
    <x v="0"/>
    <s v="USD"/>
    <n v="1465060797"/>
    <n v="1462468797"/>
    <b v="0"/>
    <n v="0"/>
    <b v="0"/>
    <s v="theater/plays"/>
    <n v="0"/>
    <n v="0"/>
    <x v="1"/>
    <x v="6"/>
  </r>
  <r>
    <x v="2"/>
    <x v="0"/>
    <s v="USD"/>
    <n v="1472847873"/>
    <n v="1468959873"/>
    <b v="0"/>
    <n v="1"/>
    <b v="0"/>
    <s v="theater/plays"/>
    <n v="1.1111111111111112E-2"/>
    <n v="50"/>
    <x v="1"/>
    <x v="6"/>
  </r>
  <r>
    <x v="2"/>
    <x v="0"/>
    <s v="USD"/>
    <n v="1414205990"/>
    <n v="1413341990"/>
    <b v="0"/>
    <n v="0"/>
    <b v="0"/>
    <s v="theater/plays"/>
    <n v="0"/>
    <n v="0"/>
    <x v="1"/>
    <x v="6"/>
  </r>
  <r>
    <x v="2"/>
    <x v="0"/>
    <s v="USD"/>
    <n v="1485380482"/>
    <n v="1482788482"/>
    <b v="0"/>
    <n v="0"/>
    <b v="0"/>
    <s v="theater/plays"/>
    <n v="0"/>
    <n v="0"/>
    <x v="1"/>
    <x v="6"/>
  </r>
  <r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2"/>
    <x v="0"/>
    <s v="USD"/>
    <n v="1440613920"/>
    <n v="1435953566"/>
    <b v="0"/>
    <n v="6"/>
    <b v="0"/>
    <s v="theater/plays"/>
    <n v="0.1"/>
    <n v="16.666666666666668"/>
    <x v="1"/>
    <x v="6"/>
  </r>
  <r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2"/>
    <x v="0"/>
    <s v="USD"/>
    <n v="1411596001"/>
    <n v="1409608801"/>
    <b v="0"/>
    <n v="4"/>
    <b v="0"/>
    <s v="theater/plays"/>
    <n v="2.0500000000000001E-2"/>
    <n v="10.25"/>
    <x v="1"/>
    <x v="6"/>
  </r>
  <r>
    <x v="2"/>
    <x v="0"/>
    <s v="USD"/>
    <n v="1488517200"/>
    <n v="1485909937"/>
    <b v="0"/>
    <n v="1"/>
    <b v="0"/>
    <s v="theater/plays"/>
    <n v="1.9666666666666666E-2"/>
    <n v="59"/>
    <x v="1"/>
    <x v="6"/>
  </r>
  <r>
    <x v="2"/>
    <x v="1"/>
    <s v="GBP"/>
    <n v="1448805404"/>
    <n v="1446209804"/>
    <b v="0"/>
    <n v="0"/>
    <b v="0"/>
    <s v="theater/plays"/>
    <n v="0"/>
    <n v="0"/>
    <x v="1"/>
    <x v="6"/>
  </r>
  <r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2"/>
    <x v="17"/>
    <s v="EUR"/>
    <n v="1456617600"/>
    <n v="1454280186"/>
    <b v="0"/>
    <n v="1"/>
    <b v="0"/>
    <s v="theater/plays"/>
    <n v="4.0000000000000002E-4"/>
    <n v="1"/>
    <x v="1"/>
    <x v="6"/>
  </r>
  <r>
    <x v="2"/>
    <x v="0"/>
    <s v="USD"/>
    <n v="1452234840"/>
    <n v="1450619123"/>
    <b v="0"/>
    <n v="3"/>
    <b v="0"/>
    <s v="theater/plays"/>
    <n v="2E-3"/>
    <n v="1"/>
    <x v="1"/>
    <x v="6"/>
  </r>
  <r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x v="0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x v="0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x v="0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x v="0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x v="0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x v="0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x v="0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x v="0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x v="0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x v="0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x v="0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x v="0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x v="0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x v="0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x v="0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x v="0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x v="0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x v="0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x v="0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x v="0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x v="0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x v="0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x v="0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x v="0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x v="0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x v="0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x v="0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x v="0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x v="0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x v="0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x v="0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x v="0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x v="0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x v="0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x v="0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x v="0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x v="0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x v="0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x v="0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x v="0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x v="0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x v="0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x v="0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x v="0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x v="0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x v="0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x v="0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x v="0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x v="0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x v="0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x v="0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x v="0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x v="0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x v="0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x v="0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x v="0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x v="0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x v="0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x v="0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x v="0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x v="0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x v="0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x v="0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x v="0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x v="0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x v="0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x v="0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x v="0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x v="0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x v="0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x v="0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x v="0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x v="0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x v="0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x v="0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x v="0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x v="0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x v="0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x v="0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x v="0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x v="0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x v="0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x v="0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x v="0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x v="0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x v="0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x v="0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x v="0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x v="0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x v="0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x v="0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x v="0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x v="0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x v="0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x v="0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x v="0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x v="0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x v="0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x v="0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x v="0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x v="0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x v="0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x v="0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x v="0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x v="0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x v="0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x v="0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x v="0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x v="0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x v="0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x v="0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x v="0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x v="0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x v="0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x v="0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x v="0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x v="0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x v="0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x v="0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x v="0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x v="1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x v="1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x v="1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x v="1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x v="1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x v="1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x v="1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x v="1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x v="1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x v="1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x v="1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x v="1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x v="1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x v="1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x v="1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x v="1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x v="1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x v="1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x v="1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x v="1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x v="1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x v="1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x v="1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x v="1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x v="1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x v="1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x v="1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x v="1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x v="1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x v="1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x v="1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x v="1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x v="1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x v="1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x v="1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x v="1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x v="1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x v="1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x v="1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x v="1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x v="1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x v="1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x v="1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x v="1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x v="1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x v="1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x v="1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x v="1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x v="1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x v="1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x v="1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x v="1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x v="1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x v="1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x v="1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x v="1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x v="1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x v="1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x v="1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x v="1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x v="1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x v="1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x v="1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x v="1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x v="1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x v="1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x v="1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x v="1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x v="1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x v="1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x v="1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x v="1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x v="1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x v="1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x v="1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x v="1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x v="1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x v="1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x v="1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x v="1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x v="1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x v="1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x v="1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x v="1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x v="1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x v="1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x v="1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x v="1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x v="1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x v="1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x v="1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x v="1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x v="1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x v="1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x v="1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x v="1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x v="1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x v="1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x v="1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x v="1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x v="1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x v="1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x v="1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x v="1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x v="1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x v="1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x v="1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x v="1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x v="1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x v="1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x v="1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x v="1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x v="1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x v="1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x v="1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x v="1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x v="1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x v="1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x v="1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x v="1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x v="0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x v="0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x v="0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x v="0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x v="0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x v="0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x v="0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x v="0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x v="0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x v="0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x v="0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x v="0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x v="0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x v="0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x v="0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x v="0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x v="0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x v="0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x v="0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x v="0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x v="0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x v="0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x v="0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x v="0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x v="0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x v="0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x v="0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x v="0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x v="0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x v="0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x v="0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x v="0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x v="0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x v="0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x v="0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x v="0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x v="0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x v="0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x v="0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x v="0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x v="0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x v="0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x v="0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x v="0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x v="0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x v="0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x v="0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x v="0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x v="0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x v="0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x v="0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x v="0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x v="0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x v="0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x v="0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x v="0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x v="0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x v="0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x v="0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x v="0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x v="0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x v="0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x v="0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x v="0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x v="0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x v="0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x v="0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x v="0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x v="0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x v="0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x v="0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x v="0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x v="0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x v="0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x v="0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x v="0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x v="0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x v="0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x v="0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x v="0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x v="0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x v="0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x v="0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x v="0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x v="0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x v="0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x v="0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x v="0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x v="0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x v="0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x v="0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x v="0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x v="0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x v="0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x v="0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x v="0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x v="0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x v="0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x v="0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x v="0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x v="0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x v="0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x v="0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x v="0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x v="0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x v="0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x v="0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x v="0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x v="0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x v="0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x v="0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x v="0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x v="0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x v="0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x v="0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x v="0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x v="0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x v="0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x v="0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x v="0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x v="0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x v="0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x v="0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x v="0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x v="0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x v="0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x v="0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x v="0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x v="0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x v="0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x v="0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x v="0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x v="0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x v="0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x v="0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x v="0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x v="0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x v="0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x v="0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x v="0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x v="0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x v="0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x v="0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x v="0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x v="0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x v="0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x v="0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x v="0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x v="0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x v="0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x v="0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x v="0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x v="0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x v="0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x v="0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x v="0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x v="0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x v="0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x v="0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x v="0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x v="0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x v="0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x v="0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x v="0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x v="0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x v="0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x v="0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x v="0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x v="0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x v="0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x v="0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x v="0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x v="0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x v="0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x v="0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x v="0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x v="0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x v="0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x v="0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x v="0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x v="1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x v="1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x v="1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x v="1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x v="1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x v="1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x v="1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x v="1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x v="1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x v="1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x v="1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x v="1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x v="1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x v="1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x v="1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x v="1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x v="1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x v="1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x v="1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x v="1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x v="1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x v="1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x v="1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x v="1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x v="1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x v="1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x v="1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x v="1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x v="1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x v="1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x v="1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x v="1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x v="1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x v="1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x v="1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x v="1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x v="1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x v="1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x v="1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x v="1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x v="1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x v="1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x v="1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x v="1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x v="1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x v="1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x v="1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x v="1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x v="1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x v="1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x v="1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x v="1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x v="1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x v="1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x v="1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x v="1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x v="1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x v="1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x v="1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x v="1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x v="1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x v="1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x v="1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x v="1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x v="1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x v="1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x v="1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x v="1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x v="1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x v="1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x v="1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x v="1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x v="1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x v="1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x v="1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x v="1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x v="1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x v="1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x v="1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x v="1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x v="1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x v="1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x v="1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x v="1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x v="1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x v="1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x v="1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x v="1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x v="1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x v="1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x v="1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x v="1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x v="1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x v="1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x v="1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x v="1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x v="1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x v="1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x v="1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x v="1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x v="0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x v="0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x v="0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x v="0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x v="0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x v="0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x v="0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x v="0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x v="0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x v="0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x v="0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x v="0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x v="0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x v="0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x v="0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x v="0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x v="0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x v="0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x v="0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x v="0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x v="1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x v="1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x v="1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x v="1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x v="1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x v="1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x v="1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x v="1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x v="1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x v="1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x v="1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x v="1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x v="1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x v="1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x v="1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x v="1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x v="1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x v="1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x v="1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x v="1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x v="1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x v="1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x v="1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x v="1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x v="1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x v="1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x v="1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x v="1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x v="1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x v="1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x v="1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x v="1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x v="1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x v="1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x v="1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x v="1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x v="1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x v="1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x v="1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x v="1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x v="1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x v="1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x v="1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x v="1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x v="1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x v="1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x v="1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x v="1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x v="1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x v="1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x v="1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x v="1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x v="1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x v="1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x v="1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x v="1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x v="1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x v="1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x v="1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x v="1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x v="1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x v="1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x v="1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x v="1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x v="1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x v="1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x v="1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x v="1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x v="1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x v="1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x v="1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x v="1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x v="1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x v="1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x v="1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x v="1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x v="1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x v="1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x v="1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x v="1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x v="1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x v="1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x v="1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x v="1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x v="1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x v="1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x v="1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x v="1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x v="1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x v="1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x v="1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x v="1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x v="1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x v="1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x v="1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x v="1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x v="1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x v="1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x v="1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x v="1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x v="0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x v="0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x v="0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x v="0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x v="0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x v="0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x v="0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x v="0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x v="0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x v="0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x v="0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x v="0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x v="0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x v="0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x v="0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x v="0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x v="0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x v="0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x v="0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x v="0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x v="1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x v="1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x v="1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x v="1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x v="1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x v="1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x v="1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x v="1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x v="1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x v="1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x v="1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x v="1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x v="1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x v="1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x v="1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x v="1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x v="1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x v="1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x v="1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x v="1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x v="1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x v="1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x v="1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x v="1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x v="1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x v="1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x v="1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x v="1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x v="1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x v="1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x v="1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x v="1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x v="1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x v="1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x v="1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x v="1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x v="1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x v="1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x v="1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x v="1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x v="1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x v="1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x v="1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x v="1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x v="1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x v="1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x v="1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x v="1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x v="1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x v="1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x v="1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x v="1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x v="1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x v="1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x v="1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x v="1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x v="1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x v="1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x v="1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x v="1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x v="0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x v="0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x v="0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x v="0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x v="0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x v="0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x v="0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x v="0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x v="0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x v="0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x v="0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x v="0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x v="0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x v="0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x v="0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x v="0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x v="0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x v="0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x v="0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x v="0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x v="0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x v="0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x v="0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x v="0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x v="0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x v="0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x v="0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x v="0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x v="0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x v="0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x v="0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x v="0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x v="0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x v="0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x v="0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x v="0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x v="0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x v="0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x v="0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x v="0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x v="1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x v="1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x v="1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x v="1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x v="1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x v="1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x v="1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x v="1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x v="1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x v="1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x v="1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x v="1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x v="1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x v="1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x v="1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x v="1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x v="1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x v="1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x v="1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x v="1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x v="0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x v="0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x v="0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x v="0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x v="0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x v="0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x v="0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x v="0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x v="0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x v="0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x v="0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x v="0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x v="0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x v="0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x v="0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x v="0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x v="0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x v="0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x v="0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x v="0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x v="0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x v="0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x v="0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x v="0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x v="0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x v="0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x v="0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x v="0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x v="0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x v="0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x v="0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x v="0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x v="0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x v="0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x v="0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x v="0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x v="0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x v="0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x v="0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x v="0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x v="0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x v="0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x v="0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x v="0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x v="0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x v="0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x v="0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x v="0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x v="0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x v="0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x v="0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x v="0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x v="0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x v="0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x v="0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x v="0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x v="0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x v="0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x v="0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x v="0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x v="0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x v="0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x v="0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x v="0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x v="0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x v="0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x v="0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x v="0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x v="0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x v="0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x v="0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x v="0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x v="0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x v="0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x v="0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x v="0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x v="0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x v="0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x v="0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x v="0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x v="1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x v="1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x v="1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x v="1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x v="1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x v="1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x v="1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x v="1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x v="1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x v="1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x v="1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x v="1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x v="1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x v="1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x v="1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x v="1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x v="1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x v="1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x v="1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x v="1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x v="1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x v="1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x v="1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x v="1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x v="1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x v="1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x v="1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x v="1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x v="1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x v="1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x v="1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x v="1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x v="1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x v="1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x v="1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x v="1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x v="1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x v="1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x v="1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x v="1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x v="1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x v="1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x v="1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x v="1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x v="1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x v="1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x v="1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x v="1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x v="1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x v="1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x v="1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x v="1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x v="1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x v="1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x v="1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x v="1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x v="1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x v="1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x v="1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x v="1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x v="1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x v="1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x v="1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x v="1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x v="1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x v="1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x v="1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x v="1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x v="1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x v="1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x v="1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x v="1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x v="1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x v="1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x v="1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x v="1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x v="1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x v="1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x v="1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x v="1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x v="1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x v="1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x v="1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x v="1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x v="1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x v="1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x v="1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x v="1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x v="1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x v="1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x v="1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x v="1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x v="1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x v="1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x v="1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x v="1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x v="1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x v="1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x v="1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x v="1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x v="1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x v="1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x v="1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x v="1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x v="1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x v="1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x v="1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x v="1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x v="1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x v="1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x v="1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x v="1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x v="1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x v="1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x v="1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x v="1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x v="1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x v="1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x v="1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x v="1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x v="1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x v="1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x v="1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x v="1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x v="1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x v="1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x v="1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x v="1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x v="1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x v="1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x v="1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x v="1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x v="1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x v="1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x v="1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x v="1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x v="1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x v="1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x v="1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x v="1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x v="1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x v="1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x v="1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x v="1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x v="1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x v="1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x v="1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x v="1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x v="1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x v="1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x v="1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x v="1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x v="1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x v="1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x v="1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x v="1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x v="1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x v="1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x v="1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x v="1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x v="0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x v="0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x v="0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x v="0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x v="0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x v="0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x v="0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x v="0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x v="0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x v="0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x v="0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x v="0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x v="0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x v="0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x v="0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x v="0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x v="0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x v="0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x v="0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x v="0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x v="1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x v="1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x v="1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x v="1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x v="1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x v="1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x v="1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x v="1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x v="1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x v="1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x v="1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x v="1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x v="1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x v="1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x v="1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x v="1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x v="1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x v="1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x v="1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x v="1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x v="1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x v="1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x v="1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x v="1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x v="1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x v="1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x v="1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x v="1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x v="1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x v="1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x v="1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x v="1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x v="1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x v="1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x v="1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x v="1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x v="1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x v="1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x v="1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x v="1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x v="1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x v="1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x v="1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x v="1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x v="1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x v="1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x v="1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x v="1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x v="1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x v="1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x v="1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x v="1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x v="1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x v="1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x v="1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x v="1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x v="1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x v="1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x v="1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x v="1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x v="1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x v="1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x v="1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x v="1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x v="1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x v="1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x v="1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x v="1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x v="1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x v="1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x v="1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x v="1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x v="1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x v="1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x v="1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x v="1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x v="1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x v="1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x v="1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x v="1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x v="1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x v="1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x v="1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x v="1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x v="1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x v="1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x v="1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x v="1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x v="1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x v="1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x v="1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x v="1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x v="1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x v="1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x v="1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x v="1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x v="1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x v="1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x v="1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x v="1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x v="1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x v="1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x v="1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x v="1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x v="1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x v="1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x v="1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x v="1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x v="1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x v="1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x v="1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x v="1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x v="1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x v="1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x v="1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x v="1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x v="1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x v="1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x v="1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x v="1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x v="1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x v="1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x v="1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x v="1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x v="1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x v="1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x v="1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x v="1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x v="1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x v="1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x v="1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x v="1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x v="1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x v="1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x v="1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x v="1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x v="1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x v="1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x v="1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x v="1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x v="1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x v="1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x v="1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x v="1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x v="0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x v="0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x v="0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x v="0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x v="0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x v="0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x v="0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x v="0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x v="0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x v="0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x v="0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x v="0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x v="0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x v="0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x v="0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x v="0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x v="0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x v="0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x v="0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x v="0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x v="0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x v="0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x v="0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x v="0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x v="0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x v="0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x v="0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x v="0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x v="0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x v="0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x v="0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x v="0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x v="0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x v="0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x v="0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x v="0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x v="0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x v="0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x v="0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x v="0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x v="1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x v="1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x v="1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x v="1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x v="1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x v="1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x v="1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x v="1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x v="1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x v="1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x v="1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x v="1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x v="1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x v="1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x v="1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x v="1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x v="1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x v="1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x v="1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x v="1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x v="0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x v="0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x v="0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x v="0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x v="0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x v="0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x v="0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x v="0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x v="0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x v="0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x v="0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x v="0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x v="0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x v="0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x v="0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x v="0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x v="0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x v="0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x v="0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x v="0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x v="0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x v="0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x v="0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x v="0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x v="0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x v="0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x v="0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x v="0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x v="0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x v="0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x v="0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x v="0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x v="0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x v="0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x v="0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x v="0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x v="0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x v="0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x v="0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x v="0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x v="0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x v="0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x v="0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x v="0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x v="0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x v="0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x v="0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x v="0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x v="0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x v="0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x v="0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x v="0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x v="0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x v="0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x v="0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x v="0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x v="0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x v="0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x v="0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x v="0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x v="1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x v="1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x v="1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x v="1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x v="1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x v="1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x v="1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x v="1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x v="1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x v="1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x v="1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x v="1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x v="1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x v="1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x v="1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x v="1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x v="1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x v="1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x v="1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x v="1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x v="1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x v="1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x v="1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x v="1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x v="1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x v="1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x v="1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x v="1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x v="1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x v="1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x v="1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x v="1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x v="1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x v="1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x v="1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x v="1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x v="1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x v="1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x v="1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x v="1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x v="0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x v="0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x v="0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x v="0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x v="0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x v="0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x v="0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x v="0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x v="0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x v="0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x v="0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x v="0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x v="0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x v="0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x v="0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x v="0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x v="0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x v="0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x v="0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x v="0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x v="0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x v="0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x v="0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x v="0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x v="0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x v="0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x v="0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x v="0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x v="0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x v="0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x v="0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x v="0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x v="0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x v="0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x v="0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x v="0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x v="0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x v="0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x v="0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x v="0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x v="0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x v="0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x v="0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x v="0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x v="0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x v="0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x v="0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x v="0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x v="0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x v="0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x v="0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x v="0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x v="0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x v="0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x v="0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x v="0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x v="0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x v="0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x v="0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x v="0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x v="1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x v="1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x v="1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x v="1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x v="1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x v="1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x v="1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x v="1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x v="1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x v="1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x v="1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x v="1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x v="1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x v="1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x v="1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x v="1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x v="1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x v="1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x v="1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x v="1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x v="1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x v="1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x v="1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x v="1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x v="1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x v="1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x v="1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x v="1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x v="1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x v="1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x v="1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x v="1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x v="1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x v="1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x v="1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x v="1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x v="1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x v="1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x v="1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x v="1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x v="1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x v="1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x v="1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x v="1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x v="1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x v="1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x v="1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x v="1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x v="1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x v="1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x v="1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x v="1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x v="1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x v="1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x v="1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x v="1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x v="1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x v="0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x v="0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x v="0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x v="0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x v="0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x v="0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x v="0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x v="0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x v="0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x v="0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x v="0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x v="0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x v="0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x v="0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x v="0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x v="0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x v="0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x v="0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x v="0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x v="0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x v="1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x v="1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x v="1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x v="1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x v="1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x v="1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x v="1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x v="1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x v="1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x v="1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x v="1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x v="1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x v="1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x v="1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x v="1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x v="1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x v="1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x v="1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x v="1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x v="1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x v="0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x v="0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x v="0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x v="0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x v="0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x v="0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x v="0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x v="0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x v="0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x v="0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x v="0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x v="0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x v="0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x v="0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x v="0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x v="0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x v="0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x v="0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x v="0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x v="0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x v="0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x v="0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x v="0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x v="0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x v="0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x v="0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x v="0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x v="0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x v="0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x v="0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x v="0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x v="0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x v="0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x v="0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x v="0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x v="0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x v="0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x v="0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x v="0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x v="0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x v="1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x v="1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x v="1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x v="1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x v="1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x v="1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x v="1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x v="1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x v="1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x v="1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x v="1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x v="1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x v="1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x v="1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x v="1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x v="1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x v="1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x v="1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x v="1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x v="1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x v="1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x v="1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x v="1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x v="1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x v="1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x v="1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x v="1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x v="1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x v="1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x v="1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x v="1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x v="1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x v="1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x v="1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x v="1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x v="1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x v="1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x v="1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x v="1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x v="1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x v="1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x v="1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x v="1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x v="1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x v="1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x v="1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x v="1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x v="1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x v="1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x v="1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x v="1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x v="1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x v="1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x v="1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x v="1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x v="1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x v="1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x v="1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x v="1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x v="1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x v="0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x v="0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x v="0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x v="0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x v="0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x v="0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x v="0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x v="0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x v="0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x v="0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x v="0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x v="0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x v="0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x v="0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x v="0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x v="0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x v="0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x v="0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x v="0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x v="0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x v="0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x v="0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x v="0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x v="0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x v="0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x v="0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x v="0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x v="0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x v="0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x v="0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x v="0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x v="0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x v="0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x v="0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x v="0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x v="0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x v="0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x v="0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x v="0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x v="0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x v="0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x v="0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x v="0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x v="0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x v="0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x v="0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x v="0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x v="0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x v="0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x v="0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x v="0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x v="0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x v="0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x v="0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x v="0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x v="0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x v="0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x v="0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x v="0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x v="0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x v="0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x v="0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x v="0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x v="0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x v="0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x v="0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x v="0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x v="0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x v="0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x v="0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x v="0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x v="0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x v="0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x v="0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x v="0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x v="0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x v="0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x v="0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x v="0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x v="0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x v="1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x v="1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x v="1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x v="1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x v="1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x v="1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x v="1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x v="1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x v="1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x v="1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x v="1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x v="1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x v="1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x v="1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x v="1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x v="1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x v="1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x v="1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x v="1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x v="1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x v="1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x v="1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x v="1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x v="1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x v="1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x v="1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x v="1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x v="1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x v="1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x v="1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x v="1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x v="1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x v="1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x v="1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x v="1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x v="1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x v="1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x v="1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x v="1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x v="1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x v="1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x v="1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x v="1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x v="1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x v="1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x v="1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x v="1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x v="1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x v="1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x v="1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x v="1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x v="1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x v="1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x v="1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x v="1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x v="1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x v="1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x v="1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x v="1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x v="1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x v="0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x v="0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x v="0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x v="0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x v="0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x v="0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x v="0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x v="0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x v="0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x v="0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x v="0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x v="0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x v="0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x v="0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x v="0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x v="0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x v="0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x v="0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x v="0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x v="0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x v="0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x v="0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x v="0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x v="1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x v="1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x v="1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x v="1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x v="1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x v="1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x v="1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x v="1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x v="1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x v="1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x v="1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x v="1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x v="1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x v="1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x v="1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x v="1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x v="1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x v="1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x v="1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x v="1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x v="1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x v="1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x v="1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x v="1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x v="1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x v="1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x v="1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x v="1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x v="1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x v="1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x v="1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x v="1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x v="1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x v="1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x v="1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x v="1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x v="1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x v="1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x v="1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x v="1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x v="1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x v="1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x v="1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x v="1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x v="1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x v="1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x v="1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x v="1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x v="1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x v="1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x v="1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x v="1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x v="1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x v="1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x v="1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x v="1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x v="1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x v="0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x v="0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x v="0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x v="0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x v="0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x v="0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x v="0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x v="0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x v="0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x v="0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x v="0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x v="0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x v="0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x v="0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x v="0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x v="0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x v="0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x v="0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x v="0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x v="0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x v="0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x v="0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x v="0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x v="0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x v="0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x v="0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x v="0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x v="0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x v="0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x v="0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x v="0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x v="0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x v="0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x v="0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x v="0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x v="0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x v="0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x v="0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x v="0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x v="0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x v="1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x v="1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x v="1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x v="1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x v="1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x v="1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x v="1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x v="1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x v="1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x v="1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x v="1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x v="1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x v="1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x v="1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x v="1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x v="1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x v="1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x v="1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x v="1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x v="1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x v="0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x v="0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x v="0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x v="0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x v="0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x v="0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x v="0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x v="0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x v="0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x v="0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x v="0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x v="0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x v="0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x v="0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x v="0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x v="0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x v="0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x v="0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x v="0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x v="0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x v="1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x v="1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x v="1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x v="1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x v="1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x v="1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x v="1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x v="1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x v="1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x v="1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x v="1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x v="1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x v="1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x v="1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x v="1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x v="1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x v="1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x v="1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x v="1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x v="1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x v="0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x v="0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x v="0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x v="0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x v="0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x v="0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x v="0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x v="0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x v="0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x v="0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x v="0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x v="0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x v="0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x v="0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x v="0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x v="0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x v="0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x v="0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x v="0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x v="0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x v="0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x v="0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x v="0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x v="0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x v="0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x v="0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x v="0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x v="0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x v="0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x v="0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x v="0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x v="0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x v="0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x v="0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x v="0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x v="0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x v="0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x v="0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x v="0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x v="0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x v="0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x v="0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x v="0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x v="0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x v="0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x v="0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x v="0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x v="0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x v="0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x v="0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x v="0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x v="0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x v="0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x v="0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x v="0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x v="0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x v="0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x v="0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x v="0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x v="0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x v="1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x v="1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x v="1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x v="1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x v="1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x v="1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x v="1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x v="1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x v="1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x v="1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x v="1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x v="1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x v="1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x v="1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x v="1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x v="1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x v="1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x v="1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x v="1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x v="1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x v="0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x v="0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x v="0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x v="0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x v="0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x v="0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x v="0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x v="0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x v="0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x v="0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x v="0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x v="0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x v="0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x v="0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x v="0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x v="0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x v="0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x v="0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x v="0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x v="0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x v="0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x v="0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x v="0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x v="0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x v="0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x v="0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x v="0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x v="0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x v="0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x v="0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x v="0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x v="0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x v="0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x v="0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x v="0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x v="0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x v="0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x v="0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x v="0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x v="0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x v="0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x v="0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x v="0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x v="0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x v="0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x v="0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x v="0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x v="0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x v="0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x v="0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x v="0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x v="0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x v="0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x v="0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x v="0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x v="0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x v="0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x v="0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x v="0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x v="0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x v="0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x v="0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x v="0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x v="0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x v="0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x v="0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x v="0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x v="0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x v="0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x v="0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x v="0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x v="0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x v="0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x v="0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x v="0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x v="0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x v="0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x v="0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x v="0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x v="0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x v="0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x v="0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x v="0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x v="0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x v="0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x v="0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x v="0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x v="0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x v="0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x v="0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x v="0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x v="0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x v="0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x v="0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x v="0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x v="0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x v="0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x v="0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x v="0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x v="0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x v="0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x v="0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x v="0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x v="0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x v="0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x v="0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x v="0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x v="0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x v="0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x v="0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x v="0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x v="0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x v="0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x v="0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x v="0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x v="0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x v="0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x v="0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x v="0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x v="0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x v="1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x v="1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x v="1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x v="1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x v="1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x v="1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x v="1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x v="1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x v="1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x v="1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x v="1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x v="1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x v="1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x v="1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x v="1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x v="1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x v="1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x v="1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x v="1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x v="1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x v="1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x v="1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x v="1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x v="1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x v="1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x v="1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x v="1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x v="1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x v="1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x v="1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x v="1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x v="1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x v="1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x v="1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x v="1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x v="1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x v="1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x v="1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x v="1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x v="1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x v="0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x v="0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x v="0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x v="0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x v="0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x v="0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x v="0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x v="0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x v="0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x v="0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x v="0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x v="0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x v="0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x v="0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x v="0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x v="0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x v="0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x v="0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x v="0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x v="0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x v="0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x v="0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x v="0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x v="0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x v="0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x v="0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x v="0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x v="0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x v="0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x v="0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x v="0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x v="0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x v="0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x v="0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x v="0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x v="0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x v="0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x v="0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x v="0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x v="0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x v="0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x v="0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x v="0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x v="0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x v="0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x v="0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x v="0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x v="0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x v="0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x v="0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x v="0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x v="0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x v="0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x v="0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x v="0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x v="0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x v="0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x v="0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x v="0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x v="0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x v="0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x v="0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x v="0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x v="0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x v="0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x v="0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x v="0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x v="0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x v="0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x v="0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x v="0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x v="0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x v="0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x v="0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x v="0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x v="0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x v="0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x v="0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x v="0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x v="0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x v="0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x v="0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x v="0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x v="0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x v="0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x v="0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x v="0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x v="0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x v="0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x v="0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x v="0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x v="0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x v="0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x v="0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x v="0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x v="0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x v="0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x v="0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x v="0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x v="0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x v="0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x v="0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x v="0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x v="0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x v="0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x v="0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x v="0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x v="0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x v="0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x v="0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x v="0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x v="0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x v="0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x v="0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x v="0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x v="0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x v="0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x v="0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x v="0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x v="0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x v="0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x v="0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x v="0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x v="0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x v="0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x v="0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x v="0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x v="0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x v="0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x v="0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x v="0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x v="0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x v="0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x v="0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x v="0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x v="0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x v="0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x v="0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x v="0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x v="0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x v="0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x v="0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x v="0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x v="0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x v="0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x v="0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x v="0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x v="0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x v="0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x v="0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x v="0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x v="0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x v="0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x v="0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x v="0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x v="0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x v="0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x v="0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x v="0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x v="0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x v="1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x v="1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x v="1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x v="1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x v="1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x v="1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x v="0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x v="0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x v="0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x v="0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x v="0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x v="0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x v="0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x v="0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x v="0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x v="0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x v="0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x v="0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x v="0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x v="0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x v="1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x v="1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x v="1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x v="1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x v="1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x v="1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x v="1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x v="1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x v="1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x v="1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x v="1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x v="1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x v="1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x v="1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x v="1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x v="1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x v="1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x v="1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x v="1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x v="1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x v="1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x v="1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x v="1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x v="1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x v="1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x v="1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x v="1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x v="1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x v="1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x v="1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x v="1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x v="1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x v="1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x v="1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x v="1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x v="1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x v="1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x v="1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x v="1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x v="1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x v="1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x v="1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x v="1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x v="1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x v="1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x v="1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x v="1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x v="1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x v="1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x v="1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x v="1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x v="1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x v="1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x v="1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x v="1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x v="1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x v="1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x v="1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x v="1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x v="1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x v="1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x v="1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x v="1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x v="1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x v="1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x v="1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x v="1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x v="1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x v="1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x v="1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x v="1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x v="1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x v="1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x v="1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x v="1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x v="1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x v="1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x v="1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x v="1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x v="1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x v="1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x v="1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x v="1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x v="1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x v="1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x v="1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x v="1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x v="1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x v="1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x v="1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x v="1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x v="1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x v="1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x v="1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x v="1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x v="1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x v="1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x v="1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x v="1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x v="1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x v="0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x v="0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x v="0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x v="0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x v="0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x v="0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x v="0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x v="0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x v="0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x v="0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x v="0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x v="0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x v="0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x v="0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x v="0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x v="0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x v="0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x v="0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x v="0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x v="0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x v="0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x v="0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x v="0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x v="0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x v="0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x v="0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x v="0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x v="0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x v="0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x v="0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x v="0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x v="0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x v="0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x v="0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x v="0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x v="0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x v="0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x v="0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x v="0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x v="0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x v="0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x v="0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x v="0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x v="0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x v="0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x v="0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x v="0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x v="0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x v="0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x v="0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x v="0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x v="0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x v="0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x v="0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x v="0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x v="0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x v="0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x v="0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x v="0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x v="0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x v="1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x v="1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x v="1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x v="1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x v="1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x v="1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x v="1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x v="1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x v="1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x v="1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x v="1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x v="1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x v="1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x v="1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x v="1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x v="1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x v="1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x v="1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x v="1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x v="1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x v="0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x v="0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x v="0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x v="0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x v="0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x v="0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x v="0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x v="0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x v="0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x v="0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x v="0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x v="0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x v="0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x v="0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x v="0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x v="0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x v="0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x v="0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x v="0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x v="0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x v="0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x v="0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x v="0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x v="0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x v="0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x v="0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x v="0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x v="0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x v="0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x v="0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x v="0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x v="0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x v="0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x v="0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x v="0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x v="0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x v="0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x v="0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x v="0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x v="0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x v="1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x v="1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x v="1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x v="1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x v="1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x v="1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x v="1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x v="1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x v="1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x v="1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x v="1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x v="1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x v="1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x v="1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x v="1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x v="1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x v="1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x v="1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x v="1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x v="1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x v="1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x v="1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x v="1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x v="1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x v="1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x v="1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x v="1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x v="1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x v="1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x v="1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x v="1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x v="1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x v="1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x v="1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x v="1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x v="1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x v="1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x v="1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x v="1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x v="1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x v="0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x v="0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x v="0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x v="0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x v="0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x v="0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x v="0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x v="0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x v="0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x v="0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x v="0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x v="0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x v="0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x v="0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x v="0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x v="0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x v="0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x v="0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x v="0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x v="0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x v="0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x v="0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x v="0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x v="0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x v="0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x v="0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x v="0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x v="0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x v="0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x v="0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x v="0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x v="0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x v="0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x v="0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x v="0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x v="0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x v="0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x v="0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x v="0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x v="0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x v="1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x v="1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x v="1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x v="1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x v="1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x v="1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x v="1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x v="1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x v="1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x v="1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x v="1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x v="1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x v="1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x v="1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x v="1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x v="1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x v="1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x v="1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x v="1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x v="1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x v="0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x v="0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x v="0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x v="0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x v="0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x v="0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x v="0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x v="0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x v="0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x v="1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x v="1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x v="1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x v="1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x v="1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x v="1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x v="1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x v="1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x v="1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x v="1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x v="1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x v="1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x v="1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x v="1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x v="1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x v="1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x v="1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x v="1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x v="1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x v="1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x v="1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x v="1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x v="1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x v="1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x v="1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x v="1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x v="1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x v="1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x v="1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x v="1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x v="1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x v="1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x v="1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x v="1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x v="1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x v="1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x v="0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x v="0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x v="0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x v="0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x v="0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x v="0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x v="0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x v="0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x v="0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x v="0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x v="0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x v="0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x v="0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x v="0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x v="0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x v="0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x v="0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x v="0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x v="0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x v="0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x v="0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x v="0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x v="0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x v="0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x v="0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x v="0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x v="0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x v="0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x v="0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x v="0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x v="0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x v="0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x v="0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x v="0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x v="0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x v="1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x v="1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x v="1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x v="1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x v="1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x v="1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x v="1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x v="1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x v="1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x v="1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x v="1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x v="1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x v="1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x v="1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x v="1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x v="1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x v="1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x v="1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x v="1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x v="1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x v="1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x v="1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x v="1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x v="1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x v="1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x v="1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x v="1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x v="1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x v="1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x v="1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x v="1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x v="1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x v="1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x v="1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x v="1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x v="1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x v="1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x v="1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x v="1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x v="1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x v="0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x v="0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x v="0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x v="0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x v="0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x v="0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x v="0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x v="0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x v="0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x v="0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x v="0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x v="0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x v="0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x v="0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x v="0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x v="0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x v="0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x v="0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x v="0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x v="0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x v="0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x v="0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x v="0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x v="0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x v="0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x v="0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x v="0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x v="0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x v="0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x v="0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x v="0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x v="0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x v="0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x v="0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x v="0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x v="0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x v="0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x v="0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x v="0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x v="0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x v="0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x v="0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x v="0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x v="0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x v="0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x v="0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x v="0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x v="0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x v="0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x v="0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x v="0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x v="0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x v="0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x v="0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x v="0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x v="0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x v="0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x v="0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x v="0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x v="0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x v="1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x v="1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x v="1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x v="1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x v="1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x v="1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x v="1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x v="1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x v="1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x v="1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x v="1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x v="1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x v="1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x v="1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x v="1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x v="1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x v="1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x v="1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x v="1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x v="1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x v="1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x v="1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x v="1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x v="1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x v="1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x v="1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x v="1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x v="1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x v="1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x v="1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x v="1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x v="1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x v="1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x v="1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x v="1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x v="1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x v="1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x v="1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x v="1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x v="1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x v="1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x v="1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x v="1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x v="1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x v="1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x v="1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x v="1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x v="1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x v="1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x v="1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x v="1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x v="1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x v="1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x v="1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x v="1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x v="1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x v="1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x v="1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x v="1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x v="1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x v="1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x v="1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x v="1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x v="1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x v="1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x v="1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x v="1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x v="1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x v="1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x v="1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x v="1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x v="1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x v="1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x v="1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x v="1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x v="1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x v="1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x v="1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x v="1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x v="1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x v="0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x v="0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x v="0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x v="0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x v="0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x v="0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x v="0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x v="0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x v="0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x v="0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x v="0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x v="0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x v="0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x v="0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x v="0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x v="0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x v="0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x v="0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x v="0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x v="0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x v="1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x v="1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x v="1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x v="1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x v="1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x v="1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x v="1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x v="1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x v="1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x v="1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x v="1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x v="1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x v="1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x v="1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x v="1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x v="1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x v="1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x v="1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x v="1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x v="1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x v="0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x v="0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x v="0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x v="0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x v="0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x v="0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x v="0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x v="0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x v="0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x v="0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x v="0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x v="0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x v="0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x v="0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x v="0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x v="0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x v="0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x v="0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x v="0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x v="0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x v="0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x v="0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x v="0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x v="0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x v="0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x v="0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x v="0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x v="0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x v="0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x v="0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x v="0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x v="0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x v="0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x v="0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x v="0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x v="0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x v="0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x v="0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x v="0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x v="0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x v="0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x v="0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x v="0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x v="0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x v="0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x v="0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x v="0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x v="0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x v="0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x v="0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x v="0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x v="0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x v="0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x v="0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x v="0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x v="0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x v="0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x v="0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x v="0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x v="0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x v="0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x v="0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x v="0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x v="0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x v="0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x v="0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x v="0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x v="0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x v="0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x v="0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x v="0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x v="0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x v="0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x v="0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x v="0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x v="0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x v="0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x v="0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x v="0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x v="0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x v="0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x v="0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x v="0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x v="0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x v="0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x v="0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x v="0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x v="0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x v="0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x v="0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x v="1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x v="1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x v="1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x v="1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x v="1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x v="1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x v="1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x v="1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x v="1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x v="1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x v="1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x v="1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x v="1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x v="1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x v="1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x v="1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x v="1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x v="1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x v="1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x v="1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x v="1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x v="1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x v="1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x v="1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x v="1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x v="1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x v="1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x v="1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x v="1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x v="1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x v="1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x v="1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x v="1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x v="1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x v="1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x v="1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x v="1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x v="1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x v="1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x v="1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x v="1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x v="1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x v="1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x v="1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x v="1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x v="1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x v="1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x v="1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x v="1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x v="1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x v="1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x v="1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x v="1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x v="1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x v="1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x v="1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x v="1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x v="1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x v="1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x v="1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x v="1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x v="1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x v="1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x v="1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x v="1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x v="1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x v="1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x v="1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x v="1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x v="1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x v="1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x v="1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x v="1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x v="1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x v="1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x v="1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x v="1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x v="1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x v="1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x v="1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x v="1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x v="1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x v="1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x v="1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x v="1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x v="1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x v="1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x v="1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x v="1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x v="1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x v="1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x v="1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x v="1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x v="1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x v="1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x v="1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x v="0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x v="0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x v="0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x v="0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x v="0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x v="0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x v="0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x v="0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x v="0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x v="0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x v="0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x v="0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x v="0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x v="0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x v="0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x v="0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x v="0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x v="0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x v="0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x v="0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x v="0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x v="0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x v="0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x v="0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x v="0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x v="0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x v="0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x v="0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x v="0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x v="0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x v="0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x v="0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x v="0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x v="0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x v="0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x v="0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x v="0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x v="0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x v="0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x v="0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x v="0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x v="1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x v="1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x v="1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x v="1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x v="1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x v="1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x v="1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x v="1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x v="1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x v="1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x v="1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x v="1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x v="1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x v="1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x v="1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x v="1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x v="1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x v="1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x v="1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x v="1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x v="0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x v="0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x v="0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x v="0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x v="0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x v="0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x v="0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x v="0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x v="0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x v="0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x v="0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x v="0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x v="0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x v="0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x v="0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x v="0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x v="0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x v="0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x v="0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x v="0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x v="0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x v="0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x v="0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x v="0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x v="0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x v="0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x v="0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x v="0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x v="0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x v="0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x v="0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x v="0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x v="0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x v="0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x v="0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x v="0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x v="0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x v="0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x v="0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x v="0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x v="0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x v="0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x v="0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x v="0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x v="0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x v="0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x v="0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x v="0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x v="0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x v="0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x v="0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x v="0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x v="0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x v="0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x v="0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x v="0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x v="0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x v="0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x v="0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x v="0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x v="0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x v="0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x v="0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x v="0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x v="0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x v="0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x v="0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x v="0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x v="0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x v="0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x v="0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x v="0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x v="0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x v="0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x v="0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x v="0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x v="0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x v="0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x v="0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x v="0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x v="0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x v="0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x v="0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x v="0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x v="0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x v="0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x v="0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x v="0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x v="0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x v="0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x v="0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x v="0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x v="0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x v="0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x v="0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x v="0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x v="0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x v="0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x v="0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x v="0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x v="0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x v="0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x v="0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x v="0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x v="0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x v="0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x v="0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x v="0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x v="0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x v="0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x v="0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x v="0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x v="0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x v="0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x v="0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x v="0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x v="0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x v="0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x v="0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x v="0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x v="0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x v="0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x v="0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x v="0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x v="0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x v="0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x v="0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x v="0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x v="0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x v="0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x v="0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x v="0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x v="0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x v="0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x v="0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x v="0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x v="0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x v="0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x v="0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x v="0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x v="0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x v="0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x v="0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x v="0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x v="0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x v="0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x v="0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x v="0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x v="0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x v="0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x v="0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x v="0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x v="0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x v="0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x v="0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x v="0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x v="0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x v="0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x v="0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x v="0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x v="0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x v="0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x v="0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x v="0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x v="0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x v="0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x v="0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x v="0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x v="0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x v="0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x v="0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x v="0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x v="0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x v="0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x v="0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x v="0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x v="0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x v="0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x v="0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x v="0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x v="0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x v="0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x v="0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x v="0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x v="0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x v="0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x v="0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x v="0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x v="0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x v="0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x v="0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x v="0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x v="0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x v="0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x v="0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x v="0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x v="0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x v="0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x v="0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x v="0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x v="0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x v="0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x v="0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x v="0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x v="0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x v="0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x v="0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x v="0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x v="0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x v="0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x v="0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x v="0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x v="0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x v="0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x v="0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x v="0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x v="0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x v="0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x v="0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x v="0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x v="0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x v="0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x v="0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x v="0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x v="0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x v="0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x v="0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x v="0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x v="0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x v="0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x v="0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x v="0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x v="0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x v="0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x v="0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x v="0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x v="0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x v="0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x v="0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x v="0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x v="0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x v="0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x v="0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x v="0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x v="0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x v="0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x v="0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x v="0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x v="0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x v="0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x v="0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x v="0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x v="0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x v="0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x v="0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x v="0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x v="0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x v="0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x v="0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x v="0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x v="0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x v="0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x v="0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x v="0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x v="0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x v="0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x v="0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x v="0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x v="0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x v="0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x v="0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x v="0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x v="0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x v="0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x v="0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x v="0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x v="0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x v="0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x v="0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x v="0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x v="0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x v="0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x v="0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x v="0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x v="0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x v="0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x v="0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x v="0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x v="0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x v="0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x v="0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x v="0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x v="0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x v="0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x v="0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x v="0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x v="0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x v="0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x v="0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x v="0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x v="0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x v="0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x v="0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x v="0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x v="0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x v="0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x v="0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x v="0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x v="0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x v="0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x v="0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x v="0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x v="0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x v="0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x v="0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x v="0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x v="0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x v="0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x v="0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x v="0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x v="0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x v="0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x v="0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x v="0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x v="0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x v="0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x v="0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x v="0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x v="0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x v="0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x v="0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x v="0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x v="0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x v="0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x v="0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x v="0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x v="0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x v="0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x v="0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x v="0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x v="0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x v="0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x v="0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x v="0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x v="0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x v="0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x v="0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x v="0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x v="0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x v="0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x v="0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x v="0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x v="0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x v="0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x v="0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x v="0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x v="0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x v="0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x v="0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x v="0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x v="0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x v="0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x v="0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x v="0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x v="0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x v="0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x v="0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x v="0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x v="0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x v="0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x v="0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x v="0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x v="0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x v="0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x v="0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x v="0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x v="0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x v="0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x v="0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x v="0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x v="0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x v="0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x v="0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x v="0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x v="0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x v="0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x v="0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x v="0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x v="0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x v="0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x v="0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x v="0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x v="0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x v="0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x v="0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x v="0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x v="0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x v="0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x v="0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x v="0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x v="0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x v="0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x v="0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x v="0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x v="0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x v="0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x v="0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x v="0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x v="0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x v="0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x v="0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x v="0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x v="0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x v="0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x v="0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x v="0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x v="0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x v="0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x v="0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x v="0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x v="1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x v="1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x v="1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x v="1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x v="1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x v="1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x v="1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x v="1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x v="1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x v="1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x v="1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x v="1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x v="1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x v="1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x v="1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x v="1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x v="1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x v="1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x v="1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x v="1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x v="0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x v="0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x v="0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x v="0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x v="0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x v="0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x v="0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x v="0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x v="0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x v="0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x v="0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x v="0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x v="0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x v="0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x v="0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x v="0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x v="0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x v="0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x v="0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x v="0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x v="0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x v="0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x v="0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x v="0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x v="0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x v="0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x v="0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x v="0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x v="0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x v="0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x v="0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x v="0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x v="0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x v="0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x v="0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x v="0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x v="0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x v="0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x v="0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x v="0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x v="0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x v="0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x v="0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x v="0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x v="0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x v="0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x v="0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x v="0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x v="0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x v="0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x v="0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x v="0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x v="0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x v="0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x v="0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x v="0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x v="0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x v="0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x v="0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x v="0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x v="0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x v="0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x v="0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x v="0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x v="0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x v="0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x v="0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x v="0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x v="0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x v="0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x v="0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x v="0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x v="0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x v="0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x v="0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x v="0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x v="0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x v="0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x v="0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x v="0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x v="1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x v="1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x v="1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x v="1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x v="1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x v="1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x v="1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x v="1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x v="1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x v="1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x v="1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x v="1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x v="1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x v="1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x v="1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x v="1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x v="1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x v="1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x v="1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x v="1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x v="0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x v="0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x v="0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x v="0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x v="0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x v="0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x v="0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x v="0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x v="0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x v="0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x v="0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x v="0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x v="0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x v="0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x v="0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x v="0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x v="0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x v="0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x v="0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x v="0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x v="0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x v="0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x v="0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x v="0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x v="0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x v="0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x v="0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x v="0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x v="0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x v="0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x v="0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x v="0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x v="0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x v="0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x v="0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x v="0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x v="0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x v="0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x v="0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x v="0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x v="1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x v="1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x v="1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x v="1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x v="1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x v="1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x v="1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x v="1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x v="1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x v="1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x v="1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x v="1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x v="1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x v="1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x v="1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x v="1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x v="1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x v="1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x v="1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x v="1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x v="0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x v="0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x v="0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x v="0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x v="0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x v="0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x v="0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x v="0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x v="0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x v="0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x v="0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x v="0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x v="0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x v="0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x v="0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x v="0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x v="0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x v="0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x v="0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x v="0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x v="0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x v="0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x v="0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x v="0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x v="0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x v="0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x v="0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x v="0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x v="0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x v="0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x v="0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x v="0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x v="0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x v="1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x v="1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x v="1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x v="1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x v="1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x v="1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x v="1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x v="1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x v="1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x v="1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x v="1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x v="1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x v="1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x v="1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x v="1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x v="1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x v="1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x v="1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x v="1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x v="1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x v="1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x v="1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x v="1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x v="1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x v="1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x v="1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x v="1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x v="1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x v="1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x v="1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x v="1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x v="1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x v="1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x v="1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x v="1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x v="1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x v="1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x v="1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x v="1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x v="1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x v="1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x v="1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x v="1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x v="1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x v="1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x v="1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x v="1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x v="1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x v="1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x v="1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x v="1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x v="1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x v="1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x v="1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x v="1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x v="1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x v="1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x v="1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x v="1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x v="1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x v="1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x v="1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x v="1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x v="1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x v="1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x v="1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x v="1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x v="1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x v="1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x v="1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x v="1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x v="1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x v="1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x v="1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x v="1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x v="1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x v="1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x v="1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x v="1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x v="1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x v="1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x v="1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x v="1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x v="1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x v="1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x v="1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x v="1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x v="1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x v="1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x v="1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x v="1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x v="1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x v="1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x v="1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x v="1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x v="1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x v="1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x v="1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x v="1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x v="1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x v="1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x v="1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x v="1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x v="1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x v="1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x v="1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x v="1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x v="1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x v="1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x v="1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x v="1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x v="1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x v="1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x v="1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x v="1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x v="1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x v="1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x v="1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x v="1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x v="1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x v="1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x v="1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x v="1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x v="1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x v="1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x v="1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x v="1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x v="1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x v="1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x v="1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x v="1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x v="1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x v="1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x v="1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x v="1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x v="1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x v="1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x v="1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x v="1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x v="1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x v="1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x v="1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x v="1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x v="1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x v="1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x v="1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x v="1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x v="1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x v="1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x v="1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x v="1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x v="1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x v="1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x v="1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x v="1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x v="1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x v="1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x v="1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x v="1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x v="1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x v="1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x v="1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x v="1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x v="1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x v="1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x v="1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x v="1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x v="1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x v="1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x v="1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x v="1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x v="1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x v="1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x v="1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x v="1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x v="1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x v="1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x v="1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x v="1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x v="1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x v="1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x v="1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x v="1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x v="1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x v="1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x v="1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x v="1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x v="1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x v="1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x v="1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x v="1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x v="1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x v="1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x v="1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x v="1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x v="1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x v="1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x v="1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x v="1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x v="1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x v="1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x v="1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x v="1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x v="1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x v="1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x v="1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x v="1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x v="1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x v="1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x v="1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x v="1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x v="1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x v="1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x v="1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x v="1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x v="1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x v="1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x v="1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x v="1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x v="1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x v="1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x v="1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x v="1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x v="1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x v="1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x v="1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x v="1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x v="1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x v="1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x v="1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x v="1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x v="1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x v="1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x v="1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x v="1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x v="1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x v="1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x v="1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x v="1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x v="1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x v="1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x v="1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x v="1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x v="1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x v="1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x v="1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x v="1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x v="1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x v="1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x v="1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x v="1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x v="1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x v="1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x v="1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x v="1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x v="1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x v="1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x v="1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x v="1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x v="1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x v="1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x v="1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x v="1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x v="1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x v="1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x v="1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x v="1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x v="1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x v="1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x v="1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x v="1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x v="1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x v="1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x v="2"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5">
  <r>
    <s v="successful"/>
    <x v="0"/>
  </r>
  <r>
    <s v="successful"/>
    <x v="1"/>
  </r>
  <r>
    <s v="successful"/>
    <x v="2"/>
  </r>
  <r>
    <s v="successful"/>
    <x v="3"/>
  </r>
  <r>
    <s v="successful"/>
    <x v="4"/>
  </r>
  <r>
    <s v="successful"/>
    <x v="5"/>
  </r>
  <r>
    <s v="successful"/>
    <x v="6"/>
  </r>
  <r>
    <s v="successful"/>
    <x v="7"/>
  </r>
  <r>
    <s v="successful"/>
    <x v="8"/>
  </r>
  <r>
    <s v="successful"/>
    <x v="9"/>
  </r>
  <r>
    <s v="successful"/>
    <x v="10"/>
  </r>
  <r>
    <s v="successful"/>
    <x v="11"/>
  </r>
  <r>
    <s v="successful"/>
    <x v="12"/>
  </r>
  <r>
    <s v="successful"/>
    <x v="13"/>
  </r>
  <r>
    <s v="successful"/>
    <x v="14"/>
  </r>
  <r>
    <s v="successful"/>
    <x v="15"/>
  </r>
  <r>
    <s v="successful"/>
    <x v="16"/>
  </r>
  <r>
    <s v="successful"/>
    <x v="17"/>
  </r>
  <r>
    <s v="successful"/>
    <x v="18"/>
  </r>
  <r>
    <s v="successful"/>
    <x v="19"/>
  </r>
  <r>
    <s v="successful"/>
    <x v="20"/>
  </r>
  <r>
    <s v="successful"/>
    <x v="21"/>
  </r>
  <r>
    <s v="successful"/>
    <x v="22"/>
  </r>
  <r>
    <s v="successful"/>
    <x v="23"/>
  </r>
  <r>
    <s v="successful"/>
    <x v="24"/>
  </r>
  <r>
    <s v="successful"/>
    <x v="25"/>
  </r>
  <r>
    <s v="successful"/>
    <x v="10"/>
  </r>
  <r>
    <s v="successful"/>
    <x v="3"/>
  </r>
  <r>
    <s v="successful"/>
    <x v="26"/>
  </r>
  <r>
    <s v="successful"/>
    <x v="27"/>
  </r>
  <r>
    <s v="successful"/>
    <x v="28"/>
  </r>
  <r>
    <s v="successful"/>
    <x v="29"/>
  </r>
  <r>
    <s v="successful"/>
    <x v="30"/>
  </r>
  <r>
    <s v="successful"/>
    <x v="31"/>
  </r>
  <r>
    <s v="successful"/>
    <x v="32"/>
  </r>
  <r>
    <s v="successful"/>
    <x v="33"/>
  </r>
  <r>
    <s v="successful"/>
    <x v="34"/>
  </r>
  <r>
    <s v="successful"/>
    <x v="35"/>
  </r>
  <r>
    <s v="successful"/>
    <x v="36"/>
  </r>
  <r>
    <s v="successful"/>
    <x v="37"/>
  </r>
  <r>
    <s v="successful"/>
    <x v="38"/>
  </r>
  <r>
    <s v="successful"/>
    <x v="10"/>
  </r>
  <r>
    <s v="successful"/>
    <x v="39"/>
  </r>
  <r>
    <s v="successful"/>
    <x v="40"/>
  </r>
  <r>
    <s v="successful"/>
    <x v="41"/>
  </r>
  <r>
    <s v="successful"/>
    <x v="42"/>
  </r>
  <r>
    <s v="successful"/>
    <x v="43"/>
  </r>
  <r>
    <s v="successful"/>
    <x v="16"/>
  </r>
  <r>
    <s v="successful"/>
    <x v="44"/>
  </r>
  <r>
    <s v="successful"/>
    <x v="45"/>
  </r>
  <r>
    <s v="successful"/>
    <x v="19"/>
  </r>
  <r>
    <s v="successful"/>
    <x v="46"/>
  </r>
  <r>
    <s v="successful"/>
    <x v="47"/>
  </r>
  <r>
    <s v="successful"/>
    <x v="27"/>
  </r>
  <r>
    <s v="successful"/>
    <x v="47"/>
  </r>
  <r>
    <s v="successful"/>
    <x v="48"/>
  </r>
  <r>
    <s v="successful"/>
    <x v="49"/>
  </r>
  <r>
    <s v="successful"/>
    <x v="50"/>
  </r>
  <r>
    <s v="successful"/>
    <x v="11"/>
  </r>
  <r>
    <s v="successful"/>
    <x v="51"/>
  </r>
  <r>
    <s v="successful"/>
    <x v="52"/>
  </r>
  <r>
    <s v="successful"/>
    <x v="23"/>
  </r>
  <r>
    <s v="successful"/>
    <x v="53"/>
  </r>
  <r>
    <s v="successful"/>
    <x v="31"/>
  </r>
  <r>
    <s v="successful"/>
    <x v="54"/>
  </r>
  <r>
    <s v="successful"/>
    <x v="7"/>
  </r>
  <r>
    <s v="successful"/>
    <x v="55"/>
  </r>
  <r>
    <s v="successful"/>
    <x v="9"/>
  </r>
  <r>
    <s v="successful"/>
    <x v="17"/>
  </r>
  <r>
    <s v="successful"/>
    <x v="56"/>
  </r>
  <r>
    <s v="successful"/>
    <x v="57"/>
  </r>
  <r>
    <s v="successful"/>
    <x v="58"/>
  </r>
  <r>
    <s v="successful"/>
    <x v="14"/>
  </r>
  <r>
    <s v="successful"/>
    <x v="59"/>
  </r>
  <r>
    <s v="successful"/>
    <x v="60"/>
  </r>
  <r>
    <s v="successful"/>
    <x v="5"/>
  </r>
  <r>
    <s v="successful"/>
    <x v="41"/>
  </r>
  <r>
    <s v="successful"/>
    <x v="55"/>
  </r>
  <r>
    <s v="successful"/>
    <x v="2"/>
  </r>
  <r>
    <s v="successful"/>
    <x v="14"/>
  </r>
  <r>
    <s v="successful"/>
    <x v="5"/>
  </r>
  <r>
    <s v="successful"/>
    <x v="33"/>
  </r>
  <r>
    <s v="successful"/>
    <x v="61"/>
  </r>
  <r>
    <s v="successful"/>
    <x v="62"/>
  </r>
  <r>
    <s v="successful"/>
    <x v="63"/>
  </r>
  <r>
    <s v="successful"/>
    <x v="64"/>
  </r>
  <r>
    <s v="successful"/>
    <x v="57"/>
  </r>
  <r>
    <s v="successful"/>
    <x v="20"/>
  </r>
  <r>
    <s v="successful"/>
    <x v="65"/>
  </r>
  <r>
    <s v="successful"/>
    <x v="66"/>
  </r>
  <r>
    <s v="successful"/>
    <x v="38"/>
  </r>
  <r>
    <s v="successful"/>
    <x v="67"/>
  </r>
  <r>
    <s v="successful"/>
    <x v="68"/>
  </r>
  <r>
    <s v="successful"/>
    <x v="41"/>
  </r>
  <r>
    <s v="successful"/>
    <x v="8"/>
  </r>
  <r>
    <s v="successful"/>
    <x v="64"/>
  </r>
  <r>
    <s v="successful"/>
    <x v="69"/>
  </r>
  <r>
    <s v="successful"/>
    <x v="22"/>
  </r>
  <r>
    <s v="successful"/>
    <x v="65"/>
  </r>
  <r>
    <s v="successful"/>
    <x v="70"/>
  </r>
  <r>
    <s v="successful"/>
    <x v="55"/>
  </r>
  <r>
    <s v="successful"/>
    <x v="2"/>
  </r>
  <r>
    <s v="successful"/>
    <x v="71"/>
  </r>
  <r>
    <s v="successful"/>
    <x v="72"/>
  </r>
  <r>
    <s v="successful"/>
    <x v="73"/>
  </r>
  <r>
    <s v="successful"/>
    <x v="65"/>
  </r>
  <r>
    <s v="successful"/>
    <x v="74"/>
  </r>
  <r>
    <s v="successful"/>
    <x v="50"/>
  </r>
  <r>
    <s v="successful"/>
    <x v="5"/>
  </r>
  <r>
    <s v="successful"/>
    <x v="5"/>
  </r>
  <r>
    <s v="successful"/>
    <x v="55"/>
  </r>
  <r>
    <s v="successful"/>
    <x v="28"/>
  </r>
  <r>
    <s v="successful"/>
    <x v="75"/>
  </r>
  <r>
    <s v="successful"/>
    <x v="76"/>
  </r>
  <r>
    <s v="successful"/>
    <x v="2"/>
  </r>
  <r>
    <s v="successful"/>
    <x v="19"/>
  </r>
  <r>
    <s v="successful"/>
    <x v="7"/>
  </r>
  <r>
    <s v="successful"/>
    <x v="74"/>
  </r>
  <r>
    <s v="successful"/>
    <x v="70"/>
  </r>
  <r>
    <s v="successful"/>
    <x v="77"/>
  </r>
  <r>
    <s v="successful"/>
    <x v="78"/>
  </r>
  <r>
    <s v="successful"/>
    <x v="79"/>
  </r>
  <r>
    <s v="successful"/>
    <x v="80"/>
  </r>
  <r>
    <s v="successful"/>
    <x v="81"/>
  </r>
  <r>
    <s v="successful"/>
    <x v="82"/>
  </r>
  <r>
    <s v="successful"/>
    <x v="83"/>
  </r>
  <r>
    <s v="successful"/>
    <x v="84"/>
  </r>
  <r>
    <s v="successful"/>
    <x v="85"/>
  </r>
  <r>
    <s v="successful"/>
    <x v="86"/>
  </r>
  <r>
    <s v="successful"/>
    <x v="87"/>
  </r>
  <r>
    <s v="successful"/>
    <x v="88"/>
  </r>
  <r>
    <s v="successful"/>
    <x v="89"/>
  </r>
  <r>
    <s v="successful"/>
    <x v="52"/>
  </r>
  <r>
    <s v="successful"/>
    <x v="63"/>
  </r>
  <r>
    <s v="successful"/>
    <x v="90"/>
  </r>
  <r>
    <s v="successful"/>
    <x v="91"/>
  </r>
  <r>
    <s v="successful"/>
    <x v="92"/>
  </r>
  <r>
    <s v="successful"/>
    <x v="93"/>
  </r>
  <r>
    <s v="successful"/>
    <x v="94"/>
  </r>
  <r>
    <s v="successful"/>
    <x v="95"/>
  </r>
  <r>
    <s v="successful"/>
    <x v="96"/>
  </r>
  <r>
    <s v="successful"/>
    <x v="97"/>
  </r>
  <r>
    <s v="successful"/>
    <x v="98"/>
  </r>
  <r>
    <s v="successful"/>
    <x v="99"/>
  </r>
  <r>
    <s v="successful"/>
    <x v="100"/>
  </r>
  <r>
    <s v="successful"/>
    <x v="6"/>
  </r>
  <r>
    <s v="successful"/>
    <x v="17"/>
  </r>
  <r>
    <s v="successful"/>
    <x v="101"/>
  </r>
  <r>
    <s v="successful"/>
    <x v="102"/>
  </r>
  <r>
    <s v="successful"/>
    <x v="103"/>
  </r>
  <r>
    <s v="successful"/>
    <x v="42"/>
  </r>
  <r>
    <s v="successful"/>
    <x v="104"/>
  </r>
  <r>
    <s v="successful"/>
    <x v="71"/>
  </r>
  <r>
    <s v="successful"/>
    <x v="105"/>
  </r>
  <r>
    <s v="successful"/>
    <x v="106"/>
  </r>
  <r>
    <s v="successful"/>
    <x v="107"/>
  </r>
  <r>
    <s v="successful"/>
    <x v="85"/>
  </r>
  <r>
    <s v="successful"/>
    <x v="108"/>
  </r>
  <r>
    <s v="successful"/>
    <x v="109"/>
  </r>
  <r>
    <s v="successful"/>
    <x v="110"/>
  </r>
  <r>
    <s v="successful"/>
    <x v="111"/>
  </r>
  <r>
    <s v="successful"/>
    <x v="1"/>
  </r>
  <r>
    <s v="successful"/>
    <x v="112"/>
  </r>
  <r>
    <s v="successful"/>
    <x v="80"/>
  </r>
  <r>
    <s v="successful"/>
    <x v="113"/>
  </r>
  <r>
    <s v="successful"/>
    <x v="114"/>
  </r>
  <r>
    <s v="successful"/>
    <x v="115"/>
  </r>
  <r>
    <s v="successful"/>
    <x v="116"/>
  </r>
  <r>
    <s v="successful"/>
    <x v="117"/>
  </r>
  <r>
    <s v="successful"/>
    <x v="118"/>
  </r>
  <r>
    <s v="successful"/>
    <x v="119"/>
  </r>
  <r>
    <s v="successful"/>
    <x v="120"/>
  </r>
  <r>
    <s v="successful"/>
    <x v="121"/>
  </r>
  <r>
    <s v="successful"/>
    <x v="122"/>
  </r>
  <r>
    <s v="successful"/>
    <x v="123"/>
  </r>
  <r>
    <s v="successful"/>
    <x v="124"/>
  </r>
  <r>
    <s v="successful"/>
    <x v="125"/>
  </r>
  <r>
    <s v="successful"/>
    <x v="126"/>
  </r>
  <r>
    <s v="successful"/>
    <x v="127"/>
  </r>
  <r>
    <s v="successful"/>
    <x v="128"/>
  </r>
  <r>
    <s v="successful"/>
    <x v="129"/>
  </r>
  <r>
    <s v="successful"/>
    <x v="130"/>
  </r>
  <r>
    <s v="successful"/>
    <x v="52"/>
  </r>
  <r>
    <s v="successful"/>
    <x v="131"/>
  </r>
  <r>
    <s v="successful"/>
    <x v="132"/>
  </r>
  <r>
    <s v="successful"/>
    <x v="133"/>
  </r>
  <r>
    <s v="successful"/>
    <x v="134"/>
  </r>
  <r>
    <s v="successful"/>
    <x v="135"/>
  </r>
  <r>
    <s v="successful"/>
    <x v="80"/>
  </r>
  <r>
    <s v="successful"/>
    <x v="136"/>
  </r>
  <r>
    <s v="successful"/>
    <x v="17"/>
  </r>
  <r>
    <s v="successful"/>
    <x v="3"/>
  </r>
  <r>
    <s v="successful"/>
    <x v="86"/>
  </r>
  <r>
    <s v="successful"/>
    <x v="137"/>
  </r>
  <r>
    <s v="successful"/>
    <x v="138"/>
  </r>
  <r>
    <s v="successful"/>
    <x v="139"/>
  </r>
  <r>
    <s v="successful"/>
    <x v="140"/>
  </r>
  <r>
    <s v="successful"/>
    <x v="141"/>
  </r>
  <r>
    <s v="successful"/>
    <x v="4"/>
  </r>
  <r>
    <s v="successful"/>
    <x v="13"/>
  </r>
  <r>
    <s v="successful"/>
    <x v="140"/>
  </r>
  <r>
    <s v="successful"/>
    <x v="142"/>
  </r>
  <r>
    <s v="successful"/>
    <x v="143"/>
  </r>
  <r>
    <s v="successful"/>
    <x v="6"/>
  </r>
  <r>
    <s v="successful"/>
    <x v="131"/>
  </r>
  <r>
    <s v="successful"/>
    <x v="144"/>
  </r>
  <r>
    <s v="successful"/>
    <x v="145"/>
  </r>
  <r>
    <s v="successful"/>
    <x v="69"/>
  </r>
  <r>
    <s v="successful"/>
    <x v="146"/>
  </r>
  <r>
    <s v="successful"/>
    <x v="147"/>
  </r>
  <r>
    <s v="successful"/>
    <x v="148"/>
  </r>
  <r>
    <s v="successful"/>
    <x v="149"/>
  </r>
  <r>
    <s v="successful"/>
    <x v="150"/>
  </r>
  <r>
    <s v="successful"/>
    <x v="151"/>
  </r>
  <r>
    <s v="successful"/>
    <x v="50"/>
  </r>
  <r>
    <s v="successful"/>
    <x v="134"/>
  </r>
  <r>
    <s v="successful"/>
    <x v="121"/>
  </r>
  <r>
    <s v="successful"/>
    <x v="152"/>
  </r>
  <r>
    <s v="successful"/>
    <x v="153"/>
  </r>
  <r>
    <s v="successful"/>
    <x v="30"/>
  </r>
  <r>
    <s v="successful"/>
    <x v="154"/>
  </r>
  <r>
    <s v="successful"/>
    <x v="155"/>
  </r>
  <r>
    <s v="successful"/>
    <x v="156"/>
  </r>
  <r>
    <s v="successful"/>
    <x v="157"/>
  </r>
  <r>
    <s v="successful"/>
    <x v="158"/>
  </r>
  <r>
    <s v="successful"/>
    <x v="112"/>
  </r>
  <r>
    <s v="successful"/>
    <x v="91"/>
  </r>
  <r>
    <s v="successful"/>
    <x v="159"/>
  </r>
  <r>
    <s v="successful"/>
    <x v="46"/>
  </r>
  <r>
    <s v="successful"/>
    <x v="147"/>
  </r>
  <r>
    <s v="successful"/>
    <x v="160"/>
  </r>
  <r>
    <s v="successful"/>
    <x v="161"/>
  </r>
  <r>
    <s v="successful"/>
    <x v="162"/>
  </r>
  <r>
    <s v="successful"/>
    <x v="163"/>
  </r>
  <r>
    <s v="successful"/>
    <x v="60"/>
  </r>
  <r>
    <s v="successful"/>
    <x v="101"/>
  </r>
  <r>
    <s v="successful"/>
    <x v="164"/>
  </r>
  <r>
    <s v="successful"/>
    <x v="165"/>
  </r>
  <r>
    <s v="successful"/>
    <x v="166"/>
  </r>
  <r>
    <s v="successful"/>
    <x v="167"/>
  </r>
  <r>
    <s v="successful"/>
    <x v="45"/>
  </r>
  <r>
    <s v="successful"/>
    <x v="168"/>
  </r>
  <r>
    <s v="successful"/>
    <x v="48"/>
  </r>
  <r>
    <s v="successful"/>
    <x v="55"/>
  </r>
  <r>
    <s v="successful"/>
    <x v="106"/>
  </r>
  <r>
    <s v="successful"/>
    <x v="71"/>
  </r>
  <r>
    <s v="successful"/>
    <x v="169"/>
  </r>
  <r>
    <s v="successful"/>
    <x v="46"/>
  </r>
  <r>
    <s v="successful"/>
    <x v="170"/>
  </r>
  <r>
    <s v="successful"/>
    <x v="147"/>
  </r>
  <r>
    <s v="successful"/>
    <x v="68"/>
  </r>
  <r>
    <s v="successful"/>
    <x v="171"/>
  </r>
  <r>
    <s v="successful"/>
    <x v="172"/>
  </r>
  <r>
    <s v="successful"/>
    <x v="30"/>
  </r>
  <r>
    <s v="successful"/>
    <x v="49"/>
  </r>
  <r>
    <s v="successful"/>
    <x v="25"/>
  </r>
  <r>
    <s v="successful"/>
    <x v="53"/>
  </r>
  <r>
    <s v="successful"/>
    <x v="173"/>
  </r>
  <r>
    <s v="successful"/>
    <x v="174"/>
  </r>
  <r>
    <s v="successful"/>
    <x v="175"/>
  </r>
  <r>
    <s v="successful"/>
    <x v="72"/>
  </r>
  <r>
    <s v="successful"/>
    <x v="130"/>
  </r>
  <r>
    <s v="successful"/>
    <x v="19"/>
  </r>
  <r>
    <s v="successful"/>
    <x v="53"/>
  </r>
  <r>
    <s v="successful"/>
    <x v="176"/>
  </r>
  <r>
    <s v="successful"/>
    <x v="177"/>
  </r>
  <r>
    <s v="successful"/>
    <x v="62"/>
  </r>
  <r>
    <s v="successful"/>
    <x v="178"/>
  </r>
  <r>
    <s v="successful"/>
    <x v="26"/>
  </r>
  <r>
    <s v="successful"/>
    <x v="179"/>
  </r>
  <r>
    <s v="successful"/>
    <x v="25"/>
  </r>
  <r>
    <s v="successful"/>
    <x v="180"/>
  </r>
  <r>
    <s v="successful"/>
    <x v="181"/>
  </r>
  <r>
    <s v="successful"/>
    <x v="182"/>
  </r>
  <r>
    <s v="successful"/>
    <x v="123"/>
  </r>
  <r>
    <s v="successful"/>
    <x v="183"/>
  </r>
  <r>
    <s v="successful"/>
    <x v="184"/>
  </r>
  <r>
    <s v="successful"/>
    <x v="185"/>
  </r>
  <r>
    <s v="successful"/>
    <x v="186"/>
  </r>
  <r>
    <s v="successful"/>
    <x v="187"/>
  </r>
  <r>
    <s v="successful"/>
    <x v="85"/>
  </r>
  <r>
    <s v="successful"/>
    <x v="188"/>
  </r>
  <r>
    <s v="successful"/>
    <x v="68"/>
  </r>
  <r>
    <s v="successful"/>
    <x v="16"/>
  </r>
  <r>
    <s v="successful"/>
    <x v="189"/>
  </r>
  <r>
    <s v="successful"/>
    <x v="155"/>
  </r>
  <r>
    <s v="successful"/>
    <x v="2"/>
  </r>
  <r>
    <s v="successful"/>
    <x v="19"/>
  </r>
  <r>
    <s v="successful"/>
    <x v="44"/>
  </r>
  <r>
    <s v="successful"/>
    <x v="41"/>
  </r>
  <r>
    <s v="successful"/>
    <x v="63"/>
  </r>
  <r>
    <s v="successful"/>
    <x v="190"/>
  </r>
  <r>
    <s v="successful"/>
    <x v="155"/>
  </r>
  <r>
    <s v="successful"/>
    <x v="191"/>
  </r>
  <r>
    <s v="successful"/>
    <x v="192"/>
  </r>
  <r>
    <s v="successful"/>
    <x v="64"/>
  </r>
  <r>
    <s v="successful"/>
    <x v="20"/>
  </r>
  <r>
    <s v="successful"/>
    <x v="47"/>
  </r>
  <r>
    <s v="successful"/>
    <x v="193"/>
  </r>
  <r>
    <s v="successful"/>
    <x v="188"/>
  </r>
  <r>
    <s v="successful"/>
    <x v="69"/>
  </r>
  <r>
    <s v="successful"/>
    <x v="66"/>
  </r>
  <r>
    <s v="successful"/>
    <x v="152"/>
  </r>
  <r>
    <s v="successful"/>
    <x v="82"/>
  </r>
  <r>
    <s v="successful"/>
    <x v="194"/>
  </r>
  <r>
    <s v="successful"/>
    <x v="8"/>
  </r>
  <r>
    <s v="successful"/>
    <x v="23"/>
  </r>
  <r>
    <s v="successful"/>
    <x v="140"/>
  </r>
  <r>
    <s v="successful"/>
    <x v="195"/>
  </r>
  <r>
    <s v="successful"/>
    <x v="59"/>
  </r>
  <r>
    <s v="successful"/>
    <x v="60"/>
  </r>
  <r>
    <s v="successful"/>
    <x v="152"/>
  </r>
  <r>
    <s v="successful"/>
    <x v="196"/>
  </r>
  <r>
    <s v="successful"/>
    <x v="57"/>
  </r>
  <r>
    <s v="successful"/>
    <x v="53"/>
  </r>
  <r>
    <s v="successful"/>
    <x v="197"/>
  </r>
  <r>
    <s v="successful"/>
    <x v="70"/>
  </r>
  <r>
    <s v="successful"/>
    <x v="197"/>
  </r>
  <r>
    <s v="successful"/>
    <x v="65"/>
  </r>
  <r>
    <s v="successful"/>
    <x v="9"/>
  </r>
  <r>
    <s v="successful"/>
    <x v="198"/>
  </r>
  <r>
    <s v="successful"/>
    <x v="199"/>
  </r>
  <r>
    <s v="successful"/>
    <x v="200"/>
  </r>
  <r>
    <s v="successful"/>
    <x v="201"/>
  </r>
  <r>
    <s v="successful"/>
    <x v="202"/>
  </r>
  <r>
    <s v="successful"/>
    <x v="177"/>
  </r>
  <r>
    <s v="successful"/>
    <x v="74"/>
  </r>
  <r>
    <s v="successful"/>
    <x v="57"/>
  </r>
  <r>
    <s v="successful"/>
    <x v="74"/>
  </r>
  <r>
    <s v="successful"/>
    <x v="131"/>
  </r>
  <r>
    <s v="successful"/>
    <x v="53"/>
  </r>
  <r>
    <s v="successful"/>
    <x v="203"/>
  </r>
  <r>
    <s v="successful"/>
    <x v="33"/>
  </r>
  <r>
    <s v="successful"/>
    <x v="204"/>
  </r>
  <r>
    <s v="successful"/>
    <x v="205"/>
  </r>
  <r>
    <s v="successful"/>
    <x v="206"/>
  </r>
  <r>
    <s v="successful"/>
    <x v="45"/>
  </r>
  <r>
    <s v="successful"/>
    <x v="207"/>
  </r>
  <r>
    <s v="successful"/>
    <x v="208"/>
  </r>
  <r>
    <s v="successful"/>
    <x v="64"/>
  </r>
  <r>
    <s v="successful"/>
    <x v="14"/>
  </r>
  <r>
    <s v="successful"/>
    <x v="46"/>
  </r>
  <r>
    <s v="successful"/>
    <x v="209"/>
  </r>
  <r>
    <s v="successful"/>
    <x v="61"/>
  </r>
  <r>
    <s v="successful"/>
    <x v="210"/>
  </r>
  <r>
    <s v="successful"/>
    <x v="211"/>
  </r>
  <r>
    <s v="successful"/>
    <x v="2"/>
  </r>
  <r>
    <s v="successful"/>
    <x v="175"/>
  </r>
  <r>
    <s v="successful"/>
    <x v="194"/>
  </r>
  <r>
    <s v="successful"/>
    <x v="138"/>
  </r>
  <r>
    <s v="successful"/>
    <x v="212"/>
  </r>
  <r>
    <s v="successful"/>
    <x v="26"/>
  </r>
  <r>
    <s v="successful"/>
    <x v="62"/>
  </r>
  <r>
    <s v="successful"/>
    <x v="39"/>
  </r>
  <r>
    <s v="successful"/>
    <x v="7"/>
  </r>
  <r>
    <s v="successful"/>
    <x v="185"/>
  </r>
  <r>
    <s v="successful"/>
    <x v="52"/>
  </r>
  <r>
    <s v="successful"/>
    <x v="52"/>
  </r>
  <r>
    <s v="successful"/>
    <x v="14"/>
  </r>
  <r>
    <s v="successful"/>
    <x v="213"/>
  </r>
  <r>
    <s v="successful"/>
    <x v="10"/>
  </r>
  <r>
    <s v="successful"/>
    <x v="214"/>
  </r>
  <r>
    <s v="successful"/>
    <x v="23"/>
  </r>
  <r>
    <s v="successful"/>
    <x v="41"/>
  </r>
  <r>
    <s v="successful"/>
    <x v="85"/>
  </r>
  <r>
    <s v="successful"/>
    <x v="132"/>
  </r>
  <r>
    <s v="successful"/>
    <x v="164"/>
  </r>
  <r>
    <s v="successful"/>
    <x v="155"/>
  </r>
  <r>
    <s v="successful"/>
    <x v="34"/>
  </r>
  <r>
    <s v="successful"/>
    <x v="215"/>
  </r>
  <r>
    <s v="successful"/>
    <x v="197"/>
  </r>
  <r>
    <s v="successful"/>
    <x v="85"/>
  </r>
  <r>
    <s v="successful"/>
    <x v="203"/>
  </r>
  <r>
    <s v="successful"/>
    <x v="55"/>
  </r>
  <r>
    <s v="successful"/>
    <x v="72"/>
  </r>
  <r>
    <s v="successful"/>
    <x v="32"/>
  </r>
  <r>
    <s v="successful"/>
    <x v="19"/>
  </r>
  <r>
    <s v="successful"/>
    <x v="59"/>
  </r>
  <r>
    <s v="successful"/>
    <x v="10"/>
  </r>
  <r>
    <s v="successful"/>
    <x v="207"/>
  </r>
  <r>
    <s v="successful"/>
    <x v="74"/>
  </r>
  <r>
    <s v="successful"/>
    <x v="20"/>
  </r>
  <r>
    <s v="successful"/>
    <x v="25"/>
  </r>
  <r>
    <s v="successful"/>
    <x v="2"/>
  </r>
  <r>
    <s v="successful"/>
    <x v="73"/>
  </r>
  <r>
    <s v="successful"/>
    <x v="60"/>
  </r>
  <r>
    <s v="successful"/>
    <x v="34"/>
  </r>
  <r>
    <s v="successful"/>
    <x v="57"/>
  </r>
  <r>
    <s v="successful"/>
    <x v="69"/>
  </r>
  <r>
    <s v="successful"/>
    <x v="25"/>
  </r>
  <r>
    <s v="successful"/>
    <x v="216"/>
  </r>
  <r>
    <s v="successful"/>
    <x v="120"/>
  </r>
  <r>
    <s v="successful"/>
    <x v="65"/>
  </r>
  <r>
    <s v="successful"/>
    <x v="58"/>
  </r>
  <r>
    <s v="successful"/>
    <x v="28"/>
  </r>
  <r>
    <s v="successful"/>
    <x v="183"/>
  </r>
  <r>
    <s v="successful"/>
    <x v="217"/>
  </r>
  <r>
    <s v="successful"/>
    <x v="26"/>
  </r>
  <r>
    <s v="successful"/>
    <x v="45"/>
  </r>
  <r>
    <s v="successful"/>
    <x v="33"/>
  </r>
  <r>
    <s v="successful"/>
    <x v="66"/>
  </r>
  <r>
    <s v="successful"/>
    <x v="13"/>
  </r>
  <r>
    <s v="successful"/>
    <x v="11"/>
  </r>
  <r>
    <s v="successful"/>
    <x v="44"/>
  </r>
  <r>
    <s v="successful"/>
    <x v="59"/>
  </r>
  <r>
    <s v="successful"/>
    <x v="218"/>
  </r>
  <r>
    <s v="successful"/>
    <x v="26"/>
  </r>
  <r>
    <s v="successful"/>
    <x v="7"/>
  </r>
  <r>
    <s v="successful"/>
    <x v="68"/>
  </r>
  <r>
    <s v="successful"/>
    <x v="47"/>
  </r>
  <r>
    <s v="successful"/>
    <x v="74"/>
  </r>
  <r>
    <s v="successful"/>
    <x v="8"/>
  </r>
  <r>
    <s v="successful"/>
    <x v="51"/>
  </r>
  <r>
    <s v="successful"/>
    <x v="83"/>
  </r>
  <r>
    <s v="successful"/>
    <x v="33"/>
  </r>
  <r>
    <s v="successful"/>
    <x v="68"/>
  </r>
  <r>
    <s v="successful"/>
    <x v="219"/>
  </r>
  <r>
    <s v="successful"/>
    <x v="23"/>
  </r>
  <r>
    <s v="successful"/>
    <x v="10"/>
  </r>
  <r>
    <s v="successful"/>
    <x v="25"/>
  </r>
  <r>
    <s v="successful"/>
    <x v="44"/>
  </r>
  <r>
    <s v="successful"/>
    <x v="76"/>
  </r>
  <r>
    <s v="successful"/>
    <x v="50"/>
  </r>
  <r>
    <s v="successful"/>
    <x v="51"/>
  </r>
  <r>
    <s v="successful"/>
    <x v="218"/>
  </r>
  <r>
    <s v="successful"/>
    <x v="207"/>
  </r>
  <r>
    <s v="successful"/>
    <x v="72"/>
  </r>
  <r>
    <s v="successful"/>
    <x v="220"/>
  </r>
  <r>
    <s v="successful"/>
    <x v="44"/>
  </r>
  <r>
    <s v="successful"/>
    <x v="38"/>
  </r>
  <r>
    <s v="successful"/>
    <x v="58"/>
  </r>
  <r>
    <s v="successful"/>
    <x v="9"/>
  </r>
  <r>
    <s v="successful"/>
    <x v="221"/>
  </r>
  <r>
    <s v="successful"/>
    <x v="14"/>
  </r>
  <r>
    <s v="successful"/>
    <x v="11"/>
  </r>
  <r>
    <s v="successful"/>
    <x v="222"/>
  </r>
  <r>
    <s v="successful"/>
    <x v="67"/>
  </r>
  <r>
    <s v="successful"/>
    <x v="85"/>
  </r>
  <r>
    <s v="successful"/>
    <x v="42"/>
  </r>
  <r>
    <s v="successful"/>
    <x v="83"/>
  </r>
  <r>
    <s v="successful"/>
    <x v="223"/>
  </r>
  <r>
    <s v="successful"/>
    <x v="214"/>
  </r>
  <r>
    <s v="successful"/>
    <x v="70"/>
  </r>
  <r>
    <s v="successful"/>
    <x v="224"/>
  </r>
  <r>
    <s v="successful"/>
    <x v="170"/>
  </r>
  <r>
    <s v="successful"/>
    <x v="225"/>
  </r>
  <r>
    <s v="successful"/>
    <x v="5"/>
  </r>
  <r>
    <s v="successful"/>
    <x v="29"/>
  </r>
  <r>
    <s v="successful"/>
    <x v="38"/>
  </r>
  <r>
    <s v="successful"/>
    <x v="226"/>
  </r>
  <r>
    <s v="successful"/>
    <x v="173"/>
  </r>
  <r>
    <s v="successful"/>
    <x v="16"/>
  </r>
  <r>
    <s v="successful"/>
    <x v="85"/>
  </r>
  <r>
    <s v="successful"/>
    <x v="73"/>
  </r>
  <r>
    <s v="successful"/>
    <x v="227"/>
  </r>
  <r>
    <s v="successful"/>
    <x v="5"/>
  </r>
  <r>
    <s v="successful"/>
    <x v="33"/>
  </r>
  <r>
    <s v="successful"/>
    <x v="54"/>
  </r>
  <r>
    <s v="successful"/>
    <x v="228"/>
  </r>
  <r>
    <s v="successful"/>
    <x v="15"/>
  </r>
  <r>
    <s v="successful"/>
    <x v="195"/>
  </r>
  <r>
    <s v="successful"/>
    <x v="229"/>
  </r>
  <r>
    <s v="successful"/>
    <x v="132"/>
  </r>
  <r>
    <s v="successful"/>
    <x v="122"/>
  </r>
  <r>
    <s v="successful"/>
    <x v="42"/>
  </r>
  <r>
    <s v="successful"/>
    <x v="230"/>
  </r>
  <r>
    <s v="successful"/>
    <x v="231"/>
  </r>
  <r>
    <s v="successful"/>
    <x v="102"/>
  </r>
  <r>
    <s v="successful"/>
    <x v="232"/>
  </r>
  <r>
    <s v="successful"/>
    <x v="233"/>
  </r>
  <r>
    <s v="successful"/>
    <x v="170"/>
  </r>
  <r>
    <s v="successful"/>
    <x v="207"/>
  </r>
  <r>
    <s v="successful"/>
    <x v="83"/>
  </r>
  <r>
    <s v="successful"/>
    <x v="74"/>
  </r>
  <r>
    <s v="successful"/>
    <x v="234"/>
  </r>
  <r>
    <s v="successful"/>
    <x v="228"/>
  </r>
  <r>
    <s v="successful"/>
    <x v="235"/>
  </r>
  <r>
    <s v="successful"/>
    <x v="64"/>
  </r>
  <r>
    <s v="successful"/>
    <x v="42"/>
  </r>
  <r>
    <s v="successful"/>
    <x v="195"/>
  </r>
  <r>
    <s v="successful"/>
    <x v="236"/>
  </r>
  <r>
    <s v="successful"/>
    <x v="102"/>
  </r>
  <r>
    <s v="successful"/>
    <x v="237"/>
  </r>
  <r>
    <s v="successful"/>
    <x v="16"/>
  </r>
  <r>
    <s v="successful"/>
    <x v="238"/>
  </r>
  <r>
    <s v="successful"/>
    <x v="48"/>
  </r>
  <r>
    <s v="successful"/>
    <x v="62"/>
  </r>
  <r>
    <s v="successful"/>
    <x v="51"/>
  </r>
  <r>
    <s v="successful"/>
    <x v="41"/>
  </r>
  <r>
    <s v="successful"/>
    <x v="239"/>
  </r>
  <r>
    <s v="successful"/>
    <x v="240"/>
  </r>
  <r>
    <s v="successful"/>
    <x v="241"/>
  </r>
  <r>
    <s v="successful"/>
    <x v="242"/>
  </r>
  <r>
    <s v="successful"/>
    <x v="90"/>
  </r>
  <r>
    <s v="successful"/>
    <x v="147"/>
  </r>
  <r>
    <s v="successful"/>
    <x v="172"/>
  </r>
  <r>
    <s v="successful"/>
    <x v="243"/>
  </r>
  <r>
    <s v="successful"/>
    <x v="102"/>
  </r>
  <r>
    <s v="successful"/>
    <x v="189"/>
  </r>
  <r>
    <s v="successful"/>
    <x v="21"/>
  </r>
  <r>
    <s v="successful"/>
    <x v="7"/>
  </r>
  <r>
    <s v="successful"/>
    <x v="85"/>
  </r>
  <r>
    <s v="successful"/>
    <x v="58"/>
  </r>
  <r>
    <s v="successful"/>
    <x v="233"/>
  </r>
  <r>
    <s v="successful"/>
    <x v="11"/>
  </r>
  <r>
    <s v="successful"/>
    <x v="67"/>
  </r>
  <r>
    <s v="successful"/>
    <x v="243"/>
  </r>
  <r>
    <s v="successful"/>
    <x v="244"/>
  </r>
  <r>
    <s v="successful"/>
    <x v="174"/>
  </r>
  <r>
    <s v="successful"/>
    <x v="52"/>
  </r>
  <r>
    <s v="successful"/>
    <x v="20"/>
  </r>
  <r>
    <s v="successful"/>
    <x v="245"/>
  </r>
  <r>
    <s v="successful"/>
    <x v="137"/>
  </r>
  <r>
    <s v="successful"/>
    <x v="246"/>
  </r>
  <r>
    <s v="successful"/>
    <x v="30"/>
  </r>
  <r>
    <s v="successful"/>
    <x v="35"/>
  </r>
  <r>
    <s v="successful"/>
    <x v="211"/>
  </r>
  <r>
    <s v="successful"/>
    <x v="243"/>
  </r>
  <r>
    <s v="successful"/>
    <x v="247"/>
  </r>
  <r>
    <s v="successful"/>
    <x v="248"/>
  </r>
  <r>
    <s v="successful"/>
    <x v="43"/>
  </r>
  <r>
    <s v="successful"/>
    <x v="57"/>
  </r>
  <r>
    <s v="successful"/>
    <x v="152"/>
  </r>
  <r>
    <s v="successful"/>
    <x v="123"/>
  </r>
  <r>
    <s v="successful"/>
    <x v="197"/>
  </r>
  <r>
    <s v="successful"/>
    <x v="75"/>
  </r>
  <r>
    <s v="successful"/>
    <x v="249"/>
  </r>
  <r>
    <s v="successful"/>
    <x v="132"/>
  </r>
  <r>
    <s v="successful"/>
    <x v="233"/>
  </r>
  <r>
    <s v="successful"/>
    <x v="250"/>
  </r>
  <r>
    <s v="successful"/>
    <x v="233"/>
  </r>
  <r>
    <s v="successful"/>
    <x v="251"/>
  </r>
  <r>
    <s v="successful"/>
    <x v="252"/>
  </r>
  <r>
    <s v="successful"/>
    <x v="253"/>
  </r>
  <r>
    <s v="successful"/>
    <x v="254"/>
  </r>
  <r>
    <s v="successful"/>
    <x v="83"/>
  </r>
  <r>
    <s v="successful"/>
    <x v="132"/>
  </r>
  <r>
    <s v="successful"/>
    <x v="47"/>
  </r>
  <r>
    <s v="successful"/>
    <x v="203"/>
  </r>
  <r>
    <s v="successful"/>
    <x v="14"/>
  </r>
  <r>
    <s v="successful"/>
    <x v="69"/>
  </r>
  <r>
    <s v="successful"/>
    <x v="36"/>
  </r>
  <r>
    <s v="successful"/>
    <x v="123"/>
  </r>
  <r>
    <s v="successful"/>
    <x v="170"/>
  </r>
  <r>
    <s v="successful"/>
    <x v="0"/>
  </r>
  <r>
    <s v="successful"/>
    <x v="181"/>
  </r>
  <r>
    <s v="successful"/>
    <x v="39"/>
  </r>
  <r>
    <s v="successful"/>
    <x v="152"/>
  </r>
  <r>
    <s v="successful"/>
    <x v="33"/>
  </r>
  <r>
    <s v="successful"/>
    <x v="218"/>
  </r>
  <r>
    <s v="successful"/>
    <x v="255"/>
  </r>
  <r>
    <s v="successful"/>
    <x v="256"/>
  </r>
  <r>
    <s v="successful"/>
    <x v="32"/>
  </r>
  <r>
    <s v="successful"/>
    <x v="257"/>
  </r>
  <r>
    <s v="successful"/>
    <x v="223"/>
  </r>
  <r>
    <s v="successful"/>
    <x v="133"/>
  </r>
  <r>
    <s v="successful"/>
    <x v="194"/>
  </r>
  <r>
    <s v="successful"/>
    <x v="132"/>
  </r>
  <r>
    <s v="successful"/>
    <x v="206"/>
  </r>
  <r>
    <s v="successful"/>
    <x v="19"/>
  </r>
  <r>
    <s v="successful"/>
    <x v="152"/>
  </r>
  <r>
    <s v="successful"/>
    <x v="258"/>
  </r>
  <r>
    <s v="successful"/>
    <x v="9"/>
  </r>
  <r>
    <s v="successful"/>
    <x v="20"/>
  </r>
  <r>
    <s v="successful"/>
    <x v="42"/>
  </r>
  <r>
    <s v="successful"/>
    <x v="47"/>
  </r>
  <r>
    <s v="successful"/>
    <x v="48"/>
  </r>
  <r>
    <s v="successful"/>
    <x v="259"/>
  </r>
  <r>
    <s v="successful"/>
    <x v="47"/>
  </r>
  <r>
    <s v="successful"/>
    <x v="138"/>
  </r>
  <r>
    <s v="successful"/>
    <x v="19"/>
  </r>
  <r>
    <s v="successful"/>
    <x v="31"/>
  </r>
  <r>
    <s v="successful"/>
    <x v="23"/>
  </r>
  <r>
    <s v="successful"/>
    <x v="136"/>
  </r>
  <r>
    <s v="successful"/>
    <x v="51"/>
  </r>
  <r>
    <s v="successful"/>
    <x v="58"/>
  </r>
  <r>
    <s v="successful"/>
    <x v="54"/>
  </r>
  <r>
    <s v="successful"/>
    <x v="60"/>
  </r>
  <r>
    <s v="successful"/>
    <x v="123"/>
  </r>
  <r>
    <s v="successful"/>
    <x v="52"/>
  </r>
  <r>
    <s v="successful"/>
    <x v="213"/>
  </r>
  <r>
    <s v="successful"/>
    <x v="63"/>
  </r>
  <r>
    <s v="successful"/>
    <x v="175"/>
  </r>
  <r>
    <s v="successful"/>
    <x v="152"/>
  </r>
  <r>
    <s v="successful"/>
    <x v="55"/>
  </r>
  <r>
    <s v="successful"/>
    <x v="260"/>
  </r>
  <r>
    <s v="successful"/>
    <x v="76"/>
  </r>
  <r>
    <s v="successful"/>
    <x v="138"/>
  </r>
  <r>
    <s v="successful"/>
    <x v="261"/>
  </r>
  <r>
    <s v="successful"/>
    <x v="259"/>
  </r>
  <r>
    <s v="successful"/>
    <x v="31"/>
  </r>
  <r>
    <s v="successful"/>
    <x v="262"/>
  </r>
  <r>
    <s v="successful"/>
    <x v="45"/>
  </r>
  <r>
    <s v="successful"/>
    <x v="71"/>
  </r>
  <r>
    <s v="successful"/>
    <x v="72"/>
  </r>
  <r>
    <s v="successful"/>
    <x v="10"/>
  </r>
  <r>
    <s v="successful"/>
    <x v="75"/>
  </r>
  <r>
    <s v="successful"/>
    <x v="263"/>
  </r>
  <r>
    <s v="successful"/>
    <x v="20"/>
  </r>
  <r>
    <s v="successful"/>
    <x v="264"/>
  </r>
  <r>
    <s v="successful"/>
    <x v="265"/>
  </r>
  <r>
    <s v="successful"/>
    <x v="266"/>
  </r>
  <r>
    <s v="successful"/>
    <x v="267"/>
  </r>
  <r>
    <s v="successful"/>
    <x v="217"/>
  </r>
  <r>
    <s v="successful"/>
    <x v="45"/>
  </r>
  <r>
    <s v="successful"/>
    <x v="268"/>
  </r>
  <r>
    <s v="successful"/>
    <x v="9"/>
  </r>
  <r>
    <s v="successful"/>
    <x v="16"/>
  </r>
  <r>
    <s v="successful"/>
    <x v="38"/>
  </r>
  <r>
    <s v="successful"/>
    <x v="47"/>
  </r>
  <r>
    <s v="successful"/>
    <x v="36"/>
  </r>
  <r>
    <s v="successful"/>
    <x v="251"/>
  </r>
  <r>
    <s v="successful"/>
    <x v="119"/>
  </r>
  <r>
    <s v="successful"/>
    <x v="152"/>
  </r>
  <r>
    <s v="successful"/>
    <x v="173"/>
  </r>
  <r>
    <s v="successful"/>
    <x v="269"/>
  </r>
  <r>
    <s v="successful"/>
    <x v="264"/>
  </r>
  <r>
    <s v="successful"/>
    <x v="188"/>
  </r>
  <r>
    <s v="successful"/>
    <x v="270"/>
  </r>
  <r>
    <s v="successful"/>
    <x v="271"/>
  </r>
  <r>
    <s v="successful"/>
    <x v="258"/>
  </r>
  <r>
    <s v="successful"/>
    <x v="169"/>
  </r>
  <r>
    <s v="successful"/>
    <x v="25"/>
  </r>
  <r>
    <s v="successful"/>
    <x v="76"/>
  </r>
  <r>
    <s v="successful"/>
    <x v="272"/>
  </r>
  <r>
    <s v="successful"/>
    <x v="69"/>
  </r>
  <r>
    <s v="successful"/>
    <x v="10"/>
  </r>
  <r>
    <s v="successful"/>
    <x v="62"/>
  </r>
  <r>
    <s v="successful"/>
    <x v="193"/>
  </r>
  <r>
    <s v="successful"/>
    <x v="47"/>
  </r>
  <r>
    <s v="successful"/>
    <x v="57"/>
  </r>
  <r>
    <s v="successful"/>
    <x v="131"/>
  </r>
  <r>
    <s v="successful"/>
    <x v="188"/>
  </r>
  <r>
    <s v="successful"/>
    <x v="140"/>
  </r>
  <r>
    <s v="successful"/>
    <x v="71"/>
  </r>
  <r>
    <s v="successful"/>
    <x v="183"/>
  </r>
  <r>
    <s v="successful"/>
    <x v="69"/>
  </r>
  <r>
    <s v="successful"/>
    <x v="273"/>
  </r>
  <r>
    <s v="successful"/>
    <x v="106"/>
  </r>
  <r>
    <s v="successful"/>
    <x v="36"/>
  </r>
  <r>
    <s v="successful"/>
    <x v="148"/>
  </r>
  <r>
    <s v="successful"/>
    <x v="3"/>
  </r>
  <r>
    <s v="successful"/>
    <x v="20"/>
  </r>
  <r>
    <s v="successful"/>
    <x v="274"/>
  </r>
  <r>
    <s v="successful"/>
    <x v="275"/>
  </r>
  <r>
    <s v="successful"/>
    <x v="276"/>
  </r>
  <r>
    <s v="successful"/>
    <x v="277"/>
  </r>
  <r>
    <s v="successful"/>
    <x v="278"/>
  </r>
  <r>
    <s v="successful"/>
    <x v="279"/>
  </r>
  <r>
    <s v="successful"/>
    <x v="75"/>
  </r>
  <r>
    <s v="successful"/>
    <x v="280"/>
  </r>
  <r>
    <s v="successful"/>
    <x v="281"/>
  </r>
  <r>
    <s v="successful"/>
    <x v="5"/>
  </r>
  <r>
    <s v="successful"/>
    <x v="228"/>
  </r>
  <r>
    <s v="successful"/>
    <x v="282"/>
  </r>
  <r>
    <s v="successful"/>
    <x v="283"/>
  </r>
  <r>
    <s v="successful"/>
    <x v="284"/>
  </r>
  <r>
    <s v="successful"/>
    <x v="285"/>
  </r>
  <r>
    <s v="successful"/>
    <x v="26"/>
  </r>
  <r>
    <s v="successful"/>
    <x v="286"/>
  </r>
  <r>
    <s v="successful"/>
    <x v="287"/>
  </r>
  <r>
    <s v="successful"/>
    <x v="288"/>
  </r>
  <r>
    <s v="successful"/>
    <x v="26"/>
  </r>
  <r>
    <s v="successful"/>
    <x v="289"/>
  </r>
  <r>
    <s v="successful"/>
    <x v="290"/>
  </r>
  <r>
    <s v="successful"/>
    <x v="68"/>
  </r>
  <r>
    <s v="successful"/>
    <x v="51"/>
  </r>
  <r>
    <s v="successful"/>
    <x v="235"/>
  </r>
  <r>
    <s v="successful"/>
    <x v="184"/>
  </r>
  <r>
    <s v="successful"/>
    <x v="291"/>
  </r>
  <r>
    <s v="successful"/>
    <x v="181"/>
  </r>
  <r>
    <s v="successful"/>
    <x v="292"/>
  </r>
  <r>
    <s v="successful"/>
    <x v="293"/>
  </r>
  <r>
    <s v="successful"/>
    <x v="253"/>
  </r>
  <r>
    <s v="successful"/>
    <x v="150"/>
  </r>
  <r>
    <s v="successful"/>
    <x v="294"/>
  </r>
  <r>
    <s v="successful"/>
    <x v="295"/>
  </r>
  <r>
    <s v="successful"/>
    <x v="153"/>
  </r>
  <r>
    <s v="successful"/>
    <x v="98"/>
  </r>
  <r>
    <s v="successful"/>
    <x v="147"/>
  </r>
  <r>
    <s v="successful"/>
    <x v="87"/>
  </r>
  <r>
    <s v="successful"/>
    <x v="296"/>
  </r>
  <r>
    <s v="successful"/>
    <x v="190"/>
  </r>
  <r>
    <s v="successful"/>
    <x v="33"/>
  </r>
  <r>
    <s v="successful"/>
    <x v="211"/>
  </r>
  <r>
    <s v="successful"/>
    <x v="297"/>
  </r>
  <r>
    <s v="successful"/>
    <x v="16"/>
  </r>
  <r>
    <s v="successful"/>
    <x v="298"/>
  </r>
  <r>
    <s v="successful"/>
    <x v="233"/>
  </r>
  <r>
    <s v="successful"/>
    <x v="299"/>
  </r>
  <r>
    <s v="successful"/>
    <x v="188"/>
  </r>
  <r>
    <s v="successful"/>
    <x v="300"/>
  </r>
  <r>
    <s v="successful"/>
    <x v="301"/>
  </r>
  <r>
    <s v="successful"/>
    <x v="284"/>
  </r>
  <r>
    <s v="successful"/>
    <x v="215"/>
  </r>
  <r>
    <s v="successful"/>
    <x v="302"/>
  </r>
  <r>
    <s v="successful"/>
    <x v="303"/>
  </r>
  <r>
    <s v="successful"/>
    <x v="67"/>
  </r>
  <r>
    <s v="successful"/>
    <x v="4"/>
  </r>
  <r>
    <s v="successful"/>
    <x v="15"/>
  </r>
  <r>
    <s v="successful"/>
    <x v="66"/>
  </r>
  <r>
    <s v="successful"/>
    <x v="58"/>
  </r>
  <r>
    <s v="successful"/>
    <x v="195"/>
  </r>
  <r>
    <s v="successful"/>
    <x v="16"/>
  </r>
  <r>
    <s v="successful"/>
    <x v="34"/>
  </r>
  <r>
    <s v="successful"/>
    <x v="266"/>
  </r>
  <r>
    <s v="successful"/>
    <x v="219"/>
  </r>
  <r>
    <s v="successful"/>
    <x v="23"/>
  </r>
  <r>
    <s v="successful"/>
    <x v="304"/>
  </r>
  <r>
    <s v="successful"/>
    <x v="272"/>
  </r>
  <r>
    <s v="successful"/>
    <x v="74"/>
  </r>
  <r>
    <s v="successful"/>
    <x v="220"/>
  </r>
  <r>
    <s v="successful"/>
    <x v="55"/>
  </r>
  <r>
    <s v="successful"/>
    <x v="89"/>
  </r>
  <r>
    <s v="successful"/>
    <x v="305"/>
  </r>
  <r>
    <s v="successful"/>
    <x v="306"/>
  </r>
  <r>
    <s v="successful"/>
    <x v="140"/>
  </r>
  <r>
    <s v="successful"/>
    <x v="74"/>
  </r>
  <r>
    <s v="successful"/>
    <x v="23"/>
  </r>
  <r>
    <s v="successful"/>
    <x v="57"/>
  </r>
  <r>
    <s v="successful"/>
    <x v="77"/>
  </r>
  <r>
    <s v="successful"/>
    <x v="71"/>
  </r>
  <r>
    <s v="successful"/>
    <x v="59"/>
  </r>
  <r>
    <s v="successful"/>
    <x v="20"/>
  </r>
  <r>
    <s v="successful"/>
    <x v="193"/>
  </r>
  <r>
    <s v="successful"/>
    <x v="52"/>
  </r>
  <r>
    <s v="successful"/>
    <x v="44"/>
  </r>
  <r>
    <s v="successful"/>
    <x v="96"/>
  </r>
  <r>
    <s v="successful"/>
    <x v="131"/>
  </r>
  <r>
    <s v="successful"/>
    <x v="139"/>
  </r>
  <r>
    <s v="successful"/>
    <x v="173"/>
  </r>
  <r>
    <s v="successful"/>
    <x v="5"/>
  </r>
  <r>
    <s v="successful"/>
    <x v="6"/>
  </r>
  <r>
    <s v="successful"/>
    <x v="58"/>
  </r>
  <r>
    <s v="successful"/>
    <x v="77"/>
  </r>
  <r>
    <s v="successful"/>
    <x v="45"/>
  </r>
  <r>
    <s v="successful"/>
    <x v="41"/>
  </r>
  <r>
    <s v="successful"/>
    <x v="74"/>
  </r>
  <r>
    <s v="successful"/>
    <x v="10"/>
  </r>
  <r>
    <s v="successful"/>
    <x v="57"/>
  </r>
  <r>
    <s v="successful"/>
    <x v="55"/>
  </r>
  <r>
    <s v="successful"/>
    <x v="33"/>
  </r>
  <r>
    <s v="successful"/>
    <x v="77"/>
  </r>
  <r>
    <s v="successful"/>
    <x v="120"/>
  </r>
  <r>
    <s v="successful"/>
    <x v="73"/>
  </r>
  <r>
    <s v="successful"/>
    <x v="174"/>
  </r>
  <r>
    <s v="successful"/>
    <x v="67"/>
  </r>
  <r>
    <s v="successful"/>
    <x v="217"/>
  </r>
  <r>
    <s v="successful"/>
    <x v="75"/>
  </r>
  <r>
    <s v="successful"/>
    <x v="58"/>
  </r>
  <r>
    <s v="successful"/>
    <x v="9"/>
  </r>
  <r>
    <s v="successful"/>
    <x v="16"/>
  </r>
  <r>
    <s v="successful"/>
    <x v="119"/>
  </r>
  <r>
    <s v="successful"/>
    <x v="69"/>
  </r>
  <r>
    <s v="successful"/>
    <x v="53"/>
  </r>
  <r>
    <s v="successful"/>
    <x v="53"/>
  </r>
  <r>
    <s v="successful"/>
    <x v="160"/>
  </r>
  <r>
    <s v="successful"/>
    <x v="307"/>
  </r>
  <r>
    <s v="successful"/>
    <x v="43"/>
  </r>
  <r>
    <s v="successful"/>
    <x v="17"/>
  </r>
  <r>
    <s v="successful"/>
    <x v="21"/>
  </r>
  <r>
    <s v="successful"/>
    <x v="85"/>
  </r>
  <r>
    <s v="successful"/>
    <x v="58"/>
  </r>
  <r>
    <s v="successful"/>
    <x v="30"/>
  </r>
  <r>
    <s v="successful"/>
    <x v="271"/>
  </r>
  <r>
    <s v="successful"/>
    <x v="15"/>
  </r>
  <r>
    <s v="successful"/>
    <x v="131"/>
  </r>
  <r>
    <s v="successful"/>
    <x v="294"/>
  </r>
  <r>
    <s v="successful"/>
    <x v="47"/>
  </r>
  <r>
    <s v="successful"/>
    <x v="23"/>
  </r>
  <r>
    <s v="successful"/>
    <x v="89"/>
  </r>
  <r>
    <s v="successful"/>
    <x v="72"/>
  </r>
  <r>
    <s v="successful"/>
    <x v="197"/>
  </r>
  <r>
    <s v="successful"/>
    <x v="106"/>
  </r>
  <r>
    <s v="successful"/>
    <x v="69"/>
  </r>
  <r>
    <s v="successful"/>
    <x v="259"/>
  </r>
  <r>
    <s v="successful"/>
    <x v="259"/>
  </r>
  <r>
    <s v="successful"/>
    <x v="72"/>
  </r>
  <r>
    <s v="successful"/>
    <x v="66"/>
  </r>
  <r>
    <s v="successful"/>
    <x v="20"/>
  </r>
  <r>
    <s v="successful"/>
    <x v="47"/>
  </r>
  <r>
    <s v="successful"/>
    <x v="69"/>
  </r>
  <r>
    <s v="successful"/>
    <x v="186"/>
  </r>
  <r>
    <s v="successful"/>
    <x v="16"/>
  </r>
  <r>
    <s v="successful"/>
    <x v="30"/>
  </r>
  <r>
    <s v="successful"/>
    <x v="307"/>
  </r>
  <r>
    <s v="successful"/>
    <x v="170"/>
  </r>
  <r>
    <s v="successful"/>
    <x v="308"/>
  </r>
  <r>
    <s v="successful"/>
    <x v="122"/>
  </r>
  <r>
    <s v="successful"/>
    <x v="309"/>
  </r>
  <r>
    <s v="successful"/>
    <x v="42"/>
  </r>
  <r>
    <s v="successful"/>
    <x v="217"/>
  </r>
  <r>
    <s v="successful"/>
    <x v="2"/>
  </r>
  <r>
    <s v="successful"/>
    <x v="217"/>
  </r>
  <r>
    <s v="successful"/>
    <x v="304"/>
  </r>
  <r>
    <s v="successful"/>
    <x v="138"/>
  </r>
  <r>
    <s v="successful"/>
    <x v="25"/>
  </r>
  <r>
    <s v="successful"/>
    <x v="74"/>
  </r>
  <r>
    <s v="successful"/>
    <x v="72"/>
  </r>
  <r>
    <s v="successful"/>
    <x v="310"/>
  </r>
  <r>
    <s v="successful"/>
    <x v="311"/>
  </r>
  <r>
    <s v="successful"/>
    <x v="20"/>
  </r>
  <r>
    <s v="successful"/>
    <x v="105"/>
  </r>
  <r>
    <s v="successful"/>
    <x v="7"/>
  </r>
  <r>
    <s v="successful"/>
    <x v="220"/>
  </r>
  <r>
    <s v="successful"/>
    <x v="51"/>
  </r>
  <r>
    <s v="successful"/>
    <x v="222"/>
  </r>
  <r>
    <s v="successful"/>
    <x v="123"/>
  </r>
  <r>
    <s v="successful"/>
    <x v="44"/>
  </r>
  <r>
    <s v="successful"/>
    <x v="83"/>
  </r>
  <r>
    <s v="successful"/>
    <x v="53"/>
  </r>
  <r>
    <s v="successful"/>
    <x v="51"/>
  </r>
  <r>
    <s v="successful"/>
    <x v="312"/>
  </r>
  <r>
    <s v="successful"/>
    <x v="25"/>
  </r>
  <r>
    <s v="successful"/>
    <x v="9"/>
  </r>
  <r>
    <s v="successful"/>
    <x v="20"/>
  </r>
  <r>
    <s v="successful"/>
    <x v="217"/>
  </r>
  <r>
    <s v="successful"/>
    <x v="220"/>
  </r>
  <r>
    <s v="successful"/>
    <x v="155"/>
  </r>
  <r>
    <s v="successful"/>
    <x v="195"/>
  </r>
  <r>
    <s v="successful"/>
    <x v="33"/>
  </r>
  <r>
    <s v="successful"/>
    <x v="43"/>
  </r>
  <r>
    <s v="successful"/>
    <x v="62"/>
  </r>
  <r>
    <s v="successful"/>
    <x v="222"/>
  </r>
  <r>
    <s v="successful"/>
    <x v="64"/>
  </r>
  <r>
    <s v="successful"/>
    <x v="169"/>
  </r>
  <r>
    <s v="successful"/>
    <x v="9"/>
  </r>
  <r>
    <s v="successful"/>
    <x v="10"/>
  </r>
  <r>
    <s v="successful"/>
    <x v="313"/>
  </r>
  <r>
    <s v="successful"/>
    <x v="44"/>
  </r>
  <r>
    <s v="successful"/>
    <x v="54"/>
  </r>
  <r>
    <s v="successful"/>
    <x v="22"/>
  </r>
  <r>
    <s v="successful"/>
    <x v="112"/>
  </r>
  <r>
    <s v="successful"/>
    <x v="55"/>
  </r>
  <r>
    <s v="successful"/>
    <x v="122"/>
  </r>
  <r>
    <s v="successful"/>
    <x v="25"/>
  </r>
  <r>
    <s v="successful"/>
    <x v="49"/>
  </r>
  <r>
    <s v="successful"/>
    <x v="248"/>
  </r>
  <r>
    <s v="successful"/>
    <x v="44"/>
  </r>
  <r>
    <s v="successful"/>
    <x v="19"/>
  </r>
  <r>
    <s v="successful"/>
    <x v="175"/>
  </r>
  <r>
    <s v="successful"/>
    <x v="66"/>
  </r>
  <r>
    <s v="successful"/>
    <x v="10"/>
  </r>
  <r>
    <s v="successful"/>
    <x v="16"/>
  </r>
  <r>
    <s v="successful"/>
    <x v="75"/>
  </r>
  <r>
    <s v="successful"/>
    <x v="58"/>
  </r>
  <r>
    <s v="successful"/>
    <x v="55"/>
  </r>
  <r>
    <s v="successful"/>
    <x v="203"/>
  </r>
  <r>
    <s v="successful"/>
    <x v="60"/>
  </r>
  <r>
    <s v="successful"/>
    <x v="22"/>
  </r>
  <r>
    <s v="successful"/>
    <x v="30"/>
  </r>
  <r>
    <s v="successful"/>
    <x v="34"/>
  </r>
  <r>
    <s v="successful"/>
    <x v="314"/>
  </r>
  <r>
    <s v="successful"/>
    <x v="138"/>
  </r>
  <r>
    <s v="successful"/>
    <x v="55"/>
  </r>
  <r>
    <s v="successful"/>
    <x v="43"/>
  </r>
  <r>
    <s v="successful"/>
    <x v="9"/>
  </r>
  <r>
    <s v="successful"/>
    <x v="5"/>
  </r>
  <r>
    <s v="successful"/>
    <x v="62"/>
  </r>
  <r>
    <s v="successful"/>
    <x v="246"/>
  </r>
  <r>
    <s v="successful"/>
    <x v="64"/>
  </r>
  <r>
    <s v="successful"/>
    <x v="259"/>
  </r>
  <r>
    <s v="successful"/>
    <x v="218"/>
  </r>
  <r>
    <s v="successful"/>
    <x v="44"/>
  </r>
  <r>
    <s v="successful"/>
    <x v="31"/>
  </r>
  <r>
    <s v="successful"/>
    <x v="62"/>
  </r>
  <r>
    <s v="successful"/>
    <x v="51"/>
  </r>
  <r>
    <s v="successful"/>
    <x v="47"/>
  </r>
  <r>
    <s v="successful"/>
    <x v="307"/>
  </r>
  <r>
    <s v="successful"/>
    <x v="220"/>
  </r>
  <r>
    <s v="successful"/>
    <x v="69"/>
  </r>
  <r>
    <s v="successful"/>
    <x v="11"/>
  </r>
  <r>
    <s v="successful"/>
    <x v="55"/>
  </r>
  <r>
    <s v="successful"/>
    <x v="123"/>
  </r>
  <r>
    <s v="successful"/>
    <x v="134"/>
  </r>
  <r>
    <s v="successful"/>
    <x v="215"/>
  </r>
  <r>
    <s v="successful"/>
    <x v="89"/>
  </r>
  <r>
    <s v="successful"/>
    <x v="123"/>
  </r>
  <r>
    <s v="successful"/>
    <x v="98"/>
  </r>
  <r>
    <s v="successful"/>
    <x v="60"/>
  </r>
  <r>
    <s v="successful"/>
    <x v="315"/>
  </r>
  <r>
    <s v="successful"/>
    <x v="83"/>
  </r>
  <r>
    <s v="successful"/>
    <x v="152"/>
  </r>
  <r>
    <s v="successful"/>
    <x v="316"/>
  </r>
  <r>
    <s v="successful"/>
    <x v="187"/>
  </r>
  <r>
    <s v="successful"/>
    <x v="317"/>
  </r>
  <r>
    <s v="successful"/>
    <x v="318"/>
  </r>
  <r>
    <s v="successful"/>
    <x v="319"/>
  </r>
  <r>
    <s v="successful"/>
    <x v="16"/>
  </r>
  <r>
    <s v="successful"/>
    <x v="23"/>
  </r>
  <r>
    <s v="successful"/>
    <x v="320"/>
  </r>
  <r>
    <s v="successful"/>
    <x v="321"/>
  </r>
  <r>
    <s v="successful"/>
    <x v="322"/>
  </r>
  <r>
    <s v="successful"/>
    <x v="323"/>
  </r>
  <r>
    <s v="successful"/>
    <x v="324"/>
  </r>
  <r>
    <s v="successful"/>
    <x v="267"/>
  </r>
  <r>
    <s v="successful"/>
    <x v="109"/>
  </r>
  <r>
    <s v="successful"/>
    <x v="116"/>
  </r>
  <r>
    <s v="successful"/>
    <x v="325"/>
  </r>
  <r>
    <s v="successful"/>
    <x v="326"/>
  </r>
  <r>
    <s v="successful"/>
    <x v="327"/>
  </r>
  <r>
    <s v="successful"/>
    <x v="328"/>
  </r>
  <r>
    <s v="successful"/>
    <x v="51"/>
  </r>
  <r>
    <s v="successful"/>
    <x v="329"/>
  </r>
  <r>
    <s v="successful"/>
    <x v="330"/>
  </r>
  <r>
    <s v="successful"/>
    <x v="219"/>
  </r>
  <r>
    <s v="successful"/>
    <x v="331"/>
  </r>
  <r>
    <s v="successful"/>
    <x v="243"/>
  </r>
  <r>
    <s v="successful"/>
    <x v="332"/>
  </r>
  <r>
    <s v="successful"/>
    <x v="291"/>
  </r>
  <r>
    <s v="successful"/>
    <x v="333"/>
  </r>
  <r>
    <s v="successful"/>
    <x v="334"/>
  </r>
  <r>
    <s v="successful"/>
    <x v="335"/>
  </r>
  <r>
    <s v="successful"/>
    <x v="336"/>
  </r>
  <r>
    <s v="successful"/>
    <x v="136"/>
  </r>
  <r>
    <s v="successful"/>
    <x v="337"/>
  </r>
  <r>
    <s v="successful"/>
    <x v="338"/>
  </r>
  <r>
    <s v="successful"/>
    <x v="35"/>
  </r>
  <r>
    <s v="successful"/>
    <x v="339"/>
  </r>
  <r>
    <s v="successful"/>
    <x v="340"/>
  </r>
  <r>
    <s v="successful"/>
    <x v="341"/>
  </r>
  <r>
    <s v="successful"/>
    <x v="342"/>
  </r>
  <r>
    <s v="successful"/>
    <x v="343"/>
  </r>
  <r>
    <s v="successful"/>
    <x v="344"/>
  </r>
  <r>
    <s v="successful"/>
    <x v="345"/>
  </r>
  <r>
    <s v="successful"/>
    <x v="57"/>
  </r>
  <r>
    <s v="successful"/>
    <x v="168"/>
  </r>
  <r>
    <s v="successful"/>
    <x v="248"/>
  </r>
  <r>
    <s v="successful"/>
    <x v="165"/>
  </r>
  <r>
    <s v="successful"/>
    <x v="78"/>
  </r>
  <r>
    <s v="successful"/>
    <x v="14"/>
  </r>
  <r>
    <s v="successful"/>
    <x v="346"/>
  </r>
  <r>
    <s v="successful"/>
    <x v="347"/>
  </r>
  <r>
    <s v="successful"/>
    <x v="348"/>
  </r>
  <r>
    <s v="successful"/>
    <x v="246"/>
  </r>
  <r>
    <s v="successful"/>
    <x v="349"/>
  </r>
  <r>
    <s v="successful"/>
    <x v="350"/>
  </r>
  <r>
    <s v="successful"/>
    <x v="351"/>
  </r>
  <r>
    <s v="successful"/>
    <x v="352"/>
  </r>
  <r>
    <s v="successful"/>
    <x v="353"/>
  </r>
  <r>
    <s v="successful"/>
    <x v="354"/>
  </r>
  <r>
    <s v="successful"/>
    <x v="355"/>
  </r>
  <r>
    <s v="successful"/>
    <x v="231"/>
  </r>
  <r>
    <s v="successful"/>
    <x v="187"/>
  </r>
  <r>
    <s v="successful"/>
    <x v="156"/>
  </r>
  <r>
    <s v="successful"/>
    <x v="356"/>
  </r>
  <r>
    <s v="successful"/>
    <x v="203"/>
  </r>
  <r>
    <s v="successful"/>
    <x v="357"/>
  </r>
  <r>
    <s v="successful"/>
    <x v="358"/>
  </r>
  <r>
    <s v="successful"/>
    <x v="359"/>
  </r>
  <r>
    <s v="successful"/>
    <x v="1"/>
  </r>
  <r>
    <s v="successful"/>
    <x v="214"/>
  </r>
  <r>
    <s v="successful"/>
    <x v="360"/>
  </r>
  <r>
    <s v="successful"/>
    <x v="249"/>
  </r>
  <r>
    <s v="successful"/>
    <x v="361"/>
  </r>
  <r>
    <s v="successful"/>
    <x v="140"/>
  </r>
  <r>
    <s v="successful"/>
    <x v="249"/>
  </r>
  <r>
    <s v="successful"/>
    <x v="362"/>
  </r>
  <r>
    <s v="successful"/>
    <x v="363"/>
  </r>
  <r>
    <s v="successful"/>
    <x v="364"/>
  </r>
  <r>
    <s v="successful"/>
    <x v="365"/>
  </r>
  <r>
    <s v="successful"/>
    <x v="159"/>
  </r>
  <r>
    <s v="successful"/>
    <x v="189"/>
  </r>
  <r>
    <s v="successful"/>
    <x v="138"/>
  </r>
  <r>
    <s v="successful"/>
    <x v="211"/>
  </r>
  <r>
    <s v="successful"/>
    <x v="180"/>
  </r>
  <r>
    <s v="successful"/>
    <x v="366"/>
  </r>
  <r>
    <s v="successful"/>
    <x v="40"/>
  </r>
  <r>
    <s v="successful"/>
    <x v="37"/>
  </r>
  <r>
    <s v="successful"/>
    <x v="367"/>
  </r>
  <r>
    <s v="successful"/>
    <x v="368"/>
  </r>
  <r>
    <s v="successful"/>
    <x v="369"/>
  </r>
  <r>
    <s v="successful"/>
    <x v="241"/>
  </r>
  <r>
    <s v="successful"/>
    <x v="370"/>
  </r>
  <r>
    <s v="successful"/>
    <x v="371"/>
  </r>
  <r>
    <s v="successful"/>
    <x v="262"/>
  </r>
  <r>
    <s v="successful"/>
    <x v="372"/>
  </r>
  <r>
    <s v="successful"/>
    <x v="21"/>
  </r>
  <r>
    <s v="successful"/>
    <x v="373"/>
  </r>
  <r>
    <s v="successful"/>
    <x v="374"/>
  </r>
  <r>
    <s v="successful"/>
    <x v="375"/>
  </r>
  <r>
    <s v="successful"/>
    <x v="236"/>
  </r>
  <r>
    <s v="successful"/>
    <x v="376"/>
  </r>
  <r>
    <s v="successful"/>
    <x v="2"/>
  </r>
  <r>
    <s v="successful"/>
    <x v="377"/>
  </r>
  <r>
    <s v="successful"/>
    <x v="72"/>
  </r>
  <r>
    <s v="successful"/>
    <x v="378"/>
  </r>
  <r>
    <s v="successful"/>
    <x v="379"/>
  </r>
  <r>
    <s v="successful"/>
    <x v="71"/>
  </r>
  <r>
    <s v="successful"/>
    <x v="73"/>
  </r>
  <r>
    <s v="successful"/>
    <x v="228"/>
  </r>
  <r>
    <s v="successful"/>
    <x v="40"/>
  </r>
  <r>
    <s v="successful"/>
    <x v="380"/>
  </r>
  <r>
    <s v="successful"/>
    <x v="381"/>
  </r>
  <r>
    <s v="successful"/>
    <x v="382"/>
  </r>
  <r>
    <s v="successful"/>
    <x v="383"/>
  </r>
  <r>
    <s v="successful"/>
    <x v="311"/>
  </r>
  <r>
    <s v="successful"/>
    <x v="384"/>
  </r>
  <r>
    <s v="successful"/>
    <x v="385"/>
  </r>
  <r>
    <s v="successful"/>
    <x v="91"/>
  </r>
  <r>
    <s v="successful"/>
    <x v="53"/>
  </r>
  <r>
    <s v="successful"/>
    <x v="386"/>
  </r>
  <r>
    <s v="successful"/>
    <x v="123"/>
  </r>
  <r>
    <s v="successful"/>
    <x v="155"/>
  </r>
  <r>
    <s v="successful"/>
    <x v="44"/>
  </r>
  <r>
    <s v="successful"/>
    <x v="20"/>
  </r>
  <r>
    <s v="successful"/>
    <x v="67"/>
  </r>
  <r>
    <s v="successful"/>
    <x v="174"/>
  </r>
  <r>
    <s v="successful"/>
    <x v="2"/>
  </r>
  <r>
    <s v="successful"/>
    <x v="20"/>
  </r>
  <r>
    <s v="successful"/>
    <x v="11"/>
  </r>
  <r>
    <s v="successful"/>
    <x v="85"/>
  </r>
  <r>
    <s v="successful"/>
    <x v="298"/>
  </r>
  <r>
    <s v="successful"/>
    <x v="314"/>
  </r>
  <r>
    <s v="successful"/>
    <x v="155"/>
  </r>
  <r>
    <s v="successful"/>
    <x v="23"/>
  </r>
  <r>
    <s v="successful"/>
    <x v="387"/>
  </r>
  <r>
    <s v="successful"/>
    <x v="19"/>
  </r>
  <r>
    <s v="successful"/>
    <x v="25"/>
  </r>
  <r>
    <s v="successful"/>
    <x v="44"/>
  </r>
  <r>
    <s v="successful"/>
    <x v="58"/>
  </r>
  <r>
    <s v="successful"/>
    <x v="258"/>
  </r>
  <r>
    <s v="successful"/>
    <x v="74"/>
  </r>
  <r>
    <s v="successful"/>
    <x v="34"/>
  </r>
  <r>
    <s v="successful"/>
    <x v="44"/>
  </r>
  <r>
    <s v="successful"/>
    <x v="226"/>
  </r>
  <r>
    <s v="successful"/>
    <x v="77"/>
  </r>
  <r>
    <s v="successful"/>
    <x v="207"/>
  </r>
  <r>
    <s v="successful"/>
    <x v="34"/>
  </r>
  <r>
    <s v="successful"/>
    <x v="6"/>
  </r>
  <r>
    <s v="successful"/>
    <x v="248"/>
  </r>
  <r>
    <s v="successful"/>
    <x v="222"/>
  </r>
  <r>
    <s v="successful"/>
    <x v="44"/>
  </r>
  <r>
    <s v="successful"/>
    <x v="70"/>
  </r>
  <r>
    <s v="successful"/>
    <x v="220"/>
  </r>
  <r>
    <s v="successful"/>
    <x v="307"/>
  </r>
  <r>
    <s v="successful"/>
    <x v="267"/>
  </r>
  <r>
    <s v="successful"/>
    <x v="17"/>
  </r>
  <r>
    <s v="successful"/>
    <x v="266"/>
  </r>
  <r>
    <s v="successful"/>
    <x v="2"/>
  </r>
  <r>
    <s v="successful"/>
    <x v="57"/>
  </r>
  <r>
    <s v="successful"/>
    <x v="19"/>
  </r>
  <r>
    <s v="successful"/>
    <x v="50"/>
  </r>
  <r>
    <s v="successful"/>
    <x v="62"/>
  </r>
  <r>
    <s v="successful"/>
    <x v="6"/>
  </r>
  <r>
    <s v="successful"/>
    <x v="34"/>
  </r>
  <r>
    <s v="successful"/>
    <x v="174"/>
  </r>
  <r>
    <s v="successful"/>
    <x v="27"/>
  </r>
  <r>
    <s v="successful"/>
    <x v="58"/>
  </r>
  <r>
    <s v="successful"/>
    <x v="22"/>
  </r>
  <r>
    <s v="successful"/>
    <x v="148"/>
  </r>
  <r>
    <s v="successful"/>
    <x v="63"/>
  </r>
  <r>
    <s v="successful"/>
    <x v="10"/>
  </r>
  <r>
    <s v="successful"/>
    <x v="5"/>
  </r>
  <r>
    <s v="successful"/>
    <x v="62"/>
  </r>
  <r>
    <s v="successful"/>
    <x v="217"/>
  </r>
  <r>
    <s v="successful"/>
    <x v="258"/>
  </r>
  <r>
    <s v="successful"/>
    <x v="55"/>
  </r>
  <r>
    <s v="successful"/>
    <x v="26"/>
  </r>
  <r>
    <s v="successful"/>
    <x v="44"/>
  </r>
  <r>
    <s v="successful"/>
    <x v="388"/>
  </r>
  <r>
    <s v="successful"/>
    <x v="64"/>
  </r>
  <r>
    <s v="successful"/>
    <x v="76"/>
  </r>
  <r>
    <s v="successful"/>
    <x v="28"/>
  </r>
  <r>
    <s v="successful"/>
    <x v="389"/>
  </r>
  <r>
    <s v="successful"/>
    <x v="390"/>
  </r>
  <r>
    <s v="successful"/>
    <x v="151"/>
  </r>
  <r>
    <s v="successful"/>
    <x v="391"/>
  </r>
  <r>
    <s v="successful"/>
    <x v="392"/>
  </r>
  <r>
    <s v="successful"/>
    <x v="393"/>
  </r>
  <r>
    <s v="successful"/>
    <x v="394"/>
  </r>
  <r>
    <s v="successful"/>
    <x v="96"/>
  </r>
  <r>
    <s v="successful"/>
    <x v="395"/>
  </r>
  <r>
    <s v="successful"/>
    <x v="20"/>
  </r>
  <r>
    <s v="successful"/>
    <x v="396"/>
  </r>
  <r>
    <s v="successful"/>
    <x v="397"/>
  </r>
  <r>
    <s v="successful"/>
    <x v="398"/>
  </r>
  <r>
    <s v="successful"/>
    <x v="226"/>
  </r>
  <r>
    <s v="successful"/>
    <x v="274"/>
  </r>
  <r>
    <s v="successful"/>
    <x v="399"/>
  </r>
  <r>
    <s v="successful"/>
    <x v="400"/>
  </r>
  <r>
    <s v="successful"/>
    <x v="130"/>
  </r>
  <r>
    <s v="successful"/>
    <x v="40"/>
  </r>
  <r>
    <s v="successful"/>
    <x v="33"/>
  </r>
  <r>
    <s v="successful"/>
    <x v="401"/>
  </r>
  <r>
    <s v="successful"/>
    <x v="123"/>
  </r>
  <r>
    <s v="successful"/>
    <x v="188"/>
  </r>
  <r>
    <s v="successful"/>
    <x v="74"/>
  </r>
  <r>
    <s v="successful"/>
    <x v="69"/>
  </r>
  <r>
    <s v="successful"/>
    <x v="63"/>
  </r>
  <r>
    <s v="successful"/>
    <x v="54"/>
  </r>
  <r>
    <s v="successful"/>
    <x v="41"/>
  </r>
  <r>
    <s v="successful"/>
    <x v="387"/>
  </r>
  <r>
    <s v="successful"/>
    <x v="138"/>
  </r>
  <r>
    <s v="successful"/>
    <x v="237"/>
  </r>
  <r>
    <s v="successful"/>
    <x v="29"/>
  </r>
  <r>
    <s v="successful"/>
    <x v="54"/>
  </r>
  <r>
    <s v="successful"/>
    <x v="51"/>
  </r>
  <r>
    <s v="successful"/>
    <x v="25"/>
  </r>
  <r>
    <s v="successful"/>
    <x v="172"/>
  </r>
  <r>
    <s v="successful"/>
    <x v="228"/>
  </r>
  <r>
    <s v="successful"/>
    <x v="10"/>
  </r>
  <r>
    <s v="successful"/>
    <x v="50"/>
  </r>
  <r>
    <s v="successful"/>
    <x v="402"/>
  </r>
  <r>
    <s v="successful"/>
    <x v="195"/>
  </r>
  <r>
    <s v="successful"/>
    <x v="61"/>
  </r>
  <r>
    <s v="successful"/>
    <x v="403"/>
  </r>
  <r>
    <s v="successful"/>
    <x v="404"/>
  </r>
  <r>
    <s v="successful"/>
    <x v="279"/>
  </r>
  <r>
    <s v="successful"/>
    <x v="405"/>
  </r>
  <r>
    <s v="successful"/>
    <x v="265"/>
  </r>
  <r>
    <s v="successful"/>
    <x v="359"/>
  </r>
  <r>
    <s v="successful"/>
    <x v="146"/>
  </r>
  <r>
    <s v="successful"/>
    <x v="406"/>
  </r>
  <r>
    <s v="successful"/>
    <x v="407"/>
  </r>
  <r>
    <s v="successful"/>
    <x v="408"/>
  </r>
  <r>
    <s v="successful"/>
    <x v="33"/>
  </r>
  <r>
    <s v="successful"/>
    <x v="267"/>
  </r>
  <r>
    <s v="successful"/>
    <x v="319"/>
  </r>
  <r>
    <s v="successful"/>
    <x v="409"/>
  </r>
  <r>
    <s v="successful"/>
    <x v="1"/>
  </r>
  <r>
    <s v="successful"/>
    <x v="353"/>
  </r>
  <r>
    <s v="successful"/>
    <x v="83"/>
  </r>
  <r>
    <s v="successful"/>
    <x v="410"/>
  </r>
  <r>
    <s v="successful"/>
    <x v="411"/>
  </r>
  <r>
    <s v="successful"/>
    <x v="412"/>
  </r>
  <r>
    <s v="successful"/>
    <x v="116"/>
  </r>
  <r>
    <s v="successful"/>
    <x v="413"/>
  </r>
  <r>
    <s v="successful"/>
    <x v="7"/>
  </r>
  <r>
    <s v="successful"/>
    <x v="414"/>
  </r>
  <r>
    <s v="successful"/>
    <x v="120"/>
  </r>
  <r>
    <s v="successful"/>
    <x v="366"/>
  </r>
  <r>
    <s v="successful"/>
    <x v="415"/>
  </r>
  <r>
    <s v="successful"/>
    <x v="416"/>
  </r>
  <r>
    <s v="successful"/>
    <x v="417"/>
  </r>
  <r>
    <s v="successful"/>
    <x v="82"/>
  </r>
  <r>
    <s v="successful"/>
    <x v="418"/>
  </r>
  <r>
    <s v="successful"/>
    <x v="189"/>
  </r>
  <r>
    <s v="successful"/>
    <x v="123"/>
  </r>
  <r>
    <s v="successful"/>
    <x v="39"/>
  </r>
  <r>
    <s v="successful"/>
    <x v="219"/>
  </r>
  <r>
    <s v="successful"/>
    <x v="181"/>
  </r>
  <r>
    <s v="successful"/>
    <x v="82"/>
  </r>
  <r>
    <s v="successful"/>
    <x v="419"/>
  </r>
  <r>
    <s v="successful"/>
    <x v="308"/>
  </r>
  <r>
    <s v="successful"/>
    <x v="65"/>
  </r>
  <r>
    <s v="successful"/>
    <x v="420"/>
  </r>
  <r>
    <s v="successful"/>
    <x v="57"/>
  </r>
  <r>
    <s v="successful"/>
    <x v="421"/>
  </r>
  <r>
    <s v="successful"/>
    <x v="422"/>
  </r>
  <r>
    <s v="successful"/>
    <x v="421"/>
  </r>
  <r>
    <s v="successful"/>
    <x v="423"/>
  </r>
  <r>
    <s v="successful"/>
    <x v="424"/>
  </r>
  <r>
    <s v="successful"/>
    <x v="425"/>
  </r>
  <r>
    <s v="successful"/>
    <x v="426"/>
  </r>
  <r>
    <s v="successful"/>
    <x v="267"/>
  </r>
  <r>
    <s v="successful"/>
    <x v="207"/>
  </r>
  <r>
    <s v="successful"/>
    <x v="1"/>
  </r>
  <r>
    <s v="successful"/>
    <x v="11"/>
  </r>
  <r>
    <s v="successful"/>
    <x v="427"/>
  </r>
  <r>
    <s v="successful"/>
    <x v="310"/>
  </r>
  <r>
    <s v="successful"/>
    <x v="58"/>
  </r>
  <r>
    <s v="successful"/>
    <x v="416"/>
  </r>
  <r>
    <s v="successful"/>
    <x v="220"/>
  </r>
  <r>
    <s v="successful"/>
    <x v="8"/>
  </r>
  <r>
    <s v="successful"/>
    <x v="53"/>
  </r>
  <r>
    <s v="successful"/>
    <x v="197"/>
  </r>
  <r>
    <s v="successful"/>
    <x v="1"/>
  </r>
  <r>
    <s v="successful"/>
    <x v="25"/>
  </r>
  <r>
    <s v="successful"/>
    <x v="428"/>
  </r>
  <r>
    <s v="successful"/>
    <x v="20"/>
  </r>
  <r>
    <s v="successful"/>
    <x v="20"/>
  </r>
  <r>
    <s v="successful"/>
    <x v="60"/>
  </r>
  <r>
    <s v="successful"/>
    <x v="68"/>
  </r>
  <r>
    <s v="successful"/>
    <x v="67"/>
  </r>
  <r>
    <s v="successful"/>
    <x v="74"/>
  </r>
  <r>
    <s v="successful"/>
    <x v="272"/>
  </r>
  <r>
    <s v="successful"/>
    <x v="69"/>
  </r>
  <r>
    <s v="successful"/>
    <x v="98"/>
  </r>
  <r>
    <s v="successful"/>
    <x v="10"/>
  </r>
  <r>
    <s v="successful"/>
    <x v="429"/>
  </r>
  <r>
    <s v="successful"/>
    <x v="25"/>
  </r>
  <r>
    <s v="successful"/>
    <x v="63"/>
  </r>
  <r>
    <s v="successful"/>
    <x v="235"/>
  </r>
  <r>
    <s v="successful"/>
    <x v="238"/>
  </r>
  <r>
    <s v="successful"/>
    <x v="243"/>
  </r>
  <r>
    <s v="successful"/>
    <x v="106"/>
  </r>
  <r>
    <s v="successful"/>
    <x v="147"/>
  </r>
  <r>
    <s v="successful"/>
    <x v="188"/>
  </r>
  <r>
    <s v="successful"/>
    <x v="11"/>
  </r>
  <r>
    <s v="successful"/>
    <x v="430"/>
  </r>
  <r>
    <s v="successful"/>
    <x v="307"/>
  </r>
  <r>
    <s v="successful"/>
    <x v="431"/>
  </r>
  <r>
    <s v="successful"/>
    <x v="193"/>
  </r>
  <r>
    <s v="successful"/>
    <x v="1"/>
  </r>
  <r>
    <s v="successful"/>
    <x v="306"/>
  </r>
  <r>
    <s v="successful"/>
    <x v="123"/>
  </r>
  <r>
    <s v="successful"/>
    <x v="31"/>
  </r>
  <r>
    <s v="successful"/>
    <x v="432"/>
  </r>
  <r>
    <s v="successful"/>
    <x v="19"/>
  </r>
  <r>
    <s v="successful"/>
    <x v="410"/>
  </r>
  <r>
    <s v="successful"/>
    <x v="89"/>
  </r>
  <r>
    <s v="successful"/>
    <x v="30"/>
  </r>
  <r>
    <s v="successful"/>
    <x v="433"/>
  </r>
  <r>
    <s v="successful"/>
    <x v="395"/>
  </r>
  <r>
    <s v="successful"/>
    <x v="309"/>
  </r>
  <r>
    <s v="successful"/>
    <x v="410"/>
  </r>
  <r>
    <s v="successful"/>
    <x v="434"/>
  </r>
  <r>
    <s v="successful"/>
    <x v="435"/>
  </r>
  <r>
    <s v="successful"/>
    <x v="214"/>
  </r>
  <r>
    <s v="successful"/>
    <x v="186"/>
  </r>
  <r>
    <s v="successful"/>
    <x v="160"/>
  </r>
  <r>
    <s v="successful"/>
    <x v="436"/>
  </r>
  <r>
    <s v="successful"/>
    <x v="112"/>
  </r>
  <r>
    <s v="successful"/>
    <x v="237"/>
  </r>
  <r>
    <s v="successful"/>
    <x v="437"/>
  </r>
  <r>
    <s v="successful"/>
    <x v="438"/>
  </r>
  <r>
    <s v="successful"/>
    <x v="251"/>
  </r>
  <r>
    <s v="successful"/>
    <x v="439"/>
  </r>
  <r>
    <s v="successful"/>
    <x v="440"/>
  </r>
  <r>
    <s v="successful"/>
    <x v="42"/>
  </r>
  <r>
    <s v="successful"/>
    <x v="226"/>
  </r>
  <r>
    <s v="successful"/>
    <x v="102"/>
  </r>
  <r>
    <s v="successful"/>
    <x v="142"/>
  </r>
  <r>
    <s v="successful"/>
    <x v="172"/>
  </r>
  <r>
    <s v="successful"/>
    <x v="138"/>
  </r>
  <r>
    <s v="successful"/>
    <x v="310"/>
  </r>
  <r>
    <s v="successful"/>
    <x v="143"/>
  </r>
  <r>
    <s v="successful"/>
    <x v="41"/>
  </r>
  <r>
    <s v="successful"/>
    <x v="186"/>
  </r>
  <r>
    <s v="successful"/>
    <x v="194"/>
  </r>
  <r>
    <s v="successful"/>
    <x v="38"/>
  </r>
  <r>
    <s v="successful"/>
    <x v="186"/>
  </r>
  <r>
    <s v="successful"/>
    <x v="441"/>
  </r>
  <r>
    <s v="successful"/>
    <x v="134"/>
  </r>
  <r>
    <s v="successful"/>
    <x v="442"/>
  </r>
  <r>
    <s v="successful"/>
    <x v="32"/>
  </r>
  <r>
    <s v="successful"/>
    <x v="48"/>
  </r>
  <r>
    <s v="successful"/>
    <x v="226"/>
  </r>
  <r>
    <s v="successful"/>
    <x v="11"/>
  </r>
  <r>
    <s v="successful"/>
    <x v="68"/>
  </r>
  <r>
    <s v="successful"/>
    <x v="53"/>
  </r>
  <r>
    <s v="successful"/>
    <x v="47"/>
  </r>
  <r>
    <s v="successful"/>
    <x v="68"/>
  </r>
  <r>
    <s v="successful"/>
    <x v="6"/>
  </r>
  <r>
    <s v="successful"/>
    <x v="5"/>
  </r>
  <r>
    <s v="successful"/>
    <x v="17"/>
  </r>
  <r>
    <s v="successful"/>
    <x v="57"/>
  </r>
  <r>
    <s v="successful"/>
    <x v="193"/>
  </r>
  <r>
    <s v="successful"/>
    <x v="5"/>
  </r>
  <r>
    <s v="successful"/>
    <x v="44"/>
  </r>
  <r>
    <s v="successful"/>
    <x v="75"/>
  </r>
  <r>
    <s v="successful"/>
    <x v="155"/>
  </r>
  <r>
    <s v="successful"/>
    <x v="14"/>
  </r>
  <r>
    <s v="successful"/>
    <x v="1"/>
  </r>
  <r>
    <s v="successful"/>
    <x v="38"/>
  </r>
  <r>
    <s v="successful"/>
    <x v="22"/>
  </r>
  <r>
    <s v="successful"/>
    <x v="187"/>
  </r>
  <r>
    <s v="successful"/>
    <x v="20"/>
  </r>
  <r>
    <s v="successful"/>
    <x v="10"/>
  </r>
  <r>
    <s v="successful"/>
    <x v="217"/>
  </r>
  <r>
    <s v="successful"/>
    <x v="14"/>
  </r>
  <r>
    <s v="successful"/>
    <x v="195"/>
  </r>
  <r>
    <s v="successful"/>
    <x v="44"/>
  </r>
  <r>
    <s v="successful"/>
    <x v="71"/>
  </r>
  <r>
    <s v="successful"/>
    <x v="11"/>
  </r>
  <r>
    <s v="successful"/>
    <x v="38"/>
  </r>
  <r>
    <s v="successful"/>
    <x v="73"/>
  </r>
  <r>
    <s v="successful"/>
    <x v="74"/>
  </r>
  <r>
    <s v="successful"/>
    <x v="443"/>
  </r>
  <r>
    <s v="successful"/>
    <x v="70"/>
  </r>
  <r>
    <s v="successful"/>
    <x v="259"/>
  </r>
  <r>
    <s v="successful"/>
    <x v="73"/>
  </r>
  <r>
    <s v="successful"/>
    <x v="66"/>
  </r>
  <r>
    <s v="successful"/>
    <x v="9"/>
  </r>
  <r>
    <s v="successful"/>
    <x v="241"/>
  </r>
  <r>
    <s v="successful"/>
    <x v="60"/>
  </r>
  <r>
    <s v="successful"/>
    <x v="444"/>
  </r>
  <r>
    <s v="successful"/>
    <x v="74"/>
  </r>
  <r>
    <s v="successful"/>
    <x v="55"/>
  </r>
  <r>
    <s v="successful"/>
    <x v="68"/>
  </r>
  <r>
    <s v="successful"/>
    <x v="134"/>
  </r>
  <r>
    <s v="successful"/>
    <x v="51"/>
  </r>
  <r>
    <s v="successful"/>
    <x v="26"/>
  </r>
  <r>
    <s v="successful"/>
    <x v="75"/>
  </r>
  <r>
    <s v="successful"/>
    <x v="228"/>
  </r>
  <r>
    <s v="successful"/>
    <x v="53"/>
  </r>
  <r>
    <s v="successful"/>
    <x v="42"/>
  </r>
  <r>
    <s v="successful"/>
    <x v="65"/>
  </r>
  <r>
    <s v="successful"/>
    <x v="305"/>
  </r>
  <r>
    <s v="successful"/>
    <x v="25"/>
  </r>
  <r>
    <s v="successful"/>
    <x v="76"/>
  </r>
  <r>
    <s v="successful"/>
    <x v="304"/>
  </r>
  <r>
    <s v="successful"/>
    <x v="220"/>
  </r>
  <r>
    <s v="successful"/>
    <x v="445"/>
  </r>
  <r>
    <s v="successful"/>
    <x v="197"/>
  </r>
  <r>
    <s v="successful"/>
    <x v="74"/>
  </r>
  <r>
    <s v="successful"/>
    <x v="258"/>
  </r>
  <r>
    <s v="successful"/>
    <x v="62"/>
  </r>
  <r>
    <s v="successful"/>
    <x v="62"/>
  </r>
  <r>
    <s v="successful"/>
    <x v="7"/>
  </r>
  <r>
    <s v="successful"/>
    <x v="42"/>
  </r>
  <r>
    <s v="successful"/>
    <x v="71"/>
  </r>
  <r>
    <s v="successful"/>
    <x v="169"/>
  </r>
  <r>
    <s v="successful"/>
    <x v="77"/>
  </r>
  <r>
    <s v="successful"/>
    <x v="77"/>
  </r>
  <r>
    <s v="successful"/>
    <x v="3"/>
  </r>
  <r>
    <s v="successful"/>
    <x v="66"/>
  </r>
  <r>
    <s v="successful"/>
    <x v="59"/>
  </r>
  <r>
    <s v="successful"/>
    <x v="65"/>
  </r>
  <r>
    <s v="successful"/>
    <x v="186"/>
  </r>
  <r>
    <s v="successful"/>
    <x v="2"/>
  </r>
  <r>
    <s v="successful"/>
    <x v="69"/>
  </r>
  <r>
    <s v="successful"/>
    <x v="17"/>
  </r>
  <r>
    <s v="successful"/>
    <x v="59"/>
  </r>
  <r>
    <s v="successful"/>
    <x v="20"/>
  </r>
  <r>
    <s v="successful"/>
    <x v="64"/>
  </r>
  <r>
    <s v="successful"/>
    <x v="269"/>
  </r>
  <r>
    <s v="successful"/>
    <x v="446"/>
  </r>
  <r>
    <s v="successful"/>
    <x v="123"/>
  </r>
  <r>
    <s v="successful"/>
    <x v="279"/>
  </r>
  <r>
    <s v="successful"/>
    <x v="447"/>
  </r>
  <r>
    <s v="successful"/>
    <x v="448"/>
  </r>
  <r>
    <s v="successful"/>
    <x v="346"/>
  </r>
  <r>
    <s v="successful"/>
    <x v="449"/>
  </r>
  <r>
    <s v="successful"/>
    <x v="450"/>
  </r>
  <r>
    <s v="successful"/>
    <x v="451"/>
  </r>
  <r>
    <s v="successful"/>
    <x v="452"/>
  </r>
  <r>
    <s v="successful"/>
    <x v="300"/>
  </r>
  <r>
    <s v="successful"/>
    <x v="33"/>
  </r>
  <r>
    <s v="successful"/>
    <x v="61"/>
  </r>
  <r>
    <s v="successful"/>
    <x v="387"/>
  </r>
  <r>
    <s v="successful"/>
    <x v="136"/>
  </r>
  <r>
    <s v="successful"/>
    <x v="170"/>
  </r>
  <r>
    <s v="successful"/>
    <x v="89"/>
  </r>
  <r>
    <s v="successful"/>
    <x v="28"/>
  </r>
  <r>
    <s v="successful"/>
    <x v="453"/>
  </r>
  <r>
    <s v="successful"/>
    <x v="454"/>
  </r>
  <r>
    <s v="successful"/>
    <x v="132"/>
  </r>
  <r>
    <s v="successful"/>
    <x v="85"/>
  </r>
  <r>
    <s v="successful"/>
    <x v="455"/>
  </r>
  <r>
    <s v="successful"/>
    <x v="47"/>
  </r>
  <r>
    <s v="successful"/>
    <x v="123"/>
  </r>
  <r>
    <s v="successful"/>
    <x v="43"/>
  </r>
  <r>
    <s v="successful"/>
    <x v="64"/>
  </r>
  <r>
    <s v="successful"/>
    <x v="61"/>
  </r>
  <r>
    <s v="successful"/>
    <x v="75"/>
  </r>
  <r>
    <s v="successful"/>
    <x v="162"/>
  </r>
  <r>
    <s v="successful"/>
    <x v="259"/>
  </r>
  <r>
    <s v="successful"/>
    <x v="456"/>
  </r>
  <r>
    <s v="successful"/>
    <x v="20"/>
  </r>
  <r>
    <s v="successful"/>
    <x v="82"/>
  </r>
  <r>
    <s v="successful"/>
    <x v="123"/>
  </r>
  <r>
    <s v="successful"/>
    <x v="55"/>
  </r>
  <r>
    <s v="successful"/>
    <x v="25"/>
  </r>
  <r>
    <s v="successful"/>
    <x v="72"/>
  </r>
  <r>
    <s v="successful"/>
    <x v="50"/>
  </r>
  <r>
    <s v="successful"/>
    <x v="65"/>
  </r>
  <r>
    <s v="successful"/>
    <x v="134"/>
  </r>
  <r>
    <s v="successful"/>
    <x v="66"/>
  </r>
  <r>
    <s v="successful"/>
    <x v="193"/>
  </r>
  <r>
    <s v="successful"/>
    <x v="67"/>
  </r>
  <r>
    <s v="successful"/>
    <x v="181"/>
  </r>
  <r>
    <s v="successful"/>
    <x v="59"/>
  </r>
  <r>
    <s v="successful"/>
    <x v="33"/>
  </r>
  <r>
    <s v="successful"/>
    <x v="220"/>
  </r>
  <r>
    <s v="successful"/>
    <x v="40"/>
  </r>
  <r>
    <s v="successful"/>
    <x v="457"/>
  </r>
  <r>
    <s v="successful"/>
    <x v="458"/>
  </r>
  <r>
    <s v="successful"/>
    <x v="459"/>
  </r>
  <r>
    <s v="successful"/>
    <x v="460"/>
  </r>
  <r>
    <s v="successful"/>
    <x v="188"/>
  </r>
  <r>
    <s v="successful"/>
    <x v="210"/>
  </r>
  <r>
    <s v="successful"/>
    <x v="461"/>
  </r>
  <r>
    <s v="successful"/>
    <x v="110"/>
  </r>
  <r>
    <s v="successful"/>
    <x v="462"/>
  </r>
  <r>
    <s v="successful"/>
    <x v="463"/>
  </r>
  <r>
    <s v="successful"/>
    <x v="156"/>
  </r>
  <r>
    <s v="successful"/>
    <x v="270"/>
  </r>
  <r>
    <s v="successful"/>
    <x v="50"/>
  </r>
  <r>
    <s v="successful"/>
    <x v="196"/>
  </r>
  <r>
    <s v="successful"/>
    <x v="289"/>
  </r>
  <r>
    <s v="successful"/>
    <x v="445"/>
  </r>
  <r>
    <s v="successful"/>
    <x v="253"/>
  </r>
  <r>
    <s v="successful"/>
    <x v="464"/>
  </r>
  <r>
    <s v="successful"/>
    <x v="106"/>
  </r>
  <r>
    <s v="successful"/>
    <x v="422"/>
  </r>
  <r>
    <s v="successful"/>
    <x v="465"/>
  </r>
  <r>
    <s v="successful"/>
    <x v="392"/>
  </r>
  <r>
    <s v="successful"/>
    <x v="23"/>
  </r>
  <r>
    <s v="successful"/>
    <x v="324"/>
  </r>
  <r>
    <s v="successful"/>
    <x v="77"/>
  </r>
  <r>
    <s v="successful"/>
    <x v="86"/>
  </r>
  <r>
    <s v="successful"/>
    <x v="46"/>
  </r>
  <r>
    <s v="successful"/>
    <x v="410"/>
  </r>
  <r>
    <s v="successful"/>
    <x v="466"/>
  </r>
  <r>
    <s v="successful"/>
    <x v="6"/>
  </r>
  <r>
    <s v="successful"/>
    <x v="467"/>
  </r>
  <r>
    <s v="successful"/>
    <x v="41"/>
  </r>
  <r>
    <s v="successful"/>
    <x v="248"/>
  </r>
  <r>
    <s v="successful"/>
    <x v="57"/>
  </r>
  <r>
    <s v="successful"/>
    <x v="33"/>
  </r>
  <r>
    <s v="successful"/>
    <x v="59"/>
  </r>
  <r>
    <s v="successful"/>
    <x v="42"/>
  </r>
  <r>
    <s v="successful"/>
    <x v="52"/>
  </r>
  <r>
    <s v="successful"/>
    <x v="126"/>
  </r>
  <r>
    <s v="successful"/>
    <x v="132"/>
  </r>
  <r>
    <s v="successful"/>
    <x v="44"/>
  </r>
  <r>
    <s v="successful"/>
    <x v="9"/>
  </r>
  <r>
    <s v="successful"/>
    <x v="54"/>
  </r>
  <r>
    <s v="successful"/>
    <x v="36"/>
  </r>
  <r>
    <s v="successful"/>
    <x v="33"/>
  </r>
  <r>
    <s v="successful"/>
    <x v="54"/>
  </r>
  <r>
    <s v="successful"/>
    <x v="188"/>
  </r>
  <r>
    <s v="successful"/>
    <x v="311"/>
  </r>
  <r>
    <s v="successful"/>
    <x v="9"/>
  </r>
  <r>
    <s v="successful"/>
    <x v="64"/>
  </r>
  <r>
    <s v="successful"/>
    <x v="214"/>
  </r>
  <r>
    <s v="successful"/>
    <x v="213"/>
  </r>
  <r>
    <s v="successful"/>
    <x v="194"/>
  </r>
  <r>
    <s v="successful"/>
    <x v="152"/>
  </r>
  <r>
    <s v="successful"/>
    <x v="62"/>
  </r>
  <r>
    <s v="successful"/>
    <x v="217"/>
  </r>
  <r>
    <s v="successful"/>
    <x v="233"/>
  </r>
  <r>
    <s v="successful"/>
    <x v="23"/>
  </r>
  <r>
    <s v="successful"/>
    <x v="59"/>
  </r>
  <r>
    <s v="successful"/>
    <x v="228"/>
  </r>
  <r>
    <s v="successful"/>
    <x v="271"/>
  </r>
  <r>
    <s v="successful"/>
    <x v="50"/>
  </r>
  <r>
    <s v="successful"/>
    <x v="64"/>
  </r>
  <r>
    <s v="successful"/>
    <x v="7"/>
  </r>
  <r>
    <s v="successful"/>
    <x v="52"/>
  </r>
  <r>
    <s v="successful"/>
    <x v="174"/>
  </r>
  <r>
    <s v="successful"/>
    <x v="83"/>
  </r>
  <r>
    <s v="successful"/>
    <x v="31"/>
  </r>
  <r>
    <s v="successful"/>
    <x v="25"/>
  </r>
  <r>
    <s v="successful"/>
    <x v="39"/>
  </r>
  <r>
    <s v="successful"/>
    <x v="51"/>
  </r>
  <r>
    <s v="successful"/>
    <x v="310"/>
  </r>
  <r>
    <s v="successful"/>
    <x v="193"/>
  </r>
  <r>
    <s v="successful"/>
    <x v="9"/>
  </r>
  <r>
    <s v="successful"/>
    <x v="2"/>
  </r>
  <r>
    <s v="successful"/>
    <x v="214"/>
  </r>
  <r>
    <s v="successful"/>
    <x v="25"/>
  </r>
  <r>
    <s v="successful"/>
    <x v="41"/>
  </r>
  <r>
    <s v="successful"/>
    <x v="13"/>
  </r>
  <r>
    <s v="successful"/>
    <x v="10"/>
  </r>
  <r>
    <s v="successful"/>
    <x v="23"/>
  </r>
  <r>
    <s v="successful"/>
    <x v="164"/>
  </r>
  <r>
    <s v="successful"/>
    <x v="228"/>
  </r>
  <r>
    <s v="successful"/>
    <x v="220"/>
  </r>
  <r>
    <s v="successful"/>
    <x v="47"/>
  </r>
  <r>
    <s v="successful"/>
    <x v="187"/>
  </r>
  <r>
    <s v="successful"/>
    <x v="2"/>
  </r>
  <r>
    <s v="successful"/>
    <x v="64"/>
  </r>
  <r>
    <s v="successful"/>
    <x v="271"/>
  </r>
  <r>
    <s v="successful"/>
    <x v="220"/>
  </r>
  <r>
    <s v="successful"/>
    <x v="64"/>
  </r>
  <r>
    <s v="successful"/>
    <x v="218"/>
  </r>
  <r>
    <s v="successful"/>
    <x v="152"/>
  </r>
  <r>
    <s v="successful"/>
    <x v="444"/>
  </r>
  <r>
    <s v="successful"/>
    <x v="311"/>
  </r>
  <r>
    <s v="successful"/>
    <x v="244"/>
  </r>
  <r>
    <s v="successful"/>
    <x v="73"/>
  </r>
  <r>
    <s v="successful"/>
    <x v="267"/>
  </r>
  <r>
    <s v="successful"/>
    <x v="456"/>
  </r>
  <r>
    <s v="successful"/>
    <x v="123"/>
  </r>
  <r>
    <s v="successful"/>
    <x v="64"/>
  </r>
  <r>
    <s v="successful"/>
    <x v="54"/>
  </r>
  <r>
    <s v="successful"/>
    <x v="58"/>
  </r>
  <r>
    <s v="successful"/>
    <x v="85"/>
  </r>
  <r>
    <s v="successful"/>
    <x v="172"/>
  </r>
  <r>
    <s v="successful"/>
    <x v="44"/>
  </r>
  <r>
    <s v="successful"/>
    <x v="218"/>
  </r>
  <r>
    <s v="successful"/>
    <x v="77"/>
  </r>
  <r>
    <s v="successful"/>
    <x v="70"/>
  </r>
  <r>
    <s v="successful"/>
    <x v="69"/>
  </r>
  <r>
    <s v="successful"/>
    <x v="155"/>
  </r>
  <r>
    <s v="successful"/>
    <x v="58"/>
  </r>
  <r>
    <s v="successful"/>
    <x v="20"/>
  </r>
  <r>
    <s v="successful"/>
    <x v="51"/>
  </r>
  <r>
    <s v="successful"/>
    <x v="52"/>
  </r>
  <r>
    <s v="successful"/>
    <x v="9"/>
  </r>
  <r>
    <s v="successful"/>
    <x v="15"/>
  </r>
  <r>
    <s v="successful"/>
    <x v="184"/>
  </r>
  <r>
    <s v="successful"/>
    <x v="70"/>
  </r>
  <r>
    <s v="successful"/>
    <x v="120"/>
  </r>
  <r>
    <s v="successful"/>
    <x v="26"/>
  </r>
  <r>
    <s v="successful"/>
    <x v="5"/>
  </r>
  <r>
    <s v="successful"/>
    <x v="57"/>
  </r>
  <r>
    <s v="successful"/>
    <x v="100"/>
  </r>
  <r>
    <s v="successful"/>
    <x v="68"/>
  </r>
  <r>
    <s v="successful"/>
    <x v="57"/>
  </r>
  <r>
    <s v="successful"/>
    <x v="51"/>
  </r>
  <r>
    <s v="successful"/>
    <x v="45"/>
  </r>
  <r>
    <s v="successful"/>
    <x v="106"/>
  </r>
  <r>
    <s v="successful"/>
    <x v="25"/>
  </r>
  <r>
    <s v="successful"/>
    <x v="195"/>
  </r>
  <r>
    <s v="successful"/>
    <x v="38"/>
  </r>
  <r>
    <s v="successful"/>
    <x v="67"/>
  </r>
  <r>
    <s v="successful"/>
    <x v="54"/>
  </r>
  <r>
    <s v="successful"/>
    <x v="164"/>
  </r>
  <r>
    <s v="successful"/>
    <x v="197"/>
  </r>
  <r>
    <s v="successful"/>
    <x v="468"/>
  </r>
  <r>
    <s v="successful"/>
    <x v="402"/>
  </r>
  <r>
    <s v="successful"/>
    <x v="102"/>
  </r>
  <r>
    <s v="successful"/>
    <x v="66"/>
  </r>
  <r>
    <s v="successful"/>
    <x v="212"/>
  </r>
  <r>
    <s v="successful"/>
    <x v="33"/>
  </r>
  <r>
    <s v="successful"/>
    <x v="469"/>
  </r>
  <r>
    <s v="successful"/>
    <x v="74"/>
  </r>
  <r>
    <s v="successful"/>
    <x v="271"/>
  </r>
  <r>
    <s v="successful"/>
    <x v="31"/>
  </r>
  <r>
    <s v="successful"/>
    <x v="19"/>
  </r>
  <r>
    <s v="successful"/>
    <x v="197"/>
  </r>
  <r>
    <s v="successful"/>
    <x v="417"/>
  </r>
  <r>
    <s v="successful"/>
    <x v="392"/>
  </r>
  <r>
    <s v="successful"/>
    <x v="226"/>
  </r>
  <r>
    <s v="successful"/>
    <x v="470"/>
  </r>
  <r>
    <s v="successful"/>
    <x v="9"/>
  </r>
  <r>
    <s v="successful"/>
    <x v="22"/>
  </r>
  <r>
    <s v="successful"/>
    <x v="471"/>
  </r>
  <r>
    <s v="successful"/>
    <x v="193"/>
  </r>
  <r>
    <s v="successful"/>
    <x v="57"/>
  </r>
  <r>
    <s v="successful"/>
    <x v="472"/>
  </r>
  <r>
    <s v="successful"/>
    <x v="105"/>
  </r>
  <r>
    <s v="successful"/>
    <x v="164"/>
  </r>
  <r>
    <s v="successful"/>
    <x v="9"/>
  </r>
  <r>
    <s v="successful"/>
    <x v="55"/>
  </r>
  <r>
    <s v="successful"/>
    <x v="120"/>
  </r>
  <r>
    <s v="successful"/>
    <x v="41"/>
  </r>
  <r>
    <s v="successful"/>
    <x v="20"/>
  </r>
  <r>
    <s v="successful"/>
    <x v="155"/>
  </r>
  <r>
    <s v="successful"/>
    <x v="307"/>
  </r>
  <r>
    <s v="successful"/>
    <x v="473"/>
  </r>
  <r>
    <s v="successful"/>
    <x v="222"/>
  </r>
  <r>
    <s v="successful"/>
    <x v="17"/>
  </r>
  <r>
    <s v="successful"/>
    <x v="170"/>
  </r>
  <r>
    <s v="successful"/>
    <x v="14"/>
  </r>
  <r>
    <s v="successful"/>
    <x v="312"/>
  </r>
  <r>
    <s v="successful"/>
    <x v="195"/>
  </r>
  <r>
    <s v="successful"/>
    <x v="243"/>
  </r>
  <r>
    <s v="successful"/>
    <x v="85"/>
  </r>
  <r>
    <s v="successful"/>
    <x v="244"/>
  </r>
  <r>
    <s v="successful"/>
    <x v="0"/>
  </r>
  <r>
    <s v="successful"/>
    <x v="98"/>
  </r>
  <r>
    <s v="successful"/>
    <x v="20"/>
  </r>
  <r>
    <s v="successful"/>
    <x v="474"/>
  </r>
  <r>
    <s v="successful"/>
    <x v="207"/>
  </r>
  <r>
    <s v="successful"/>
    <x v="475"/>
  </r>
  <r>
    <s v="successful"/>
    <x v="14"/>
  </r>
  <r>
    <s v="successful"/>
    <x v="60"/>
  </r>
  <r>
    <s v="successful"/>
    <x v="20"/>
  </r>
  <r>
    <s v="successful"/>
    <x v="23"/>
  </r>
  <r>
    <s v="successful"/>
    <x v="476"/>
  </r>
  <r>
    <s v="successful"/>
    <x v="477"/>
  </r>
  <r>
    <s v="successful"/>
    <x v="288"/>
  </r>
  <r>
    <s v="successful"/>
    <x v="58"/>
  </r>
  <r>
    <s v="successful"/>
    <x v="74"/>
  </r>
  <r>
    <s v="successful"/>
    <x v="153"/>
  </r>
  <r>
    <s v="successful"/>
    <x v="259"/>
  </r>
  <r>
    <s v="successful"/>
    <x v="187"/>
  </r>
  <r>
    <s v="successful"/>
    <x v="77"/>
  </r>
  <r>
    <s v="successful"/>
    <x v="120"/>
  </r>
  <r>
    <s v="successful"/>
    <x v="216"/>
  </r>
  <r>
    <s v="successful"/>
    <x v="31"/>
  </r>
  <r>
    <s v="successful"/>
    <x v="6"/>
  </r>
  <r>
    <s v="successful"/>
    <x v="9"/>
  </r>
  <r>
    <s v="successful"/>
    <x v="5"/>
  </r>
  <r>
    <s v="successful"/>
    <x v="218"/>
  </r>
  <r>
    <s v="successful"/>
    <x v="172"/>
  </r>
  <r>
    <s v="successful"/>
    <x v="478"/>
  </r>
  <r>
    <s v="successful"/>
    <x v="7"/>
  </r>
  <r>
    <s v="successful"/>
    <x v="20"/>
  </r>
  <r>
    <s v="successful"/>
    <x v="193"/>
  </r>
  <r>
    <s v="successful"/>
    <x v="69"/>
  </r>
  <r>
    <s v="successful"/>
    <x v="186"/>
  </r>
  <r>
    <s v="successful"/>
    <x v="190"/>
  </r>
  <r>
    <s v="successful"/>
    <x v="237"/>
  </r>
  <r>
    <s v="successful"/>
    <x v="167"/>
  </r>
  <r>
    <s v="successful"/>
    <x v="30"/>
  </r>
  <r>
    <s v="successful"/>
    <x v="14"/>
  </r>
  <r>
    <s v="successful"/>
    <x v="50"/>
  </r>
  <r>
    <s v="successful"/>
    <x v="47"/>
  </r>
  <r>
    <s v="successful"/>
    <x v="7"/>
  </r>
  <r>
    <s v="successful"/>
    <x v="132"/>
  </r>
  <r>
    <s v="successful"/>
    <x v="258"/>
  </r>
  <r>
    <s v="successful"/>
    <x v="387"/>
  </r>
  <r>
    <s v="successful"/>
    <x v="26"/>
  </r>
  <r>
    <s v="successful"/>
    <x v="64"/>
  </r>
  <r>
    <s v="successful"/>
    <x v="479"/>
  </r>
  <r>
    <s v="successful"/>
    <x v="155"/>
  </r>
  <r>
    <s v="successful"/>
    <x v="42"/>
  </r>
  <r>
    <s v="successful"/>
    <x v="131"/>
  </r>
  <r>
    <s v="successful"/>
    <x v="26"/>
  </r>
  <r>
    <s v="successful"/>
    <x v="27"/>
  </r>
  <r>
    <s v="successful"/>
    <x v="60"/>
  </r>
  <r>
    <s v="successful"/>
    <x v="132"/>
  </r>
  <r>
    <s v="successful"/>
    <x v="23"/>
  </r>
  <r>
    <s v="successful"/>
    <x v="65"/>
  </r>
  <r>
    <s v="successful"/>
    <x v="155"/>
  </r>
  <r>
    <s v="successful"/>
    <x v="13"/>
  </r>
  <r>
    <s v="successful"/>
    <x v="76"/>
  </r>
  <r>
    <s v="successful"/>
    <x v="85"/>
  </r>
  <r>
    <s v="successful"/>
    <x v="43"/>
  </r>
  <r>
    <s v="successful"/>
    <x v="41"/>
  </r>
  <r>
    <s v="successful"/>
    <x v="269"/>
  </r>
  <r>
    <s v="successful"/>
    <x v="32"/>
  </r>
  <r>
    <s v="successful"/>
    <x v="67"/>
  </r>
  <r>
    <s v="successful"/>
    <x v="54"/>
  </r>
  <r>
    <s v="successful"/>
    <x v="16"/>
  </r>
  <r>
    <s v="successful"/>
    <x v="128"/>
  </r>
  <r>
    <s v="successful"/>
    <x v="131"/>
  </r>
  <r>
    <s v="successful"/>
    <x v="312"/>
  </r>
  <r>
    <s v="successful"/>
    <x v="65"/>
  </r>
  <r>
    <s v="successful"/>
    <x v="480"/>
  </r>
  <r>
    <s v="successful"/>
    <x v="214"/>
  </r>
  <r>
    <s v="successful"/>
    <x v="5"/>
  </r>
  <r>
    <s v="successful"/>
    <x v="226"/>
  </r>
  <r>
    <s v="successful"/>
    <x v="169"/>
  </r>
  <r>
    <s v="successful"/>
    <x v="2"/>
  </r>
  <r>
    <s v="successful"/>
    <x v="193"/>
  </r>
  <r>
    <s v="successful"/>
    <x v="183"/>
  </r>
  <r>
    <s v="successful"/>
    <x v="46"/>
  </r>
  <r>
    <s v="successful"/>
    <x v="197"/>
  </r>
  <r>
    <s v="successful"/>
    <x v="106"/>
  </r>
  <r>
    <s v="successful"/>
    <x v="82"/>
  </r>
  <r>
    <s v="successful"/>
    <x v="132"/>
  </r>
  <r>
    <s v="successful"/>
    <x v="481"/>
  </r>
  <r>
    <s v="successful"/>
    <x v="70"/>
  </r>
  <r>
    <s v="successful"/>
    <x v="64"/>
  </r>
  <r>
    <s v="successful"/>
    <x v="195"/>
  </r>
  <r>
    <s v="successful"/>
    <x v="77"/>
  </r>
  <r>
    <s v="successful"/>
    <x v="80"/>
  </r>
  <r>
    <s v="successful"/>
    <x v="77"/>
  </r>
  <r>
    <s v="successful"/>
    <x v="33"/>
  </r>
  <r>
    <s v="successful"/>
    <x v="55"/>
  </r>
  <r>
    <s v="successful"/>
    <x v="42"/>
  </r>
  <r>
    <s v="successful"/>
    <x v="226"/>
  </r>
  <r>
    <s v="successful"/>
    <x v="308"/>
  </r>
  <r>
    <s v="successful"/>
    <x v="215"/>
  </r>
  <r>
    <s v="successful"/>
    <x v="289"/>
  </r>
  <r>
    <s v="successful"/>
    <x v="1"/>
  </r>
  <r>
    <s v="successful"/>
    <x v="193"/>
  </r>
  <r>
    <s v="successful"/>
    <x v="69"/>
  </r>
  <r>
    <s v="successful"/>
    <x v="147"/>
  </r>
  <r>
    <s v="successful"/>
    <x v="246"/>
  </r>
  <r>
    <s v="successful"/>
    <x v="26"/>
  </r>
  <r>
    <s v="successful"/>
    <x v="50"/>
  </r>
  <r>
    <s v="successful"/>
    <x v="482"/>
  </r>
  <r>
    <s v="successful"/>
    <x v="180"/>
  </r>
  <r>
    <s v="successful"/>
    <x v="7"/>
  </r>
  <r>
    <s v="successful"/>
    <x v="432"/>
  </r>
  <r>
    <s v="successful"/>
    <x v="96"/>
  </r>
  <r>
    <s v="successful"/>
    <x v="478"/>
  </r>
  <r>
    <s v="successful"/>
    <x v="9"/>
  </r>
  <r>
    <s v="successful"/>
    <x v="123"/>
  </r>
  <r>
    <s v="successful"/>
    <x v="226"/>
  </r>
  <r>
    <s v="successful"/>
    <x v="143"/>
  </r>
  <r>
    <s v="successful"/>
    <x v="59"/>
  </r>
  <r>
    <s v="successful"/>
    <x v="253"/>
  </r>
  <r>
    <s v="successful"/>
    <x v="14"/>
  </r>
  <r>
    <s v="successful"/>
    <x v="11"/>
  </r>
  <r>
    <s v="successful"/>
    <x v="164"/>
  </r>
  <r>
    <s v="successful"/>
    <x v="188"/>
  </r>
  <r>
    <s v="successful"/>
    <x v="72"/>
  </r>
  <r>
    <s v="successful"/>
    <x v="169"/>
  </r>
  <r>
    <s v="successful"/>
    <x v="32"/>
  </r>
  <r>
    <s v="successful"/>
    <x v="72"/>
  </r>
  <r>
    <s v="successful"/>
    <x v="258"/>
  </r>
  <r>
    <s v="successful"/>
    <x v="410"/>
  </r>
  <r>
    <s v="successful"/>
    <x v="429"/>
  </r>
  <r>
    <s v="successful"/>
    <x v="259"/>
  </r>
  <r>
    <s v="successful"/>
    <x v="16"/>
  </r>
  <r>
    <s v="successful"/>
    <x v="195"/>
  </r>
  <r>
    <s v="successful"/>
    <x v="13"/>
  </r>
  <r>
    <s v="successful"/>
    <x v="98"/>
  </r>
  <r>
    <s v="successful"/>
    <x v="64"/>
  </r>
  <r>
    <s v="successful"/>
    <x v="162"/>
  </r>
  <r>
    <s v="successful"/>
    <x v="8"/>
  </r>
  <r>
    <s v="successful"/>
    <x v="61"/>
  </r>
  <r>
    <s v="successful"/>
    <x v="61"/>
  </r>
  <r>
    <s v="successful"/>
    <x v="69"/>
  </r>
  <r>
    <s v="successful"/>
    <x v="258"/>
  </r>
  <r>
    <s v="successful"/>
    <x v="195"/>
  </r>
  <r>
    <s v="successful"/>
    <x v="5"/>
  </r>
  <r>
    <s v="successful"/>
    <x v="177"/>
  </r>
  <r>
    <s v="successful"/>
    <x v="5"/>
  </r>
  <r>
    <s v="successful"/>
    <x v="41"/>
  </r>
  <r>
    <s v="successful"/>
    <x v="75"/>
  </r>
  <r>
    <s v="successful"/>
    <x v="231"/>
  </r>
  <r>
    <s v="successful"/>
    <x v="69"/>
  </r>
  <r>
    <s v="successful"/>
    <x v="427"/>
  </r>
  <r>
    <s v="successful"/>
    <x v="20"/>
  </r>
  <r>
    <s v="successful"/>
    <x v="387"/>
  </r>
  <r>
    <s v="successful"/>
    <x v="25"/>
  </r>
  <r>
    <s v="successful"/>
    <x v="41"/>
  </r>
  <r>
    <s v="successful"/>
    <x v="100"/>
  </r>
  <r>
    <s v="successful"/>
    <x v="54"/>
  </r>
  <r>
    <s v="successful"/>
    <x v="74"/>
  </r>
  <r>
    <s v="successful"/>
    <x v="5"/>
  </r>
  <r>
    <s v="successful"/>
    <x v="34"/>
  </r>
  <r>
    <s v="successful"/>
    <x v="387"/>
  </r>
  <r>
    <s v="successful"/>
    <x v="258"/>
  </r>
  <r>
    <s v="successful"/>
    <x v="96"/>
  </r>
  <r>
    <s v="successful"/>
    <x v="16"/>
  </r>
  <r>
    <s v="successful"/>
    <x v="123"/>
  </r>
  <r>
    <s v="successful"/>
    <x v="2"/>
  </r>
  <r>
    <s v="successful"/>
    <x v="471"/>
  </r>
  <r>
    <s v="successful"/>
    <x v="9"/>
  </r>
  <r>
    <s v="successful"/>
    <x v="218"/>
  </r>
  <r>
    <s v="successful"/>
    <x v="9"/>
  </r>
  <r>
    <s v="successful"/>
    <x v="7"/>
  </r>
  <r>
    <s v="successful"/>
    <x v="152"/>
  </r>
  <r>
    <s v="successful"/>
    <x v="152"/>
  </r>
  <r>
    <s v="successful"/>
    <x v="43"/>
  </r>
  <r>
    <s v="successful"/>
    <x v="14"/>
  </r>
  <r>
    <s v="successful"/>
    <x v="60"/>
  </r>
  <r>
    <s v="successful"/>
    <x v="6"/>
  </r>
  <r>
    <s v="successful"/>
    <x v="30"/>
  </r>
  <r>
    <s v="successful"/>
    <x v="309"/>
  </r>
  <r>
    <s v="successful"/>
    <x v="59"/>
  </r>
  <r>
    <s v="successful"/>
    <x v="58"/>
  </r>
  <r>
    <s v="successful"/>
    <x v="38"/>
  </r>
  <r>
    <s v="successful"/>
    <x v="44"/>
  </r>
  <r>
    <s v="successful"/>
    <x v="41"/>
  </r>
  <r>
    <s v="successful"/>
    <x v="23"/>
  </r>
  <r>
    <s v="successful"/>
    <x v="72"/>
  </r>
  <r>
    <s v="successful"/>
    <x v="73"/>
  </r>
  <r>
    <s v="successful"/>
    <x v="41"/>
  </r>
  <r>
    <s v="successful"/>
    <x v="7"/>
  </r>
  <r>
    <s v="successful"/>
    <x v="51"/>
  </r>
  <r>
    <s v="successful"/>
    <x v="172"/>
  </r>
  <r>
    <s v="successful"/>
    <x v="55"/>
  </r>
  <r>
    <s v="successful"/>
    <x v="50"/>
  </r>
  <r>
    <s v="successful"/>
    <x v="71"/>
  </r>
  <r>
    <s v="successful"/>
    <x v="174"/>
  </r>
  <r>
    <s v="successful"/>
    <x v="102"/>
  </r>
  <r>
    <s v="successful"/>
    <x v="67"/>
  </r>
  <r>
    <s v="successful"/>
    <x v="258"/>
  </r>
  <r>
    <s v="successful"/>
    <x v="172"/>
  </r>
  <r>
    <s v="successful"/>
    <x v="69"/>
  </r>
  <r>
    <s v="successful"/>
    <x v="272"/>
  </r>
  <r>
    <s v="successful"/>
    <x v="5"/>
  </r>
  <r>
    <s v="successful"/>
    <x v="44"/>
  </r>
  <r>
    <s v="successful"/>
    <x v="33"/>
  </r>
  <r>
    <s v="successful"/>
    <x v="76"/>
  </r>
  <r>
    <s v="successful"/>
    <x v="23"/>
  </r>
  <r>
    <s v="successful"/>
    <x v="222"/>
  </r>
  <r>
    <s v="successful"/>
    <x v="62"/>
  </r>
  <r>
    <s v="successful"/>
    <x v="59"/>
  </r>
  <r>
    <s v="successful"/>
    <x v="19"/>
  </r>
  <r>
    <s v="successful"/>
    <x v="1"/>
  </r>
  <r>
    <s v="successful"/>
    <x v="25"/>
  </r>
  <r>
    <s v="successful"/>
    <x v="13"/>
  </r>
  <r>
    <s v="successful"/>
    <x v="218"/>
  </r>
  <r>
    <s v="successful"/>
    <x v="16"/>
  </r>
  <r>
    <s v="successful"/>
    <x v="34"/>
  </r>
  <r>
    <s v="successful"/>
    <x v="155"/>
  </r>
  <r>
    <s v="successful"/>
    <x v="41"/>
  </r>
  <r>
    <s v="successful"/>
    <x v="74"/>
  </r>
  <r>
    <s v="successful"/>
    <x v="64"/>
  </r>
  <r>
    <s v="successful"/>
    <x v="351"/>
  </r>
  <r>
    <s v="successful"/>
    <x v="23"/>
  </r>
  <r>
    <s v="successful"/>
    <x v="387"/>
  </r>
  <r>
    <s v="successful"/>
    <x v="32"/>
  </r>
  <r>
    <s v="successful"/>
    <x v="9"/>
  </r>
  <r>
    <s v="successful"/>
    <x v="55"/>
  </r>
  <r>
    <s v="successful"/>
    <x v="387"/>
  </r>
  <r>
    <s v="successful"/>
    <x v="311"/>
  </r>
  <r>
    <s v="successful"/>
    <x v="59"/>
  </r>
  <r>
    <s v="successful"/>
    <x v="195"/>
  </r>
  <r>
    <s v="successful"/>
    <x v="23"/>
  </r>
  <r>
    <s v="successful"/>
    <x v="218"/>
  </r>
  <r>
    <s v="successful"/>
    <x v="55"/>
  </r>
  <r>
    <s v="successful"/>
    <x v="172"/>
  </r>
  <r>
    <s v="successful"/>
    <x v="74"/>
  </r>
  <r>
    <s v="successful"/>
    <x v="195"/>
  </r>
  <r>
    <s v="successful"/>
    <x v="47"/>
  </r>
  <r>
    <s v="successful"/>
    <x v="57"/>
  </r>
  <r>
    <s v="successful"/>
    <x v="10"/>
  </r>
  <r>
    <s v="successful"/>
    <x v="89"/>
  </r>
  <r>
    <s v="successful"/>
    <x v="64"/>
  </r>
  <r>
    <s v="successful"/>
    <x v="44"/>
  </r>
  <r>
    <s v="successful"/>
    <x v="33"/>
  </r>
  <r>
    <s v="successful"/>
    <x v="53"/>
  </r>
  <r>
    <s v="successful"/>
    <x v="67"/>
  </r>
  <r>
    <s v="successful"/>
    <x v="195"/>
  </r>
  <r>
    <s v="successful"/>
    <x v="31"/>
  </r>
  <r>
    <s v="successful"/>
    <x v="41"/>
  </r>
  <r>
    <s v="successful"/>
    <x v="14"/>
  </r>
  <r>
    <s v="successful"/>
    <x v="2"/>
  </r>
  <r>
    <s v="successful"/>
    <x v="43"/>
  </r>
  <r>
    <s v="successful"/>
    <x v="85"/>
  </r>
  <r>
    <s v="successful"/>
    <x v="19"/>
  </r>
  <r>
    <s v="successful"/>
    <x v="59"/>
  </r>
  <r>
    <s v="successful"/>
    <x v="8"/>
  </r>
  <r>
    <s v="successful"/>
    <x v="34"/>
  </r>
  <r>
    <s v="successful"/>
    <x v="74"/>
  </r>
  <r>
    <s v="successful"/>
    <x v="44"/>
  </r>
  <r>
    <s v="successful"/>
    <x v="33"/>
  </r>
  <r>
    <s v="successful"/>
    <x v="54"/>
  </r>
  <r>
    <s v="successful"/>
    <x v="71"/>
  </r>
  <r>
    <s v="successful"/>
    <x v="67"/>
  </r>
  <r>
    <s v="successful"/>
    <x v="238"/>
  </r>
  <r>
    <s v="successful"/>
    <x v="36"/>
  </r>
  <r>
    <s v="successful"/>
    <x v="101"/>
  </r>
  <r>
    <s v="successful"/>
    <x v="57"/>
  </r>
  <r>
    <s v="successful"/>
    <x v="311"/>
  </r>
  <r>
    <s v="successful"/>
    <x v="57"/>
  </r>
  <r>
    <s v="successful"/>
    <x v="100"/>
  </r>
  <r>
    <s v="successful"/>
    <x v="186"/>
  </r>
  <r>
    <s v="successful"/>
    <x v="59"/>
  </r>
  <r>
    <s v="successful"/>
    <x v="64"/>
  </r>
  <r>
    <s v="successful"/>
    <x v="222"/>
  </r>
  <r>
    <s v="successful"/>
    <x v="76"/>
  </r>
  <r>
    <s v="successful"/>
    <x v="55"/>
  </r>
  <r>
    <s v="successful"/>
    <x v="25"/>
  </r>
  <r>
    <s v="successful"/>
    <x v="34"/>
  </r>
  <r>
    <s v="successful"/>
    <x v="172"/>
  </r>
  <r>
    <s v="successful"/>
    <x v="195"/>
  </r>
  <r>
    <s v="successful"/>
    <x v="43"/>
  </r>
  <r>
    <s v="successful"/>
    <x v="66"/>
  </r>
  <r>
    <s v="successful"/>
    <x v="67"/>
  </r>
  <r>
    <s v="successful"/>
    <x v="69"/>
  </r>
  <r>
    <s v="successful"/>
    <x v="15"/>
  </r>
  <r>
    <s v="successful"/>
    <x v="67"/>
  </r>
  <r>
    <s v="successful"/>
    <x v="73"/>
  </r>
  <r>
    <s v="successful"/>
    <x v="228"/>
  </r>
  <r>
    <s v="successful"/>
    <x v="193"/>
  </r>
  <r>
    <s v="successful"/>
    <x v="45"/>
  </r>
  <r>
    <s v="successful"/>
    <x v="60"/>
  </r>
  <r>
    <s v="successful"/>
    <x v="13"/>
  </r>
  <r>
    <s v="successful"/>
    <x v="8"/>
  </r>
  <r>
    <s v="successful"/>
    <x v="387"/>
  </r>
  <r>
    <s v="successful"/>
    <x v="64"/>
  </r>
  <r>
    <s v="successful"/>
    <x v="259"/>
  </r>
  <r>
    <s v="successful"/>
    <x v="26"/>
  </r>
  <r>
    <s v="successful"/>
    <x v="119"/>
  </r>
  <r>
    <s v="successful"/>
    <x v="10"/>
  </r>
  <r>
    <s v="successful"/>
    <x v="77"/>
  </r>
  <r>
    <s v="successful"/>
    <x v="17"/>
  </r>
  <r>
    <s v="successful"/>
    <x v="25"/>
  </r>
  <r>
    <s v="successful"/>
    <x v="59"/>
  </r>
  <r>
    <s v="successful"/>
    <x v="131"/>
  </r>
  <r>
    <s v="successful"/>
    <x v="68"/>
  </r>
  <r>
    <s v="successful"/>
    <x v="22"/>
  </r>
  <r>
    <s v="successful"/>
    <x v="43"/>
  </r>
  <r>
    <s v="successful"/>
    <x v="9"/>
  </r>
  <r>
    <s v="successful"/>
    <x v="152"/>
  </r>
  <r>
    <s v="successful"/>
    <x v="20"/>
  </r>
  <r>
    <s v="successful"/>
    <x v="25"/>
  </r>
  <r>
    <s v="successful"/>
    <x v="43"/>
  </r>
  <r>
    <s v="successful"/>
    <x v="9"/>
  </r>
  <r>
    <s v="successful"/>
    <x v="70"/>
  </r>
  <r>
    <s v="successful"/>
    <x v="38"/>
  </r>
  <r>
    <s v="successful"/>
    <x v="77"/>
  </r>
  <r>
    <s v="successful"/>
    <x v="25"/>
  </r>
  <r>
    <s v="successful"/>
    <x v="64"/>
  </r>
  <r>
    <s v="successful"/>
    <x v="50"/>
  </r>
  <r>
    <s v="successful"/>
    <x v="38"/>
  </r>
  <r>
    <s v="successful"/>
    <x v="155"/>
  </r>
  <r>
    <s v="successful"/>
    <x v="74"/>
  </r>
  <r>
    <s v="successful"/>
    <x v="17"/>
  </r>
  <r>
    <s v="successful"/>
    <x v="10"/>
  </r>
  <r>
    <s v="successful"/>
    <x v="8"/>
  </r>
  <r>
    <s v="successful"/>
    <x v="57"/>
  </r>
  <r>
    <s v="successful"/>
    <x v="315"/>
  </r>
  <r>
    <s v="successful"/>
    <x v="271"/>
  </r>
  <r>
    <s v="successful"/>
    <x v="17"/>
  </r>
  <r>
    <s v="successful"/>
    <x v="42"/>
  </r>
  <r>
    <s v="successful"/>
    <x v="5"/>
  </r>
  <r>
    <s v="successful"/>
    <x v="57"/>
  </r>
  <r>
    <s v="successful"/>
    <x v="258"/>
  </r>
  <r>
    <s v="successful"/>
    <x v="172"/>
  </r>
  <r>
    <s v="successful"/>
    <x v="195"/>
  </r>
  <r>
    <s v="successful"/>
    <x v="23"/>
  </r>
  <r>
    <s v="successful"/>
    <x v="51"/>
  </r>
  <r>
    <s v="successful"/>
    <x v="70"/>
  </r>
  <r>
    <s v="successful"/>
    <x v="57"/>
  </r>
  <r>
    <s v="successful"/>
    <x v="244"/>
  </r>
  <r>
    <s v="successful"/>
    <x v="70"/>
  </r>
  <r>
    <s v="successful"/>
    <x v="7"/>
  </r>
  <r>
    <s v="successful"/>
    <x v="66"/>
  </r>
  <r>
    <s v="successful"/>
    <x v="62"/>
  </r>
  <r>
    <s v="successful"/>
    <x v="187"/>
  </r>
  <r>
    <s v="successful"/>
    <x v="134"/>
  </r>
  <r>
    <s v="successful"/>
    <x v="173"/>
  </r>
  <r>
    <s v="successful"/>
    <x v="34"/>
  </r>
  <r>
    <s v="successful"/>
    <x v="195"/>
  </r>
  <r>
    <s v="successful"/>
    <x v="66"/>
  </r>
  <r>
    <s v="successful"/>
    <x v="36"/>
  </r>
  <r>
    <s v="successful"/>
    <x v="60"/>
  </r>
  <r>
    <s v="successful"/>
    <x v="387"/>
  </r>
  <r>
    <s v="successful"/>
    <x v="74"/>
  </r>
  <r>
    <s v="successful"/>
    <x v="73"/>
  </r>
  <r>
    <s v="successful"/>
    <x v="2"/>
  </r>
  <r>
    <s v="successful"/>
    <x v="60"/>
  </r>
  <r>
    <s v="successful"/>
    <x v="62"/>
  </r>
  <r>
    <s v="successful"/>
    <x v="387"/>
  </r>
  <r>
    <s v="successful"/>
    <x v="76"/>
  </r>
  <r>
    <s v="successful"/>
    <x v="72"/>
  </r>
  <r>
    <s v="successful"/>
    <x v="259"/>
  </r>
  <r>
    <s v="successful"/>
    <x v="2"/>
  </r>
  <r>
    <s v="successful"/>
    <x v="259"/>
  </r>
  <r>
    <s v="successful"/>
    <x v="259"/>
  </r>
  <r>
    <s v="successful"/>
    <x v="152"/>
  </r>
  <r>
    <s v="successful"/>
    <x v="44"/>
  </r>
  <r>
    <s v="successful"/>
    <x v="22"/>
  </r>
  <r>
    <s v="successful"/>
    <x v="70"/>
  </r>
  <r>
    <s v="successful"/>
    <x v="60"/>
  </r>
  <r>
    <s v="successful"/>
    <x v="387"/>
  </r>
  <r>
    <s v="successful"/>
    <x v="41"/>
  </r>
  <r>
    <s v="successful"/>
    <x v="51"/>
  </r>
  <r>
    <s v="successful"/>
    <x v="41"/>
  </r>
  <r>
    <s v="successful"/>
    <x v="10"/>
  </r>
  <r>
    <s v="successful"/>
    <x v="57"/>
  </r>
  <r>
    <s v="successful"/>
    <x v="34"/>
  </r>
  <r>
    <s v="successful"/>
    <x v="73"/>
  </r>
  <r>
    <s v="successful"/>
    <x v="67"/>
  </r>
  <r>
    <s v="successful"/>
    <x v="220"/>
  </r>
  <r>
    <s v="successful"/>
    <x v="62"/>
  </r>
  <r>
    <s v="successful"/>
    <x v="51"/>
  </r>
  <r>
    <s v="successful"/>
    <x v="33"/>
  </r>
  <r>
    <s v="successful"/>
    <x v="64"/>
  </r>
  <r>
    <s v="successful"/>
    <x v="62"/>
  </r>
  <r>
    <s v="successful"/>
    <x v="69"/>
  </r>
  <r>
    <s v="successful"/>
    <x v="134"/>
  </r>
  <r>
    <s v="successful"/>
    <x v="132"/>
  </r>
  <r>
    <s v="successful"/>
    <x v="63"/>
  </r>
  <r>
    <s v="successful"/>
    <x v="69"/>
  </r>
  <r>
    <s v="successful"/>
    <x v="48"/>
  </r>
  <r>
    <s v="successful"/>
    <x v="77"/>
  </r>
  <r>
    <s v="successful"/>
    <x v="59"/>
  </r>
  <r>
    <s v="successful"/>
    <x v="19"/>
  </r>
  <r>
    <s v="successful"/>
    <x v="55"/>
  </r>
  <r>
    <s v="successful"/>
    <x v="74"/>
  </r>
  <r>
    <s v="successful"/>
    <x v="22"/>
  </r>
  <r>
    <s v="successful"/>
    <x v="365"/>
  </r>
  <r>
    <s v="successful"/>
    <x v="67"/>
  </r>
  <r>
    <s v="successful"/>
    <x v="57"/>
  </r>
  <r>
    <s v="successful"/>
    <x v="33"/>
  </r>
  <r>
    <s v="successful"/>
    <x v="174"/>
  </r>
  <r>
    <s v="successful"/>
    <x v="62"/>
  </r>
  <r>
    <s v="successful"/>
    <x v="22"/>
  </r>
  <r>
    <s v="successful"/>
    <x v="58"/>
  </r>
  <r>
    <s v="successful"/>
    <x v="238"/>
  </r>
  <r>
    <s v="successful"/>
    <x v="60"/>
  </r>
  <r>
    <s v="successful"/>
    <x v="54"/>
  </r>
  <r>
    <s v="successful"/>
    <x v="22"/>
  </r>
  <r>
    <s v="successful"/>
    <x v="10"/>
  </r>
  <r>
    <s v="successful"/>
    <x v="281"/>
  </r>
  <r>
    <s v="successful"/>
    <x v="62"/>
  </r>
  <r>
    <s v="successful"/>
    <x v="259"/>
  </r>
  <r>
    <s v="successful"/>
    <x v="31"/>
  </r>
  <r>
    <s v="successful"/>
    <x v="20"/>
  </r>
  <r>
    <s v="successful"/>
    <x v="9"/>
  </r>
  <r>
    <s v="successful"/>
    <x v="193"/>
  </r>
  <r>
    <s v="successful"/>
    <x v="28"/>
  </r>
  <r>
    <s v="successful"/>
    <x v="25"/>
  </r>
  <r>
    <s v="successful"/>
    <x v="9"/>
  </r>
  <r>
    <s v="successful"/>
    <x v="483"/>
  </r>
  <r>
    <s v="successful"/>
    <x v="19"/>
  </r>
  <r>
    <s v="successful"/>
    <x v="54"/>
  </r>
  <r>
    <s v="successful"/>
    <x v="132"/>
  </r>
  <r>
    <s v="successful"/>
    <x v="218"/>
  </r>
  <r>
    <s v="successful"/>
    <x v="152"/>
  </r>
  <r>
    <s v="successful"/>
    <x v="20"/>
  </r>
  <r>
    <s v="successful"/>
    <x v="57"/>
  </r>
  <r>
    <s v="successful"/>
    <x v="8"/>
  </r>
  <r>
    <s v="successful"/>
    <x v="44"/>
  </r>
  <r>
    <s v="successful"/>
    <x v="14"/>
  </r>
  <r>
    <s v="successful"/>
    <x v="10"/>
  </r>
  <r>
    <s v="successful"/>
    <x v="14"/>
  </r>
  <r>
    <s v="successful"/>
    <x v="55"/>
  </r>
  <r>
    <s v="successful"/>
    <x v="20"/>
  </r>
  <r>
    <s v="successful"/>
    <x v="172"/>
  </r>
  <r>
    <s v="successful"/>
    <x v="76"/>
  </r>
  <r>
    <s v="successful"/>
    <x v="43"/>
  </r>
  <r>
    <s v="successful"/>
    <x v="310"/>
  </r>
  <r>
    <s v="successful"/>
    <x v="264"/>
  </r>
  <r>
    <s v="successful"/>
    <x v="74"/>
  </r>
  <r>
    <s v="successful"/>
    <x v="77"/>
  </r>
  <r>
    <s v="successful"/>
    <x v="25"/>
  </r>
  <r>
    <s v="successful"/>
    <x v="74"/>
  </r>
  <r>
    <s v="successful"/>
    <x v="43"/>
  </r>
  <r>
    <s v="successful"/>
    <x v="72"/>
  </r>
  <r>
    <s v="successful"/>
    <x v="54"/>
  </r>
  <r>
    <s v="successful"/>
    <x v="272"/>
  </r>
  <r>
    <s v="successful"/>
    <x v="23"/>
  </r>
  <r>
    <s v="successful"/>
    <x v="218"/>
  </r>
  <r>
    <s v="successful"/>
    <x v="33"/>
  </r>
  <r>
    <s v="successful"/>
    <x v="220"/>
  </r>
  <r>
    <s v="successful"/>
    <x v="85"/>
  </r>
  <r>
    <s v="successful"/>
    <x v="188"/>
  </r>
  <r>
    <s v="successful"/>
    <x v="59"/>
  </r>
  <r>
    <s v="successful"/>
    <x v="2"/>
  </r>
  <r>
    <s v="successful"/>
    <x v="68"/>
  </r>
  <r>
    <s v="successful"/>
    <x v="17"/>
  </r>
  <r>
    <s v="successful"/>
    <x v="85"/>
  </r>
  <r>
    <s v="successful"/>
    <x v="41"/>
  </r>
  <r>
    <s v="successful"/>
    <x v="51"/>
  </r>
  <r>
    <s v="successful"/>
    <x v="74"/>
  </r>
  <r>
    <s v="successful"/>
    <x v="57"/>
  </r>
  <r>
    <s v="successful"/>
    <x v="304"/>
  </r>
  <r>
    <s v="successful"/>
    <x v="28"/>
  </r>
  <r>
    <s v="successful"/>
    <x v="72"/>
  </r>
  <r>
    <s v="successful"/>
    <x v="7"/>
  </r>
  <r>
    <s v="successful"/>
    <x v="50"/>
  </r>
  <r>
    <s v="successful"/>
    <x v="41"/>
  </r>
  <r>
    <s v="successful"/>
    <x v="31"/>
  </r>
  <r>
    <s v="successful"/>
    <x v="9"/>
  </r>
  <r>
    <s v="successful"/>
    <x v="74"/>
  </r>
  <r>
    <s v="successful"/>
    <x v="64"/>
  </r>
  <r>
    <s v="successful"/>
    <x v="152"/>
  </r>
  <r>
    <s v="successful"/>
    <x v="13"/>
  </r>
  <r>
    <s v="successful"/>
    <x v="7"/>
  </r>
  <r>
    <s v="successful"/>
    <x v="9"/>
  </r>
  <r>
    <s v="successful"/>
    <x v="26"/>
  </r>
  <r>
    <s v="successful"/>
    <x v="387"/>
  </r>
  <r>
    <s v="successful"/>
    <x v="43"/>
  </r>
  <r>
    <s v="successful"/>
    <x v="13"/>
  </r>
  <r>
    <s v="successful"/>
    <x v="66"/>
  </r>
  <r>
    <s v="successful"/>
    <x v="57"/>
  </r>
  <r>
    <s v="successful"/>
    <x v="418"/>
  </r>
  <r>
    <s v="successful"/>
    <x v="16"/>
  </r>
  <r>
    <s v="successful"/>
    <x v="64"/>
  </r>
  <r>
    <s v="successful"/>
    <x v="69"/>
  </r>
  <r>
    <s v="successful"/>
    <x v="70"/>
  </r>
  <r>
    <s v="successful"/>
    <x v="76"/>
  </r>
  <r>
    <s v="successful"/>
    <x v="53"/>
  </r>
  <r>
    <s v="successful"/>
    <x v="60"/>
  </r>
  <r>
    <s v="successful"/>
    <x v="188"/>
  </r>
  <r>
    <s v="successful"/>
    <x v="22"/>
  </r>
  <r>
    <s v="successful"/>
    <x v="57"/>
  </r>
  <r>
    <s v="successful"/>
    <x v="172"/>
  </r>
  <r>
    <s v="successful"/>
    <x v="57"/>
  </r>
  <r>
    <s v="successful"/>
    <x v="51"/>
  </r>
  <r>
    <s v="successful"/>
    <x v="44"/>
  </r>
  <r>
    <s v="successful"/>
    <x v="1"/>
  </r>
  <r>
    <s v="successful"/>
    <x v="67"/>
  </r>
  <r>
    <s v="successful"/>
    <x v="9"/>
  </r>
  <r>
    <s v="successful"/>
    <x v="9"/>
  </r>
  <r>
    <s v="successful"/>
    <x v="62"/>
  </r>
  <r>
    <s v="successful"/>
    <x v="19"/>
  </r>
  <r>
    <s v="successful"/>
    <x v="17"/>
  </r>
  <r>
    <s v="successful"/>
    <x v="222"/>
  </r>
  <r>
    <s v="successful"/>
    <x v="172"/>
  </r>
  <r>
    <s v="successful"/>
    <x v="10"/>
  </r>
  <r>
    <s v="successful"/>
    <x v="25"/>
  </r>
  <r>
    <s v="successful"/>
    <x v="44"/>
  </r>
  <r>
    <s v="successful"/>
    <x v="6"/>
  </r>
  <r>
    <s v="successful"/>
    <x v="33"/>
  </r>
  <r>
    <s v="successful"/>
    <x v="57"/>
  </r>
  <r>
    <s v="successful"/>
    <x v="8"/>
  </r>
  <r>
    <s v="successful"/>
    <x v="222"/>
  </r>
  <r>
    <s v="successful"/>
    <x v="7"/>
  </r>
  <r>
    <s v="successful"/>
    <x v="315"/>
  </r>
  <r>
    <s v="successful"/>
    <x v="152"/>
  </r>
  <r>
    <s v="successful"/>
    <x v="311"/>
  </r>
  <r>
    <s v="successful"/>
    <x v="38"/>
  </r>
  <r>
    <s v="successful"/>
    <x v="456"/>
  </r>
  <r>
    <s v="successful"/>
    <x v="152"/>
  </r>
  <r>
    <s v="successful"/>
    <x v="195"/>
  </r>
  <r>
    <s v="successful"/>
    <x v="69"/>
  </r>
  <r>
    <s v="successful"/>
    <x v="59"/>
  </r>
  <r>
    <s v="successful"/>
    <x v="186"/>
  </r>
  <r>
    <s v="successful"/>
    <x v="36"/>
  </r>
  <r>
    <s v="successful"/>
    <x v="23"/>
  </r>
  <r>
    <s v="successful"/>
    <x v="139"/>
  </r>
  <r>
    <s v="successful"/>
    <x v="244"/>
  </r>
  <r>
    <s v="successful"/>
    <x v="20"/>
  </r>
  <r>
    <s v="successful"/>
    <x v="70"/>
  </r>
  <r>
    <s v="successful"/>
    <x v="85"/>
  </r>
  <r>
    <s v="successful"/>
    <x v="152"/>
  </r>
  <r>
    <s v="successful"/>
    <x v="206"/>
  </r>
  <r>
    <s v="successful"/>
    <x v="57"/>
  </r>
  <r>
    <s v="successful"/>
    <x v="25"/>
  </r>
  <r>
    <s v="successful"/>
    <x v="65"/>
  </r>
  <r>
    <s v="successful"/>
    <x v="51"/>
  </r>
  <r>
    <s v="successful"/>
    <x v="76"/>
  </r>
  <r>
    <s v="successful"/>
    <x v="195"/>
  </r>
  <r>
    <s v="successful"/>
    <x v="305"/>
  </r>
  <r>
    <s v="successful"/>
    <x v="222"/>
  </r>
  <r>
    <s v="successful"/>
    <x v="59"/>
  </r>
  <r>
    <s v="successful"/>
    <x v="70"/>
  </r>
  <r>
    <s v="successful"/>
    <x v="64"/>
  </r>
  <r>
    <s v="successful"/>
    <x v="195"/>
  </r>
  <r>
    <s v="successful"/>
    <x v="74"/>
  </r>
  <r>
    <s v="successful"/>
    <x v="2"/>
  </r>
  <r>
    <s v="successful"/>
    <x v="62"/>
  </r>
  <r>
    <s v="successful"/>
    <x v="23"/>
  </r>
  <r>
    <s v="successful"/>
    <x v="70"/>
  </r>
  <r>
    <s v="successful"/>
    <x v="2"/>
  </r>
  <r>
    <s v="successful"/>
    <x v="74"/>
  </r>
  <r>
    <s v="successful"/>
    <x v="64"/>
  </r>
  <r>
    <s v="successful"/>
    <x v="193"/>
  </r>
  <r>
    <s v="successful"/>
    <x v="10"/>
  </r>
  <r>
    <s v="successful"/>
    <x v="164"/>
  </r>
  <r>
    <s v="successful"/>
    <x v="74"/>
  </r>
  <r>
    <s v="successful"/>
    <x v="54"/>
  </r>
  <r>
    <s v="successful"/>
    <x v="62"/>
  </r>
  <r>
    <s v="successful"/>
    <x v="67"/>
  </r>
  <r>
    <s v="successful"/>
    <x v="304"/>
  </r>
  <r>
    <s v="successful"/>
    <x v="222"/>
  </r>
  <r>
    <s v="successful"/>
    <x v="34"/>
  </r>
  <r>
    <s v="successful"/>
    <x v="2"/>
  </r>
  <r>
    <s v="successful"/>
    <x v="258"/>
  </r>
  <r>
    <s v="successful"/>
    <x v="30"/>
  </r>
  <r>
    <s v="successful"/>
    <x v="41"/>
  </r>
  <r>
    <s v="successful"/>
    <x v="67"/>
  </r>
  <r>
    <s v="successful"/>
    <x v="51"/>
  </r>
  <r>
    <s v="successful"/>
    <x v="47"/>
  </r>
  <r>
    <s v="successful"/>
    <x v="63"/>
  </r>
  <r>
    <s v="successful"/>
    <x v="33"/>
  </r>
  <r>
    <s v="successful"/>
    <x v="220"/>
  </r>
  <r>
    <s v="successful"/>
    <x v="41"/>
  </r>
  <r>
    <s v="successful"/>
    <x v="195"/>
  </r>
  <r>
    <s v="successful"/>
    <x v="74"/>
  </r>
  <r>
    <s v="successful"/>
    <x v="33"/>
  </r>
  <r>
    <s v="successful"/>
    <x v="57"/>
  </r>
  <r>
    <s v="successful"/>
    <x v="123"/>
  </r>
  <r>
    <s v="successful"/>
    <x v="55"/>
  </r>
  <r>
    <s v="successful"/>
    <x v="96"/>
  </r>
  <r>
    <s v="successful"/>
    <x v="100"/>
  </r>
  <r>
    <s v="successful"/>
    <x v="311"/>
  </r>
  <r>
    <s v="successful"/>
    <x v="33"/>
  </r>
  <r>
    <s v="successful"/>
    <x v="89"/>
  </r>
  <r>
    <s v="successful"/>
    <x v="74"/>
  </r>
  <r>
    <s v="successful"/>
    <x v="307"/>
  </r>
  <r>
    <s v="successful"/>
    <x v="83"/>
  </r>
  <r>
    <s v="successful"/>
    <x v="66"/>
  </r>
  <r>
    <s v="successful"/>
    <x v="6"/>
  </r>
  <r>
    <s v="successful"/>
    <x v="41"/>
  </r>
  <r>
    <s v="successful"/>
    <x v="9"/>
  </r>
  <r>
    <s v="successful"/>
    <x v="44"/>
  </r>
  <r>
    <s v="successful"/>
    <x v="51"/>
  </r>
  <r>
    <s v="successful"/>
    <x v="7"/>
  </r>
  <r>
    <s v="successful"/>
    <x v="20"/>
  </r>
  <r>
    <s v="successful"/>
    <x v="25"/>
  </r>
  <r>
    <s v="successful"/>
    <x v="214"/>
  </r>
  <r>
    <s v="successful"/>
    <x v="197"/>
  </r>
  <r>
    <s v="successful"/>
    <x v="17"/>
  </r>
  <r>
    <s v="successful"/>
    <x v="226"/>
  </r>
  <r>
    <s v="successful"/>
    <x v="195"/>
  </r>
  <r>
    <s v="successful"/>
    <x v="47"/>
  </r>
  <r>
    <s v="successful"/>
    <x v="74"/>
  </r>
  <r>
    <s v="successful"/>
    <x v="54"/>
  </r>
  <r>
    <s v="successful"/>
    <x v="73"/>
  </r>
  <r>
    <s v="successful"/>
    <x v="195"/>
  </r>
  <r>
    <s v="successful"/>
    <x v="26"/>
  </r>
  <r>
    <s v="successful"/>
    <x v="73"/>
  </r>
  <r>
    <s v="successful"/>
    <x v="54"/>
  </r>
  <r>
    <s v="successful"/>
    <x v="44"/>
  </r>
  <r>
    <s v="successful"/>
    <x v="55"/>
  </r>
  <r>
    <s v="successful"/>
    <x v="10"/>
  </r>
  <r>
    <s v="successful"/>
    <x v="220"/>
  </r>
  <r>
    <s v="successful"/>
    <x v="74"/>
  </r>
  <r>
    <s v="successful"/>
    <x v="69"/>
  </r>
  <r>
    <s v="successful"/>
    <x v="9"/>
  </r>
  <r>
    <s v="successful"/>
    <x v="77"/>
  </r>
  <r>
    <s v="successful"/>
    <x v="9"/>
  </r>
  <r>
    <s v="successful"/>
    <x v="73"/>
  </r>
  <r>
    <s v="successful"/>
    <x v="55"/>
  </r>
  <r>
    <s v="successful"/>
    <x v="9"/>
  </r>
  <r>
    <s v="successful"/>
    <x v="67"/>
  </r>
  <r>
    <s v="successful"/>
    <x v="228"/>
  </r>
  <r>
    <s v="successful"/>
    <x v="14"/>
  </r>
  <r>
    <s v="successful"/>
    <x v="63"/>
  </r>
  <r>
    <s v="successful"/>
    <x v="72"/>
  </r>
  <r>
    <s v="successful"/>
    <x v="55"/>
  </r>
  <r>
    <s v="successful"/>
    <x v="71"/>
  </r>
  <r>
    <s v="successful"/>
    <x v="33"/>
  </r>
  <r>
    <s v="successful"/>
    <x v="22"/>
  </r>
  <r>
    <s v="successful"/>
    <x v="311"/>
  </r>
  <r>
    <s v="successful"/>
    <x v="172"/>
  </r>
  <r>
    <s v="successful"/>
    <x v="172"/>
  </r>
  <r>
    <s v="successful"/>
    <x v="9"/>
  </r>
  <r>
    <s v="successful"/>
    <x v="7"/>
  </r>
  <r>
    <s v="successful"/>
    <x v="22"/>
  </r>
  <r>
    <s v="successful"/>
    <x v="25"/>
  </r>
  <r>
    <s v="successful"/>
    <x v="57"/>
  </r>
  <r>
    <s v="successful"/>
    <x v="61"/>
  </r>
  <r>
    <s v="successful"/>
    <x v="58"/>
  </r>
  <r>
    <s v="successful"/>
    <x v="31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6">
  <r>
    <x v="0"/>
    <x v="0"/>
  </r>
  <r>
    <x v="0"/>
    <x v="1"/>
  </r>
  <r>
    <x v="0"/>
    <x v="2"/>
  </r>
  <r>
    <x v="0"/>
    <x v="0"/>
  </r>
  <r>
    <x v="0"/>
    <x v="3"/>
  </r>
  <r>
    <x v="0"/>
    <x v="0"/>
  </r>
  <r>
    <x v="0"/>
    <x v="1"/>
  </r>
  <r>
    <x v="0"/>
    <x v="4"/>
  </r>
  <r>
    <x v="0"/>
    <x v="5"/>
  </r>
  <r>
    <x v="0"/>
    <x v="2"/>
  </r>
  <r>
    <x v="0"/>
    <x v="2"/>
  </r>
  <r>
    <x v="0"/>
    <x v="1"/>
  </r>
  <r>
    <x v="0"/>
    <x v="0"/>
  </r>
  <r>
    <x v="0"/>
    <x v="0"/>
  </r>
  <r>
    <x v="0"/>
    <x v="0"/>
  </r>
  <r>
    <x v="0"/>
    <x v="6"/>
  </r>
  <r>
    <x v="0"/>
    <x v="0"/>
  </r>
  <r>
    <x v="0"/>
    <x v="3"/>
  </r>
  <r>
    <x v="0"/>
    <x v="0"/>
  </r>
  <r>
    <x v="0"/>
    <x v="4"/>
  </r>
  <r>
    <x v="0"/>
    <x v="7"/>
  </r>
  <r>
    <x v="0"/>
    <x v="8"/>
  </r>
  <r>
    <x v="0"/>
    <x v="0"/>
  </r>
  <r>
    <x v="0"/>
    <x v="9"/>
  </r>
  <r>
    <x v="0"/>
    <x v="4"/>
  </r>
  <r>
    <x v="0"/>
    <x v="2"/>
  </r>
  <r>
    <x v="0"/>
    <x v="0"/>
  </r>
  <r>
    <x v="0"/>
    <x v="10"/>
  </r>
  <r>
    <x v="0"/>
    <x v="0"/>
  </r>
  <r>
    <x v="0"/>
    <x v="10"/>
  </r>
  <r>
    <x v="0"/>
    <x v="1"/>
  </r>
  <r>
    <x v="0"/>
    <x v="5"/>
  </r>
  <r>
    <x v="0"/>
    <x v="5"/>
  </r>
  <r>
    <x v="0"/>
    <x v="0"/>
  </r>
  <r>
    <x v="0"/>
    <x v="5"/>
  </r>
  <r>
    <x v="0"/>
    <x v="0"/>
  </r>
  <r>
    <x v="0"/>
    <x v="11"/>
  </r>
  <r>
    <x v="0"/>
    <x v="12"/>
  </r>
  <r>
    <x v="0"/>
    <x v="13"/>
  </r>
  <r>
    <x v="0"/>
    <x v="0"/>
  </r>
  <r>
    <x v="0"/>
    <x v="14"/>
  </r>
  <r>
    <x v="0"/>
    <x v="3"/>
  </r>
  <r>
    <x v="0"/>
    <x v="0"/>
  </r>
  <r>
    <x v="0"/>
    <x v="12"/>
  </r>
  <r>
    <x v="0"/>
    <x v="15"/>
  </r>
  <r>
    <x v="0"/>
    <x v="16"/>
  </r>
  <r>
    <x v="0"/>
    <x v="0"/>
  </r>
  <r>
    <x v="0"/>
    <x v="7"/>
  </r>
  <r>
    <x v="0"/>
    <x v="0"/>
  </r>
  <r>
    <x v="0"/>
    <x v="0"/>
  </r>
  <r>
    <x v="0"/>
    <x v="17"/>
  </r>
  <r>
    <x v="0"/>
    <x v="9"/>
  </r>
  <r>
    <x v="0"/>
    <x v="1"/>
  </r>
  <r>
    <x v="0"/>
    <x v="1"/>
  </r>
  <r>
    <x v="0"/>
    <x v="1"/>
  </r>
  <r>
    <x v="0"/>
    <x v="1"/>
  </r>
  <r>
    <x v="0"/>
    <x v="18"/>
  </r>
  <r>
    <x v="0"/>
    <x v="19"/>
  </r>
  <r>
    <x v="0"/>
    <x v="1"/>
  </r>
  <r>
    <x v="0"/>
    <x v="20"/>
  </r>
  <r>
    <x v="0"/>
    <x v="5"/>
  </r>
  <r>
    <x v="0"/>
    <x v="0"/>
  </r>
  <r>
    <x v="0"/>
    <x v="4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4"/>
  </r>
  <r>
    <x v="0"/>
    <x v="0"/>
  </r>
  <r>
    <x v="0"/>
    <x v="3"/>
  </r>
  <r>
    <x v="0"/>
    <x v="0"/>
  </r>
  <r>
    <x v="0"/>
    <x v="10"/>
  </r>
  <r>
    <x v="0"/>
    <x v="0"/>
  </r>
  <r>
    <x v="0"/>
    <x v="0"/>
  </r>
  <r>
    <x v="0"/>
    <x v="1"/>
  </r>
  <r>
    <x v="0"/>
    <x v="0"/>
  </r>
  <r>
    <x v="0"/>
    <x v="10"/>
  </r>
  <r>
    <x v="0"/>
    <x v="5"/>
  </r>
  <r>
    <x v="0"/>
    <x v="13"/>
  </r>
  <r>
    <x v="0"/>
    <x v="9"/>
  </r>
  <r>
    <x v="0"/>
    <x v="7"/>
  </r>
  <r>
    <x v="0"/>
    <x v="10"/>
  </r>
  <r>
    <x v="0"/>
    <x v="4"/>
  </r>
  <r>
    <x v="0"/>
    <x v="12"/>
  </r>
  <r>
    <x v="0"/>
    <x v="0"/>
  </r>
  <r>
    <x v="0"/>
    <x v="7"/>
  </r>
  <r>
    <x v="0"/>
    <x v="0"/>
  </r>
  <r>
    <x v="0"/>
    <x v="10"/>
  </r>
  <r>
    <x v="0"/>
    <x v="12"/>
  </r>
  <r>
    <x v="0"/>
    <x v="12"/>
  </r>
  <r>
    <x v="0"/>
    <x v="0"/>
  </r>
  <r>
    <x v="0"/>
    <x v="4"/>
  </r>
  <r>
    <x v="0"/>
    <x v="5"/>
  </r>
  <r>
    <x v="0"/>
    <x v="0"/>
  </r>
  <r>
    <x v="0"/>
    <x v="0"/>
  </r>
  <r>
    <x v="0"/>
    <x v="21"/>
  </r>
  <r>
    <x v="0"/>
    <x v="0"/>
  </r>
  <r>
    <x v="0"/>
    <x v="1"/>
  </r>
  <r>
    <x v="0"/>
    <x v="0"/>
  </r>
  <r>
    <x v="0"/>
    <x v="16"/>
  </r>
  <r>
    <x v="0"/>
    <x v="4"/>
  </r>
  <r>
    <x v="0"/>
    <x v="1"/>
  </r>
  <r>
    <x v="0"/>
    <x v="4"/>
  </r>
  <r>
    <x v="0"/>
    <x v="22"/>
  </r>
  <r>
    <x v="0"/>
    <x v="1"/>
  </r>
  <r>
    <x v="0"/>
    <x v="8"/>
  </r>
  <r>
    <x v="0"/>
    <x v="10"/>
  </r>
  <r>
    <x v="0"/>
    <x v="3"/>
  </r>
  <r>
    <x v="0"/>
    <x v="0"/>
  </r>
  <r>
    <x v="0"/>
    <x v="9"/>
  </r>
  <r>
    <x v="0"/>
    <x v="4"/>
  </r>
  <r>
    <x v="0"/>
    <x v="10"/>
  </r>
  <r>
    <x v="0"/>
    <x v="4"/>
  </r>
  <r>
    <x v="0"/>
    <x v="5"/>
  </r>
  <r>
    <x v="0"/>
    <x v="0"/>
  </r>
  <r>
    <x v="0"/>
    <x v="23"/>
  </r>
  <r>
    <x v="0"/>
    <x v="1"/>
  </r>
  <r>
    <x v="0"/>
    <x v="4"/>
  </r>
  <r>
    <x v="0"/>
    <x v="0"/>
  </r>
  <r>
    <x v="0"/>
    <x v="0"/>
  </r>
  <r>
    <x v="0"/>
    <x v="21"/>
  </r>
  <r>
    <x v="0"/>
    <x v="1"/>
  </r>
  <r>
    <x v="0"/>
    <x v="12"/>
  </r>
  <r>
    <x v="0"/>
    <x v="10"/>
  </r>
  <r>
    <x v="0"/>
    <x v="24"/>
  </r>
  <r>
    <x v="0"/>
    <x v="0"/>
  </r>
  <r>
    <x v="0"/>
    <x v="0"/>
  </r>
  <r>
    <x v="0"/>
    <x v="4"/>
  </r>
  <r>
    <x v="0"/>
    <x v="25"/>
  </r>
  <r>
    <x v="0"/>
    <x v="10"/>
  </r>
  <r>
    <x v="0"/>
    <x v="26"/>
  </r>
  <r>
    <x v="0"/>
    <x v="1"/>
  </r>
  <r>
    <x v="0"/>
    <x v="0"/>
  </r>
  <r>
    <x v="0"/>
    <x v="27"/>
  </r>
  <r>
    <x v="0"/>
    <x v="0"/>
  </r>
  <r>
    <x v="0"/>
    <x v="0"/>
  </r>
  <r>
    <x v="0"/>
    <x v="28"/>
  </r>
  <r>
    <x v="0"/>
    <x v="29"/>
  </r>
  <r>
    <x v="0"/>
    <x v="30"/>
  </r>
  <r>
    <x v="0"/>
    <x v="1"/>
  </r>
  <r>
    <x v="0"/>
    <x v="31"/>
  </r>
  <r>
    <x v="0"/>
    <x v="21"/>
  </r>
  <r>
    <x v="0"/>
    <x v="32"/>
  </r>
  <r>
    <x v="0"/>
    <x v="1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1"/>
  </r>
  <r>
    <x v="0"/>
    <x v="5"/>
  </r>
  <r>
    <x v="0"/>
    <x v="33"/>
  </r>
  <r>
    <x v="0"/>
    <x v="6"/>
  </r>
  <r>
    <x v="0"/>
    <x v="8"/>
  </r>
  <r>
    <x v="0"/>
    <x v="0"/>
  </r>
  <r>
    <x v="0"/>
    <x v="8"/>
  </r>
  <r>
    <x v="0"/>
    <x v="34"/>
  </r>
  <r>
    <x v="0"/>
    <x v="10"/>
  </r>
  <r>
    <x v="0"/>
    <x v="26"/>
  </r>
  <r>
    <x v="0"/>
    <x v="1"/>
  </r>
  <r>
    <x v="0"/>
    <x v="2"/>
  </r>
  <r>
    <x v="0"/>
    <x v="5"/>
  </r>
  <r>
    <x v="0"/>
    <x v="1"/>
  </r>
  <r>
    <x v="0"/>
    <x v="0"/>
  </r>
  <r>
    <x v="0"/>
    <x v="10"/>
  </r>
  <r>
    <x v="0"/>
    <x v="4"/>
  </r>
  <r>
    <x v="0"/>
    <x v="35"/>
  </r>
  <r>
    <x v="0"/>
    <x v="5"/>
  </r>
  <r>
    <x v="0"/>
    <x v="36"/>
  </r>
  <r>
    <x v="0"/>
    <x v="0"/>
  </r>
  <r>
    <x v="0"/>
    <x v="5"/>
  </r>
  <r>
    <x v="0"/>
    <x v="0"/>
  </r>
  <r>
    <x v="0"/>
    <x v="37"/>
  </r>
  <r>
    <x v="0"/>
    <x v="1"/>
  </r>
  <r>
    <x v="0"/>
    <x v="1"/>
  </r>
  <r>
    <x v="0"/>
    <x v="1"/>
  </r>
  <r>
    <x v="0"/>
    <x v="4"/>
  </r>
  <r>
    <x v="0"/>
    <x v="4"/>
  </r>
  <r>
    <x v="0"/>
    <x v="36"/>
  </r>
  <r>
    <x v="0"/>
    <x v="4"/>
  </r>
  <r>
    <x v="0"/>
    <x v="0"/>
  </r>
  <r>
    <x v="0"/>
    <x v="1"/>
  </r>
  <r>
    <x v="0"/>
    <x v="12"/>
  </r>
  <r>
    <x v="0"/>
    <x v="8"/>
  </r>
  <r>
    <x v="0"/>
    <x v="38"/>
  </r>
  <r>
    <x v="0"/>
    <x v="0"/>
  </r>
  <r>
    <x v="0"/>
    <x v="13"/>
  </r>
  <r>
    <x v="0"/>
    <x v="33"/>
  </r>
  <r>
    <x v="0"/>
    <x v="0"/>
  </r>
  <r>
    <x v="0"/>
    <x v="1"/>
  </r>
  <r>
    <x v="0"/>
    <x v="39"/>
  </r>
  <r>
    <x v="0"/>
    <x v="0"/>
  </r>
  <r>
    <x v="0"/>
    <x v="1"/>
  </r>
  <r>
    <x v="0"/>
    <x v="5"/>
  </r>
  <r>
    <x v="0"/>
    <x v="4"/>
  </r>
  <r>
    <x v="0"/>
    <x v="0"/>
  </r>
  <r>
    <x v="0"/>
    <x v="4"/>
  </r>
  <r>
    <x v="0"/>
    <x v="1"/>
  </r>
  <r>
    <x v="0"/>
    <x v="0"/>
  </r>
  <r>
    <x v="0"/>
    <x v="1"/>
  </r>
  <r>
    <x v="0"/>
    <x v="0"/>
  </r>
  <r>
    <x v="0"/>
    <x v="10"/>
  </r>
  <r>
    <x v="0"/>
    <x v="1"/>
  </r>
  <r>
    <x v="0"/>
    <x v="1"/>
  </r>
  <r>
    <x v="0"/>
    <x v="4"/>
  </r>
  <r>
    <x v="0"/>
    <x v="0"/>
  </r>
  <r>
    <x v="0"/>
    <x v="34"/>
  </r>
  <r>
    <x v="0"/>
    <x v="8"/>
  </r>
  <r>
    <x v="0"/>
    <x v="8"/>
  </r>
  <r>
    <x v="0"/>
    <x v="1"/>
  </r>
  <r>
    <x v="0"/>
    <x v="1"/>
  </r>
  <r>
    <x v="0"/>
    <x v="3"/>
  </r>
  <r>
    <x v="0"/>
    <x v="10"/>
  </r>
  <r>
    <x v="0"/>
    <x v="1"/>
  </r>
  <r>
    <x v="0"/>
    <x v="0"/>
  </r>
  <r>
    <x v="0"/>
    <x v="0"/>
  </r>
  <r>
    <x v="0"/>
    <x v="1"/>
  </r>
  <r>
    <x v="0"/>
    <x v="4"/>
  </r>
  <r>
    <x v="0"/>
    <x v="0"/>
  </r>
  <r>
    <x v="0"/>
    <x v="8"/>
  </r>
  <r>
    <x v="0"/>
    <x v="3"/>
  </r>
  <r>
    <x v="0"/>
    <x v="4"/>
  </r>
  <r>
    <x v="0"/>
    <x v="1"/>
  </r>
  <r>
    <x v="0"/>
    <x v="34"/>
  </r>
  <r>
    <x v="0"/>
    <x v="4"/>
  </r>
  <r>
    <x v="0"/>
    <x v="1"/>
  </r>
  <r>
    <x v="0"/>
    <x v="3"/>
  </r>
  <r>
    <x v="0"/>
    <x v="4"/>
  </r>
  <r>
    <x v="0"/>
    <x v="12"/>
  </r>
  <r>
    <x v="0"/>
    <x v="4"/>
  </r>
  <r>
    <x v="0"/>
    <x v="4"/>
  </r>
  <r>
    <x v="0"/>
    <x v="3"/>
  </r>
  <r>
    <x v="0"/>
    <x v="4"/>
  </r>
  <r>
    <x v="0"/>
    <x v="14"/>
  </r>
  <r>
    <x v="0"/>
    <x v="34"/>
  </r>
  <r>
    <x v="0"/>
    <x v="8"/>
  </r>
  <r>
    <x v="0"/>
    <x v="3"/>
  </r>
  <r>
    <x v="0"/>
    <x v="40"/>
  </r>
  <r>
    <x v="0"/>
    <x v="9"/>
  </r>
  <r>
    <x v="0"/>
    <x v="8"/>
  </r>
  <r>
    <x v="0"/>
    <x v="38"/>
  </r>
  <r>
    <x v="0"/>
    <x v="41"/>
  </r>
  <r>
    <x v="0"/>
    <x v="38"/>
  </r>
  <r>
    <x v="0"/>
    <x v="42"/>
  </r>
  <r>
    <x v="0"/>
    <x v="43"/>
  </r>
  <r>
    <x v="0"/>
    <x v="44"/>
  </r>
  <r>
    <x v="0"/>
    <x v="5"/>
  </r>
  <r>
    <x v="0"/>
    <x v="4"/>
  </r>
  <r>
    <x v="0"/>
    <x v="6"/>
  </r>
  <r>
    <x v="0"/>
    <x v="45"/>
  </r>
  <r>
    <x v="0"/>
    <x v="46"/>
  </r>
  <r>
    <x v="0"/>
    <x v="16"/>
  </r>
  <r>
    <x v="0"/>
    <x v="47"/>
  </r>
  <r>
    <x v="0"/>
    <x v="48"/>
  </r>
  <r>
    <x v="0"/>
    <x v="1"/>
  </r>
  <r>
    <x v="0"/>
    <x v="8"/>
  </r>
  <r>
    <x v="0"/>
    <x v="5"/>
  </r>
  <r>
    <x v="0"/>
    <x v="49"/>
  </r>
  <r>
    <x v="0"/>
    <x v="2"/>
  </r>
  <r>
    <x v="0"/>
    <x v="0"/>
  </r>
  <r>
    <x v="0"/>
    <x v="13"/>
  </r>
  <r>
    <x v="0"/>
    <x v="50"/>
  </r>
  <r>
    <x v="0"/>
    <x v="51"/>
  </r>
  <r>
    <x v="0"/>
    <x v="36"/>
  </r>
  <r>
    <x v="0"/>
    <x v="2"/>
  </r>
  <r>
    <x v="0"/>
    <x v="52"/>
  </r>
  <r>
    <x v="0"/>
    <x v="53"/>
  </r>
  <r>
    <x v="0"/>
    <x v="3"/>
  </r>
  <r>
    <x v="0"/>
    <x v="3"/>
  </r>
  <r>
    <x v="0"/>
    <x v="1"/>
  </r>
  <r>
    <x v="0"/>
    <x v="54"/>
  </r>
  <r>
    <x v="0"/>
    <x v="40"/>
  </r>
  <r>
    <x v="0"/>
    <x v="55"/>
  </r>
  <r>
    <x v="0"/>
    <x v="56"/>
  </r>
  <r>
    <x v="0"/>
    <x v="30"/>
  </r>
  <r>
    <x v="0"/>
    <x v="57"/>
  </r>
  <r>
    <x v="0"/>
    <x v="3"/>
  </r>
  <r>
    <x v="0"/>
    <x v="8"/>
  </r>
  <r>
    <x v="0"/>
    <x v="10"/>
  </r>
  <r>
    <x v="0"/>
    <x v="0"/>
  </r>
  <r>
    <x v="0"/>
    <x v="58"/>
  </r>
  <r>
    <x v="0"/>
    <x v="59"/>
  </r>
  <r>
    <x v="0"/>
    <x v="4"/>
  </r>
  <r>
    <x v="0"/>
    <x v="0"/>
  </r>
  <r>
    <x v="0"/>
    <x v="60"/>
  </r>
  <r>
    <x v="0"/>
    <x v="8"/>
  </r>
  <r>
    <x v="0"/>
    <x v="1"/>
  </r>
  <r>
    <x v="0"/>
    <x v="38"/>
  </r>
  <r>
    <x v="0"/>
    <x v="9"/>
  </r>
  <r>
    <x v="0"/>
    <x v="22"/>
  </r>
  <r>
    <x v="0"/>
    <x v="8"/>
  </r>
  <r>
    <x v="0"/>
    <x v="8"/>
  </r>
  <r>
    <x v="0"/>
    <x v="2"/>
  </r>
  <r>
    <x v="0"/>
    <x v="0"/>
  </r>
  <r>
    <x v="0"/>
    <x v="13"/>
  </r>
  <r>
    <x v="0"/>
    <x v="0"/>
  </r>
  <r>
    <x v="0"/>
    <x v="1"/>
  </r>
  <r>
    <x v="0"/>
    <x v="0"/>
  </r>
  <r>
    <x v="0"/>
    <x v="61"/>
  </r>
  <r>
    <x v="0"/>
    <x v="0"/>
  </r>
  <r>
    <x v="0"/>
    <x v="5"/>
  </r>
  <r>
    <x v="0"/>
    <x v="0"/>
  </r>
  <r>
    <x v="0"/>
    <x v="62"/>
  </r>
  <r>
    <x v="0"/>
    <x v="0"/>
  </r>
  <r>
    <x v="0"/>
    <x v="1"/>
  </r>
  <r>
    <x v="0"/>
    <x v="1"/>
  </r>
  <r>
    <x v="0"/>
    <x v="4"/>
  </r>
  <r>
    <x v="0"/>
    <x v="34"/>
  </r>
  <r>
    <x v="0"/>
    <x v="10"/>
  </r>
  <r>
    <x v="0"/>
    <x v="63"/>
  </r>
  <r>
    <x v="0"/>
    <x v="5"/>
  </r>
  <r>
    <x v="0"/>
    <x v="1"/>
  </r>
  <r>
    <x v="0"/>
    <x v="13"/>
  </r>
  <r>
    <x v="0"/>
    <x v="64"/>
  </r>
  <r>
    <x v="0"/>
    <x v="4"/>
  </r>
  <r>
    <x v="0"/>
    <x v="8"/>
  </r>
  <r>
    <x v="0"/>
    <x v="10"/>
  </r>
  <r>
    <x v="0"/>
    <x v="65"/>
  </r>
  <r>
    <x v="0"/>
    <x v="4"/>
  </r>
  <r>
    <x v="0"/>
    <x v="21"/>
  </r>
  <r>
    <x v="0"/>
    <x v="21"/>
  </r>
  <r>
    <x v="0"/>
    <x v="1"/>
  </r>
  <r>
    <x v="0"/>
    <x v="5"/>
  </r>
  <r>
    <x v="0"/>
    <x v="10"/>
  </r>
  <r>
    <x v="0"/>
    <x v="9"/>
  </r>
  <r>
    <x v="0"/>
    <x v="4"/>
  </r>
  <r>
    <x v="0"/>
    <x v="10"/>
  </r>
  <r>
    <x v="0"/>
    <x v="30"/>
  </r>
  <r>
    <x v="0"/>
    <x v="0"/>
  </r>
  <r>
    <x v="0"/>
    <x v="66"/>
  </r>
  <r>
    <x v="0"/>
    <x v="40"/>
  </r>
  <r>
    <x v="0"/>
    <x v="4"/>
  </r>
  <r>
    <x v="0"/>
    <x v="67"/>
  </r>
  <r>
    <x v="0"/>
    <x v="12"/>
  </r>
  <r>
    <x v="0"/>
    <x v="1"/>
  </r>
  <r>
    <x v="0"/>
    <x v="26"/>
  </r>
  <r>
    <x v="0"/>
    <x v="45"/>
  </r>
  <r>
    <x v="0"/>
    <x v="4"/>
  </r>
  <r>
    <x v="0"/>
    <x v="30"/>
  </r>
  <r>
    <x v="0"/>
    <x v="3"/>
  </r>
  <r>
    <x v="0"/>
    <x v="0"/>
  </r>
  <r>
    <x v="0"/>
    <x v="8"/>
  </r>
  <r>
    <x v="0"/>
    <x v="68"/>
  </r>
  <r>
    <x v="0"/>
    <x v="8"/>
  </r>
  <r>
    <x v="0"/>
    <x v="34"/>
  </r>
  <r>
    <x v="0"/>
    <x v="16"/>
  </r>
  <r>
    <x v="0"/>
    <x v="10"/>
  </r>
  <r>
    <x v="0"/>
    <x v="69"/>
  </r>
  <r>
    <x v="0"/>
    <x v="3"/>
  </r>
  <r>
    <x v="0"/>
    <x v="70"/>
  </r>
  <r>
    <x v="0"/>
    <x v="0"/>
  </r>
  <r>
    <x v="0"/>
    <x v="4"/>
  </r>
  <r>
    <x v="0"/>
    <x v="12"/>
  </r>
  <r>
    <x v="0"/>
    <x v="4"/>
  </r>
  <r>
    <x v="0"/>
    <x v="0"/>
  </r>
  <r>
    <x v="0"/>
    <x v="5"/>
  </r>
  <r>
    <x v="0"/>
    <x v="8"/>
  </r>
  <r>
    <x v="0"/>
    <x v="5"/>
  </r>
  <r>
    <x v="0"/>
    <x v="13"/>
  </r>
  <r>
    <x v="0"/>
    <x v="0"/>
  </r>
  <r>
    <x v="0"/>
    <x v="0"/>
  </r>
  <r>
    <x v="0"/>
    <x v="0"/>
  </r>
  <r>
    <x v="0"/>
    <x v="12"/>
  </r>
  <r>
    <x v="0"/>
    <x v="10"/>
  </r>
  <r>
    <x v="0"/>
    <x v="0"/>
  </r>
  <r>
    <x v="0"/>
    <x v="4"/>
  </r>
  <r>
    <x v="0"/>
    <x v="45"/>
  </r>
  <r>
    <x v="0"/>
    <x v="0"/>
  </r>
  <r>
    <x v="0"/>
    <x v="34"/>
  </r>
  <r>
    <x v="0"/>
    <x v="0"/>
  </r>
  <r>
    <x v="0"/>
    <x v="1"/>
  </r>
  <r>
    <x v="0"/>
    <x v="2"/>
  </r>
  <r>
    <x v="0"/>
    <x v="1"/>
  </r>
  <r>
    <x v="0"/>
    <x v="0"/>
  </r>
  <r>
    <x v="0"/>
    <x v="39"/>
  </r>
  <r>
    <x v="0"/>
    <x v="67"/>
  </r>
  <r>
    <x v="0"/>
    <x v="13"/>
  </r>
  <r>
    <x v="0"/>
    <x v="43"/>
  </r>
  <r>
    <x v="0"/>
    <x v="10"/>
  </r>
  <r>
    <x v="0"/>
    <x v="0"/>
  </r>
  <r>
    <x v="0"/>
    <x v="0"/>
  </r>
  <r>
    <x v="0"/>
    <x v="38"/>
  </r>
  <r>
    <x v="0"/>
    <x v="0"/>
  </r>
  <r>
    <x v="0"/>
    <x v="10"/>
  </r>
  <r>
    <x v="0"/>
    <x v="3"/>
  </r>
  <r>
    <x v="0"/>
    <x v="67"/>
  </r>
  <r>
    <x v="0"/>
    <x v="4"/>
  </r>
  <r>
    <x v="0"/>
    <x v="67"/>
  </r>
  <r>
    <x v="0"/>
    <x v="4"/>
  </r>
  <r>
    <x v="0"/>
    <x v="0"/>
  </r>
  <r>
    <x v="0"/>
    <x v="4"/>
  </r>
  <r>
    <x v="0"/>
    <x v="1"/>
  </r>
  <r>
    <x v="0"/>
    <x v="4"/>
  </r>
  <r>
    <x v="0"/>
    <x v="26"/>
  </r>
  <r>
    <x v="0"/>
    <x v="56"/>
  </r>
  <r>
    <x v="0"/>
    <x v="22"/>
  </r>
  <r>
    <x v="0"/>
    <x v="9"/>
  </r>
  <r>
    <x v="0"/>
    <x v="46"/>
  </r>
  <r>
    <x v="0"/>
    <x v="22"/>
  </r>
  <r>
    <x v="0"/>
    <x v="10"/>
  </r>
  <r>
    <x v="0"/>
    <x v="0"/>
  </r>
  <r>
    <x v="0"/>
    <x v="12"/>
  </r>
  <r>
    <x v="0"/>
    <x v="3"/>
  </r>
  <r>
    <x v="0"/>
    <x v="45"/>
  </r>
  <r>
    <x v="0"/>
    <x v="71"/>
  </r>
  <r>
    <x v="0"/>
    <x v="72"/>
  </r>
  <r>
    <x v="0"/>
    <x v="10"/>
  </r>
  <r>
    <x v="0"/>
    <x v="73"/>
  </r>
  <r>
    <x v="0"/>
    <x v="74"/>
  </r>
  <r>
    <x v="0"/>
    <x v="16"/>
  </r>
  <r>
    <x v="0"/>
    <x v="3"/>
  </r>
  <r>
    <x v="0"/>
    <x v="16"/>
  </r>
  <r>
    <x v="0"/>
    <x v="75"/>
  </r>
  <r>
    <x v="0"/>
    <x v="76"/>
  </r>
  <r>
    <x v="0"/>
    <x v="77"/>
  </r>
  <r>
    <x v="0"/>
    <x v="57"/>
  </r>
  <r>
    <x v="0"/>
    <x v="34"/>
  </r>
  <r>
    <x v="0"/>
    <x v="40"/>
  </r>
  <r>
    <x v="0"/>
    <x v="13"/>
  </r>
  <r>
    <x v="0"/>
    <x v="67"/>
  </r>
  <r>
    <x v="0"/>
    <x v="78"/>
  </r>
  <r>
    <x v="0"/>
    <x v="8"/>
  </r>
  <r>
    <x v="0"/>
    <x v="21"/>
  </r>
  <r>
    <x v="0"/>
    <x v="26"/>
  </r>
  <r>
    <x v="0"/>
    <x v="10"/>
  </r>
  <r>
    <x v="0"/>
    <x v="66"/>
  </r>
  <r>
    <x v="0"/>
    <x v="12"/>
  </r>
  <r>
    <x v="0"/>
    <x v="5"/>
  </r>
  <r>
    <x v="0"/>
    <x v="45"/>
  </r>
  <r>
    <x v="0"/>
    <x v="14"/>
  </r>
  <r>
    <x v="0"/>
    <x v="9"/>
  </r>
  <r>
    <x v="0"/>
    <x v="79"/>
  </r>
  <r>
    <x v="0"/>
    <x v="46"/>
  </r>
  <r>
    <x v="0"/>
    <x v="56"/>
  </r>
  <r>
    <x v="0"/>
    <x v="8"/>
  </r>
  <r>
    <x v="0"/>
    <x v="5"/>
  </r>
  <r>
    <x v="0"/>
    <x v="80"/>
  </r>
  <r>
    <x v="0"/>
    <x v="5"/>
  </r>
  <r>
    <x v="0"/>
    <x v="81"/>
  </r>
  <r>
    <x v="0"/>
    <x v="81"/>
  </r>
  <r>
    <x v="0"/>
    <x v="82"/>
  </r>
  <r>
    <x v="0"/>
    <x v="0"/>
  </r>
  <r>
    <x v="0"/>
    <x v="68"/>
  </r>
  <r>
    <x v="0"/>
    <x v="4"/>
  </r>
  <r>
    <x v="0"/>
    <x v="3"/>
  </r>
  <r>
    <x v="0"/>
    <x v="8"/>
  </r>
  <r>
    <x v="0"/>
    <x v="72"/>
  </r>
  <r>
    <x v="0"/>
    <x v="21"/>
  </r>
  <r>
    <x v="0"/>
    <x v="34"/>
  </r>
  <r>
    <x v="0"/>
    <x v="10"/>
  </r>
  <r>
    <x v="0"/>
    <x v="12"/>
  </r>
  <r>
    <x v="0"/>
    <x v="83"/>
  </r>
  <r>
    <x v="0"/>
    <x v="84"/>
  </r>
  <r>
    <x v="0"/>
    <x v="79"/>
  </r>
  <r>
    <x v="0"/>
    <x v="10"/>
  </r>
  <r>
    <x v="0"/>
    <x v="85"/>
  </r>
  <r>
    <x v="0"/>
    <x v="2"/>
  </r>
  <r>
    <x v="0"/>
    <x v="8"/>
  </r>
  <r>
    <x v="0"/>
    <x v="30"/>
  </r>
  <r>
    <x v="0"/>
    <x v="4"/>
  </r>
  <r>
    <x v="0"/>
    <x v="0"/>
  </r>
  <r>
    <x v="0"/>
    <x v="8"/>
  </r>
  <r>
    <x v="0"/>
    <x v="1"/>
  </r>
  <r>
    <x v="0"/>
    <x v="67"/>
  </r>
  <r>
    <x v="0"/>
    <x v="5"/>
  </r>
  <r>
    <x v="0"/>
    <x v="86"/>
  </r>
  <r>
    <x v="0"/>
    <x v="87"/>
  </r>
  <r>
    <x v="0"/>
    <x v="10"/>
  </r>
  <r>
    <x v="0"/>
    <x v="14"/>
  </r>
  <r>
    <x v="0"/>
    <x v="88"/>
  </r>
  <r>
    <x v="0"/>
    <x v="8"/>
  </r>
  <r>
    <x v="0"/>
    <x v="5"/>
  </r>
  <r>
    <x v="0"/>
    <x v="1"/>
  </r>
  <r>
    <x v="0"/>
    <x v="0"/>
  </r>
  <r>
    <x v="0"/>
    <x v="34"/>
  </r>
  <r>
    <x v="0"/>
    <x v="4"/>
  </r>
  <r>
    <x v="0"/>
    <x v="0"/>
  </r>
  <r>
    <x v="0"/>
    <x v="31"/>
  </r>
  <r>
    <x v="0"/>
    <x v="23"/>
  </r>
  <r>
    <x v="0"/>
    <x v="1"/>
  </r>
  <r>
    <x v="0"/>
    <x v="4"/>
  </r>
  <r>
    <x v="0"/>
    <x v="3"/>
  </r>
  <r>
    <x v="0"/>
    <x v="8"/>
  </r>
  <r>
    <x v="0"/>
    <x v="89"/>
  </r>
  <r>
    <x v="0"/>
    <x v="47"/>
  </r>
  <r>
    <x v="0"/>
    <x v="40"/>
  </r>
  <r>
    <x v="0"/>
    <x v="3"/>
  </r>
  <r>
    <x v="0"/>
    <x v="33"/>
  </r>
  <r>
    <x v="0"/>
    <x v="1"/>
  </r>
  <r>
    <x v="0"/>
    <x v="2"/>
  </r>
  <r>
    <x v="0"/>
    <x v="13"/>
  </r>
  <r>
    <x v="0"/>
    <x v="45"/>
  </r>
  <r>
    <x v="0"/>
    <x v="43"/>
  </r>
  <r>
    <x v="0"/>
    <x v="57"/>
  </r>
  <r>
    <x v="0"/>
    <x v="39"/>
  </r>
  <r>
    <x v="0"/>
    <x v="3"/>
  </r>
  <r>
    <x v="0"/>
    <x v="0"/>
  </r>
  <r>
    <x v="0"/>
    <x v="30"/>
  </r>
  <r>
    <x v="0"/>
    <x v="5"/>
  </r>
  <r>
    <x v="0"/>
    <x v="21"/>
  </r>
  <r>
    <x v="0"/>
    <x v="1"/>
  </r>
  <r>
    <x v="0"/>
    <x v="90"/>
  </r>
  <r>
    <x v="0"/>
    <x v="1"/>
  </r>
  <r>
    <x v="0"/>
    <x v="5"/>
  </r>
  <r>
    <x v="0"/>
    <x v="8"/>
  </r>
  <r>
    <x v="0"/>
    <x v="2"/>
  </r>
  <r>
    <x v="0"/>
    <x v="12"/>
  </r>
  <r>
    <x v="0"/>
    <x v="5"/>
  </r>
  <r>
    <x v="0"/>
    <x v="1"/>
  </r>
  <r>
    <x v="0"/>
    <x v="0"/>
  </r>
  <r>
    <x v="0"/>
    <x v="10"/>
  </r>
  <r>
    <x v="0"/>
    <x v="0"/>
  </r>
  <r>
    <x v="0"/>
    <x v="5"/>
  </r>
  <r>
    <x v="0"/>
    <x v="3"/>
  </r>
  <r>
    <x v="0"/>
    <x v="0"/>
  </r>
  <r>
    <x v="0"/>
    <x v="4"/>
  </r>
  <r>
    <x v="0"/>
    <x v="81"/>
  </r>
  <r>
    <x v="0"/>
    <x v="1"/>
  </r>
  <r>
    <x v="0"/>
    <x v="4"/>
  </r>
  <r>
    <x v="0"/>
    <x v="5"/>
  </r>
  <r>
    <x v="0"/>
    <x v="0"/>
  </r>
  <r>
    <x v="0"/>
    <x v="7"/>
  </r>
  <r>
    <x v="0"/>
    <x v="1"/>
  </r>
  <r>
    <x v="0"/>
    <x v="1"/>
  </r>
  <r>
    <x v="0"/>
    <x v="1"/>
  </r>
  <r>
    <x v="0"/>
    <x v="13"/>
  </r>
  <r>
    <x v="0"/>
    <x v="24"/>
  </r>
  <r>
    <x v="0"/>
    <x v="8"/>
  </r>
  <r>
    <x v="0"/>
    <x v="1"/>
  </r>
  <r>
    <x v="0"/>
    <x v="0"/>
  </r>
  <r>
    <x v="0"/>
    <x v="0"/>
  </r>
  <r>
    <x v="0"/>
    <x v="0"/>
  </r>
  <r>
    <x v="0"/>
    <x v="12"/>
  </r>
  <r>
    <x v="0"/>
    <x v="0"/>
  </r>
  <r>
    <x v="0"/>
    <x v="1"/>
  </r>
  <r>
    <x v="0"/>
    <x v="9"/>
  </r>
  <r>
    <x v="0"/>
    <x v="0"/>
  </r>
  <r>
    <x v="0"/>
    <x v="5"/>
  </r>
  <r>
    <x v="0"/>
    <x v="4"/>
  </r>
  <r>
    <x v="0"/>
    <x v="13"/>
  </r>
  <r>
    <x v="0"/>
    <x v="0"/>
  </r>
  <r>
    <x v="0"/>
    <x v="43"/>
  </r>
  <r>
    <x v="0"/>
    <x v="1"/>
  </r>
  <r>
    <x v="0"/>
    <x v="5"/>
  </r>
  <r>
    <x v="0"/>
    <x v="12"/>
  </r>
  <r>
    <x v="0"/>
    <x v="0"/>
  </r>
  <r>
    <x v="0"/>
    <x v="5"/>
  </r>
  <r>
    <x v="0"/>
    <x v="5"/>
  </r>
  <r>
    <x v="0"/>
    <x v="0"/>
  </r>
  <r>
    <x v="0"/>
    <x v="11"/>
  </r>
  <r>
    <x v="0"/>
    <x v="0"/>
  </r>
  <r>
    <x v="0"/>
    <x v="4"/>
  </r>
  <r>
    <x v="0"/>
    <x v="0"/>
  </r>
  <r>
    <x v="0"/>
    <x v="0"/>
  </r>
  <r>
    <x v="0"/>
    <x v="41"/>
  </r>
  <r>
    <x v="0"/>
    <x v="12"/>
  </r>
  <r>
    <x v="0"/>
    <x v="22"/>
  </r>
  <r>
    <x v="0"/>
    <x v="5"/>
  </r>
  <r>
    <x v="0"/>
    <x v="5"/>
  </r>
  <r>
    <x v="0"/>
    <x v="4"/>
  </r>
  <r>
    <x v="0"/>
    <x v="1"/>
  </r>
  <r>
    <x v="0"/>
    <x v="0"/>
  </r>
  <r>
    <x v="0"/>
    <x v="1"/>
  </r>
  <r>
    <x v="0"/>
    <x v="11"/>
  </r>
  <r>
    <x v="0"/>
    <x v="34"/>
  </r>
  <r>
    <x v="0"/>
    <x v="1"/>
  </r>
  <r>
    <x v="0"/>
    <x v="0"/>
  </r>
  <r>
    <x v="0"/>
    <x v="1"/>
  </r>
  <r>
    <x v="0"/>
    <x v="10"/>
  </r>
  <r>
    <x v="0"/>
    <x v="91"/>
  </r>
  <r>
    <x v="0"/>
    <x v="5"/>
  </r>
  <r>
    <x v="0"/>
    <x v="8"/>
  </r>
  <r>
    <x v="0"/>
    <x v="5"/>
  </r>
  <r>
    <x v="0"/>
    <x v="10"/>
  </r>
  <r>
    <x v="0"/>
    <x v="16"/>
  </r>
  <r>
    <x v="0"/>
    <x v="5"/>
  </r>
  <r>
    <x v="0"/>
    <x v="4"/>
  </r>
  <r>
    <x v="0"/>
    <x v="13"/>
  </r>
  <r>
    <x v="0"/>
    <x v="0"/>
  </r>
  <r>
    <x v="0"/>
    <x v="1"/>
  </r>
  <r>
    <x v="0"/>
    <x v="5"/>
  </r>
  <r>
    <x v="0"/>
    <x v="7"/>
  </r>
  <r>
    <x v="0"/>
    <x v="1"/>
  </r>
  <r>
    <x v="0"/>
    <x v="1"/>
  </r>
  <r>
    <x v="0"/>
    <x v="34"/>
  </r>
  <r>
    <x v="0"/>
    <x v="0"/>
  </r>
  <r>
    <x v="0"/>
    <x v="4"/>
  </r>
  <r>
    <x v="0"/>
    <x v="1"/>
  </r>
  <r>
    <x v="0"/>
    <x v="2"/>
  </r>
  <r>
    <x v="0"/>
    <x v="5"/>
  </r>
  <r>
    <x v="0"/>
    <x v="4"/>
  </r>
  <r>
    <x v="0"/>
    <x v="4"/>
  </r>
  <r>
    <x v="0"/>
    <x v="1"/>
  </r>
  <r>
    <x v="0"/>
    <x v="26"/>
  </r>
  <r>
    <x v="0"/>
    <x v="0"/>
  </r>
  <r>
    <x v="0"/>
    <x v="0"/>
  </r>
  <r>
    <x v="0"/>
    <x v="8"/>
  </r>
  <r>
    <x v="0"/>
    <x v="5"/>
  </r>
  <r>
    <x v="0"/>
    <x v="0"/>
  </r>
  <r>
    <x v="0"/>
    <x v="10"/>
  </r>
  <r>
    <x v="0"/>
    <x v="92"/>
  </r>
  <r>
    <x v="0"/>
    <x v="0"/>
  </r>
  <r>
    <x v="0"/>
    <x v="2"/>
  </r>
  <r>
    <x v="0"/>
    <x v="21"/>
  </r>
  <r>
    <x v="0"/>
    <x v="4"/>
  </r>
  <r>
    <x v="0"/>
    <x v="4"/>
  </r>
  <r>
    <x v="0"/>
    <x v="33"/>
  </r>
  <r>
    <x v="0"/>
    <x v="12"/>
  </r>
  <r>
    <x v="0"/>
    <x v="13"/>
  </r>
  <r>
    <x v="0"/>
    <x v="1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1"/>
  </r>
  <r>
    <x v="0"/>
    <x v="13"/>
  </r>
  <r>
    <x v="0"/>
    <x v="1"/>
  </r>
  <r>
    <x v="0"/>
    <x v="4"/>
  </r>
  <r>
    <x v="0"/>
    <x v="0"/>
  </r>
  <r>
    <x v="0"/>
    <x v="5"/>
  </r>
  <r>
    <x v="0"/>
    <x v="5"/>
  </r>
  <r>
    <x v="0"/>
    <x v="0"/>
  </r>
  <r>
    <x v="0"/>
    <x v="13"/>
  </r>
  <r>
    <x v="0"/>
    <x v="0"/>
  </r>
  <r>
    <x v="0"/>
    <x v="11"/>
  </r>
  <r>
    <x v="0"/>
    <x v="1"/>
  </r>
  <r>
    <x v="0"/>
    <x v="4"/>
  </r>
  <r>
    <x v="0"/>
    <x v="0"/>
  </r>
  <r>
    <x v="0"/>
    <x v="21"/>
  </r>
  <r>
    <x v="0"/>
    <x v="0"/>
  </r>
  <r>
    <x v="0"/>
    <x v="0"/>
  </r>
  <r>
    <x v="0"/>
    <x v="1"/>
  </r>
  <r>
    <x v="0"/>
    <x v="5"/>
  </r>
  <r>
    <x v="0"/>
    <x v="1"/>
  </r>
  <r>
    <x v="0"/>
    <x v="43"/>
  </r>
  <r>
    <x v="0"/>
    <x v="4"/>
  </r>
  <r>
    <x v="0"/>
    <x v="1"/>
  </r>
  <r>
    <x v="0"/>
    <x v="1"/>
  </r>
  <r>
    <x v="0"/>
    <x v="0"/>
  </r>
  <r>
    <x v="0"/>
    <x v="1"/>
  </r>
  <r>
    <x v="0"/>
    <x v="21"/>
  </r>
  <r>
    <x v="0"/>
    <x v="0"/>
  </r>
  <r>
    <x v="0"/>
    <x v="1"/>
  </r>
  <r>
    <x v="0"/>
    <x v="13"/>
  </r>
  <r>
    <x v="0"/>
    <x v="3"/>
  </r>
  <r>
    <x v="0"/>
    <x v="0"/>
  </r>
  <r>
    <x v="0"/>
    <x v="22"/>
  </r>
  <r>
    <x v="0"/>
    <x v="0"/>
  </r>
  <r>
    <x v="0"/>
    <x v="0"/>
  </r>
  <r>
    <x v="0"/>
    <x v="0"/>
  </r>
  <r>
    <x v="0"/>
    <x v="9"/>
  </r>
  <r>
    <x v="0"/>
    <x v="1"/>
  </r>
  <r>
    <x v="0"/>
    <x v="5"/>
  </r>
  <r>
    <x v="0"/>
    <x v="1"/>
  </r>
  <r>
    <x v="0"/>
    <x v="8"/>
  </r>
  <r>
    <x v="0"/>
    <x v="1"/>
  </r>
  <r>
    <x v="0"/>
    <x v="5"/>
  </r>
  <r>
    <x v="0"/>
    <x v="1"/>
  </r>
  <r>
    <x v="0"/>
    <x v="0"/>
  </r>
  <r>
    <x v="0"/>
    <x v="9"/>
  </r>
  <r>
    <x v="0"/>
    <x v="0"/>
  </r>
  <r>
    <x v="0"/>
    <x v="1"/>
  </r>
  <r>
    <x v="0"/>
    <x v="0"/>
  </r>
  <r>
    <x v="0"/>
    <x v="0"/>
  </r>
  <r>
    <x v="0"/>
    <x v="4"/>
  </r>
  <r>
    <x v="0"/>
    <x v="93"/>
  </r>
  <r>
    <x v="0"/>
    <x v="0"/>
  </r>
  <r>
    <x v="0"/>
    <x v="5"/>
  </r>
  <r>
    <x v="0"/>
    <x v="2"/>
  </r>
  <r>
    <x v="0"/>
    <x v="3"/>
  </r>
  <r>
    <x v="0"/>
    <x v="5"/>
  </r>
  <r>
    <x v="0"/>
    <x v="0"/>
  </r>
  <r>
    <x v="0"/>
    <x v="1"/>
  </r>
  <r>
    <x v="0"/>
    <x v="0"/>
  </r>
  <r>
    <x v="0"/>
    <x v="34"/>
  </r>
  <r>
    <x v="0"/>
    <x v="4"/>
  </r>
  <r>
    <x v="0"/>
    <x v="1"/>
  </r>
  <r>
    <x v="0"/>
    <x v="4"/>
  </r>
  <r>
    <x v="0"/>
    <x v="21"/>
  </r>
  <r>
    <x v="0"/>
    <x v="0"/>
  </r>
  <r>
    <x v="0"/>
    <x v="0"/>
  </r>
  <r>
    <x v="0"/>
    <x v="34"/>
  </r>
  <r>
    <x v="0"/>
    <x v="0"/>
  </r>
  <r>
    <x v="0"/>
    <x v="8"/>
  </r>
  <r>
    <x v="0"/>
    <x v="1"/>
  </r>
  <r>
    <x v="0"/>
    <x v="4"/>
  </r>
  <r>
    <x v="0"/>
    <x v="0"/>
  </r>
  <r>
    <x v="0"/>
    <x v="1"/>
  </r>
  <r>
    <x v="0"/>
    <x v="16"/>
  </r>
  <r>
    <x v="0"/>
    <x v="4"/>
  </r>
  <r>
    <x v="0"/>
    <x v="5"/>
  </r>
  <r>
    <x v="0"/>
    <x v="82"/>
  </r>
  <r>
    <x v="0"/>
    <x v="4"/>
  </r>
  <r>
    <x v="0"/>
    <x v="5"/>
  </r>
  <r>
    <x v="0"/>
    <x v="12"/>
  </r>
  <r>
    <x v="0"/>
    <x v="0"/>
  </r>
  <r>
    <x v="0"/>
    <x v="1"/>
  </r>
  <r>
    <x v="0"/>
    <x v="5"/>
  </r>
  <r>
    <x v="0"/>
    <x v="8"/>
  </r>
  <r>
    <x v="0"/>
    <x v="34"/>
  </r>
  <r>
    <x v="0"/>
    <x v="22"/>
  </r>
  <r>
    <x v="0"/>
    <x v="1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4"/>
  </r>
  <r>
    <x v="0"/>
    <x v="1"/>
  </r>
  <r>
    <x v="0"/>
    <x v="43"/>
  </r>
  <r>
    <x v="0"/>
    <x v="1"/>
  </r>
  <r>
    <x v="0"/>
    <x v="1"/>
  </r>
  <r>
    <x v="0"/>
    <x v="0"/>
  </r>
  <r>
    <x v="0"/>
    <x v="24"/>
  </r>
  <r>
    <x v="0"/>
    <x v="94"/>
  </r>
  <r>
    <x v="0"/>
    <x v="0"/>
  </r>
  <r>
    <x v="0"/>
    <x v="24"/>
  </r>
  <r>
    <x v="0"/>
    <x v="43"/>
  </r>
  <r>
    <x v="0"/>
    <x v="33"/>
  </r>
  <r>
    <x v="0"/>
    <x v="93"/>
  </r>
  <r>
    <x v="0"/>
    <x v="41"/>
  </r>
  <r>
    <x v="0"/>
    <x v="11"/>
  </r>
  <r>
    <x v="0"/>
    <x v="11"/>
  </r>
  <r>
    <x v="0"/>
    <x v="7"/>
  </r>
  <r>
    <x v="0"/>
    <x v="27"/>
  </r>
  <r>
    <x v="0"/>
    <x v="8"/>
  </r>
  <r>
    <x v="0"/>
    <x v="2"/>
  </r>
  <r>
    <x v="0"/>
    <x v="43"/>
  </r>
  <r>
    <x v="0"/>
    <x v="19"/>
  </r>
  <r>
    <x v="0"/>
    <x v="95"/>
  </r>
  <r>
    <x v="0"/>
    <x v="45"/>
  </r>
  <r>
    <x v="0"/>
    <x v="20"/>
  </r>
  <r>
    <x v="0"/>
    <x v="96"/>
  </r>
  <r>
    <x v="0"/>
    <x v="17"/>
  </r>
  <r>
    <x v="0"/>
    <x v="97"/>
  </r>
  <r>
    <x v="0"/>
    <x v="40"/>
  </r>
  <r>
    <x v="0"/>
    <x v="45"/>
  </r>
  <r>
    <x v="0"/>
    <x v="8"/>
  </r>
  <r>
    <x v="0"/>
    <x v="8"/>
  </r>
  <r>
    <x v="0"/>
    <x v="43"/>
  </r>
  <r>
    <x v="0"/>
    <x v="8"/>
  </r>
  <r>
    <x v="0"/>
    <x v="98"/>
  </r>
  <r>
    <x v="0"/>
    <x v="4"/>
  </r>
  <r>
    <x v="0"/>
    <x v="14"/>
  </r>
  <r>
    <x v="0"/>
    <x v="78"/>
  </r>
  <r>
    <x v="0"/>
    <x v="99"/>
  </r>
  <r>
    <x v="0"/>
    <x v="29"/>
  </r>
  <r>
    <x v="0"/>
    <x v="57"/>
  </r>
  <r>
    <x v="0"/>
    <x v="13"/>
  </r>
  <r>
    <x v="0"/>
    <x v="100"/>
  </r>
  <r>
    <x v="0"/>
    <x v="57"/>
  </r>
  <r>
    <x v="0"/>
    <x v="14"/>
  </r>
  <r>
    <x v="0"/>
    <x v="101"/>
  </r>
  <r>
    <x v="0"/>
    <x v="62"/>
  </r>
  <r>
    <x v="0"/>
    <x v="102"/>
  </r>
  <r>
    <x v="0"/>
    <x v="12"/>
  </r>
  <r>
    <x v="0"/>
    <x v="12"/>
  </r>
  <r>
    <x v="0"/>
    <x v="46"/>
  </r>
  <r>
    <x v="0"/>
    <x v="34"/>
  </r>
  <r>
    <x v="0"/>
    <x v="4"/>
  </r>
  <r>
    <x v="0"/>
    <x v="6"/>
  </r>
  <r>
    <x v="0"/>
    <x v="81"/>
  </r>
  <r>
    <x v="0"/>
    <x v="0"/>
  </r>
  <r>
    <x v="0"/>
    <x v="29"/>
  </r>
  <r>
    <x v="0"/>
    <x v="0"/>
  </r>
  <r>
    <x v="0"/>
    <x v="13"/>
  </r>
  <r>
    <x v="0"/>
    <x v="103"/>
  </r>
  <r>
    <x v="0"/>
    <x v="0"/>
  </r>
  <r>
    <x v="0"/>
    <x v="8"/>
  </r>
  <r>
    <x v="0"/>
    <x v="12"/>
  </r>
  <r>
    <x v="0"/>
    <x v="0"/>
  </r>
  <r>
    <x v="0"/>
    <x v="22"/>
  </r>
  <r>
    <x v="0"/>
    <x v="4"/>
  </r>
  <r>
    <x v="0"/>
    <x v="64"/>
  </r>
  <r>
    <x v="0"/>
    <x v="4"/>
  </r>
  <r>
    <x v="0"/>
    <x v="4"/>
  </r>
  <r>
    <x v="0"/>
    <x v="1"/>
  </r>
  <r>
    <x v="0"/>
    <x v="16"/>
  </r>
  <r>
    <x v="0"/>
    <x v="0"/>
  </r>
  <r>
    <x v="0"/>
    <x v="21"/>
  </r>
  <r>
    <x v="0"/>
    <x v="104"/>
  </r>
  <r>
    <x v="0"/>
    <x v="7"/>
  </r>
  <r>
    <x v="0"/>
    <x v="4"/>
  </r>
  <r>
    <x v="0"/>
    <x v="4"/>
  </r>
  <r>
    <x v="0"/>
    <x v="5"/>
  </r>
  <r>
    <x v="0"/>
    <x v="0"/>
  </r>
  <r>
    <x v="0"/>
    <x v="0"/>
  </r>
  <r>
    <x v="0"/>
    <x v="0"/>
  </r>
  <r>
    <x v="0"/>
    <x v="4"/>
  </r>
  <r>
    <x v="0"/>
    <x v="45"/>
  </r>
  <r>
    <x v="0"/>
    <x v="41"/>
  </r>
  <r>
    <x v="0"/>
    <x v="5"/>
  </r>
  <r>
    <x v="0"/>
    <x v="82"/>
  </r>
  <r>
    <x v="0"/>
    <x v="4"/>
  </r>
  <r>
    <x v="0"/>
    <x v="8"/>
  </r>
  <r>
    <x v="0"/>
    <x v="105"/>
  </r>
  <r>
    <x v="0"/>
    <x v="8"/>
  </r>
  <r>
    <x v="0"/>
    <x v="8"/>
  </r>
  <r>
    <x v="0"/>
    <x v="19"/>
  </r>
  <r>
    <x v="0"/>
    <x v="106"/>
  </r>
  <r>
    <x v="0"/>
    <x v="1"/>
  </r>
  <r>
    <x v="0"/>
    <x v="107"/>
  </r>
  <r>
    <x v="0"/>
    <x v="6"/>
  </r>
  <r>
    <x v="0"/>
    <x v="4"/>
  </r>
  <r>
    <x v="0"/>
    <x v="8"/>
  </r>
  <r>
    <x v="0"/>
    <x v="13"/>
  </r>
  <r>
    <x v="0"/>
    <x v="37"/>
  </r>
  <r>
    <x v="0"/>
    <x v="34"/>
  </r>
  <r>
    <x v="0"/>
    <x v="12"/>
  </r>
  <r>
    <x v="0"/>
    <x v="108"/>
  </r>
  <r>
    <x v="0"/>
    <x v="9"/>
  </r>
  <r>
    <x v="0"/>
    <x v="0"/>
  </r>
  <r>
    <x v="0"/>
    <x v="22"/>
  </r>
  <r>
    <x v="0"/>
    <x v="3"/>
  </r>
  <r>
    <x v="0"/>
    <x v="8"/>
  </r>
  <r>
    <x v="0"/>
    <x v="1"/>
  </r>
  <r>
    <x v="0"/>
    <x v="38"/>
  </r>
  <r>
    <x v="0"/>
    <x v="1"/>
  </r>
  <r>
    <x v="0"/>
    <x v="1"/>
  </r>
  <r>
    <x v="0"/>
    <x v="10"/>
  </r>
  <r>
    <x v="0"/>
    <x v="5"/>
  </r>
  <r>
    <x v="0"/>
    <x v="4"/>
  </r>
  <r>
    <x v="0"/>
    <x v="0"/>
  </r>
  <r>
    <x v="0"/>
    <x v="0"/>
  </r>
  <r>
    <x v="0"/>
    <x v="5"/>
  </r>
  <r>
    <x v="0"/>
    <x v="0"/>
  </r>
  <r>
    <x v="0"/>
    <x v="0"/>
  </r>
  <r>
    <x v="0"/>
    <x v="5"/>
  </r>
  <r>
    <x v="0"/>
    <x v="3"/>
  </r>
  <r>
    <x v="0"/>
    <x v="41"/>
  </r>
  <r>
    <x v="0"/>
    <x v="2"/>
  </r>
  <r>
    <x v="0"/>
    <x v="5"/>
  </r>
  <r>
    <x v="0"/>
    <x v="10"/>
  </r>
  <r>
    <x v="0"/>
    <x v="10"/>
  </r>
  <r>
    <x v="0"/>
    <x v="89"/>
  </r>
  <r>
    <x v="0"/>
    <x v="4"/>
  </r>
  <r>
    <x v="0"/>
    <x v="109"/>
  </r>
  <r>
    <x v="0"/>
    <x v="1"/>
  </r>
  <r>
    <x v="0"/>
    <x v="9"/>
  </r>
  <r>
    <x v="0"/>
    <x v="8"/>
  </r>
  <r>
    <x v="0"/>
    <x v="5"/>
  </r>
  <r>
    <x v="0"/>
    <x v="105"/>
  </r>
  <r>
    <x v="0"/>
    <x v="5"/>
  </r>
  <r>
    <x v="0"/>
    <x v="5"/>
  </r>
  <r>
    <x v="0"/>
    <x v="33"/>
  </r>
  <r>
    <x v="0"/>
    <x v="8"/>
  </r>
  <r>
    <x v="0"/>
    <x v="110"/>
  </r>
  <r>
    <x v="0"/>
    <x v="9"/>
  </r>
  <r>
    <x v="0"/>
    <x v="111"/>
  </r>
  <r>
    <x v="0"/>
    <x v="21"/>
  </r>
  <r>
    <x v="0"/>
    <x v="0"/>
  </r>
  <r>
    <x v="0"/>
    <x v="9"/>
  </r>
  <r>
    <x v="0"/>
    <x v="10"/>
  </r>
  <r>
    <x v="0"/>
    <x v="45"/>
  </r>
  <r>
    <x v="0"/>
    <x v="112"/>
  </r>
  <r>
    <x v="0"/>
    <x v="1"/>
  </r>
  <r>
    <x v="0"/>
    <x v="28"/>
  </r>
  <r>
    <x v="0"/>
    <x v="4"/>
  </r>
  <r>
    <x v="0"/>
    <x v="0"/>
  </r>
  <r>
    <x v="0"/>
    <x v="8"/>
  </r>
  <r>
    <x v="0"/>
    <x v="13"/>
  </r>
  <r>
    <x v="0"/>
    <x v="8"/>
  </r>
  <r>
    <x v="0"/>
    <x v="8"/>
  </r>
  <r>
    <x v="0"/>
    <x v="4"/>
  </r>
  <r>
    <x v="0"/>
    <x v="10"/>
  </r>
  <r>
    <x v="0"/>
    <x v="113"/>
  </r>
  <r>
    <x v="0"/>
    <x v="63"/>
  </r>
  <r>
    <x v="0"/>
    <x v="114"/>
  </r>
  <r>
    <x v="0"/>
    <x v="4"/>
  </r>
  <r>
    <x v="0"/>
    <x v="22"/>
  </r>
  <r>
    <x v="0"/>
    <x v="34"/>
  </r>
  <r>
    <x v="0"/>
    <x v="1"/>
  </r>
  <r>
    <x v="0"/>
    <x v="9"/>
  </r>
  <r>
    <x v="0"/>
    <x v="0"/>
  </r>
  <r>
    <x v="0"/>
    <x v="39"/>
  </r>
  <r>
    <x v="0"/>
    <x v="22"/>
  </r>
  <r>
    <x v="0"/>
    <x v="17"/>
  </r>
  <r>
    <x v="0"/>
    <x v="4"/>
  </r>
  <r>
    <x v="0"/>
    <x v="13"/>
  </r>
  <r>
    <x v="0"/>
    <x v="0"/>
  </r>
  <r>
    <x v="0"/>
    <x v="5"/>
  </r>
  <r>
    <x v="0"/>
    <x v="0"/>
  </r>
  <r>
    <x v="0"/>
    <x v="5"/>
  </r>
  <r>
    <x v="0"/>
    <x v="7"/>
  </r>
  <r>
    <x v="0"/>
    <x v="13"/>
  </r>
  <r>
    <x v="0"/>
    <x v="1"/>
  </r>
  <r>
    <x v="0"/>
    <x v="0"/>
  </r>
  <r>
    <x v="0"/>
    <x v="10"/>
  </r>
  <r>
    <x v="0"/>
    <x v="0"/>
  </r>
  <r>
    <x v="0"/>
    <x v="50"/>
  </r>
  <r>
    <x v="0"/>
    <x v="1"/>
  </r>
  <r>
    <x v="0"/>
    <x v="1"/>
  </r>
  <r>
    <x v="0"/>
    <x v="1"/>
  </r>
  <r>
    <x v="0"/>
    <x v="34"/>
  </r>
  <r>
    <x v="0"/>
    <x v="1"/>
  </r>
  <r>
    <x v="0"/>
    <x v="0"/>
  </r>
  <r>
    <x v="0"/>
    <x v="1"/>
  </r>
  <r>
    <x v="0"/>
    <x v="1"/>
  </r>
  <r>
    <x v="0"/>
    <x v="8"/>
  </r>
  <r>
    <x v="0"/>
    <x v="4"/>
  </r>
  <r>
    <x v="0"/>
    <x v="4"/>
  </r>
  <r>
    <x v="0"/>
    <x v="4"/>
  </r>
  <r>
    <x v="0"/>
    <x v="0"/>
  </r>
  <r>
    <x v="0"/>
    <x v="4"/>
  </r>
  <r>
    <x v="0"/>
    <x v="8"/>
  </r>
  <r>
    <x v="0"/>
    <x v="4"/>
  </r>
  <r>
    <x v="0"/>
    <x v="0"/>
  </r>
  <r>
    <x v="0"/>
    <x v="1"/>
  </r>
  <r>
    <x v="0"/>
    <x v="0"/>
  </r>
  <r>
    <x v="0"/>
    <x v="4"/>
  </r>
  <r>
    <x v="0"/>
    <x v="3"/>
  </r>
  <r>
    <x v="0"/>
    <x v="1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38"/>
  </r>
  <r>
    <x v="0"/>
    <x v="4"/>
  </r>
  <r>
    <x v="0"/>
    <x v="0"/>
  </r>
  <r>
    <x v="0"/>
    <x v="0"/>
  </r>
  <r>
    <x v="0"/>
    <x v="0"/>
  </r>
  <r>
    <x v="0"/>
    <x v="8"/>
  </r>
  <r>
    <x v="0"/>
    <x v="9"/>
  </r>
  <r>
    <x v="0"/>
    <x v="0"/>
  </r>
  <r>
    <x v="0"/>
    <x v="17"/>
  </r>
  <r>
    <x v="0"/>
    <x v="0"/>
  </r>
  <r>
    <x v="0"/>
    <x v="8"/>
  </r>
  <r>
    <x v="0"/>
    <x v="0"/>
  </r>
  <r>
    <x v="0"/>
    <x v="21"/>
  </r>
  <r>
    <x v="0"/>
    <x v="1"/>
  </r>
  <r>
    <x v="0"/>
    <x v="10"/>
  </r>
  <r>
    <x v="0"/>
    <x v="0"/>
  </r>
  <r>
    <x v="0"/>
    <x v="1"/>
  </r>
  <r>
    <x v="0"/>
    <x v="1"/>
  </r>
  <r>
    <x v="0"/>
    <x v="13"/>
  </r>
  <r>
    <x v="0"/>
    <x v="12"/>
  </r>
  <r>
    <x v="0"/>
    <x v="1"/>
  </r>
  <r>
    <x v="0"/>
    <x v="0"/>
  </r>
  <r>
    <x v="0"/>
    <x v="4"/>
  </r>
  <r>
    <x v="0"/>
    <x v="1"/>
  </r>
  <r>
    <x v="0"/>
    <x v="0"/>
  </r>
  <r>
    <x v="0"/>
    <x v="1"/>
  </r>
  <r>
    <x v="0"/>
    <x v="11"/>
  </r>
  <r>
    <x v="0"/>
    <x v="89"/>
  </r>
  <r>
    <x v="0"/>
    <x v="3"/>
  </r>
  <r>
    <x v="0"/>
    <x v="26"/>
  </r>
  <r>
    <x v="0"/>
    <x v="10"/>
  </r>
  <r>
    <x v="0"/>
    <x v="67"/>
  </r>
  <r>
    <x v="0"/>
    <x v="1"/>
  </r>
  <r>
    <x v="0"/>
    <x v="0"/>
  </r>
  <r>
    <x v="0"/>
    <x v="115"/>
  </r>
  <r>
    <x v="0"/>
    <x v="18"/>
  </r>
  <r>
    <x v="0"/>
    <x v="92"/>
  </r>
  <r>
    <x v="0"/>
    <x v="116"/>
  </r>
  <r>
    <x v="0"/>
    <x v="75"/>
  </r>
  <r>
    <x v="0"/>
    <x v="40"/>
  </r>
  <r>
    <x v="0"/>
    <x v="34"/>
  </r>
  <r>
    <x v="0"/>
    <x v="89"/>
  </r>
  <r>
    <x v="0"/>
    <x v="4"/>
  </r>
  <r>
    <x v="0"/>
    <x v="5"/>
  </r>
  <r>
    <x v="0"/>
    <x v="8"/>
  </r>
  <r>
    <x v="0"/>
    <x v="4"/>
  </r>
  <r>
    <x v="0"/>
    <x v="39"/>
  </r>
  <r>
    <x v="0"/>
    <x v="5"/>
  </r>
  <r>
    <x v="0"/>
    <x v="8"/>
  </r>
  <r>
    <x v="0"/>
    <x v="1"/>
  </r>
  <r>
    <x v="0"/>
    <x v="0"/>
  </r>
  <r>
    <x v="0"/>
    <x v="0"/>
  </r>
  <r>
    <x v="0"/>
    <x v="26"/>
  </r>
  <r>
    <x v="0"/>
    <x v="1"/>
  </r>
  <r>
    <x v="0"/>
    <x v="117"/>
  </r>
  <r>
    <x v="0"/>
    <x v="4"/>
  </r>
  <r>
    <x v="0"/>
    <x v="1"/>
  </r>
  <r>
    <x v="0"/>
    <x v="5"/>
  </r>
  <r>
    <x v="0"/>
    <x v="1"/>
  </r>
  <r>
    <x v="0"/>
    <x v="5"/>
  </r>
  <r>
    <x v="0"/>
    <x v="19"/>
  </r>
  <r>
    <x v="0"/>
    <x v="62"/>
  </r>
  <r>
    <x v="0"/>
    <x v="4"/>
  </r>
  <r>
    <x v="0"/>
    <x v="0"/>
  </r>
  <r>
    <x v="0"/>
    <x v="8"/>
  </r>
  <r>
    <x v="0"/>
    <x v="8"/>
  </r>
  <r>
    <x v="0"/>
    <x v="14"/>
  </r>
  <r>
    <x v="0"/>
    <x v="0"/>
  </r>
  <r>
    <x v="0"/>
    <x v="33"/>
  </r>
  <r>
    <x v="0"/>
    <x v="23"/>
  </r>
  <r>
    <x v="0"/>
    <x v="11"/>
  </r>
  <r>
    <x v="0"/>
    <x v="8"/>
  </r>
  <r>
    <x v="0"/>
    <x v="8"/>
  </r>
  <r>
    <x v="0"/>
    <x v="4"/>
  </r>
  <r>
    <x v="0"/>
    <x v="0"/>
  </r>
  <r>
    <x v="0"/>
    <x v="0"/>
  </r>
  <r>
    <x v="0"/>
    <x v="26"/>
  </r>
  <r>
    <x v="0"/>
    <x v="12"/>
  </r>
  <r>
    <x v="0"/>
    <x v="0"/>
  </r>
  <r>
    <x v="0"/>
    <x v="43"/>
  </r>
  <r>
    <x v="0"/>
    <x v="17"/>
  </r>
  <r>
    <x v="0"/>
    <x v="4"/>
  </r>
  <r>
    <x v="0"/>
    <x v="13"/>
  </r>
  <r>
    <x v="0"/>
    <x v="4"/>
  </r>
  <r>
    <x v="0"/>
    <x v="0"/>
  </r>
  <r>
    <x v="0"/>
    <x v="8"/>
  </r>
  <r>
    <x v="0"/>
    <x v="1"/>
  </r>
  <r>
    <x v="0"/>
    <x v="5"/>
  </r>
  <r>
    <x v="0"/>
    <x v="8"/>
  </r>
  <r>
    <x v="0"/>
    <x v="0"/>
  </r>
  <r>
    <x v="0"/>
    <x v="8"/>
  </r>
  <r>
    <x v="0"/>
    <x v="5"/>
  </r>
  <r>
    <x v="0"/>
    <x v="36"/>
  </r>
  <r>
    <x v="0"/>
    <x v="4"/>
  </r>
  <r>
    <x v="0"/>
    <x v="17"/>
  </r>
  <r>
    <x v="0"/>
    <x v="0"/>
  </r>
  <r>
    <x v="0"/>
    <x v="0"/>
  </r>
  <r>
    <x v="0"/>
    <x v="1"/>
  </r>
  <r>
    <x v="0"/>
    <x v="7"/>
  </r>
  <r>
    <x v="0"/>
    <x v="4"/>
  </r>
  <r>
    <x v="0"/>
    <x v="50"/>
  </r>
  <r>
    <x v="0"/>
    <x v="1"/>
  </r>
  <r>
    <x v="0"/>
    <x v="43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24"/>
  </r>
  <r>
    <x v="0"/>
    <x v="0"/>
  </r>
  <r>
    <x v="0"/>
    <x v="0"/>
  </r>
  <r>
    <x v="0"/>
    <x v="5"/>
  </r>
  <r>
    <x v="0"/>
    <x v="1"/>
  </r>
  <r>
    <x v="0"/>
    <x v="7"/>
  </r>
  <r>
    <x v="0"/>
    <x v="0"/>
  </r>
  <r>
    <x v="0"/>
    <x v="13"/>
  </r>
  <r>
    <x v="0"/>
    <x v="0"/>
  </r>
  <r>
    <x v="0"/>
    <x v="26"/>
  </r>
  <r>
    <x v="0"/>
    <x v="10"/>
  </r>
  <r>
    <x v="0"/>
    <x v="13"/>
  </r>
  <r>
    <x v="0"/>
    <x v="43"/>
  </r>
  <r>
    <x v="0"/>
    <x v="0"/>
  </r>
  <r>
    <x v="0"/>
    <x v="1"/>
  </r>
  <r>
    <x v="0"/>
    <x v="34"/>
  </r>
  <r>
    <x v="0"/>
    <x v="5"/>
  </r>
  <r>
    <x v="0"/>
    <x v="5"/>
  </r>
  <r>
    <x v="0"/>
    <x v="1"/>
  </r>
  <r>
    <x v="0"/>
    <x v="5"/>
  </r>
  <r>
    <x v="0"/>
    <x v="0"/>
  </r>
  <r>
    <x v="0"/>
    <x v="4"/>
  </r>
  <r>
    <x v="0"/>
    <x v="2"/>
  </r>
  <r>
    <x v="0"/>
    <x v="115"/>
  </r>
  <r>
    <x v="0"/>
    <x v="10"/>
  </r>
  <r>
    <x v="0"/>
    <x v="34"/>
  </r>
  <r>
    <x v="0"/>
    <x v="7"/>
  </r>
  <r>
    <x v="0"/>
    <x v="0"/>
  </r>
  <r>
    <x v="0"/>
    <x v="12"/>
  </r>
  <r>
    <x v="0"/>
    <x v="5"/>
  </r>
  <r>
    <x v="0"/>
    <x v="5"/>
  </r>
  <r>
    <x v="0"/>
    <x v="0"/>
  </r>
  <r>
    <x v="0"/>
    <x v="13"/>
  </r>
  <r>
    <x v="0"/>
    <x v="8"/>
  </r>
  <r>
    <x v="0"/>
    <x v="1"/>
  </r>
  <r>
    <x v="0"/>
    <x v="40"/>
  </r>
  <r>
    <x v="0"/>
    <x v="0"/>
  </r>
  <r>
    <x v="0"/>
    <x v="8"/>
  </r>
  <r>
    <x v="0"/>
    <x v="10"/>
  </r>
  <r>
    <x v="0"/>
    <x v="8"/>
  </r>
  <r>
    <x v="0"/>
    <x v="10"/>
  </r>
  <r>
    <x v="0"/>
    <x v="1"/>
  </r>
  <r>
    <x v="0"/>
    <x v="1"/>
  </r>
  <r>
    <x v="0"/>
    <x v="0"/>
  </r>
  <r>
    <x v="0"/>
    <x v="26"/>
  </r>
  <r>
    <x v="0"/>
    <x v="5"/>
  </r>
  <r>
    <x v="0"/>
    <x v="2"/>
  </r>
  <r>
    <x v="0"/>
    <x v="16"/>
  </r>
  <r>
    <x v="0"/>
    <x v="4"/>
  </r>
  <r>
    <x v="0"/>
    <x v="0"/>
  </r>
  <r>
    <x v="0"/>
    <x v="8"/>
  </r>
  <r>
    <x v="0"/>
    <x v="9"/>
  </r>
  <r>
    <x v="0"/>
    <x v="5"/>
  </r>
  <r>
    <x v="0"/>
    <x v="9"/>
  </r>
  <r>
    <x v="0"/>
    <x v="0"/>
  </r>
  <r>
    <x v="0"/>
    <x v="3"/>
  </r>
  <r>
    <x v="0"/>
    <x v="4"/>
  </r>
  <r>
    <x v="0"/>
    <x v="1"/>
  </r>
  <r>
    <x v="0"/>
    <x v="8"/>
  </r>
  <r>
    <x v="0"/>
    <x v="8"/>
  </r>
  <r>
    <x v="0"/>
    <x v="16"/>
  </r>
  <r>
    <x v="0"/>
    <x v="3"/>
  </r>
  <r>
    <x v="0"/>
    <x v="4"/>
  </r>
  <r>
    <x v="0"/>
    <x v="10"/>
  </r>
  <r>
    <x v="0"/>
    <x v="1"/>
  </r>
  <r>
    <x v="0"/>
    <x v="1"/>
  </r>
  <r>
    <x v="0"/>
    <x v="26"/>
  </r>
  <r>
    <x v="0"/>
    <x v="6"/>
  </r>
  <r>
    <x v="0"/>
    <x v="4"/>
  </r>
  <r>
    <x v="0"/>
    <x v="1"/>
  </r>
  <r>
    <x v="0"/>
    <x v="5"/>
  </r>
  <r>
    <x v="0"/>
    <x v="3"/>
  </r>
  <r>
    <x v="0"/>
    <x v="34"/>
  </r>
  <r>
    <x v="0"/>
    <x v="39"/>
  </r>
  <r>
    <x v="0"/>
    <x v="13"/>
  </r>
  <r>
    <x v="0"/>
    <x v="7"/>
  </r>
  <r>
    <x v="0"/>
    <x v="1"/>
  </r>
  <r>
    <x v="0"/>
    <x v="118"/>
  </r>
  <r>
    <x v="0"/>
    <x v="0"/>
  </r>
  <r>
    <x v="0"/>
    <x v="1"/>
  </r>
  <r>
    <x v="0"/>
    <x v="0"/>
  </r>
  <r>
    <x v="0"/>
    <x v="4"/>
  </r>
  <r>
    <x v="0"/>
    <x v="7"/>
  </r>
  <r>
    <x v="0"/>
    <x v="34"/>
  </r>
  <r>
    <x v="0"/>
    <x v="4"/>
  </r>
  <r>
    <x v="0"/>
    <x v="0"/>
  </r>
  <r>
    <x v="0"/>
    <x v="119"/>
  </r>
  <r>
    <x v="0"/>
    <x v="4"/>
  </r>
  <r>
    <x v="0"/>
    <x v="5"/>
  </r>
  <r>
    <x v="0"/>
    <x v="0"/>
  </r>
  <r>
    <x v="0"/>
    <x v="1"/>
  </r>
  <r>
    <x v="0"/>
    <x v="0"/>
  </r>
  <r>
    <x v="0"/>
    <x v="0"/>
  </r>
  <r>
    <x v="0"/>
    <x v="5"/>
  </r>
  <r>
    <x v="0"/>
    <x v="21"/>
  </r>
  <r>
    <x v="0"/>
    <x v="13"/>
  </r>
  <r>
    <x v="0"/>
    <x v="0"/>
  </r>
  <r>
    <x v="0"/>
    <x v="120"/>
  </r>
  <r>
    <x v="0"/>
    <x v="81"/>
  </r>
  <r>
    <x v="0"/>
    <x v="70"/>
  </r>
  <r>
    <x v="0"/>
    <x v="4"/>
  </r>
  <r>
    <x v="0"/>
    <x v="43"/>
  </r>
  <r>
    <x v="0"/>
    <x v="1"/>
  </r>
  <r>
    <x v="0"/>
    <x v="4"/>
  </r>
  <r>
    <x v="0"/>
    <x v="3"/>
  </r>
  <r>
    <x v="0"/>
    <x v="22"/>
  </r>
  <r>
    <x v="0"/>
    <x v="121"/>
  </r>
  <r>
    <x v="0"/>
    <x v="4"/>
  </r>
  <r>
    <x v="0"/>
    <x v="3"/>
  </r>
  <r>
    <x v="0"/>
    <x v="5"/>
  </r>
  <r>
    <x v="0"/>
    <x v="39"/>
  </r>
  <r>
    <x v="0"/>
    <x v="122"/>
  </r>
  <r>
    <x v="0"/>
    <x v="4"/>
  </r>
  <r>
    <x v="0"/>
    <x v="5"/>
  </r>
  <r>
    <x v="0"/>
    <x v="89"/>
  </r>
  <r>
    <x v="0"/>
    <x v="3"/>
  </r>
  <r>
    <x v="0"/>
    <x v="10"/>
  </r>
  <r>
    <x v="0"/>
    <x v="0"/>
  </r>
  <r>
    <x v="0"/>
    <x v="5"/>
  </r>
  <r>
    <x v="0"/>
    <x v="13"/>
  </r>
  <r>
    <x v="0"/>
    <x v="34"/>
  </r>
  <r>
    <x v="0"/>
    <x v="5"/>
  </r>
  <r>
    <x v="0"/>
    <x v="4"/>
  </r>
  <r>
    <x v="0"/>
    <x v="5"/>
  </r>
  <r>
    <x v="0"/>
    <x v="66"/>
  </r>
  <r>
    <x v="0"/>
    <x v="34"/>
  </r>
  <r>
    <x v="0"/>
    <x v="34"/>
  </r>
  <r>
    <x v="0"/>
    <x v="30"/>
  </r>
  <r>
    <x v="0"/>
    <x v="16"/>
  </r>
  <r>
    <x v="0"/>
    <x v="1"/>
  </r>
  <r>
    <x v="0"/>
    <x v="1"/>
  </r>
  <r>
    <x v="0"/>
    <x v="26"/>
  </r>
  <r>
    <x v="0"/>
    <x v="107"/>
  </r>
  <r>
    <x v="0"/>
    <x v="89"/>
  </r>
  <r>
    <x v="0"/>
    <x v="10"/>
  </r>
  <r>
    <x v="0"/>
    <x v="7"/>
  </r>
  <r>
    <x v="0"/>
    <x v="9"/>
  </r>
  <r>
    <x v="0"/>
    <x v="123"/>
  </r>
  <r>
    <x v="0"/>
    <x v="4"/>
  </r>
  <r>
    <x v="0"/>
    <x v="10"/>
  </r>
  <r>
    <x v="0"/>
    <x v="56"/>
  </r>
  <r>
    <x v="0"/>
    <x v="8"/>
  </r>
  <r>
    <x v="0"/>
    <x v="40"/>
  </r>
  <r>
    <x v="0"/>
    <x v="4"/>
  </r>
  <r>
    <x v="0"/>
    <x v="54"/>
  </r>
  <r>
    <x v="0"/>
    <x v="1"/>
  </r>
  <r>
    <x v="0"/>
    <x v="20"/>
  </r>
  <r>
    <x v="0"/>
    <x v="34"/>
  </r>
  <r>
    <x v="0"/>
    <x v="57"/>
  </r>
  <r>
    <x v="0"/>
    <x v="0"/>
  </r>
  <r>
    <x v="0"/>
    <x v="1"/>
  </r>
  <r>
    <x v="0"/>
    <x v="2"/>
  </r>
  <r>
    <x v="0"/>
    <x v="1"/>
  </r>
  <r>
    <x v="0"/>
    <x v="4"/>
  </r>
  <r>
    <x v="0"/>
    <x v="1"/>
  </r>
  <r>
    <x v="0"/>
    <x v="2"/>
  </r>
  <r>
    <x v="0"/>
    <x v="34"/>
  </r>
  <r>
    <x v="0"/>
    <x v="11"/>
  </r>
  <r>
    <x v="0"/>
    <x v="0"/>
  </r>
  <r>
    <x v="0"/>
    <x v="8"/>
  </r>
  <r>
    <x v="0"/>
    <x v="12"/>
  </r>
  <r>
    <x v="0"/>
    <x v="45"/>
  </r>
  <r>
    <x v="0"/>
    <x v="0"/>
  </r>
  <r>
    <x v="0"/>
    <x v="24"/>
  </r>
  <r>
    <x v="0"/>
    <x v="13"/>
  </r>
  <r>
    <x v="0"/>
    <x v="8"/>
  </r>
  <r>
    <x v="0"/>
    <x v="5"/>
  </r>
  <r>
    <x v="0"/>
    <x v="69"/>
  </r>
  <r>
    <x v="0"/>
    <x v="1"/>
  </r>
  <r>
    <x v="0"/>
    <x v="4"/>
  </r>
  <r>
    <x v="0"/>
    <x v="41"/>
  </r>
  <r>
    <x v="0"/>
    <x v="13"/>
  </r>
  <r>
    <x v="0"/>
    <x v="0"/>
  </r>
  <r>
    <x v="0"/>
    <x v="9"/>
  </r>
  <r>
    <x v="0"/>
    <x v="0"/>
  </r>
  <r>
    <x v="0"/>
    <x v="50"/>
  </r>
  <r>
    <x v="0"/>
    <x v="0"/>
  </r>
  <r>
    <x v="0"/>
    <x v="4"/>
  </r>
  <r>
    <x v="0"/>
    <x v="1"/>
  </r>
  <r>
    <x v="0"/>
    <x v="124"/>
  </r>
  <r>
    <x v="0"/>
    <x v="1"/>
  </r>
  <r>
    <x v="0"/>
    <x v="56"/>
  </r>
  <r>
    <x v="0"/>
    <x v="14"/>
  </r>
  <r>
    <x v="0"/>
    <x v="2"/>
  </r>
  <r>
    <x v="0"/>
    <x v="0"/>
  </r>
  <r>
    <x v="0"/>
    <x v="26"/>
  </r>
  <r>
    <x v="0"/>
    <x v="4"/>
  </r>
  <r>
    <x v="0"/>
    <x v="1"/>
  </r>
  <r>
    <x v="0"/>
    <x v="5"/>
  </r>
  <r>
    <x v="0"/>
    <x v="0"/>
  </r>
  <r>
    <x v="0"/>
    <x v="4"/>
  </r>
  <r>
    <x v="0"/>
    <x v="0"/>
  </r>
  <r>
    <x v="0"/>
    <x v="9"/>
  </r>
  <r>
    <x v="0"/>
    <x v="1"/>
  </r>
  <r>
    <x v="0"/>
    <x v="12"/>
  </r>
  <r>
    <x v="0"/>
    <x v="4"/>
  </r>
  <r>
    <x v="0"/>
    <x v="56"/>
  </r>
  <r>
    <x v="0"/>
    <x v="10"/>
  </r>
  <r>
    <x v="0"/>
    <x v="1"/>
  </r>
  <r>
    <x v="0"/>
    <x v="9"/>
  </r>
  <r>
    <x v="0"/>
    <x v="8"/>
  </r>
  <r>
    <x v="0"/>
    <x v="0"/>
  </r>
  <r>
    <x v="0"/>
    <x v="3"/>
  </r>
  <r>
    <x v="0"/>
    <x v="4"/>
  </r>
  <r>
    <x v="0"/>
    <x v="1"/>
  </r>
  <r>
    <x v="0"/>
    <x v="8"/>
  </r>
  <r>
    <x v="0"/>
    <x v="13"/>
  </r>
  <r>
    <x v="0"/>
    <x v="12"/>
  </r>
  <r>
    <x v="0"/>
    <x v="26"/>
  </r>
  <r>
    <x v="0"/>
    <x v="0"/>
  </r>
  <r>
    <x v="0"/>
    <x v="8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8"/>
  </r>
  <r>
    <x v="0"/>
    <x v="0"/>
  </r>
  <r>
    <x v="0"/>
    <x v="0"/>
  </r>
  <r>
    <x v="0"/>
    <x v="4"/>
  </r>
  <r>
    <x v="0"/>
    <x v="45"/>
  </r>
  <r>
    <x v="0"/>
    <x v="1"/>
  </r>
  <r>
    <x v="0"/>
    <x v="4"/>
  </r>
  <r>
    <x v="0"/>
    <x v="1"/>
  </r>
  <r>
    <x v="0"/>
    <x v="57"/>
  </r>
  <r>
    <x v="0"/>
    <x v="10"/>
  </r>
  <r>
    <x v="0"/>
    <x v="8"/>
  </r>
  <r>
    <x v="0"/>
    <x v="22"/>
  </r>
  <r>
    <x v="0"/>
    <x v="34"/>
  </r>
  <r>
    <x v="0"/>
    <x v="0"/>
  </r>
  <r>
    <x v="0"/>
    <x v="84"/>
  </r>
  <r>
    <x v="0"/>
    <x v="0"/>
  </r>
  <r>
    <x v="0"/>
    <x v="4"/>
  </r>
  <r>
    <x v="0"/>
    <x v="1"/>
  </r>
  <r>
    <x v="0"/>
    <x v="34"/>
  </r>
  <r>
    <x v="0"/>
    <x v="36"/>
  </r>
  <r>
    <x v="0"/>
    <x v="81"/>
  </r>
  <r>
    <x v="0"/>
    <x v="11"/>
  </r>
  <r>
    <x v="0"/>
    <x v="122"/>
  </r>
  <r>
    <x v="0"/>
    <x v="9"/>
  </r>
  <r>
    <x v="0"/>
    <x v="12"/>
  </r>
  <r>
    <x v="0"/>
    <x v="34"/>
  </r>
  <r>
    <x v="0"/>
    <x v="125"/>
  </r>
  <r>
    <x v="0"/>
    <x v="38"/>
  </r>
  <r>
    <x v="0"/>
    <x v="8"/>
  </r>
  <r>
    <x v="0"/>
    <x v="45"/>
  </r>
  <r>
    <x v="0"/>
    <x v="4"/>
  </r>
  <r>
    <x v="0"/>
    <x v="4"/>
  </r>
  <r>
    <x v="0"/>
    <x v="39"/>
  </r>
  <r>
    <x v="0"/>
    <x v="1"/>
  </r>
  <r>
    <x v="0"/>
    <x v="1"/>
  </r>
  <r>
    <x v="0"/>
    <x v="8"/>
  </r>
  <r>
    <x v="0"/>
    <x v="1"/>
  </r>
  <r>
    <x v="0"/>
    <x v="1"/>
  </r>
  <r>
    <x v="0"/>
    <x v="7"/>
  </r>
  <r>
    <x v="0"/>
    <x v="1"/>
  </r>
  <r>
    <x v="0"/>
    <x v="1"/>
  </r>
  <r>
    <x v="0"/>
    <x v="0"/>
  </r>
  <r>
    <x v="0"/>
    <x v="5"/>
  </r>
  <r>
    <x v="0"/>
    <x v="26"/>
  </r>
  <r>
    <x v="0"/>
    <x v="4"/>
  </r>
  <r>
    <x v="0"/>
    <x v="10"/>
  </r>
  <r>
    <x v="0"/>
    <x v="26"/>
  </r>
  <r>
    <x v="0"/>
    <x v="34"/>
  </r>
  <r>
    <x v="0"/>
    <x v="12"/>
  </r>
  <r>
    <x v="0"/>
    <x v="3"/>
  </r>
  <r>
    <x v="0"/>
    <x v="0"/>
  </r>
  <r>
    <x v="0"/>
    <x v="18"/>
  </r>
  <r>
    <x v="0"/>
    <x v="21"/>
  </r>
  <r>
    <x v="0"/>
    <x v="1"/>
  </r>
  <r>
    <x v="0"/>
    <x v="8"/>
  </r>
  <r>
    <x v="0"/>
    <x v="2"/>
  </r>
  <r>
    <x v="0"/>
    <x v="22"/>
  </r>
  <r>
    <x v="0"/>
    <x v="4"/>
  </r>
  <r>
    <x v="0"/>
    <x v="10"/>
  </r>
  <r>
    <x v="0"/>
    <x v="1"/>
  </r>
  <r>
    <x v="0"/>
    <x v="56"/>
  </r>
  <r>
    <x v="0"/>
    <x v="0"/>
  </r>
  <r>
    <x v="0"/>
    <x v="4"/>
  </r>
  <r>
    <x v="0"/>
    <x v="3"/>
  </r>
  <r>
    <x v="0"/>
    <x v="22"/>
  </r>
  <r>
    <x v="0"/>
    <x v="8"/>
  </r>
  <r>
    <x v="0"/>
    <x v="8"/>
  </r>
  <r>
    <x v="0"/>
    <x v="8"/>
  </r>
  <r>
    <x v="0"/>
    <x v="5"/>
  </r>
  <r>
    <x v="0"/>
    <x v="50"/>
  </r>
  <r>
    <x v="0"/>
    <x v="1"/>
  </r>
  <r>
    <x v="0"/>
    <x v="3"/>
  </r>
  <r>
    <x v="0"/>
    <x v="89"/>
  </r>
  <r>
    <x v="0"/>
    <x v="1"/>
  </r>
  <r>
    <x v="0"/>
    <x v="0"/>
  </r>
  <r>
    <x v="0"/>
    <x v="1"/>
  </r>
  <r>
    <x v="0"/>
    <x v="5"/>
  </r>
  <r>
    <x v="0"/>
    <x v="5"/>
  </r>
  <r>
    <x v="0"/>
    <x v="5"/>
  </r>
  <r>
    <x v="0"/>
    <x v="0"/>
  </r>
  <r>
    <x v="0"/>
    <x v="13"/>
  </r>
  <r>
    <x v="0"/>
    <x v="16"/>
  </r>
  <r>
    <x v="0"/>
    <x v="84"/>
  </r>
  <r>
    <x v="0"/>
    <x v="5"/>
  </r>
  <r>
    <x v="0"/>
    <x v="1"/>
  </r>
  <r>
    <x v="0"/>
    <x v="4"/>
  </r>
  <r>
    <x v="0"/>
    <x v="3"/>
  </r>
  <r>
    <x v="0"/>
    <x v="26"/>
  </r>
  <r>
    <x v="0"/>
    <x v="0"/>
  </r>
  <r>
    <x v="0"/>
    <x v="0"/>
  </r>
  <r>
    <x v="0"/>
    <x v="1"/>
  </r>
  <r>
    <x v="0"/>
    <x v="9"/>
  </r>
  <r>
    <x v="0"/>
    <x v="9"/>
  </r>
  <r>
    <x v="0"/>
    <x v="81"/>
  </r>
  <r>
    <x v="0"/>
    <x v="0"/>
  </r>
  <r>
    <x v="0"/>
    <x v="2"/>
  </r>
  <r>
    <x v="0"/>
    <x v="10"/>
  </r>
  <r>
    <x v="0"/>
    <x v="1"/>
  </r>
  <r>
    <x v="0"/>
    <x v="4"/>
  </r>
  <r>
    <x v="0"/>
    <x v="4"/>
  </r>
  <r>
    <x v="0"/>
    <x v="0"/>
  </r>
  <r>
    <x v="0"/>
    <x v="7"/>
  </r>
  <r>
    <x v="0"/>
    <x v="0"/>
  </r>
  <r>
    <x v="0"/>
    <x v="1"/>
  </r>
  <r>
    <x v="0"/>
    <x v="10"/>
  </r>
  <r>
    <x v="0"/>
    <x v="4"/>
  </r>
  <r>
    <x v="0"/>
    <x v="0"/>
  </r>
  <r>
    <x v="0"/>
    <x v="68"/>
  </r>
  <r>
    <x v="0"/>
    <x v="1"/>
  </r>
  <r>
    <x v="0"/>
    <x v="1"/>
  </r>
  <r>
    <x v="0"/>
    <x v="1"/>
  </r>
  <r>
    <x v="0"/>
    <x v="0"/>
  </r>
  <r>
    <x v="0"/>
    <x v="0"/>
  </r>
  <r>
    <x v="0"/>
    <x v="12"/>
  </r>
  <r>
    <x v="0"/>
    <x v="0"/>
  </r>
  <r>
    <x v="0"/>
    <x v="1"/>
  </r>
  <r>
    <x v="0"/>
    <x v="22"/>
  </r>
  <r>
    <x v="0"/>
    <x v="9"/>
  </r>
  <r>
    <x v="0"/>
    <x v="8"/>
  </r>
  <r>
    <x v="0"/>
    <x v="4"/>
  </r>
  <r>
    <x v="0"/>
    <x v="5"/>
  </r>
  <r>
    <x v="0"/>
    <x v="0"/>
  </r>
  <r>
    <x v="0"/>
    <x v="5"/>
  </r>
  <r>
    <x v="0"/>
    <x v="8"/>
  </r>
  <r>
    <x v="0"/>
    <x v="4"/>
  </r>
  <r>
    <x v="0"/>
    <x v="2"/>
  </r>
  <r>
    <x v="0"/>
    <x v="21"/>
  </r>
  <r>
    <x v="0"/>
    <x v="13"/>
  </r>
  <r>
    <x v="0"/>
    <x v="4"/>
  </r>
  <r>
    <x v="0"/>
    <x v="13"/>
  </r>
  <r>
    <x v="0"/>
    <x v="12"/>
  </r>
  <r>
    <x v="0"/>
    <x v="57"/>
  </r>
  <r>
    <x v="0"/>
    <x v="21"/>
  </r>
  <r>
    <x v="0"/>
    <x v="0"/>
  </r>
  <r>
    <x v="0"/>
    <x v="2"/>
  </r>
  <r>
    <x v="0"/>
    <x v="13"/>
  </r>
  <r>
    <x v="0"/>
    <x v="12"/>
  </r>
  <r>
    <x v="0"/>
    <x v="13"/>
  </r>
  <r>
    <x v="0"/>
    <x v="3"/>
  </r>
  <r>
    <x v="0"/>
    <x v="3"/>
  </r>
  <r>
    <x v="0"/>
    <x v="10"/>
  </r>
  <r>
    <x v="0"/>
    <x v="126"/>
  </r>
  <r>
    <x v="0"/>
    <x v="2"/>
  </r>
  <r>
    <x v="0"/>
    <x v="11"/>
  </r>
  <r>
    <x v="0"/>
    <x v="7"/>
  </r>
  <r>
    <x v="0"/>
    <x v="7"/>
  </r>
  <r>
    <x v="0"/>
    <x v="8"/>
  </r>
  <r>
    <x v="0"/>
    <x v="0"/>
  </r>
  <r>
    <x v="0"/>
    <x v="5"/>
  </r>
  <r>
    <x v="0"/>
    <x v="1"/>
  </r>
  <r>
    <x v="0"/>
    <x v="34"/>
  </r>
  <r>
    <x v="0"/>
    <x v="1"/>
  </r>
  <r>
    <x v="0"/>
    <x v="1"/>
  </r>
  <r>
    <x v="0"/>
    <x v="8"/>
  </r>
  <r>
    <x v="0"/>
    <x v="16"/>
  </r>
  <r>
    <x v="0"/>
    <x v="0"/>
  </r>
  <r>
    <x v="0"/>
    <x v="9"/>
  </r>
  <r>
    <x v="0"/>
    <x v="26"/>
  </r>
  <r>
    <x v="0"/>
    <x v="1"/>
  </r>
  <r>
    <x v="0"/>
    <x v="26"/>
  </r>
  <r>
    <x v="0"/>
    <x v="8"/>
  </r>
  <r>
    <x v="0"/>
    <x v="4"/>
  </r>
  <r>
    <x v="0"/>
    <x v="1"/>
  </r>
  <r>
    <x v="0"/>
    <x v="4"/>
  </r>
  <r>
    <x v="0"/>
    <x v="1"/>
  </r>
  <r>
    <x v="0"/>
    <x v="1"/>
  </r>
  <r>
    <x v="0"/>
    <x v="8"/>
  </r>
  <r>
    <x v="0"/>
    <x v="5"/>
  </r>
  <r>
    <x v="0"/>
    <x v="19"/>
  </r>
  <r>
    <x v="0"/>
    <x v="8"/>
  </r>
  <r>
    <x v="0"/>
    <x v="0"/>
  </r>
  <r>
    <x v="0"/>
    <x v="4"/>
  </r>
  <r>
    <x v="0"/>
    <x v="0"/>
  </r>
  <r>
    <x v="0"/>
    <x v="1"/>
  </r>
  <r>
    <x v="0"/>
    <x v="3"/>
  </r>
  <r>
    <x v="0"/>
    <x v="4"/>
  </r>
  <r>
    <x v="0"/>
    <x v="8"/>
  </r>
  <r>
    <x v="0"/>
    <x v="8"/>
  </r>
  <r>
    <x v="0"/>
    <x v="5"/>
  </r>
  <r>
    <x v="0"/>
    <x v="4"/>
  </r>
  <r>
    <x v="0"/>
    <x v="127"/>
  </r>
  <r>
    <x v="0"/>
    <x v="0"/>
  </r>
  <r>
    <x v="0"/>
    <x v="1"/>
  </r>
  <r>
    <x v="0"/>
    <x v="8"/>
  </r>
  <r>
    <x v="0"/>
    <x v="0"/>
  </r>
  <r>
    <x v="0"/>
    <x v="3"/>
  </r>
  <r>
    <x v="0"/>
    <x v="21"/>
  </r>
  <r>
    <x v="0"/>
    <x v="0"/>
  </r>
  <r>
    <x v="0"/>
    <x v="13"/>
  </r>
  <r>
    <x v="0"/>
    <x v="0"/>
  </r>
  <r>
    <x v="0"/>
    <x v="3"/>
  </r>
  <r>
    <x v="0"/>
    <x v="47"/>
  </r>
  <r>
    <x v="0"/>
    <x v="4"/>
  </r>
  <r>
    <x v="0"/>
    <x v="41"/>
  </r>
  <r>
    <x v="0"/>
    <x v="16"/>
  </r>
  <r>
    <x v="0"/>
    <x v="4"/>
  </r>
  <r>
    <x v="0"/>
    <x v="8"/>
  </r>
  <r>
    <x v="0"/>
    <x v="10"/>
  </r>
  <r>
    <x v="0"/>
    <x v="4"/>
  </r>
  <r>
    <x v="0"/>
    <x v="4"/>
  </r>
  <r>
    <x v="0"/>
    <x v="5"/>
  </r>
  <r>
    <x v="0"/>
    <x v="0"/>
  </r>
  <r>
    <x v="0"/>
    <x v="8"/>
  </r>
  <r>
    <x v="0"/>
    <x v="1"/>
  </r>
  <r>
    <x v="0"/>
    <x v="9"/>
  </r>
  <r>
    <x v="0"/>
    <x v="8"/>
  </r>
  <r>
    <x v="0"/>
    <x v="128"/>
  </r>
  <r>
    <x v="0"/>
    <x v="1"/>
  </r>
  <r>
    <x v="0"/>
    <x v="1"/>
  </r>
  <r>
    <x v="0"/>
    <x v="0"/>
  </r>
  <r>
    <x v="0"/>
    <x v="7"/>
  </r>
  <r>
    <x v="0"/>
    <x v="4"/>
  </r>
  <r>
    <x v="0"/>
    <x v="0"/>
  </r>
  <r>
    <x v="0"/>
    <x v="30"/>
  </r>
  <r>
    <x v="0"/>
    <x v="34"/>
  </r>
  <r>
    <x v="0"/>
    <x v="13"/>
  </r>
  <r>
    <x v="0"/>
    <x v="8"/>
  </r>
  <r>
    <x v="0"/>
    <x v="3"/>
  </r>
  <r>
    <x v="0"/>
    <x v="10"/>
  </r>
  <r>
    <x v="0"/>
    <x v="0"/>
  </r>
  <r>
    <x v="0"/>
    <x v="5"/>
  </r>
  <r>
    <x v="0"/>
    <x v="34"/>
  </r>
  <r>
    <x v="0"/>
    <x v="13"/>
  </r>
  <r>
    <x v="0"/>
    <x v="8"/>
  </r>
  <r>
    <x v="0"/>
    <x v="1"/>
  </r>
  <r>
    <x v="0"/>
    <x v="16"/>
  </r>
  <r>
    <x v="0"/>
    <x v="1"/>
  </r>
  <r>
    <x v="0"/>
    <x v="7"/>
  </r>
  <r>
    <x v="0"/>
    <x v="13"/>
  </r>
  <r>
    <x v="0"/>
    <x v="0"/>
  </r>
  <r>
    <x v="0"/>
    <x v="4"/>
  </r>
  <r>
    <x v="0"/>
    <x v="4"/>
  </r>
  <r>
    <x v="0"/>
    <x v="30"/>
  </r>
  <r>
    <x v="0"/>
    <x v="7"/>
  </r>
  <r>
    <x v="0"/>
    <x v="0"/>
  </r>
  <r>
    <x v="0"/>
    <x v="13"/>
  </r>
  <r>
    <x v="0"/>
    <x v="0"/>
  </r>
  <r>
    <x v="0"/>
    <x v="1"/>
  </r>
  <r>
    <x v="0"/>
    <x v="0"/>
  </r>
  <r>
    <x v="0"/>
    <x v="9"/>
  </r>
  <r>
    <x v="0"/>
    <x v="4"/>
  </r>
  <r>
    <x v="0"/>
    <x v="13"/>
  </r>
  <r>
    <x v="0"/>
    <x v="1"/>
  </r>
  <r>
    <x v="0"/>
    <x v="1"/>
  </r>
  <r>
    <x v="0"/>
    <x v="10"/>
  </r>
  <r>
    <x v="0"/>
    <x v="0"/>
  </r>
  <r>
    <x v="0"/>
    <x v="5"/>
  </r>
  <r>
    <x v="0"/>
    <x v="12"/>
  </r>
  <r>
    <x v="0"/>
    <x v="5"/>
  </r>
  <r>
    <x v="0"/>
    <x v="12"/>
  </r>
  <r>
    <x v="0"/>
    <x v="1"/>
  </r>
  <r>
    <x v="0"/>
    <x v="8"/>
  </r>
  <r>
    <x v="0"/>
    <x v="12"/>
  </r>
  <r>
    <x v="0"/>
    <x v="1"/>
  </r>
  <r>
    <x v="0"/>
    <x v="10"/>
  </r>
  <r>
    <x v="0"/>
    <x v="0"/>
  </r>
  <r>
    <x v="0"/>
    <x v="0"/>
  </r>
  <r>
    <x v="0"/>
    <x v="1"/>
  </r>
  <r>
    <x v="0"/>
    <x v="0"/>
  </r>
  <r>
    <x v="0"/>
    <x v="0"/>
  </r>
  <r>
    <x v="0"/>
    <x v="13"/>
  </r>
  <r>
    <x v="0"/>
    <x v="13"/>
  </r>
  <r>
    <x v="0"/>
    <x v="26"/>
  </r>
  <r>
    <x v="0"/>
    <x v="13"/>
  </r>
  <r>
    <x v="0"/>
    <x v="17"/>
  </r>
  <r>
    <x v="0"/>
    <x v="8"/>
  </r>
  <r>
    <x v="0"/>
    <x v="1"/>
  </r>
  <r>
    <x v="0"/>
    <x v="0"/>
  </r>
  <r>
    <x v="0"/>
    <x v="13"/>
  </r>
  <r>
    <x v="0"/>
    <x v="13"/>
  </r>
  <r>
    <x v="0"/>
    <x v="1"/>
  </r>
  <r>
    <x v="0"/>
    <x v="5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B823B-5BD8-0F41-84A6-BCF1C3D404F9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G15" firstHeaderRow="1" firstDataRow="2" firstDataCol="1" rowPageCount="1" colPageCount="1"/>
  <pivotFields count="13"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11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6FEF62-D1E8-A348-802F-3F35CB0A8FE7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1">
  <location ref="A4:G48" firstHeaderRow="1" firstDataRow="2" firstDataCol="1" rowPageCount="2" colPageCount="1"/>
  <pivotFields count="13"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" hier="-1"/>
    <pageField fld="11" hier="-1"/>
  </pageFields>
  <dataFields count="1">
    <dataField name="Count of state" fld="0" subtotal="count" baseField="0" baseItem="0"/>
  </dataFields>
  <chartFormats count="6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0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62C2F-56C7-CE42-83A3-0D699B325941}" name="PivotTable5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1">
    <format dxfId="54">
      <pivotArea dataOnly="0" labelOnly="1" fieldPosition="0">
        <references count="1">
          <reference field="18" count="0"/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B9717-4CAA-334C-B1B5-9FC39ED5798D}" name="PivotTable8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14:I15" firstHeaderRow="0" firstDataRow="1" firstDataCol="0"/>
  <pivotFields count="2">
    <pivotField dataField="1" showAll="0">
      <items count="3">
        <item x="0"/>
        <item x="1"/>
        <item t="default"/>
      </items>
    </pivotField>
    <pivotField dataField="1" showAll="0">
      <items count="131">
        <item x="0"/>
        <item x="1"/>
        <item x="4"/>
        <item x="5"/>
        <item x="8"/>
        <item x="10"/>
        <item x="13"/>
        <item x="3"/>
        <item x="12"/>
        <item x="34"/>
        <item x="2"/>
        <item x="21"/>
        <item x="9"/>
        <item x="7"/>
        <item x="26"/>
        <item x="43"/>
        <item x="22"/>
        <item x="16"/>
        <item x="14"/>
        <item x="11"/>
        <item x="39"/>
        <item x="30"/>
        <item x="33"/>
        <item x="81"/>
        <item x="45"/>
        <item x="41"/>
        <item x="6"/>
        <item x="89"/>
        <item x="38"/>
        <item x="40"/>
        <item x="67"/>
        <item x="56"/>
        <item x="68"/>
        <item x="17"/>
        <item x="36"/>
        <item x="119"/>
        <item x="50"/>
        <item x="57"/>
        <item x="19"/>
        <item x="24"/>
        <item x="84"/>
        <item x="82"/>
        <item x="107"/>
        <item x="125"/>
        <item x="61"/>
        <item x="66"/>
        <item x="126"/>
        <item x="92"/>
        <item x="64"/>
        <item x="23"/>
        <item x="122"/>
        <item x="62"/>
        <item x="69"/>
        <item x="28"/>
        <item x="111"/>
        <item x="63"/>
        <item x="124"/>
        <item x="115"/>
        <item x="116"/>
        <item x="120"/>
        <item x="35"/>
        <item x="37"/>
        <item x="70"/>
        <item x="73"/>
        <item x="101"/>
        <item x="20"/>
        <item x="65"/>
        <item x="78"/>
        <item x="113"/>
        <item x="18"/>
        <item x="91"/>
        <item x="99"/>
        <item x="112"/>
        <item x="123"/>
        <item x="128"/>
        <item x="93"/>
        <item x="74"/>
        <item x="47"/>
        <item x="104"/>
        <item x="46"/>
        <item x="88"/>
        <item x="105"/>
        <item x="103"/>
        <item x="94"/>
        <item x="108"/>
        <item x="97"/>
        <item x="77"/>
        <item x="100"/>
        <item x="54"/>
        <item x="121"/>
        <item x="117"/>
        <item x="71"/>
        <item x="102"/>
        <item x="79"/>
        <item x="27"/>
        <item x="32"/>
        <item x="48"/>
        <item x="49"/>
        <item x="98"/>
        <item x="29"/>
        <item x="31"/>
        <item x="85"/>
        <item x="95"/>
        <item x="87"/>
        <item x="25"/>
        <item x="75"/>
        <item x="80"/>
        <item x="96"/>
        <item x="76"/>
        <item x="72"/>
        <item x="127"/>
        <item x="52"/>
        <item x="118"/>
        <item x="44"/>
        <item x="83"/>
        <item x="109"/>
        <item x="106"/>
        <item x="53"/>
        <item x="42"/>
        <item x="114"/>
        <item x="90"/>
        <item x="51"/>
        <item x="60"/>
        <item x="59"/>
        <item x="58"/>
        <item x="110"/>
        <item x="55"/>
        <item x="86"/>
        <item x="15"/>
        <item x="129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Count of Failed campaigns" fld="0" subtotal="count" baseField="0" baseItem="0"/>
    <dataField name="Sum of backers_count" fld="1" baseField="0" baseItem="0"/>
  </dataFields>
  <formats count="1">
    <format dxfId="50">
      <pivotArea dataOnly="0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46D8DA-24CA-D34E-90F5-30054EA9C004}" name="PivotTable7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3:I4" firstHeaderRow="0" firstDataRow="1" firstDataCol="0"/>
  <pivotFields count="2">
    <pivotField dataField="1" showAll="0"/>
    <pivotField dataField="1" showAll="0">
      <items count="485">
        <item x="29"/>
        <item x="198"/>
        <item x="311"/>
        <item x="304"/>
        <item x="264"/>
        <item x="244"/>
        <item x="63"/>
        <item x="22"/>
        <item x="172"/>
        <item x="73"/>
        <item x="220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195"/>
        <item x="152"/>
        <item x="58"/>
        <item x="51"/>
        <item x="69"/>
        <item x="2"/>
        <item x="17"/>
        <item x="77"/>
        <item x="44"/>
        <item x="70"/>
        <item x="222"/>
        <item x="14"/>
        <item x="259"/>
        <item x="68"/>
        <item x="34"/>
        <item x="43"/>
        <item x="67"/>
        <item x="5"/>
        <item x="53"/>
        <item x="72"/>
        <item x="123"/>
        <item x="13"/>
        <item x="47"/>
        <item x="28"/>
        <item x="218"/>
        <item x="155"/>
        <item x="66"/>
        <item x="7"/>
        <item x="6"/>
        <item x="197"/>
        <item x="65"/>
        <item x="42"/>
        <item x="85"/>
        <item x="258"/>
        <item x="31"/>
        <item x="71"/>
        <item x="36"/>
        <item x="186"/>
        <item x="32"/>
        <item x="50"/>
        <item x="16"/>
        <item x="26"/>
        <item x="387"/>
        <item x="188"/>
        <item x="132"/>
        <item x="11"/>
        <item x="228"/>
        <item x="89"/>
        <item x="76"/>
        <item x="1"/>
        <item x="134"/>
        <item x="75"/>
        <item x="131"/>
        <item x="174"/>
        <item x="82"/>
        <item x="238"/>
        <item x="48"/>
        <item x="45"/>
        <item x="96"/>
        <item x="30"/>
        <item x="217"/>
        <item x="100"/>
        <item x="266"/>
        <item x="271"/>
        <item x="214"/>
        <item x="187"/>
        <item x="83"/>
        <item x="164"/>
        <item x="15"/>
        <item x="207"/>
        <item x="61"/>
        <item x="21"/>
        <item x="310"/>
        <item x="243"/>
        <item x="193"/>
        <item x="203"/>
        <item x="428"/>
        <item x="307"/>
        <item x="52"/>
        <item x="251"/>
        <item x="215"/>
        <item x="102"/>
        <item x="272"/>
        <item x="106"/>
        <item x="315"/>
        <item x="226"/>
        <item x="294"/>
        <item x="27"/>
        <item x="105"/>
        <item x="46"/>
        <item x="138"/>
        <item x="262"/>
        <item x="231"/>
        <item x="237"/>
        <item x="441"/>
        <item x="309"/>
        <item x="139"/>
        <item x="224"/>
        <item x="120"/>
        <item x="125"/>
        <item x="194"/>
        <item x="122"/>
        <item x="444"/>
        <item x="173"/>
        <item x="169"/>
        <item x="115"/>
        <item x="305"/>
        <item x="78"/>
        <item x="247"/>
        <item x="213"/>
        <item x="211"/>
        <item x="233"/>
        <item x="126"/>
        <item x="210"/>
        <item x="265"/>
        <item x="98"/>
        <item x="86"/>
        <item x="267"/>
        <item x="270"/>
        <item x="175"/>
        <item x="3"/>
        <item x="269"/>
        <item x="201"/>
        <item x="209"/>
        <item x="221"/>
        <item x="216"/>
        <item x="306"/>
        <item x="140"/>
        <item x="170"/>
        <item x="298"/>
        <item x="351"/>
        <item x="410"/>
        <item x="101"/>
        <item x="234"/>
        <item x="147"/>
        <item x="119"/>
        <item x="39"/>
        <item x="241"/>
        <item x="191"/>
        <item x="260"/>
        <item x="196"/>
        <item x="49"/>
        <item x="471"/>
        <item x="253"/>
        <item x="225"/>
        <item x="56"/>
        <item x="112"/>
        <item x="366"/>
        <item x="308"/>
        <item x="0"/>
        <item x="246"/>
        <item x="183"/>
        <item x="445"/>
        <item x="143"/>
        <item x="463"/>
        <item x="91"/>
        <item x="133"/>
        <item x="223"/>
        <item x="248"/>
        <item x="180"/>
        <item x="421"/>
        <item x="184"/>
        <item x="418"/>
        <item x="456"/>
        <item x="432"/>
        <item x="80"/>
        <item x="377"/>
        <item x="365"/>
        <item x="219"/>
        <item x="181"/>
        <item x="427"/>
        <item x="192"/>
        <item x="313"/>
        <item x="419"/>
        <item x="235"/>
        <item x="478"/>
        <item x="293"/>
        <item x="481"/>
        <item x="37"/>
        <item x="402"/>
        <item x="97"/>
        <item x="160"/>
        <item x="137"/>
        <item x="84"/>
        <item x="303"/>
        <item x="312"/>
        <item x="261"/>
        <item x="185"/>
        <item x="118"/>
        <item x="274"/>
        <item x="87"/>
        <item x="153"/>
        <item x="177"/>
        <item x="136"/>
        <item x="273"/>
        <item x="190"/>
        <item x="370"/>
        <item x="128"/>
        <item x="314"/>
        <item x="276"/>
        <item x="417"/>
        <item x="130"/>
        <item x="35"/>
        <item x="232"/>
        <item x="443"/>
        <item x="40"/>
        <item x="263"/>
        <item x="212"/>
        <item x="151"/>
        <item x="166"/>
        <item x="289"/>
        <item x="482"/>
        <item x="189"/>
        <item x="239"/>
        <item x="206"/>
        <item x="92"/>
        <item x="208"/>
        <item x="472"/>
        <item x="381"/>
        <item x="390"/>
        <item x="297"/>
        <item x="442"/>
        <item x="434"/>
        <item x="4"/>
        <item x="158"/>
        <item x="162"/>
        <item x="104"/>
        <item x="429"/>
        <item x="116"/>
        <item x="278"/>
        <item x="300"/>
        <item x="403"/>
        <item x="129"/>
        <item x="154"/>
        <item x="405"/>
        <item x="167"/>
        <item x="165"/>
        <item x="449"/>
        <item x="110"/>
        <item x="330"/>
        <item x="477"/>
        <item x="459"/>
        <item x="440"/>
        <item x="90"/>
        <item x="199"/>
        <item x="141"/>
        <item x="474"/>
        <item x="279"/>
        <item x="480"/>
        <item x="156"/>
        <item x="81"/>
        <item x="288"/>
        <item x="107"/>
        <item x="292"/>
        <item x="281"/>
        <item x="142"/>
        <item x="466"/>
        <item x="148"/>
        <item x="18"/>
        <item x="280"/>
        <item x="290"/>
        <item x="475"/>
        <item x="382"/>
        <item x="182"/>
        <item x="435"/>
        <item x="356"/>
        <item x="168"/>
        <item x="389"/>
        <item x="252"/>
        <item x="469"/>
        <item x="325"/>
        <item x="284"/>
        <item x="439"/>
        <item x="236"/>
        <item x="79"/>
        <item x="159"/>
        <item x="414"/>
        <item x="176"/>
        <item x="448"/>
        <item x="341"/>
        <item x="256"/>
        <item x="408"/>
        <item x="392"/>
        <item x="457"/>
        <item x="346"/>
        <item x="338"/>
        <item x="438"/>
        <item x="422"/>
        <item x="291"/>
        <item x="268"/>
        <item x="375"/>
        <item x="257"/>
        <item x="109"/>
        <item x="328"/>
        <item x="353"/>
        <item x="364"/>
        <item x="470"/>
        <item x="88"/>
        <item x="149"/>
        <item x="282"/>
        <item x="367"/>
        <item x="420"/>
        <item x="117"/>
        <item x="354"/>
        <item x="296"/>
        <item x="358"/>
        <item x="302"/>
        <item x="467"/>
        <item x="454"/>
        <item x="255"/>
        <item x="383"/>
        <item x="339"/>
        <item x="229"/>
        <item x="352"/>
        <item x="416"/>
        <item x="446"/>
        <item x="121"/>
        <item x="146"/>
        <item x="227"/>
        <item x="249"/>
        <item x="333"/>
        <item x="242"/>
        <item x="394"/>
        <item x="157"/>
        <item x="361"/>
        <item x="395"/>
        <item x="359"/>
        <item x="371"/>
        <item x="245"/>
        <item x="462"/>
        <item x="373"/>
        <item x="150"/>
        <item x="473"/>
        <item x="483"/>
        <item x="93"/>
        <item x="178"/>
        <item x="114"/>
        <item x="415"/>
        <item x="24"/>
        <item x="135"/>
        <item x="451"/>
        <item x="277"/>
        <item x="386"/>
        <item x="163"/>
        <item x="430"/>
        <item x="295"/>
        <item x="372"/>
        <item x="391"/>
        <item x="360"/>
        <item x="286"/>
        <item x="362"/>
        <item x="400"/>
        <item x="326"/>
        <item x="124"/>
        <item x="374"/>
        <item x="254"/>
        <item x="450"/>
        <item x="319"/>
        <item x="324"/>
        <item x="94"/>
        <item x="335"/>
        <item x="465"/>
        <item x="250"/>
        <item x="240"/>
        <item x="401"/>
        <item x="357"/>
        <item x="144"/>
        <item x="301"/>
        <item x="369"/>
        <item x="113"/>
        <item x="342"/>
        <item x="340"/>
        <item x="12"/>
        <item x="323"/>
        <item x="363"/>
        <item x="388"/>
        <item x="299"/>
        <item x="398"/>
        <item x="287"/>
        <item x="397"/>
        <item x="423"/>
        <item x="283"/>
        <item x="479"/>
        <item x="95"/>
        <item x="321"/>
        <item x="426"/>
        <item x="108"/>
        <item x="99"/>
        <item x="161"/>
        <item x="348"/>
        <item x="409"/>
        <item x="407"/>
        <item x="205"/>
        <item x="464"/>
        <item x="202"/>
        <item x="458"/>
        <item x="171"/>
        <item x="230"/>
        <item x="460"/>
        <item x="468"/>
        <item x="437"/>
        <item x="204"/>
        <item x="406"/>
        <item x="145"/>
        <item x="404"/>
        <item x="431"/>
        <item x="453"/>
        <item x="476"/>
        <item x="331"/>
        <item x="425"/>
        <item x="327"/>
        <item x="376"/>
        <item x="368"/>
        <item x="345"/>
        <item x="461"/>
        <item x="179"/>
        <item x="332"/>
        <item x="380"/>
        <item x="379"/>
        <item x="103"/>
        <item x="329"/>
        <item x="344"/>
        <item x="424"/>
        <item x="347"/>
        <item x="447"/>
        <item x="355"/>
        <item x="318"/>
        <item x="322"/>
        <item x="334"/>
        <item x="343"/>
        <item x="413"/>
        <item x="412"/>
        <item x="337"/>
        <item x="111"/>
        <item x="436"/>
        <item x="200"/>
        <item x="127"/>
        <item x="317"/>
        <item x="411"/>
        <item x="275"/>
        <item x="396"/>
        <item x="433"/>
        <item x="455"/>
        <item x="393"/>
        <item x="452"/>
        <item x="336"/>
        <item x="320"/>
        <item x="399"/>
        <item x="349"/>
        <item x="316"/>
        <item x="378"/>
        <item x="384"/>
        <item x="385"/>
        <item x="285"/>
        <item x="350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Count of Successful campaigns" fld="0" subtotal="count" baseField="0" baseItem="0"/>
    <dataField name="Sum of backers_count" fld="1" baseField="0" baseItem="0"/>
  </dataFields>
  <formats count="3">
    <format dxfId="53">
      <pivotArea type="all" dataOnly="0" outline="0" fieldPosition="0"/>
    </format>
    <format dxfId="52">
      <pivotArea outline="0" collapsedLevelsAreSubtotals="1" fieldPosition="0"/>
    </format>
    <format dxfId="5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AA0BF6-5C14-6A4C-9171-7A1E73BAF4F2}" name="PivotTable9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9" firstHeaderRow="0" firstDataRow="1" firstDataCol="1"/>
  <pivotFields count="22">
    <pivotField showAll="0"/>
    <pivotField showAll="0"/>
    <pivotField showAll="0"/>
    <pivotField dataField="1" showAll="0"/>
    <pivotField dataField="1"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tate" fld="5" subtotal="count" baseField="0" baseItem="0"/>
    <dataField name="Sum of goal" fld="3" baseField="0" baseItem="0"/>
    <dataField name="Sum of pledged" fld="4" baseField="0" baseItem="0"/>
  </dataFields>
  <formats count="1">
    <format dxfId="19">
      <pivotArea collapsedLevelsAreSubtotals="1" fieldPosition="0">
        <references count="2">
          <reference field="4294967294" count="2" selected="0">
            <x v="1"/>
            <x v="2"/>
          </reference>
          <reference field="5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7" zoomScaleNormal="87" workbookViewId="0">
      <selection activeCell="B2" sqref="B2"/>
    </sheetView>
  </sheetViews>
  <sheetFormatPr baseColWidth="10" defaultColWidth="8.83203125" defaultRowHeight="15" x14ac:dyDescent="0.2"/>
  <cols>
    <col min="1" max="1" width="9" customWidth="1"/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" bestFit="1" customWidth="1"/>
    <col min="16" max="16" width="15.33203125" bestFit="1" customWidth="1"/>
    <col min="17" max="17" width="10.5" bestFit="1" customWidth="1"/>
    <col min="18" max="18" width="17.6640625" bestFit="1" customWidth="1"/>
    <col min="19" max="19" width="20.83203125" bestFit="1" customWidth="1"/>
    <col min="20" max="20" width="19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IF(L2&gt;0,E2/L2,0)</f>
        <v>63.917582417582416</v>
      </c>
      <c r="Q2" t="str">
        <f>LEFT(N2, SEARCH("/",N2)-1)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IF(L3&gt;0,E3/L3,0)</f>
        <v>185.48101265822785</v>
      </c>
      <c r="Q3" t="str">
        <f t="shared" ref="Q3:Q66" si="2">LEFT(N3, SEARCH("/",N3)-1)</f>
        <v>film &amp; video</v>
      </c>
      <c r="R3" t="str">
        <f t="shared" ref="R3:R66" si="3">RIGHT(N3,LEN(N3)-SEARCH("/",N3))</f>
        <v>television</v>
      </c>
      <c r="S3" s="10">
        <f t="shared" ref="S3:S66" si="4">(((J3/60)/60)/24)+DATE(1970,1,1)</f>
        <v>42766.600497685184</v>
      </c>
      <c r="T3" s="10">
        <f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ref="T3:T66" si="5">(((I4/60)/60)/24)+DATE(1970,1,1)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IF(L67&gt;0,E67/L67,0)</f>
        <v>132.05263157894737</v>
      </c>
      <c r="Q67" t="str">
        <f t="shared" ref="Q67:Q130" si="8">LEFT(N67, SEARCH("/",N67)-1)</f>
        <v>film &amp; video</v>
      </c>
      <c r="R67" t="str">
        <f t="shared" ref="R67:R130" si="9">RIGHT(N67,LEN(N67)-SEARCH("/",N67))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IF(L131&gt;0,E131/L131,0)</f>
        <v>0</v>
      </c>
      <c r="Q131" t="str">
        <f t="shared" ref="Q131:Q194" si="14">LEFT(N131, SEARCH("/",N131)-1)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IF(L195&gt;0,E195/L195,0)</f>
        <v>0</v>
      </c>
      <c r="Q195" t="str">
        <f t="shared" ref="Q195:Q258" si="20">LEFT(N195, SEARCH("/",N195)-1)</f>
        <v>film &amp; video</v>
      </c>
      <c r="R195" t="str">
        <f t="shared" ref="R195:R258" si="21">RIGHT(N195,LEN(N195)-SEARCH("/",N195))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IF(L259&gt;0,E259/L259,0)</f>
        <v>66.70405357142856</v>
      </c>
      <c r="Q259" t="str">
        <f t="shared" ref="Q259:Q322" si="26">LEFT(N259, SEARCH("/",N259)-1)</f>
        <v>film &amp; video</v>
      </c>
      <c r="R259" t="str">
        <f t="shared" ref="R259:R322" si="27">RIGHT(N259,LEN(N259)-SEARCH("/",N259))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IF(L323&gt;0,E323/L323,0)</f>
        <v>106.62314540059347</v>
      </c>
      <c r="Q323" t="str">
        <f t="shared" ref="Q323:Q386" si="32">LEFT(N323, SEARCH("/",N323)-1)</f>
        <v>film &amp; video</v>
      </c>
      <c r="R323" t="str">
        <f t="shared" ref="R323:R386" si="33">RIGHT(N323,LEN(N323)-SEARCH("/",N323))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IF(L387&gt;0,E387/L387,0)</f>
        <v>111.79535864978902</v>
      </c>
      <c r="Q387" t="str">
        <f t="shared" ref="Q387:Q450" si="38">LEFT(N387, SEARCH("/",N387)-1)</f>
        <v>film &amp; video</v>
      </c>
      <c r="R387" t="str">
        <f t="shared" ref="R387:R450" si="39">RIGHT(N387,LEN(N387)-SEARCH("/",N387))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IF(L451&gt;0,E451/L451,0)</f>
        <v>9</v>
      </c>
      <c r="Q451" t="str">
        <f t="shared" ref="Q451:Q514" si="44">LEFT(N451, SEARCH("/",N451)-1)</f>
        <v>film &amp; video</v>
      </c>
      <c r="R451" t="str">
        <f t="shared" ref="R451:R514" si="45">RIGHT(N451,LEN(N451)-SEARCH("/",N451))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IF(L515&gt;0,E515/L515,0)</f>
        <v>102.38235294117646</v>
      </c>
      <c r="Q515" t="str">
        <f t="shared" ref="Q515:Q578" si="50">LEFT(N515, SEARCH("/",N515)-1)</f>
        <v>film &amp; video</v>
      </c>
      <c r="R515" t="str">
        <f t="shared" ref="R515:R578" si="51">RIGHT(N515,LEN(N515)-SEARCH("/",N515))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IF(L579&gt;0,E579/L579,0)</f>
        <v>10</v>
      </c>
      <c r="Q579" t="str">
        <f t="shared" ref="Q579:Q642" si="56">LEFT(N579, SEARCH("/",N579)-1)</f>
        <v>technology</v>
      </c>
      <c r="R579" t="str">
        <f t="shared" ref="R579:R642" si="57">RIGHT(N579,LEN(N579)-SEARCH("/",N579))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IF(L643&gt;0,E643/L643,0)</f>
        <v>151.31746031746033</v>
      </c>
      <c r="Q643" t="str">
        <f t="shared" ref="Q643:Q706" si="62">LEFT(N643, SEARCH("/",N643)-1)</f>
        <v>technology</v>
      </c>
      <c r="R643" t="str">
        <f t="shared" ref="R643:R706" si="63">RIGHT(N643,LEN(N643)-SEARCH("/",N643))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IF(L707&gt;0,E707/L707,0)</f>
        <v>195.4</v>
      </c>
      <c r="Q707" t="str">
        <f t="shared" ref="Q707:Q770" si="68">LEFT(N707, SEARCH("/",N707)-1)</f>
        <v>technology</v>
      </c>
      <c r="R707" t="str">
        <f t="shared" ref="R707:R770" si="69">RIGHT(N707,LEN(N707)-SEARCH("/",N707))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IF(L771&gt;0,E771/L771,0)</f>
        <v>31.846153846153847</v>
      </c>
      <c r="Q771" t="str">
        <f t="shared" ref="Q771:Q834" si="74">LEFT(N771, SEARCH("/",N771)-1)</f>
        <v>publishing</v>
      </c>
      <c r="R771" t="str">
        <f t="shared" ref="R771:R834" si="75">RIGHT(N771,LEN(N771)-SEARCH("/",N771))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IF(L835&gt;0,E835/L835,0)</f>
        <v>148.78048780487805</v>
      </c>
      <c r="Q835" t="str">
        <f t="shared" ref="Q835:Q898" si="80">LEFT(N835, SEARCH("/",N835)-1)</f>
        <v>music</v>
      </c>
      <c r="R835" t="str">
        <f t="shared" ref="R835:R898" si="81">RIGHT(N835,LEN(N835)-SEARCH("/",N835))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IF(L899&gt;0,E899/L899,0)</f>
        <v>0</v>
      </c>
      <c r="Q899" t="str">
        <f t="shared" ref="Q899:Q962" si="86">LEFT(N899, SEARCH("/",N899)-1)</f>
        <v>music</v>
      </c>
      <c r="R899" t="str">
        <f t="shared" ref="R899:R962" si="87">RIGHT(N899,LEN(N899)-SEARCH("/",N899))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IF(L963&gt;0,E963/L963,0)</f>
        <v>364.35454545454547</v>
      </c>
      <c r="Q963" t="str">
        <f t="shared" ref="Q963:Q1026" si="92">LEFT(N963, SEARCH("/",N963)-1)</f>
        <v>technology</v>
      </c>
      <c r="R963" t="str">
        <f t="shared" ref="R963:R1026" si="93">RIGHT(N963,LEN(N963)-SEARCH("/",N963))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IF(L1027&gt;0,E1027/L1027,0)</f>
        <v>71.848571428571432</v>
      </c>
      <c r="Q1027" t="str">
        <f t="shared" ref="Q1027:Q1090" si="98">LEFT(N1027, SEARCH("/",N1027)-1)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IF(L1091&gt;0,E1091/L1091,0)</f>
        <v>23.959183673469386</v>
      </c>
      <c r="Q1091" t="str">
        <f t="shared" ref="Q1091:Q1154" si="104">LEFT(N1091, SEARCH("/",N1091)-1)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IF(L1155&gt;0,E1155/L1155,0)</f>
        <v>50</v>
      </c>
      <c r="Q1155" t="str">
        <f t="shared" ref="Q1155:Q1218" si="110">LEFT(N1155, SEARCH("/",N1155)-1)</f>
        <v>food</v>
      </c>
      <c r="R1155" t="str">
        <f t="shared" ref="R1155:R1218" si="111">RIGHT(N1155,LEN(N1155)-SEARCH("/",N1155))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IF(L1219&gt;0,E1219/L1219,0)</f>
        <v>148.57377049180329</v>
      </c>
      <c r="Q1219" t="str">
        <f t="shared" ref="Q1219:Q1282" si="116">LEFT(N1219, SEARCH("/",N1219)-1)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IF(L1283&gt;0,E1283/L1283,0)</f>
        <v>104.72972972972973</v>
      </c>
      <c r="Q1283" t="str">
        <f t="shared" ref="Q1283:Q1346" si="122">LEFT(N1283, SEARCH("/",N1283)-1)</f>
        <v>music</v>
      </c>
      <c r="R1283" t="str">
        <f t="shared" ref="R1283:R1346" si="123">RIGHT(N1283,LEN(N1283)-SEARCH("/",N1283))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IF(L1347&gt;0,E1347/L1347,0)</f>
        <v>53.571428571428569</v>
      </c>
      <c r="Q1347" t="str">
        <f t="shared" ref="Q1347:Q1410" si="128">LEFT(N1347, SEARCH("/",N1347)-1)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IF(L1411&gt;0,E1411/L1411,0)</f>
        <v>0</v>
      </c>
      <c r="Q1411" t="str">
        <f t="shared" ref="Q1411:Q1474" si="134">LEFT(N1411, SEARCH("/",N1411)-1)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IF(L1475&gt;0,E1475/L1475,0)</f>
        <v>38.462553191489363</v>
      </c>
      <c r="Q1475" t="str">
        <f t="shared" ref="Q1475:Q1538" si="140">LEFT(N1475, SEARCH("/",N1475)-1)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IF(L1539&gt;0,E1539/L1539,0)</f>
        <v>96.375</v>
      </c>
      <c r="Q1539" t="str">
        <f t="shared" ref="Q1539:Q1602" si="146">LEFT(N1539, SEARCH("/",N1539)-1)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IF(L1603&gt;0,E1603/L1603,0)</f>
        <v>48.325535714285714</v>
      </c>
      <c r="Q1603" t="str">
        <f t="shared" ref="Q1603:Q1666" si="152">LEFT(N1603, SEARCH("/",N1603)-1)</f>
        <v>music</v>
      </c>
      <c r="R1603" t="str">
        <f t="shared" ref="R1603:R1666" si="153">RIGHT(N1603,LEN(N1603)-SEARCH("/",N1603))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IF(L1667&gt;0,E1667/L1667,0)</f>
        <v>44.956989247311824</v>
      </c>
      <c r="Q1667" t="str">
        <f t="shared" ref="Q1667:Q1730" si="158">LEFT(N1667, SEARCH("/",N1667)-1)</f>
        <v>music</v>
      </c>
      <c r="R1667" t="str">
        <f t="shared" ref="R1667:R1730" si="159">RIGHT(N1667,LEN(N1667)-SEARCH("/",N1667))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IF(L1731&gt;0,E1731/L1731,0)</f>
        <v>0</v>
      </c>
      <c r="Q1731" t="str">
        <f t="shared" ref="Q1731:Q1794" si="164">LEFT(N1731, SEARCH("/",N1731)-1)</f>
        <v>music</v>
      </c>
      <c r="R1731" t="str">
        <f t="shared" ref="R1731:R1794" si="165">RIGHT(N1731,LEN(N1731)-SEARCH("/",N1731))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IF(L1795&gt;0,E1795/L1795,0)</f>
        <v>20</v>
      </c>
      <c r="Q1795" t="str">
        <f t="shared" ref="Q1795:Q1858" si="170">LEFT(N1795, SEARCH("/",N1795)-1)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IF(L1859&gt;0,E1859/L1859,0)</f>
        <v>136.36363636363637</v>
      </c>
      <c r="Q1859" t="str">
        <f t="shared" ref="Q1859:Q1922" si="176">LEFT(N1859, SEARCH("/",N1859)-1)</f>
        <v>music</v>
      </c>
      <c r="R1859" t="str">
        <f t="shared" ref="R1859:R1922" si="177">RIGHT(N1859,LEN(N1859)-SEARCH("/",N1859))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IF(L1923&gt;0,E1923/L1923,0)</f>
        <v>54</v>
      </c>
      <c r="Q1923" t="str">
        <f t="shared" ref="Q1923:Q1986" si="182">LEFT(N1923, SEARCH("/",N1923)-1)</f>
        <v>music</v>
      </c>
      <c r="R1923" t="str">
        <f t="shared" ref="R1923:R1986" si="183">RIGHT(N1923,LEN(N1923)-SEARCH("/",N1923))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IF(L1987&gt;0,E1987/L1987,0)</f>
        <v>12.75</v>
      </c>
      <c r="Q1987" t="str">
        <f t="shared" ref="Q1987:Q2050" si="188">LEFT(N1987, SEARCH("/",N1987)-1)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IF(L2051&gt;0,E2051/L2051,0)</f>
        <v>80.991037735849048</v>
      </c>
      <c r="Q2051" t="str">
        <f t="shared" ref="Q2051:Q2114" si="194">LEFT(N2051, SEARCH("/",N2051)-1)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IF(L2115&gt;0,E2115/L2115,0)</f>
        <v>68.598130841121488</v>
      </c>
      <c r="Q2115" t="str">
        <f t="shared" ref="Q2115:Q2178" si="200">LEFT(N2115, SEARCH("/",N2115)-1)</f>
        <v>music</v>
      </c>
      <c r="R2115" t="str">
        <f t="shared" ref="R2115:R2178" si="201">RIGHT(N2115,LEN(N2115)-SEARCH("/",N2115))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IF(L2179&gt;0,E2179/L2179,0)</f>
        <v>65.868421052631575</v>
      </c>
      <c r="Q2179" t="str">
        <f t="shared" ref="Q2179:Q2242" si="206">LEFT(N2179, SEARCH("/",N2179)-1)</f>
        <v>music</v>
      </c>
      <c r="R2179" t="str">
        <f t="shared" ref="R2179:R2242" si="207">RIGHT(N2179,LEN(N2179)-SEARCH("/",N2179))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IF(L2243&gt;0,E2243/L2243,0)</f>
        <v>49.472392638036808</v>
      </c>
      <c r="Q2243" t="str">
        <f t="shared" ref="Q2243:Q2306" si="212">LEFT(N2243, SEARCH("/",N2243)-1)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IF(L2307&gt;0,E2307/L2307,0)</f>
        <v>109.10778443113773</v>
      </c>
      <c r="Q2307" t="str">
        <f t="shared" ref="Q2307:Q2370" si="218">LEFT(N2307, SEARCH("/",N2307)-1)</f>
        <v>music</v>
      </c>
      <c r="R2307" t="str">
        <f t="shared" ref="R2307:R2370" si="219">RIGHT(N2307,LEN(N2307)-SEARCH("/",N2307))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IF(L2371&gt;0,E2371/L2371,0)</f>
        <v>0</v>
      </c>
      <c r="Q2371" t="str">
        <f t="shared" ref="Q2371:Q2434" si="224">LEFT(N2371, SEARCH("/",N2371)-1)</f>
        <v>technology</v>
      </c>
      <c r="R2371" t="str">
        <f t="shared" ref="R2371:R2434" si="225">RIGHT(N2371,LEN(N2371)-SEARCH("/",N2371))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IF(L2435&gt;0,E2435/L2435,0)</f>
        <v>0</v>
      </c>
      <c r="Q2435" t="str">
        <f t="shared" ref="Q2435:Q2498" si="230">LEFT(N2435, SEARCH("/",N2435)-1)</f>
        <v>food</v>
      </c>
      <c r="R2435" t="str">
        <f t="shared" ref="R2435:R2498" si="231">RIGHT(N2435,LEN(N2435)-SEARCH("/",N2435))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IF(L2499&gt;0,E2499/L2499,0)</f>
        <v>80.551071428571419</v>
      </c>
      <c r="Q2499" t="str">
        <f t="shared" ref="Q2499:Q2562" si="236">LEFT(N2499, SEARCH("/",N2499)-1)</f>
        <v>music</v>
      </c>
      <c r="R2499" t="str">
        <f t="shared" ref="R2499:R2562" si="237">RIGHT(N2499,LEN(N2499)-SEARCH("/",N2499))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IF(L2563&gt;0,E2563/L2563,0)</f>
        <v>0</v>
      </c>
      <c r="Q2563" t="str">
        <f t="shared" ref="Q2563:Q2626" si="242">LEFT(N2563, SEARCH("/",N2563)-1)</f>
        <v>food</v>
      </c>
      <c r="R2563" t="str">
        <f t="shared" ref="R2563:R2626" si="243">RIGHT(N2563,LEN(N2563)-SEARCH("/",N2563))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IF(L2627&gt;0,E2627/L2627,0)</f>
        <v>27.576923076923077</v>
      </c>
      <c r="Q2627" t="str">
        <f t="shared" ref="Q2627:Q2690" si="248">LEFT(N2627, SEARCH("/",N2627)-1)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IF(L2691&gt;0,E2691/L2691,0)</f>
        <v>1</v>
      </c>
      <c r="Q2691" t="str">
        <f t="shared" ref="Q2691:Q2754" si="254">LEFT(N2691, SEARCH("/",N2691)-1)</f>
        <v>food</v>
      </c>
      <c r="R2691" t="str">
        <f t="shared" ref="R2691:R2754" si="255">RIGHT(N2691,LEN(N2691)-SEARCH("/",N2691))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IF(L2755&gt;0,E2755/L2755,0)</f>
        <v>47.5</v>
      </c>
      <c r="Q2755" t="str">
        <f t="shared" ref="Q2755:Q2818" si="260">LEFT(N2755, SEARCH("/",N2755)-1)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IF(L2819&gt;0,E2819/L2819,0)</f>
        <v>23.636363636363637</v>
      </c>
      <c r="Q2819" t="str">
        <f t="shared" ref="Q2819:Q2882" si="266">LEFT(N2819, SEARCH("/",N2819)-1)</f>
        <v>theater</v>
      </c>
      <c r="R2819" t="str">
        <f t="shared" ref="R2819:R2882" si="267">RIGHT(N2819,LEN(N2819)-SEARCH("/",N2819))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IF(L2883&gt;0,E2883/L2883,0)</f>
        <v>0</v>
      </c>
      <c r="Q2883" t="str">
        <f t="shared" ref="Q2883:Q2946" si="272">LEFT(N2883, SEARCH("/",N2883)-1)</f>
        <v>theater</v>
      </c>
      <c r="R2883" t="str">
        <f t="shared" ref="R2883:R2946" si="273">RIGHT(N2883,LEN(N2883)-SEARCH("/",N2883))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IF(L2947&gt;0,E2947/L2947,0)</f>
        <v>0</v>
      </c>
      <c r="Q2947" t="str">
        <f t="shared" ref="Q2947:Q3010" si="278">LEFT(N2947, SEARCH("/",N2947)-1)</f>
        <v>theater</v>
      </c>
      <c r="R2947" t="str">
        <f t="shared" ref="R2947:R3010" si="279">RIGHT(N2947,LEN(N2947)-SEARCH("/",N2947))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IF(L3011&gt;0,E3011/L3011,0)</f>
        <v>233.8984375</v>
      </c>
      <c r="Q3011" t="str">
        <f t="shared" ref="Q3011:Q3074" si="284">LEFT(N3011, SEARCH("/",N3011)-1)</f>
        <v>theater</v>
      </c>
      <c r="R3011" t="str">
        <f t="shared" ref="R3011:R3074" si="285">RIGHT(N3011,LEN(N3011)-SEARCH("/",N3011))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IF(L3075&gt;0,E3075/L3075,0)</f>
        <v>92.142857142857139</v>
      </c>
      <c r="Q3075" t="str">
        <f t="shared" ref="Q3075:Q3138" si="290">LEFT(N3075, SEARCH("/",N3075)-1)</f>
        <v>theater</v>
      </c>
      <c r="R3075" t="str">
        <f t="shared" ref="R3075:R3138" si="291">RIGHT(N3075,LEN(N3075)-SEARCH("/",N3075))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IF(L3139&gt;0,E3139/L3139,0)</f>
        <v>50</v>
      </c>
      <c r="Q3139" t="str">
        <f t="shared" ref="Q3139:Q3202" si="296">LEFT(N3139, SEARCH("/",N3139)-1)</f>
        <v>theater</v>
      </c>
      <c r="R3139" t="str">
        <f t="shared" ref="R3139:R3202" si="297">RIGHT(N3139,LEN(N3139)-SEARCH("/",N3139))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IF(L3203&gt;0,E3203/L3203,0)</f>
        <v>12.5</v>
      </c>
      <c r="Q3203" t="str">
        <f t="shared" ref="Q3203:Q3266" si="302">LEFT(N3203, SEARCH("/",N3203)-1)</f>
        <v>theater</v>
      </c>
      <c r="R3203" t="str">
        <f t="shared" ref="R3203:R3266" si="303">RIGHT(N3203,LEN(N3203)-SEARCH("/",N3203))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IF(L3267&gt;0,E3267/L3267,0)</f>
        <v>70.285714285714292</v>
      </c>
      <c r="Q3267" t="str">
        <f t="shared" ref="Q3267:Q3330" si="308">LEFT(N3267, SEARCH("/",N3267)-1)</f>
        <v>theater</v>
      </c>
      <c r="R3267" t="str">
        <f t="shared" ref="R3267:R3330" si="309">RIGHT(N3267,LEN(N3267)-SEARCH("/",N3267))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IF(L3331&gt;0,E3331/L3331,0)</f>
        <v>44.92307692307692</v>
      </c>
      <c r="Q3331" t="str">
        <f t="shared" ref="Q3331:Q3394" si="314">LEFT(N3331, SEARCH("/",N3331)-1)</f>
        <v>theater</v>
      </c>
      <c r="R3331" t="str">
        <f t="shared" ref="R3331:R3394" si="315">RIGHT(N3331,LEN(N3331)-SEARCH("/",N3331))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IF(L3395&gt;0,E3395/L3395,0)</f>
        <v>36.06818181818182</v>
      </c>
      <c r="Q3395" t="str">
        <f t="shared" ref="Q3395:Q3458" si="320">LEFT(N3395, SEARCH("/",N3395)-1)</f>
        <v>theater</v>
      </c>
      <c r="R3395" t="str">
        <f t="shared" ref="R3395:R3458" si="321">RIGHT(N3395,LEN(N3395)-SEARCH("/",N3395))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IF(L3459&gt;0,E3459/L3459,0)</f>
        <v>50.981818181818184</v>
      </c>
      <c r="Q3459" t="str">
        <f t="shared" ref="Q3459:Q3522" si="326">LEFT(N3459, SEARCH("/",N3459)-1)</f>
        <v>theater</v>
      </c>
      <c r="R3459" t="str">
        <f t="shared" ref="R3459:R3522" si="327">RIGHT(N3459,LEN(N3459)-SEARCH("/",N3459))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IF(L3523&gt;0,E3523/L3523,0)</f>
        <v>45.615384615384613</v>
      </c>
      <c r="Q3523" t="str">
        <f t="shared" ref="Q3523:Q3586" si="332">LEFT(N3523, SEARCH("/",N3523)-1)</f>
        <v>theater</v>
      </c>
      <c r="R3523" t="str">
        <f t="shared" ref="R3523:R3586" si="333">RIGHT(N3523,LEN(N3523)-SEARCH("/",N3523))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IF(L3587&gt;0,E3587/L3587,0)</f>
        <v>176.08695652173913</v>
      </c>
      <c r="Q3587" t="str">
        <f t="shared" ref="Q3587:Q3650" si="338">LEFT(N3587, SEARCH("/",N3587)-1)</f>
        <v>theater</v>
      </c>
      <c r="R3587" t="str">
        <f t="shared" ref="R3587:R3650" si="339">RIGHT(N3587,LEN(N3587)-SEARCH("/",N3587))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IF(L3651&gt;0,E3651/L3651,0)</f>
        <v>97.5</v>
      </c>
      <c r="Q3651" t="str">
        <f t="shared" ref="Q3651:Q3714" si="344">LEFT(N3651, SEARCH("/",N3651)-1)</f>
        <v>theater</v>
      </c>
      <c r="R3651" t="str">
        <f t="shared" ref="R3651:R3714" si="345">RIGHT(N3651,LEN(N3651)-SEARCH("/",N3651))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IF(L3715&gt;0,E3715/L3715,0)</f>
        <v>106.84210526315789</v>
      </c>
      <c r="Q3715" t="str">
        <f t="shared" ref="Q3715:Q3778" si="350">LEFT(N3715, SEARCH("/",N3715)-1)</f>
        <v>theater</v>
      </c>
      <c r="R3715" t="str">
        <f t="shared" ref="R3715:R3778" si="351">RIGHT(N3715,LEN(N3715)-SEARCH("/",N3715))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IF(L3779&gt;0,E3779/L3779,0)</f>
        <v>48.542372881355931</v>
      </c>
      <c r="Q3779" t="str">
        <f t="shared" ref="Q3779:Q3842" si="356">LEFT(N3779, SEARCH("/",N3779)-1)</f>
        <v>theater</v>
      </c>
      <c r="R3779" t="str">
        <f t="shared" ref="R3779:R3842" si="357">RIGHT(N3779,LEN(N3779)-SEARCH("/",N3779))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IF(L3843&gt;0,E3843/L3843,0)</f>
        <v>25.647058823529413</v>
      </c>
      <c r="Q3843" t="str">
        <f t="shared" ref="Q3843:Q3906" si="362">LEFT(N3843, SEARCH("/",N3843)-1)</f>
        <v>theater</v>
      </c>
      <c r="R3843" t="str">
        <f t="shared" ref="R3843:R3906" si="363">RIGHT(N3843,LEN(N3843)-SEARCH("/",N3843))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IF(L3907&gt;0,E3907/L3907,0)</f>
        <v>24.714285714285715</v>
      </c>
      <c r="Q3907" t="str">
        <f t="shared" ref="Q3907:Q3970" si="368">LEFT(N3907, SEARCH("/",N3907)-1)</f>
        <v>theater</v>
      </c>
      <c r="R3907" t="str">
        <f t="shared" ref="R3907:R3970" si="369">RIGHT(N3907,LEN(N3907)-SEARCH("/",N3907))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IF(L3971&gt;0,E3971/L3971,0)</f>
        <v>35.166666666666664</v>
      </c>
      <c r="Q3971" t="str">
        <f t="shared" ref="Q3971:Q4034" si="374">LEFT(N3971, SEARCH("/",N3971)-1)</f>
        <v>theater</v>
      </c>
      <c r="R3971" t="str">
        <f t="shared" ref="R3971:R4034" si="375">RIGHT(N3971,LEN(N3971)-SEARCH("/",N3971))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IF(L4035&gt;0,E4035/L4035,0)</f>
        <v>65.340319148936175</v>
      </c>
      <c r="Q4035" t="str">
        <f t="shared" ref="Q4035:Q4098" si="380">LEFT(N4035, SEARCH("/",N4035)-1)</f>
        <v>theater</v>
      </c>
      <c r="R4035" t="str">
        <f t="shared" ref="R4035:R4098" si="381">RIGHT(N4035,LEN(N4035)-SEARCH("/",N4035))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IF(L4099&gt;0,E4099/L4099,0)</f>
        <v>0</v>
      </c>
      <c r="Q4099" t="str">
        <f t="shared" ref="Q4099:Q4115" si="386">LEFT(N4099, SEARCH("/",N4099)-1)</f>
        <v>theater</v>
      </c>
      <c r="R4099" t="str">
        <f t="shared" ref="R4099:R4115" si="387">RIGHT(N4099,LEN(N4099)-SEARCH("/",N4099))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ACEE84F4-5B49-6E44-8035-8D2F096E0CA4}"/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live">
      <formula>NOT(ISERROR(SEARCH("live",F1)))</formula>
    </cfRule>
    <cfRule type="containsText" dxfId="9" priority="5" operator="containsText" text="failed">
      <formula>NOT(ISERROR(SEARCH("failed",F1)))</formula>
    </cfRule>
    <cfRule type="containsText" dxfId="8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47556-8BBF-9641-A143-2DEB09023459}">
  <dimension ref="A1:G15"/>
  <sheetViews>
    <sheetView workbookViewId="0">
      <selection activeCell="E3" sqref="E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7" bestFit="1" customWidth="1"/>
    <col min="9" max="9" width="12.33203125" bestFit="1" customWidth="1"/>
    <col min="10" max="10" width="10.5" bestFit="1" customWidth="1"/>
    <col min="11" max="11" width="4.6640625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8" bestFit="1" customWidth="1"/>
    <col min="33" max="33" width="10.5" bestFit="1" customWidth="1"/>
    <col min="34" max="34" width="10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8" bestFit="1" customWidth="1"/>
    <col min="69" max="69" width="10.5" bestFit="1" customWidth="1"/>
    <col min="70" max="70" width="10" bestFit="1" customWidth="1"/>
  </cols>
  <sheetData>
    <row r="1" spans="1:7" x14ac:dyDescent="0.2">
      <c r="A1" s="8" t="s">
        <v>8223</v>
      </c>
      <c r="B1" t="s">
        <v>8367</v>
      </c>
    </row>
    <row r="3" spans="1:7" x14ac:dyDescent="0.2">
      <c r="A3" s="8" t="s">
        <v>8310</v>
      </c>
      <c r="B3" s="8" t="s">
        <v>8314</v>
      </c>
    </row>
    <row r="4" spans="1:7" x14ac:dyDescent="0.2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  <c r="G4" t="s">
        <v>8313</v>
      </c>
    </row>
    <row r="5" spans="1:7" x14ac:dyDescent="0.2">
      <c r="A5" s="9" t="s">
        <v>8356</v>
      </c>
      <c r="B5" s="7">
        <v>40</v>
      </c>
      <c r="C5" s="7">
        <v>180</v>
      </c>
      <c r="D5" s="7"/>
      <c r="E5" s="7">
        <v>300</v>
      </c>
      <c r="F5" s="7"/>
      <c r="G5" s="7">
        <v>520</v>
      </c>
    </row>
    <row r="6" spans="1:7" x14ac:dyDescent="0.2">
      <c r="A6" s="9" t="s">
        <v>8357</v>
      </c>
      <c r="B6" s="7">
        <v>20</v>
      </c>
      <c r="C6" s="7">
        <v>140</v>
      </c>
      <c r="D6" s="7">
        <v>6</v>
      </c>
      <c r="E6" s="7">
        <v>34</v>
      </c>
      <c r="F6" s="7"/>
      <c r="G6" s="7">
        <v>200</v>
      </c>
    </row>
    <row r="7" spans="1:7" x14ac:dyDescent="0.2">
      <c r="A7" s="9" t="s">
        <v>8363</v>
      </c>
      <c r="B7" s="7"/>
      <c r="C7" s="7">
        <v>140</v>
      </c>
      <c r="D7" s="7"/>
      <c r="E7" s="7">
        <v>80</v>
      </c>
      <c r="F7" s="7"/>
      <c r="G7" s="7">
        <v>220</v>
      </c>
    </row>
    <row r="8" spans="1:7" x14ac:dyDescent="0.2">
      <c r="A8" s="9" t="s">
        <v>8358</v>
      </c>
      <c r="B8" s="7">
        <v>24</v>
      </c>
      <c r="C8" s="7"/>
      <c r="D8" s="7"/>
      <c r="E8" s="7"/>
      <c r="F8" s="7"/>
      <c r="G8" s="7">
        <v>24</v>
      </c>
    </row>
    <row r="9" spans="1:7" x14ac:dyDescent="0.2">
      <c r="A9" s="9" t="s">
        <v>8359</v>
      </c>
      <c r="B9" s="7">
        <v>20</v>
      </c>
      <c r="C9" s="7">
        <v>120</v>
      </c>
      <c r="D9" s="7">
        <v>20</v>
      </c>
      <c r="E9" s="7">
        <v>540</v>
      </c>
      <c r="F9" s="7"/>
      <c r="G9" s="7">
        <v>700</v>
      </c>
    </row>
    <row r="10" spans="1:7" x14ac:dyDescent="0.2">
      <c r="A10" s="9" t="s">
        <v>8364</v>
      </c>
      <c r="B10" s="7"/>
      <c r="C10" s="7">
        <v>117</v>
      </c>
      <c r="D10" s="7"/>
      <c r="E10" s="7">
        <v>103</v>
      </c>
      <c r="F10" s="7"/>
      <c r="G10" s="7">
        <v>220</v>
      </c>
    </row>
    <row r="11" spans="1:7" x14ac:dyDescent="0.2">
      <c r="A11" s="9" t="s">
        <v>8360</v>
      </c>
      <c r="B11" s="7">
        <v>30</v>
      </c>
      <c r="C11" s="7">
        <v>127</v>
      </c>
      <c r="D11" s="7"/>
      <c r="E11" s="7">
        <v>80</v>
      </c>
      <c r="F11" s="7"/>
      <c r="G11" s="7">
        <v>237</v>
      </c>
    </row>
    <row r="12" spans="1:7" x14ac:dyDescent="0.2">
      <c r="A12" s="9" t="s">
        <v>8361</v>
      </c>
      <c r="B12" s="7">
        <v>178</v>
      </c>
      <c r="C12" s="7">
        <v>213</v>
      </c>
      <c r="D12" s="7"/>
      <c r="E12" s="7">
        <v>209</v>
      </c>
      <c r="F12" s="7"/>
      <c r="G12" s="7">
        <v>600</v>
      </c>
    </row>
    <row r="13" spans="1:7" x14ac:dyDescent="0.2">
      <c r="A13" s="9" t="s">
        <v>8362</v>
      </c>
      <c r="B13" s="7">
        <v>37</v>
      </c>
      <c r="C13" s="7">
        <v>493</v>
      </c>
      <c r="D13" s="7">
        <v>24</v>
      </c>
      <c r="E13" s="7">
        <v>839</v>
      </c>
      <c r="F13" s="7"/>
      <c r="G13" s="7">
        <v>1393</v>
      </c>
    </row>
    <row r="14" spans="1:7" x14ac:dyDescent="0.2">
      <c r="A14" s="9" t="s">
        <v>8312</v>
      </c>
      <c r="B14" s="7"/>
      <c r="C14" s="7"/>
      <c r="D14" s="7"/>
      <c r="E14" s="7"/>
      <c r="F14" s="7"/>
      <c r="G14" s="7"/>
    </row>
    <row r="15" spans="1:7" x14ac:dyDescent="0.2">
      <c r="A15" s="9" t="s">
        <v>8313</v>
      </c>
      <c r="B15" s="7">
        <v>349</v>
      </c>
      <c r="C15" s="7">
        <v>1530</v>
      </c>
      <c r="D15" s="7">
        <v>50</v>
      </c>
      <c r="E15" s="7">
        <v>2185</v>
      </c>
      <c r="F15" s="7"/>
      <c r="G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AB85A-E381-DD4A-A145-CECC12912EA0}">
  <dimension ref="A1:G48"/>
  <sheetViews>
    <sheetView workbookViewId="0">
      <selection activeCell="C2" sqref="C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14.83203125" bestFit="1" customWidth="1"/>
    <col min="10" max="10" width="11.83203125" bestFit="1" customWidth="1"/>
    <col min="11" max="11" width="14.83203125" bestFit="1" customWidth="1"/>
    <col min="12" max="12" width="16" bestFit="1" customWidth="1"/>
    <col min="13" max="13" width="19.1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8" bestFit="1" customWidth="1"/>
    <col min="33" max="33" width="10.5" bestFit="1" customWidth="1"/>
    <col min="34" max="34" width="10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8" bestFit="1" customWidth="1"/>
    <col min="69" max="69" width="10.5" bestFit="1" customWidth="1"/>
    <col min="70" max="70" width="10" bestFit="1" customWidth="1"/>
  </cols>
  <sheetData>
    <row r="1" spans="1:7" x14ac:dyDescent="0.2">
      <c r="A1" s="8" t="s">
        <v>8223</v>
      </c>
      <c r="B1" t="s">
        <v>8367</v>
      </c>
    </row>
    <row r="2" spans="1:7" x14ac:dyDescent="0.2">
      <c r="A2" s="8" t="s">
        <v>8425</v>
      </c>
      <c r="B2" t="s">
        <v>8367</v>
      </c>
    </row>
    <row r="4" spans="1:7" x14ac:dyDescent="0.2">
      <c r="A4" s="8" t="s">
        <v>8310</v>
      </c>
      <c r="B4" s="8" t="s">
        <v>8314</v>
      </c>
    </row>
    <row r="5" spans="1:7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  <c r="G5" t="s">
        <v>8313</v>
      </c>
    </row>
    <row r="6" spans="1:7" x14ac:dyDescent="0.2">
      <c r="A6" s="9" t="s">
        <v>8315</v>
      </c>
      <c r="B6" s="7"/>
      <c r="C6" s="7">
        <v>100</v>
      </c>
      <c r="D6" s="7"/>
      <c r="E6" s="7"/>
      <c r="F6" s="7"/>
      <c r="G6" s="7">
        <v>100</v>
      </c>
    </row>
    <row r="7" spans="1:7" x14ac:dyDescent="0.2">
      <c r="A7" s="9" t="s">
        <v>8316</v>
      </c>
      <c r="B7" s="7">
        <v>20</v>
      </c>
      <c r="C7" s="7"/>
      <c r="D7" s="7"/>
      <c r="E7" s="7"/>
      <c r="F7" s="7"/>
      <c r="G7" s="7">
        <v>20</v>
      </c>
    </row>
    <row r="8" spans="1:7" x14ac:dyDescent="0.2">
      <c r="A8" s="9" t="s">
        <v>8317</v>
      </c>
      <c r="B8" s="7">
        <v>24</v>
      </c>
      <c r="C8" s="7"/>
      <c r="D8" s="7"/>
      <c r="E8" s="7"/>
      <c r="F8" s="7"/>
      <c r="G8" s="7">
        <v>24</v>
      </c>
    </row>
    <row r="9" spans="1:7" x14ac:dyDescent="0.2">
      <c r="A9" s="9" t="s">
        <v>8318</v>
      </c>
      <c r="B9" s="7"/>
      <c r="C9" s="7">
        <v>40</v>
      </c>
      <c r="D9" s="7"/>
      <c r="E9" s="7"/>
      <c r="F9" s="7"/>
      <c r="G9" s="7">
        <v>40</v>
      </c>
    </row>
    <row r="10" spans="1:7" x14ac:dyDescent="0.2">
      <c r="A10" s="9" t="s">
        <v>8319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2">
      <c r="A11" s="9" t="s">
        <v>8320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2">
      <c r="A12" s="9" t="s">
        <v>8321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2">
      <c r="A13" s="9" t="s">
        <v>8322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2">
      <c r="A14" s="9" t="s">
        <v>8323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2">
      <c r="A15" s="9" t="s">
        <v>8324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2">
      <c r="A16" s="9" t="s">
        <v>8325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2">
      <c r="A17" s="9" t="s">
        <v>8326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2">
      <c r="A18" s="9" t="s">
        <v>8327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2">
      <c r="A19" s="9" t="s">
        <v>8328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2">
      <c r="A20" s="9" t="s">
        <v>8329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2">
      <c r="A21" s="9" t="s">
        <v>8330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2">
      <c r="A22" s="9" t="s">
        <v>8331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2">
      <c r="A23" s="9" t="s">
        <v>8332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2">
      <c r="A24" s="9" t="s">
        <v>8333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2">
      <c r="A25" s="9" t="s">
        <v>8334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2">
      <c r="A26" s="9" t="s">
        <v>8335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2">
      <c r="A27" s="9" t="s">
        <v>8336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2">
      <c r="A28" s="9" t="s">
        <v>8337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2">
      <c r="A29" s="9" t="s">
        <v>8338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2">
      <c r="A30" s="9" t="s">
        <v>8339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2">
      <c r="A31" s="9" t="s">
        <v>8340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2">
      <c r="A32" s="9" t="s">
        <v>8341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2">
      <c r="A33" s="9" t="s">
        <v>8342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2">
      <c r="A34" s="9" t="s">
        <v>8343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2">
      <c r="A35" s="9" t="s">
        <v>8344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2">
      <c r="A36" s="9" t="s">
        <v>8345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2">
      <c r="A37" s="9" t="s">
        <v>8346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2">
      <c r="A38" s="9" t="s">
        <v>8347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2">
      <c r="A39" s="9" t="s">
        <v>8348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2">
      <c r="A40" s="9" t="s">
        <v>8349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2">
      <c r="A41" s="9" t="s">
        <v>8350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2">
      <c r="A42" s="9" t="s">
        <v>8351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2">
      <c r="A43" s="9" t="s">
        <v>8352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2">
      <c r="A44" s="9" t="s">
        <v>8353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2">
      <c r="A45" s="9" t="s">
        <v>8354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2">
      <c r="A46" s="9" t="s">
        <v>8355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2">
      <c r="A47" s="9" t="s">
        <v>8312</v>
      </c>
      <c r="B47" s="7"/>
      <c r="C47" s="7"/>
      <c r="D47" s="7"/>
      <c r="E47" s="7"/>
      <c r="F47" s="7"/>
      <c r="G47" s="7"/>
    </row>
    <row r="48" spans="1:7" x14ac:dyDescent="0.2">
      <c r="A48" s="9" t="s">
        <v>8313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BD4B7-7B96-3D46-9F87-73894A2AC5E2}">
  <dimension ref="A1:G19"/>
  <sheetViews>
    <sheetView workbookViewId="0">
      <selection activeCell="A7" sqref="A6:A18"/>
      <pivotSelection pane="bottomRight" showHeader="1" axis="axisRow" activeRow="6" previousRow="6" click="1" r:id="rId1">
        <pivotArea dataOnly="0" labelOnly="1" fieldPosition="0">
          <references count="1">
            <reference field="18" count="0"/>
          </references>
        </pivotArea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14.83203125" bestFit="1" customWidth="1"/>
    <col min="10" max="10" width="11.83203125" bestFit="1" customWidth="1"/>
    <col min="11" max="11" width="14.83203125" bestFit="1" customWidth="1"/>
    <col min="12" max="12" width="16" bestFit="1" customWidth="1"/>
    <col min="13" max="13" width="19.1640625" bestFit="1" customWidth="1"/>
  </cols>
  <sheetData>
    <row r="1" spans="1:7" x14ac:dyDescent="0.2">
      <c r="A1" s="8" t="s">
        <v>8380</v>
      </c>
      <c r="B1" t="s">
        <v>8367</v>
      </c>
    </row>
    <row r="2" spans="1:7" x14ac:dyDescent="0.2">
      <c r="A2" s="8" t="s">
        <v>8425</v>
      </c>
      <c r="B2" t="s">
        <v>8367</v>
      </c>
    </row>
    <row r="4" spans="1:7" x14ac:dyDescent="0.2">
      <c r="A4" s="8" t="s">
        <v>8310</v>
      </c>
      <c r="B4" s="8" t="s">
        <v>8314</v>
      </c>
    </row>
    <row r="5" spans="1:7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  <c r="G5" t="s">
        <v>8313</v>
      </c>
    </row>
    <row r="6" spans="1:7" x14ac:dyDescent="0.2">
      <c r="A6" s="11" t="s">
        <v>8312</v>
      </c>
      <c r="B6" s="7"/>
      <c r="C6" s="7"/>
      <c r="D6" s="7"/>
      <c r="E6" s="7"/>
      <c r="F6" s="7"/>
      <c r="G6" s="7"/>
    </row>
    <row r="7" spans="1:7" x14ac:dyDescent="0.2">
      <c r="A7" s="11" t="s">
        <v>8374</v>
      </c>
      <c r="B7" s="7">
        <v>34</v>
      </c>
      <c r="C7" s="7">
        <v>149</v>
      </c>
      <c r="D7" s="7">
        <v>2</v>
      </c>
      <c r="E7" s="7">
        <v>182</v>
      </c>
      <c r="F7" s="7"/>
      <c r="G7" s="7">
        <v>367</v>
      </c>
    </row>
    <row r="8" spans="1:7" x14ac:dyDescent="0.2">
      <c r="A8" s="11" t="s">
        <v>8375</v>
      </c>
      <c r="B8" s="7">
        <v>27</v>
      </c>
      <c r="C8" s="7">
        <v>106</v>
      </c>
      <c r="D8" s="7">
        <v>18</v>
      </c>
      <c r="E8" s="7">
        <v>202</v>
      </c>
      <c r="F8" s="7"/>
      <c r="G8" s="7">
        <v>353</v>
      </c>
    </row>
    <row r="9" spans="1:7" x14ac:dyDescent="0.2">
      <c r="A9" s="11" t="s">
        <v>8376</v>
      </c>
      <c r="B9" s="7">
        <v>28</v>
      </c>
      <c r="C9" s="7">
        <v>108</v>
      </c>
      <c r="D9" s="7">
        <v>30</v>
      </c>
      <c r="E9" s="7">
        <v>180</v>
      </c>
      <c r="F9" s="7"/>
      <c r="G9" s="7">
        <v>346</v>
      </c>
    </row>
    <row r="10" spans="1:7" x14ac:dyDescent="0.2">
      <c r="A10" s="11" t="s">
        <v>8377</v>
      </c>
      <c r="B10" s="7">
        <v>27</v>
      </c>
      <c r="C10" s="7">
        <v>102</v>
      </c>
      <c r="D10" s="7"/>
      <c r="E10" s="7">
        <v>192</v>
      </c>
      <c r="F10" s="7"/>
      <c r="G10" s="7">
        <v>321</v>
      </c>
    </row>
    <row r="11" spans="1:7" x14ac:dyDescent="0.2">
      <c r="A11" s="11" t="s">
        <v>8368</v>
      </c>
      <c r="B11" s="7">
        <v>26</v>
      </c>
      <c r="C11" s="7">
        <v>126</v>
      </c>
      <c r="D11" s="7"/>
      <c r="E11" s="7">
        <v>234</v>
      </c>
      <c r="F11" s="7"/>
      <c r="G11" s="7">
        <v>386</v>
      </c>
    </row>
    <row r="12" spans="1:7" x14ac:dyDescent="0.2">
      <c r="A12" s="11" t="s">
        <v>8378</v>
      </c>
      <c r="B12" s="7">
        <v>27</v>
      </c>
      <c r="C12" s="7">
        <v>147</v>
      </c>
      <c r="D12" s="7"/>
      <c r="E12" s="7">
        <v>211</v>
      </c>
      <c r="F12" s="7"/>
      <c r="G12" s="7">
        <v>385</v>
      </c>
    </row>
    <row r="13" spans="1:7" x14ac:dyDescent="0.2">
      <c r="A13" s="11" t="s">
        <v>8369</v>
      </c>
      <c r="B13" s="7">
        <v>43</v>
      </c>
      <c r="C13" s="7">
        <v>150</v>
      </c>
      <c r="D13" s="7"/>
      <c r="E13" s="7">
        <v>194</v>
      </c>
      <c r="F13" s="7"/>
      <c r="G13" s="7">
        <v>387</v>
      </c>
    </row>
    <row r="14" spans="1:7" x14ac:dyDescent="0.2">
      <c r="A14" s="11" t="s">
        <v>8370</v>
      </c>
      <c r="B14" s="7">
        <v>33</v>
      </c>
      <c r="C14" s="7">
        <v>134</v>
      </c>
      <c r="D14" s="7"/>
      <c r="E14" s="7">
        <v>166</v>
      </c>
      <c r="F14" s="7"/>
      <c r="G14" s="7">
        <v>333</v>
      </c>
    </row>
    <row r="15" spans="1:7" x14ac:dyDescent="0.2">
      <c r="A15" s="11" t="s">
        <v>8371</v>
      </c>
      <c r="B15" s="7">
        <v>24</v>
      </c>
      <c r="C15" s="7">
        <v>127</v>
      </c>
      <c r="D15" s="7"/>
      <c r="E15" s="7">
        <v>147</v>
      </c>
      <c r="F15" s="7"/>
      <c r="G15" s="7">
        <v>298</v>
      </c>
    </row>
    <row r="16" spans="1:7" x14ac:dyDescent="0.2">
      <c r="A16" s="11" t="s">
        <v>8372</v>
      </c>
      <c r="B16" s="7">
        <v>20</v>
      </c>
      <c r="C16" s="7">
        <v>149</v>
      </c>
      <c r="D16" s="7"/>
      <c r="E16" s="7">
        <v>183</v>
      </c>
      <c r="F16" s="7"/>
      <c r="G16" s="7">
        <v>352</v>
      </c>
    </row>
    <row r="17" spans="1:7" x14ac:dyDescent="0.2">
      <c r="A17" s="11" t="s">
        <v>8373</v>
      </c>
      <c r="B17" s="7">
        <v>37</v>
      </c>
      <c r="C17" s="7">
        <v>114</v>
      </c>
      <c r="D17" s="7"/>
      <c r="E17" s="7">
        <v>183</v>
      </c>
      <c r="F17" s="7"/>
      <c r="G17" s="7">
        <v>334</v>
      </c>
    </row>
    <row r="18" spans="1:7" x14ac:dyDescent="0.2">
      <c r="A18" s="11" t="s">
        <v>8379</v>
      </c>
      <c r="B18" s="7">
        <v>23</v>
      </c>
      <c r="C18" s="7">
        <v>118</v>
      </c>
      <c r="D18" s="7"/>
      <c r="E18" s="7">
        <v>111</v>
      </c>
      <c r="F18" s="7"/>
      <c r="G18" s="7">
        <v>252</v>
      </c>
    </row>
    <row r="19" spans="1:7" x14ac:dyDescent="0.2">
      <c r="A19" s="9" t="s">
        <v>8313</v>
      </c>
      <c r="B19" s="7">
        <v>349</v>
      </c>
      <c r="C19" s="7">
        <v>1530</v>
      </c>
      <c r="D19" s="7">
        <v>50</v>
      </c>
      <c r="E19" s="7">
        <v>2185</v>
      </c>
      <c r="F19" s="7"/>
      <c r="G19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90ABF-F12C-7944-BB1A-8D2EDD64E71D}">
  <dimension ref="A1:H13"/>
  <sheetViews>
    <sheetView workbookViewId="0">
      <selection activeCell="C2" sqref="C2"/>
    </sheetView>
  </sheetViews>
  <sheetFormatPr baseColWidth="10" defaultRowHeight="15" x14ac:dyDescent="0.2"/>
  <cols>
    <col min="1" max="1" width="37.66406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2" customFormat="1" x14ac:dyDescent="0.2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8" ht="18" x14ac:dyDescent="0.2">
      <c r="A2" s="13" t="s">
        <v>8389</v>
      </c>
      <c r="B2">
        <f>COUNTIFS(MainData!$D$2:$D$4115,"&lt;1000",MainData!$F$2:$F$4115,"=successful")</f>
        <v>322</v>
      </c>
      <c r="C2">
        <f>COUNTIFS(MainData!$D$2:$D$4115,"&lt;1000",MainData!$F$2:$F$4115,"=failed")</f>
        <v>113</v>
      </c>
      <c r="D2">
        <f>COUNTIFS(MainData!$D$2:$D$4115,"&lt;1000",MainData!$F$2:$F$4115,"=canceled")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ht="18" x14ac:dyDescent="0.2">
      <c r="A3" s="13" t="s">
        <v>8390</v>
      </c>
      <c r="B3">
        <f>COUNTIFS(MainData!$D$2:$D$4115,"&gt;=1000",MainData!$F$2:$F$4115,"=successful",MainData!$D$2:$D$4115,"&lt;5000")</f>
        <v>932</v>
      </c>
      <c r="C3">
        <f>COUNTIFS(MainData!$D$2:$D$4115,"&gt;=1000",MainData!$F$2:$F$4115,"=failed",MainData!$D$2:$D$4115,"&lt;5000")</f>
        <v>420</v>
      </c>
      <c r="D3">
        <f>COUNTIFS(MainData!$D$2:$D$4115,"&gt;=1000",MainData!$F$2:$F$4115,"=canceled",MainData!$D$2:$D$4115,"&lt;5000")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ht="18" x14ac:dyDescent="0.2">
      <c r="A4" s="13" t="s">
        <v>8391</v>
      </c>
      <c r="B4">
        <f>COUNTIFS(MainData!$D$2:$D$4115,"&gt;=5000",MainData!$F$2:$F$4115,"=successful",MainData!$D$2:$D$4115,"&lt;10000")</f>
        <v>381</v>
      </c>
      <c r="C4">
        <f>COUNTIFS(MainData!$D$2:$D$4115,"&gt;=5000",MainData!$F$2:$F$4115,"=failed",MainData!$D$2:$D$4115,"&lt;10000")</f>
        <v>283</v>
      </c>
      <c r="D4">
        <f>COUNTIFS(MainData!$D$2:$D$4115,"&gt;=5000",MainData!$F$2:$F$4115,"=canceled",MainData!$D$2:$D$4115,"&lt;10000")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ht="18" x14ac:dyDescent="0.2">
      <c r="A5" s="13" t="s">
        <v>8392</v>
      </c>
      <c r="B5">
        <f>COUNTIFS(MainData!$D$2:$D$4115,"&gt;=10000",MainData!$F$2:$F$4115,"=successful",MainData!$D$2:$D$4115,"&lt;15000")</f>
        <v>168</v>
      </c>
      <c r="C5">
        <f>COUNTIFS(MainData!$D$2:$D$4115,"&gt;=10000",MainData!$F$2:$F$4115,"=failed",MainData!$D$2:$D$4115,"&lt;15000")</f>
        <v>144</v>
      </c>
      <c r="D5">
        <f>COUNTIFS(MainData!$D$2:$D$4115,"&gt;=10000",MainData!$F$2:$F$4115,"=canceled",MainData!$D$2:$D$4115,"&lt;15000")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ht="18" x14ac:dyDescent="0.2">
      <c r="A6" s="13" t="s">
        <v>8393</v>
      </c>
      <c r="B6">
        <f>COUNTIFS(MainData!$D$2:$D$4115,"&gt;=15000",MainData!$F$2:$F$4115,"=successful",MainData!$D$2:$D$4115,"&lt;20000")</f>
        <v>94</v>
      </c>
      <c r="C6">
        <f>COUNTIFS(MainData!$D$2:$D$4115,"&gt;=15000",MainData!$F$2:$F$4115,"=failed",MainData!$D$2:$D$4115,"&lt;20000")</f>
        <v>90</v>
      </c>
      <c r="D6">
        <f>COUNTIFS(MainData!$D$2:$D$4115,"&gt;=15000",MainData!$F$2:$F$4115,"=canceled",MainData!$D$2:$D$4115,"&lt;20000")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ht="18" x14ac:dyDescent="0.2">
      <c r="A7" s="13" t="s">
        <v>8394</v>
      </c>
      <c r="B7">
        <f>COUNTIFS(MainData!$D$2:$D$4115,"&gt;=20000",MainData!$F$2:$F$4115,"=successful",MainData!$D$2:$D$4115,"&lt;25000")</f>
        <v>62</v>
      </c>
      <c r="C7">
        <f>COUNTIFS(MainData!$D$2:$D$4115,"&gt;=20000",MainData!$F$2:$F$4115,"=failed",MainData!$D$2:$D$4115,"&lt;25000")</f>
        <v>72</v>
      </c>
      <c r="D7">
        <f>COUNTIFS(MainData!$D$2:$D$4115,"&gt;=20000",MainData!$F$2:$F$4115,"=canceled",MainData!$D$2:$D$4115,"&lt;25000")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ht="18" x14ac:dyDescent="0.2">
      <c r="A8" s="13" t="s">
        <v>8395</v>
      </c>
      <c r="B8">
        <f>COUNTIFS(MainData!$D$2:$D$4115,"&gt;=25000",MainData!$F$2:$F$4115,"=successful",MainData!$D$2:$D$4115,"&lt;30000")</f>
        <v>55</v>
      </c>
      <c r="C8">
        <f>COUNTIFS(MainData!$D$2:$D$4115,"&gt;=25000",MainData!$F$2:$F$4115,"=failed",MainData!$D$2:$D$4115,"&lt;30000")</f>
        <v>64</v>
      </c>
      <c r="D8">
        <f>COUNTIFS(MainData!$D$2:$D$4115,"&gt;=25000",MainData!$F$2:$F$4115,"=canceled",MainData!$D$2:$D$4115,"&lt;30000")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ht="18" x14ac:dyDescent="0.2">
      <c r="A9" s="13" t="s">
        <v>8396</v>
      </c>
      <c r="B9">
        <f>COUNTIFS(MainData!$D$2:$D$4115,"&gt;=30000",MainData!$F$2:$F$4115,"=successful",MainData!$D$2:$D$4115,"&lt;35000")</f>
        <v>32</v>
      </c>
      <c r="C9">
        <f>COUNTIFS(MainData!$D$2:$D$4115,"&gt;=30000",MainData!$F$2:$F$4115,"=failed",MainData!$D$2:$D$4115,"&lt;35000")</f>
        <v>37</v>
      </c>
      <c r="D9">
        <f>COUNTIFS(MainData!$D$2:$D$4115,"&gt;=30000",MainData!$F$2:$F$4115,"=canceled",MainData!$D$2:$D$4115,"&lt;35000")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ht="18" x14ac:dyDescent="0.2">
      <c r="A10" s="13" t="s">
        <v>8397</v>
      </c>
      <c r="B10">
        <f>COUNTIFS(MainData!$D$2:$D$4115,"&gt;=35000",MainData!$F$2:$F$4115,"=successful",MainData!$D$2:$D$4115,"&lt;40000")</f>
        <v>26</v>
      </c>
      <c r="C10">
        <f>COUNTIFS(MainData!$D$2:$D$4115,"&gt;=35000",MainData!$F$2:$F$4115,"=failed",MainData!$D$2:$D$4115,"&lt;40000")</f>
        <v>22</v>
      </c>
      <c r="D10">
        <f>COUNTIFS(MainData!$D$2:$D$4115,"&gt;=35000",MainData!$F$2:$F$4115,"=canceled",MainData!$D$2:$D$4115,"&lt;40000")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ht="18" x14ac:dyDescent="0.2">
      <c r="A11" s="13" t="s">
        <v>8398</v>
      </c>
      <c r="B11">
        <f>COUNTIFS(MainData!$D$2:$D$4115,"&gt;=40000",MainData!$F$2:$F$4115,"=successful",MainData!$D$2:$D$4115,"&lt;45000")</f>
        <v>21</v>
      </c>
      <c r="C11">
        <f>COUNTIFS(MainData!$D$2:$D$4115,"&gt;=40000",MainData!$F$2:$F$4115,"=failed",MainData!$D$2:$D$4115,"&lt;45000")</f>
        <v>16</v>
      </c>
      <c r="D11">
        <f>COUNTIFS(MainData!$D$2:$D$4115,"&gt;=40000",MainData!$F$2:$F$4115,"=canceled",MainData!$D$2:$D$4115,"&lt;45000")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ht="18" x14ac:dyDescent="0.2">
      <c r="A12" s="13" t="s">
        <v>8399</v>
      </c>
      <c r="B12">
        <f>COUNTIFS(MainData!$D$2:$D$4115,"&gt;=45000",MainData!$F$2:$F$4115,"=successful",MainData!$D$2:$D$4115,"&lt;50000")</f>
        <v>6</v>
      </c>
      <c r="C12">
        <f>COUNTIFS(MainData!$D$2:$D$4115,"&gt;=45000",MainData!$F$2:$F$4115,"=failed",MainData!$D$2:$D$4115,"&lt;50000")</f>
        <v>11</v>
      </c>
      <c r="D12">
        <f>COUNTIFS(MainData!$D$2:$D$4115,"&gt;=45000",MainData!$F$2:$F$4115,"=canceled",MainData!$D$2:$D$4115,"&lt;50000")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ht="18" x14ac:dyDescent="0.2">
      <c r="A13" s="13" t="s">
        <v>8400</v>
      </c>
      <c r="B13">
        <f>COUNTIFS(MainData!$D$2:$D$4115,"&gt;=50000",MainData!$F$2:$F$4115,"=successful")</f>
        <v>86</v>
      </c>
      <c r="C13">
        <f>COUNTIFS(MainData!$D$2:$D$4115,"&gt;=50000",MainData!$F$2:$F$4115,"=failed")</f>
        <v>258</v>
      </c>
      <c r="D13">
        <f>COUNTIFS(MainData!$D$2:$D$4115,"&gt;=50000",MainData!$F$2:$F$4115,"=canceled")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62558-C69C-1C4B-B3B2-06161736ED83}">
  <dimension ref="A1:I2186"/>
  <sheetViews>
    <sheetView workbookViewId="0">
      <selection activeCell="H28" sqref="H28"/>
    </sheetView>
  </sheetViews>
  <sheetFormatPr baseColWidth="10" defaultRowHeight="15" x14ac:dyDescent="0.2"/>
  <cols>
    <col min="2" max="2" width="12.33203125" bestFit="1" customWidth="1"/>
    <col min="5" max="5" width="8.1640625" bestFit="1" customWidth="1"/>
    <col min="6" max="6" width="12.33203125" bestFit="1" customWidth="1"/>
    <col min="8" max="8" width="30.1640625" bestFit="1" customWidth="1"/>
    <col min="9" max="9" width="18" bestFit="1" customWidth="1"/>
    <col min="10" max="12" width="4.1640625" bestFit="1" customWidth="1"/>
    <col min="13" max="90" width="3.1640625" bestFit="1" customWidth="1"/>
    <col min="91" max="136" width="4.1640625" bestFit="1" customWidth="1"/>
    <col min="137" max="137" width="5.1640625" bestFit="1" customWidth="1"/>
    <col min="138" max="138" width="6.33203125" bestFit="1" customWidth="1"/>
    <col min="139" max="139" width="10" bestFit="1" customWidth="1"/>
    <col min="140" max="140" width="5.5" bestFit="1" customWidth="1"/>
    <col min="141" max="141" width="7.33203125" bestFit="1" customWidth="1"/>
    <col min="142" max="142" width="5.5" bestFit="1" customWidth="1"/>
    <col min="143" max="143" width="7.33203125" bestFit="1" customWidth="1"/>
    <col min="144" max="144" width="5.5" bestFit="1" customWidth="1"/>
    <col min="145" max="145" width="7.33203125" bestFit="1" customWidth="1"/>
    <col min="146" max="146" width="5.5" bestFit="1" customWidth="1"/>
    <col min="147" max="147" width="7.33203125" bestFit="1" customWidth="1"/>
    <col min="148" max="148" width="5.5" bestFit="1" customWidth="1"/>
    <col min="149" max="149" width="7.33203125" bestFit="1" customWidth="1"/>
    <col min="150" max="150" width="5.5" bestFit="1" customWidth="1"/>
    <col min="151" max="151" width="7.33203125" bestFit="1" customWidth="1"/>
    <col min="152" max="152" width="5.5" bestFit="1" customWidth="1"/>
    <col min="153" max="153" width="7.33203125" bestFit="1" customWidth="1"/>
    <col min="154" max="154" width="5.5" bestFit="1" customWidth="1"/>
    <col min="155" max="155" width="7.33203125" bestFit="1" customWidth="1"/>
    <col min="156" max="156" width="5.5" bestFit="1" customWidth="1"/>
    <col min="157" max="157" width="7.33203125" bestFit="1" customWidth="1"/>
    <col min="158" max="158" width="5.5" bestFit="1" customWidth="1"/>
    <col min="159" max="159" width="7.33203125" bestFit="1" customWidth="1"/>
    <col min="160" max="160" width="5.5" bestFit="1" customWidth="1"/>
    <col min="161" max="161" width="7.33203125" bestFit="1" customWidth="1"/>
    <col min="162" max="162" width="5.5" bestFit="1" customWidth="1"/>
    <col min="163" max="163" width="7.33203125" bestFit="1" customWidth="1"/>
    <col min="164" max="164" width="5.5" bestFit="1" customWidth="1"/>
    <col min="165" max="165" width="7.33203125" bestFit="1" customWidth="1"/>
    <col min="166" max="166" width="5.5" bestFit="1" customWidth="1"/>
    <col min="167" max="167" width="7.33203125" bestFit="1" customWidth="1"/>
    <col min="168" max="168" width="5.5" bestFit="1" customWidth="1"/>
    <col min="169" max="169" width="7.33203125" bestFit="1" customWidth="1"/>
    <col min="170" max="170" width="5.5" bestFit="1" customWidth="1"/>
    <col min="171" max="171" width="7.33203125" bestFit="1" customWidth="1"/>
    <col min="172" max="172" width="5.83203125" bestFit="1" customWidth="1"/>
    <col min="173" max="173" width="8.33203125" bestFit="1" customWidth="1"/>
    <col min="174" max="174" width="5.83203125" bestFit="1" customWidth="1"/>
    <col min="175" max="175" width="8.33203125" bestFit="1" customWidth="1"/>
    <col min="176" max="176" width="5.83203125" bestFit="1" customWidth="1"/>
    <col min="177" max="177" width="8.33203125" bestFit="1" customWidth="1"/>
    <col min="178" max="178" width="5.83203125" bestFit="1" customWidth="1"/>
    <col min="179" max="179" width="8.33203125" bestFit="1" customWidth="1"/>
    <col min="180" max="180" width="5.83203125" bestFit="1" customWidth="1"/>
    <col min="181" max="181" width="8.33203125" bestFit="1" customWidth="1"/>
    <col min="182" max="182" width="5.83203125" bestFit="1" customWidth="1"/>
    <col min="183" max="183" width="8.33203125" bestFit="1" customWidth="1"/>
    <col min="184" max="184" width="5.83203125" bestFit="1" customWidth="1"/>
    <col min="185" max="185" width="8.33203125" bestFit="1" customWidth="1"/>
    <col min="186" max="186" width="5.83203125" bestFit="1" customWidth="1"/>
    <col min="187" max="187" width="8.33203125" bestFit="1" customWidth="1"/>
    <col min="188" max="188" width="5.83203125" bestFit="1" customWidth="1"/>
    <col min="189" max="189" width="8.33203125" bestFit="1" customWidth="1"/>
    <col min="190" max="190" width="5.83203125" bestFit="1" customWidth="1"/>
    <col min="191" max="191" width="8.33203125" bestFit="1" customWidth="1"/>
    <col min="192" max="192" width="5.83203125" bestFit="1" customWidth="1"/>
    <col min="193" max="193" width="8.33203125" bestFit="1" customWidth="1"/>
    <col min="194" max="194" width="5.83203125" bestFit="1" customWidth="1"/>
    <col min="195" max="195" width="8.33203125" bestFit="1" customWidth="1"/>
    <col min="196" max="196" width="5.83203125" bestFit="1" customWidth="1"/>
    <col min="197" max="197" width="8.33203125" bestFit="1" customWidth="1"/>
    <col min="198" max="198" width="5.83203125" bestFit="1" customWidth="1"/>
    <col min="199" max="199" width="8.33203125" bestFit="1" customWidth="1"/>
    <col min="200" max="200" width="5.83203125" bestFit="1" customWidth="1"/>
    <col min="201" max="201" width="8.33203125" bestFit="1" customWidth="1"/>
    <col min="202" max="202" width="5.83203125" bestFit="1" customWidth="1"/>
    <col min="203" max="203" width="8.33203125" bestFit="1" customWidth="1"/>
    <col min="204" max="204" width="5.83203125" bestFit="1" customWidth="1"/>
    <col min="205" max="205" width="8.33203125" bestFit="1" customWidth="1"/>
    <col min="206" max="206" width="5.83203125" bestFit="1" customWidth="1"/>
    <col min="207" max="207" width="8.33203125" bestFit="1" customWidth="1"/>
    <col min="208" max="208" width="5.83203125" bestFit="1" customWidth="1"/>
    <col min="209" max="209" width="8.33203125" bestFit="1" customWidth="1"/>
    <col min="210" max="210" width="5.83203125" bestFit="1" customWidth="1"/>
    <col min="211" max="211" width="8.33203125" bestFit="1" customWidth="1"/>
    <col min="212" max="212" width="5.83203125" bestFit="1" customWidth="1"/>
    <col min="213" max="213" width="8.33203125" bestFit="1" customWidth="1"/>
    <col min="214" max="214" width="5.83203125" bestFit="1" customWidth="1"/>
    <col min="215" max="215" width="8.33203125" bestFit="1" customWidth="1"/>
    <col min="216" max="216" width="5.83203125" bestFit="1" customWidth="1"/>
    <col min="217" max="217" width="8.33203125" bestFit="1" customWidth="1"/>
    <col min="218" max="218" width="5.83203125" bestFit="1" customWidth="1"/>
    <col min="219" max="219" width="8.33203125" bestFit="1" customWidth="1"/>
    <col min="220" max="220" width="5.83203125" bestFit="1" customWidth="1"/>
    <col min="221" max="221" width="8.33203125" bestFit="1" customWidth="1"/>
    <col min="222" max="222" width="5.83203125" bestFit="1" customWidth="1"/>
    <col min="223" max="223" width="8.33203125" bestFit="1" customWidth="1"/>
    <col min="224" max="224" width="5.83203125" bestFit="1" customWidth="1"/>
    <col min="225" max="225" width="8.33203125" bestFit="1" customWidth="1"/>
    <col min="226" max="226" width="5.83203125" bestFit="1" customWidth="1"/>
    <col min="227" max="227" width="8.33203125" bestFit="1" customWidth="1"/>
    <col min="228" max="228" width="5.83203125" bestFit="1" customWidth="1"/>
    <col min="229" max="229" width="8.33203125" bestFit="1" customWidth="1"/>
    <col min="230" max="230" width="5.83203125" bestFit="1" customWidth="1"/>
    <col min="231" max="231" width="8.33203125" bestFit="1" customWidth="1"/>
    <col min="232" max="232" width="5.83203125" bestFit="1" customWidth="1"/>
    <col min="233" max="233" width="8.33203125" bestFit="1" customWidth="1"/>
    <col min="234" max="234" width="5.83203125" bestFit="1" customWidth="1"/>
    <col min="235" max="235" width="8.33203125" bestFit="1" customWidth="1"/>
    <col min="236" max="236" width="5.83203125" bestFit="1" customWidth="1"/>
    <col min="237" max="237" width="8.33203125" bestFit="1" customWidth="1"/>
    <col min="238" max="238" width="5.83203125" bestFit="1" customWidth="1"/>
    <col min="239" max="239" width="8.33203125" bestFit="1" customWidth="1"/>
    <col min="240" max="240" width="5.83203125" bestFit="1" customWidth="1"/>
    <col min="241" max="241" width="8.33203125" bestFit="1" customWidth="1"/>
    <col min="242" max="242" width="5.83203125" bestFit="1" customWidth="1"/>
    <col min="243" max="243" width="8.33203125" bestFit="1" customWidth="1"/>
    <col min="244" max="244" width="5.83203125" bestFit="1" customWidth="1"/>
    <col min="245" max="245" width="8.33203125" bestFit="1" customWidth="1"/>
    <col min="246" max="246" width="5.83203125" bestFit="1" customWidth="1"/>
    <col min="247" max="247" width="8.33203125" bestFit="1" customWidth="1"/>
    <col min="248" max="248" width="5.83203125" bestFit="1" customWidth="1"/>
    <col min="249" max="249" width="8.33203125" bestFit="1" customWidth="1"/>
    <col min="250" max="250" width="5.83203125" bestFit="1" customWidth="1"/>
    <col min="251" max="251" width="8.33203125" bestFit="1" customWidth="1"/>
    <col min="252" max="252" width="5.83203125" bestFit="1" customWidth="1"/>
    <col min="253" max="253" width="8.33203125" bestFit="1" customWidth="1"/>
    <col min="254" max="254" width="5.83203125" bestFit="1" customWidth="1"/>
    <col min="255" max="255" width="8.33203125" bestFit="1" customWidth="1"/>
    <col min="256" max="256" width="5.83203125" bestFit="1" customWidth="1"/>
    <col min="257" max="257" width="8.33203125" bestFit="1" customWidth="1"/>
    <col min="258" max="258" width="5.83203125" bestFit="1" customWidth="1"/>
    <col min="259" max="259" width="8.33203125" bestFit="1" customWidth="1"/>
    <col min="260" max="260" width="5.83203125" bestFit="1" customWidth="1"/>
    <col min="261" max="261" width="8.33203125" bestFit="1" customWidth="1"/>
    <col min="262" max="262" width="5.83203125" bestFit="1" customWidth="1"/>
    <col min="263" max="263" width="8.33203125" bestFit="1" customWidth="1"/>
    <col min="264" max="264" width="6.83203125" bestFit="1" customWidth="1"/>
    <col min="265" max="265" width="9.33203125" bestFit="1" customWidth="1"/>
    <col min="266" max="266" width="8" bestFit="1" customWidth="1"/>
    <col min="267" max="267" width="10.5" bestFit="1" customWidth="1"/>
    <col min="268" max="268" width="10" bestFit="1" customWidth="1"/>
    <col min="269" max="429" width="4.1640625" bestFit="1" customWidth="1"/>
    <col min="430" max="490" width="5.1640625" bestFit="1" customWidth="1"/>
    <col min="491" max="492" width="6.1640625" bestFit="1" customWidth="1"/>
    <col min="493" max="493" width="10" bestFit="1" customWidth="1"/>
  </cols>
  <sheetData>
    <row r="1" spans="1:9" x14ac:dyDescent="0.2">
      <c r="A1" s="1" t="s">
        <v>8401</v>
      </c>
      <c r="B1" s="1" t="s">
        <v>8262</v>
      </c>
      <c r="E1" s="1" t="s">
        <v>8401</v>
      </c>
      <c r="F1" s="1" t="s">
        <v>8262</v>
      </c>
    </row>
    <row r="2" spans="1:9" x14ac:dyDescent="0.2">
      <c r="A2" t="s">
        <v>8219</v>
      </c>
      <c r="B2">
        <v>182</v>
      </c>
      <c r="E2" t="s">
        <v>8221</v>
      </c>
      <c r="F2">
        <v>0</v>
      </c>
    </row>
    <row r="3" spans="1:9" x14ac:dyDescent="0.2">
      <c r="A3" t="s">
        <v>8219</v>
      </c>
      <c r="B3">
        <v>79</v>
      </c>
      <c r="E3" t="s">
        <v>8221</v>
      </c>
      <c r="F3">
        <v>1</v>
      </c>
      <c r="H3" s="14" t="s">
        <v>8403</v>
      </c>
      <c r="I3" s="14" t="s">
        <v>8402</v>
      </c>
    </row>
    <row r="4" spans="1:9" x14ac:dyDescent="0.2">
      <c r="A4" t="s">
        <v>8219</v>
      </c>
      <c r="B4">
        <v>35</v>
      </c>
      <c r="E4" t="s">
        <v>8221</v>
      </c>
      <c r="F4">
        <v>10</v>
      </c>
      <c r="H4" s="15">
        <v>2185</v>
      </c>
      <c r="I4" s="15">
        <v>424819</v>
      </c>
    </row>
    <row r="5" spans="1:9" x14ac:dyDescent="0.2">
      <c r="A5" t="s">
        <v>8219</v>
      </c>
      <c r="B5">
        <v>150</v>
      </c>
      <c r="E5" t="s">
        <v>8221</v>
      </c>
      <c r="F5">
        <v>0</v>
      </c>
    </row>
    <row r="6" spans="1:9" x14ac:dyDescent="0.2">
      <c r="A6" t="s">
        <v>8219</v>
      </c>
      <c r="B6">
        <v>284</v>
      </c>
      <c r="E6" t="s">
        <v>8221</v>
      </c>
      <c r="F6">
        <v>7</v>
      </c>
      <c r="H6" t="s">
        <v>8405</v>
      </c>
      <c r="I6">
        <f>AVERAGE(B2:B2186)</f>
        <v>194.42517162471395</v>
      </c>
    </row>
    <row r="7" spans="1:9" x14ac:dyDescent="0.2">
      <c r="A7" t="s">
        <v>8219</v>
      </c>
      <c r="B7">
        <v>47</v>
      </c>
      <c r="E7" t="s">
        <v>8221</v>
      </c>
      <c r="F7">
        <v>0</v>
      </c>
      <c r="H7" t="s">
        <v>8406</v>
      </c>
      <c r="I7">
        <f>MEDIAN(B2:B2186)</f>
        <v>62</v>
      </c>
    </row>
    <row r="8" spans="1:9" x14ac:dyDescent="0.2">
      <c r="A8" t="s">
        <v>8219</v>
      </c>
      <c r="B8">
        <v>58</v>
      </c>
      <c r="E8" t="s">
        <v>8221</v>
      </c>
      <c r="F8">
        <v>1</v>
      </c>
      <c r="H8" t="s">
        <v>8407</v>
      </c>
      <c r="I8">
        <f>MAX(B2:B2186)</f>
        <v>26457</v>
      </c>
    </row>
    <row r="9" spans="1:9" x14ac:dyDescent="0.2">
      <c r="A9" t="s">
        <v>8219</v>
      </c>
      <c r="B9">
        <v>57</v>
      </c>
      <c r="E9" t="s">
        <v>8221</v>
      </c>
      <c r="F9">
        <v>2</v>
      </c>
      <c r="H9" t="s">
        <v>8408</v>
      </c>
      <c r="I9" s="16">
        <f>MIN(B2:B2186)</f>
        <v>1</v>
      </c>
    </row>
    <row r="10" spans="1:9" x14ac:dyDescent="0.2">
      <c r="A10" t="s">
        <v>8219</v>
      </c>
      <c r="B10">
        <v>12</v>
      </c>
      <c r="E10" t="s">
        <v>8221</v>
      </c>
      <c r="F10">
        <v>3</v>
      </c>
      <c r="H10" t="s">
        <v>8409</v>
      </c>
      <c r="I10">
        <f>_xlfn.VAR.P(B2:B2186)</f>
        <v>712840.9867348104</v>
      </c>
    </row>
    <row r="11" spans="1:9" x14ac:dyDescent="0.2">
      <c r="A11" t="s">
        <v>8219</v>
      </c>
      <c r="B11">
        <v>20</v>
      </c>
      <c r="E11" t="s">
        <v>8221</v>
      </c>
      <c r="F11">
        <v>10</v>
      </c>
      <c r="H11" t="s">
        <v>8410</v>
      </c>
      <c r="I11">
        <f>STDEV(B2:B2186)</f>
        <v>844.49237955591047</v>
      </c>
    </row>
    <row r="12" spans="1:9" x14ac:dyDescent="0.2">
      <c r="A12" t="s">
        <v>8219</v>
      </c>
      <c r="B12">
        <v>19</v>
      </c>
      <c r="E12" t="s">
        <v>8221</v>
      </c>
      <c r="F12">
        <v>10</v>
      </c>
    </row>
    <row r="13" spans="1:9" x14ac:dyDescent="0.2">
      <c r="A13" t="s">
        <v>8219</v>
      </c>
      <c r="B13">
        <v>75</v>
      </c>
      <c r="E13" t="s">
        <v>8221</v>
      </c>
      <c r="F13">
        <v>1</v>
      </c>
    </row>
    <row r="14" spans="1:9" x14ac:dyDescent="0.2">
      <c r="A14" t="s">
        <v>8219</v>
      </c>
      <c r="B14">
        <v>827</v>
      </c>
      <c r="E14" t="s">
        <v>8221</v>
      </c>
      <c r="F14">
        <v>0</v>
      </c>
      <c r="H14" s="14" t="s">
        <v>8404</v>
      </c>
      <c r="I14" s="14" t="s">
        <v>8402</v>
      </c>
    </row>
    <row r="15" spans="1:9" x14ac:dyDescent="0.2">
      <c r="A15" t="s">
        <v>8219</v>
      </c>
      <c r="B15">
        <v>51</v>
      </c>
      <c r="E15" t="s">
        <v>8221</v>
      </c>
      <c r="F15">
        <v>0</v>
      </c>
      <c r="H15" s="15">
        <v>1530</v>
      </c>
      <c r="I15" s="15">
        <v>27096</v>
      </c>
    </row>
    <row r="16" spans="1:9" x14ac:dyDescent="0.2">
      <c r="A16" t="s">
        <v>8219</v>
      </c>
      <c r="B16">
        <v>41</v>
      </c>
      <c r="E16" t="s">
        <v>8221</v>
      </c>
      <c r="F16">
        <v>0</v>
      </c>
    </row>
    <row r="17" spans="1:9" x14ac:dyDescent="0.2">
      <c r="A17" t="s">
        <v>8219</v>
      </c>
      <c r="B17">
        <v>98</v>
      </c>
      <c r="E17" t="s">
        <v>8221</v>
      </c>
      <c r="F17">
        <v>26</v>
      </c>
      <c r="H17" t="s">
        <v>8411</v>
      </c>
      <c r="I17">
        <f>AVERAGE(F2:F1531)</f>
        <v>17.709803921568628</v>
      </c>
    </row>
    <row r="18" spans="1:9" x14ac:dyDescent="0.2">
      <c r="A18" t="s">
        <v>8219</v>
      </c>
      <c r="B18">
        <v>70</v>
      </c>
      <c r="E18" t="s">
        <v>8221</v>
      </c>
      <c r="F18">
        <v>0</v>
      </c>
      <c r="H18" t="s">
        <v>8412</v>
      </c>
      <c r="I18">
        <f>MEDIAN(F2:F1531)</f>
        <v>4</v>
      </c>
    </row>
    <row r="19" spans="1:9" x14ac:dyDescent="0.2">
      <c r="A19" t="s">
        <v>8219</v>
      </c>
      <c r="B19">
        <v>36</v>
      </c>
      <c r="E19" t="s">
        <v>8221</v>
      </c>
      <c r="F19">
        <v>7</v>
      </c>
      <c r="H19" t="s">
        <v>8413</v>
      </c>
      <c r="I19">
        <f>MAX(F2:F1531)</f>
        <v>1293</v>
      </c>
    </row>
    <row r="20" spans="1:9" x14ac:dyDescent="0.2">
      <c r="A20" t="s">
        <v>8219</v>
      </c>
      <c r="B20">
        <v>342</v>
      </c>
      <c r="E20" t="s">
        <v>8221</v>
      </c>
      <c r="F20">
        <v>0</v>
      </c>
      <c r="H20" t="s">
        <v>8414</v>
      </c>
      <c r="I20" s="16">
        <f>MIN(F2:F1531)</f>
        <v>0</v>
      </c>
    </row>
    <row r="21" spans="1:9" x14ac:dyDescent="0.2">
      <c r="A21" t="s">
        <v>8219</v>
      </c>
      <c r="B21">
        <v>22</v>
      </c>
      <c r="E21" t="s">
        <v>8221</v>
      </c>
      <c r="F21">
        <v>2</v>
      </c>
      <c r="H21" t="s">
        <v>8415</v>
      </c>
      <c r="I21">
        <f>_xlfn.VAR.P(F2:F1531)</f>
        <v>3773.2216685890044</v>
      </c>
    </row>
    <row r="22" spans="1:9" x14ac:dyDescent="0.2">
      <c r="A22" t="s">
        <v>8219</v>
      </c>
      <c r="B22">
        <v>25</v>
      </c>
      <c r="E22" t="s">
        <v>8221</v>
      </c>
      <c r="F22">
        <v>13</v>
      </c>
      <c r="H22" t="s">
        <v>8416</v>
      </c>
      <c r="I22">
        <f>STDEV(F2:F1531)</f>
        <v>61.446638959868842</v>
      </c>
    </row>
    <row r="23" spans="1:9" x14ac:dyDescent="0.2">
      <c r="A23" t="s">
        <v>8219</v>
      </c>
      <c r="B23">
        <v>101</v>
      </c>
      <c r="E23" t="s">
        <v>8221</v>
      </c>
      <c r="F23">
        <v>4</v>
      </c>
    </row>
    <row r="24" spans="1:9" x14ac:dyDescent="0.2">
      <c r="A24" t="s">
        <v>8219</v>
      </c>
      <c r="B24">
        <v>8</v>
      </c>
      <c r="E24" t="s">
        <v>8221</v>
      </c>
      <c r="F24">
        <v>0</v>
      </c>
    </row>
    <row r="25" spans="1:9" x14ac:dyDescent="0.2">
      <c r="A25" t="s">
        <v>8219</v>
      </c>
      <c r="B25">
        <v>23</v>
      </c>
      <c r="E25" t="s">
        <v>8221</v>
      </c>
      <c r="F25">
        <v>12</v>
      </c>
      <c r="H25" s="14" t="s">
        <v>8418</v>
      </c>
    </row>
    <row r="26" spans="1:9" x14ac:dyDescent="0.2">
      <c r="A26" t="s">
        <v>8219</v>
      </c>
      <c r="B26">
        <v>574</v>
      </c>
      <c r="E26" t="s">
        <v>8221</v>
      </c>
      <c r="F26">
        <v>2</v>
      </c>
      <c r="H26" t="s">
        <v>8417</v>
      </c>
    </row>
    <row r="27" spans="1:9" x14ac:dyDescent="0.2">
      <c r="A27" t="s">
        <v>8219</v>
      </c>
      <c r="B27">
        <v>14</v>
      </c>
      <c r="E27" t="s">
        <v>8221</v>
      </c>
      <c r="F27">
        <v>10</v>
      </c>
    </row>
    <row r="28" spans="1:9" x14ac:dyDescent="0.2">
      <c r="A28" t="s">
        <v>8219</v>
      </c>
      <c r="B28">
        <v>19</v>
      </c>
      <c r="E28" t="s">
        <v>8221</v>
      </c>
      <c r="F28">
        <v>0</v>
      </c>
      <c r="H28" s="14" t="s">
        <v>8419</v>
      </c>
    </row>
    <row r="29" spans="1:9" x14ac:dyDescent="0.2">
      <c r="A29" t="s">
        <v>8219</v>
      </c>
      <c r="B29">
        <v>150</v>
      </c>
      <c r="E29" t="s">
        <v>8221</v>
      </c>
      <c r="F29">
        <v>5</v>
      </c>
      <c r="H29" t="s">
        <v>8420</v>
      </c>
    </row>
    <row r="30" spans="1:9" x14ac:dyDescent="0.2">
      <c r="A30" t="s">
        <v>8219</v>
      </c>
      <c r="B30">
        <v>71</v>
      </c>
      <c r="E30" t="s">
        <v>8221</v>
      </c>
      <c r="F30">
        <v>0</v>
      </c>
      <c r="H30" t="s">
        <v>8421</v>
      </c>
    </row>
    <row r="31" spans="1:9" x14ac:dyDescent="0.2">
      <c r="A31" t="s">
        <v>8219</v>
      </c>
      <c r="B31">
        <v>117</v>
      </c>
      <c r="E31" t="s">
        <v>8221</v>
      </c>
      <c r="F31">
        <v>5</v>
      </c>
      <c r="H31" t="s">
        <v>8422</v>
      </c>
    </row>
    <row r="32" spans="1:9" x14ac:dyDescent="0.2">
      <c r="A32" t="s">
        <v>8219</v>
      </c>
      <c r="B32">
        <v>53</v>
      </c>
      <c r="E32" t="s">
        <v>8221</v>
      </c>
      <c r="F32">
        <v>1</v>
      </c>
    </row>
    <row r="33" spans="1:6" x14ac:dyDescent="0.2">
      <c r="A33" t="s">
        <v>8219</v>
      </c>
      <c r="B33">
        <v>1</v>
      </c>
      <c r="E33" t="s">
        <v>8221</v>
      </c>
      <c r="F33">
        <v>3</v>
      </c>
    </row>
    <row r="34" spans="1:6" x14ac:dyDescent="0.2">
      <c r="A34" t="s">
        <v>8219</v>
      </c>
      <c r="B34">
        <v>89</v>
      </c>
      <c r="E34" t="s">
        <v>8221</v>
      </c>
      <c r="F34">
        <v>3</v>
      </c>
    </row>
    <row r="35" spans="1:6" x14ac:dyDescent="0.2">
      <c r="A35" t="s">
        <v>8219</v>
      </c>
      <c r="B35">
        <v>64</v>
      </c>
      <c r="E35" t="s">
        <v>8221</v>
      </c>
      <c r="F35">
        <v>0</v>
      </c>
    </row>
    <row r="36" spans="1:6" x14ac:dyDescent="0.2">
      <c r="A36" t="s">
        <v>8219</v>
      </c>
      <c r="B36">
        <v>68</v>
      </c>
      <c r="E36" t="s">
        <v>8221</v>
      </c>
      <c r="F36">
        <v>3</v>
      </c>
    </row>
    <row r="37" spans="1:6" x14ac:dyDescent="0.2">
      <c r="A37" t="s">
        <v>8219</v>
      </c>
      <c r="B37">
        <v>28</v>
      </c>
      <c r="E37" t="s">
        <v>8221</v>
      </c>
      <c r="F37">
        <v>0</v>
      </c>
    </row>
    <row r="38" spans="1:6" x14ac:dyDescent="0.2">
      <c r="A38" t="s">
        <v>8219</v>
      </c>
      <c r="B38">
        <v>44</v>
      </c>
      <c r="E38" t="s">
        <v>8221</v>
      </c>
      <c r="F38">
        <v>19</v>
      </c>
    </row>
    <row r="39" spans="1:6" x14ac:dyDescent="0.2">
      <c r="A39" t="s">
        <v>8219</v>
      </c>
      <c r="B39">
        <v>253</v>
      </c>
      <c r="E39" t="s">
        <v>8221</v>
      </c>
      <c r="F39">
        <v>8</v>
      </c>
    </row>
    <row r="40" spans="1:6" x14ac:dyDescent="0.2">
      <c r="A40" t="s">
        <v>8219</v>
      </c>
      <c r="B40">
        <v>66</v>
      </c>
      <c r="E40" t="s">
        <v>8221</v>
      </c>
      <c r="F40">
        <v>6</v>
      </c>
    </row>
    <row r="41" spans="1:6" x14ac:dyDescent="0.2">
      <c r="A41" t="s">
        <v>8219</v>
      </c>
      <c r="B41">
        <v>217</v>
      </c>
      <c r="E41" t="s">
        <v>8221</v>
      </c>
      <c r="F41">
        <v>0</v>
      </c>
    </row>
    <row r="42" spans="1:6" x14ac:dyDescent="0.2">
      <c r="A42" t="s">
        <v>8219</v>
      </c>
      <c r="B42">
        <v>16</v>
      </c>
      <c r="E42" t="s">
        <v>8221</v>
      </c>
      <c r="F42">
        <v>18</v>
      </c>
    </row>
    <row r="43" spans="1:6" x14ac:dyDescent="0.2">
      <c r="A43" t="s">
        <v>8219</v>
      </c>
      <c r="B43">
        <v>19</v>
      </c>
      <c r="E43" t="s">
        <v>8221</v>
      </c>
      <c r="F43">
        <v>7</v>
      </c>
    </row>
    <row r="44" spans="1:6" x14ac:dyDescent="0.2">
      <c r="A44" t="s">
        <v>8219</v>
      </c>
      <c r="B44">
        <v>169</v>
      </c>
      <c r="E44" t="s">
        <v>8221</v>
      </c>
      <c r="F44">
        <v>0</v>
      </c>
    </row>
    <row r="45" spans="1:6" x14ac:dyDescent="0.2">
      <c r="A45" t="s">
        <v>8219</v>
      </c>
      <c r="B45">
        <v>263</v>
      </c>
      <c r="E45" t="s">
        <v>8221</v>
      </c>
      <c r="F45">
        <v>8</v>
      </c>
    </row>
    <row r="46" spans="1:6" x14ac:dyDescent="0.2">
      <c r="A46" t="s">
        <v>8219</v>
      </c>
      <c r="B46">
        <v>15</v>
      </c>
      <c r="E46" t="s">
        <v>8221</v>
      </c>
      <c r="F46">
        <v>1293</v>
      </c>
    </row>
    <row r="47" spans="1:6" x14ac:dyDescent="0.2">
      <c r="A47" t="s">
        <v>8219</v>
      </c>
      <c r="B47">
        <v>61</v>
      </c>
      <c r="E47" t="s">
        <v>8221</v>
      </c>
      <c r="F47">
        <v>17</v>
      </c>
    </row>
    <row r="48" spans="1:6" x14ac:dyDescent="0.2">
      <c r="A48" t="s">
        <v>8219</v>
      </c>
      <c r="B48">
        <v>45</v>
      </c>
      <c r="E48" t="s">
        <v>8221</v>
      </c>
      <c r="F48">
        <v>0</v>
      </c>
    </row>
    <row r="49" spans="1:6" x14ac:dyDescent="0.2">
      <c r="A49" t="s">
        <v>8219</v>
      </c>
      <c r="B49">
        <v>70</v>
      </c>
      <c r="E49" t="s">
        <v>8221</v>
      </c>
      <c r="F49">
        <v>13</v>
      </c>
    </row>
    <row r="50" spans="1:6" x14ac:dyDescent="0.2">
      <c r="A50" t="s">
        <v>8219</v>
      </c>
      <c r="B50">
        <v>38</v>
      </c>
      <c r="E50" t="s">
        <v>8221</v>
      </c>
      <c r="F50">
        <v>0</v>
      </c>
    </row>
    <row r="51" spans="1:6" x14ac:dyDescent="0.2">
      <c r="A51" t="s">
        <v>8219</v>
      </c>
      <c r="B51">
        <v>87</v>
      </c>
      <c r="E51" t="s">
        <v>8221</v>
      </c>
      <c r="F51">
        <v>0</v>
      </c>
    </row>
    <row r="52" spans="1:6" x14ac:dyDescent="0.2">
      <c r="A52" t="s">
        <v>8219</v>
      </c>
      <c r="B52">
        <v>22</v>
      </c>
      <c r="E52" t="s">
        <v>8221</v>
      </c>
      <c r="F52">
        <v>33</v>
      </c>
    </row>
    <row r="53" spans="1:6" x14ac:dyDescent="0.2">
      <c r="A53" t="s">
        <v>8219</v>
      </c>
      <c r="B53">
        <v>119</v>
      </c>
      <c r="E53" t="s">
        <v>8221</v>
      </c>
      <c r="F53">
        <v>12</v>
      </c>
    </row>
    <row r="54" spans="1:6" x14ac:dyDescent="0.2">
      <c r="A54" t="s">
        <v>8219</v>
      </c>
      <c r="B54">
        <v>52</v>
      </c>
      <c r="E54" t="s">
        <v>8221</v>
      </c>
      <c r="F54">
        <v>1</v>
      </c>
    </row>
    <row r="55" spans="1:6" x14ac:dyDescent="0.2">
      <c r="A55" t="s">
        <v>8219</v>
      </c>
      <c r="B55">
        <v>117</v>
      </c>
      <c r="E55" t="s">
        <v>8221</v>
      </c>
      <c r="F55">
        <v>1</v>
      </c>
    </row>
    <row r="56" spans="1:6" x14ac:dyDescent="0.2">
      <c r="A56" t="s">
        <v>8219</v>
      </c>
      <c r="B56">
        <v>52</v>
      </c>
      <c r="E56" t="s">
        <v>8221</v>
      </c>
      <c r="F56">
        <v>1</v>
      </c>
    </row>
    <row r="57" spans="1:6" x14ac:dyDescent="0.2">
      <c r="A57" t="s">
        <v>8219</v>
      </c>
      <c r="B57">
        <v>86</v>
      </c>
      <c r="E57" t="s">
        <v>8221</v>
      </c>
      <c r="F57">
        <v>1</v>
      </c>
    </row>
    <row r="58" spans="1:6" x14ac:dyDescent="0.2">
      <c r="A58" t="s">
        <v>8219</v>
      </c>
      <c r="B58">
        <v>174</v>
      </c>
      <c r="E58" t="s">
        <v>8221</v>
      </c>
      <c r="F58">
        <v>84</v>
      </c>
    </row>
    <row r="59" spans="1:6" x14ac:dyDescent="0.2">
      <c r="A59" t="s">
        <v>8219</v>
      </c>
      <c r="B59">
        <v>69</v>
      </c>
      <c r="E59" t="s">
        <v>8221</v>
      </c>
      <c r="F59">
        <v>38</v>
      </c>
    </row>
    <row r="60" spans="1:6" x14ac:dyDescent="0.2">
      <c r="A60" t="s">
        <v>8219</v>
      </c>
      <c r="B60">
        <v>75</v>
      </c>
      <c r="E60" t="s">
        <v>8221</v>
      </c>
      <c r="F60">
        <v>1</v>
      </c>
    </row>
    <row r="61" spans="1:6" x14ac:dyDescent="0.2">
      <c r="A61" t="s">
        <v>8219</v>
      </c>
      <c r="B61">
        <v>33</v>
      </c>
      <c r="E61" t="s">
        <v>8221</v>
      </c>
      <c r="F61">
        <v>76</v>
      </c>
    </row>
    <row r="62" spans="1:6" x14ac:dyDescent="0.2">
      <c r="A62" t="s">
        <v>8219</v>
      </c>
      <c r="B62">
        <v>108</v>
      </c>
      <c r="E62" t="s">
        <v>8221</v>
      </c>
      <c r="F62">
        <v>3</v>
      </c>
    </row>
    <row r="63" spans="1:6" x14ac:dyDescent="0.2">
      <c r="A63" t="s">
        <v>8219</v>
      </c>
      <c r="B63">
        <v>23</v>
      </c>
      <c r="E63" t="s">
        <v>8221</v>
      </c>
      <c r="F63">
        <v>0</v>
      </c>
    </row>
    <row r="64" spans="1:6" x14ac:dyDescent="0.2">
      <c r="A64" t="s">
        <v>8219</v>
      </c>
      <c r="B64">
        <v>48</v>
      </c>
      <c r="E64" t="s">
        <v>8221</v>
      </c>
      <c r="F64">
        <v>2</v>
      </c>
    </row>
    <row r="65" spans="1:6" x14ac:dyDescent="0.2">
      <c r="A65" t="s">
        <v>8219</v>
      </c>
      <c r="B65">
        <v>64</v>
      </c>
      <c r="E65" t="s">
        <v>8221</v>
      </c>
      <c r="F65">
        <v>0</v>
      </c>
    </row>
    <row r="66" spans="1:6" x14ac:dyDescent="0.2">
      <c r="A66" t="s">
        <v>8219</v>
      </c>
      <c r="B66">
        <v>24</v>
      </c>
      <c r="E66" t="s">
        <v>8221</v>
      </c>
      <c r="F66">
        <v>0</v>
      </c>
    </row>
    <row r="67" spans="1:6" x14ac:dyDescent="0.2">
      <c r="A67" t="s">
        <v>8219</v>
      </c>
      <c r="B67">
        <v>57</v>
      </c>
      <c r="E67" t="s">
        <v>8221</v>
      </c>
      <c r="F67">
        <v>0</v>
      </c>
    </row>
    <row r="68" spans="1:6" x14ac:dyDescent="0.2">
      <c r="A68" t="s">
        <v>8219</v>
      </c>
      <c r="B68">
        <v>26</v>
      </c>
      <c r="E68" t="s">
        <v>8221</v>
      </c>
      <c r="F68">
        <v>2</v>
      </c>
    </row>
    <row r="69" spans="1:6" x14ac:dyDescent="0.2">
      <c r="A69" t="s">
        <v>8219</v>
      </c>
      <c r="B69">
        <v>20</v>
      </c>
      <c r="E69" t="s">
        <v>8221</v>
      </c>
      <c r="F69">
        <v>0</v>
      </c>
    </row>
    <row r="70" spans="1:6" x14ac:dyDescent="0.2">
      <c r="A70" t="s">
        <v>8219</v>
      </c>
      <c r="B70">
        <v>36</v>
      </c>
      <c r="E70" t="s">
        <v>8221</v>
      </c>
      <c r="F70">
        <v>0</v>
      </c>
    </row>
    <row r="71" spans="1:6" x14ac:dyDescent="0.2">
      <c r="A71" t="s">
        <v>8219</v>
      </c>
      <c r="B71">
        <v>178</v>
      </c>
      <c r="E71" t="s">
        <v>8221</v>
      </c>
      <c r="F71">
        <v>0</v>
      </c>
    </row>
    <row r="72" spans="1:6" x14ac:dyDescent="0.2">
      <c r="A72" t="s">
        <v>8219</v>
      </c>
      <c r="B72">
        <v>17</v>
      </c>
      <c r="E72" t="s">
        <v>8221</v>
      </c>
      <c r="F72">
        <v>2</v>
      </c>
    </row>
    <row r="73" spans="1:6" x14ac:dyDescent="0.2">
      <c r="A73" t="s">
        <v>8219</v>
      </c>
      <c r="B73">
        <v>32</v>
      </c>
      <c r="E73" t="s">
        <v>8221</v>
      </c>
      <c r="F73">
        <v>0</v>
      </c>
    </row>
    <row r="74" spans="1:6" x14ac:dyDescent="0.2">
      <c r="A74" t="s">
        <v>8219</v>
      </c>
      <c r="B74">
        <v>41</v>
      </c>
      <c r="E74" t="s">
        <v>8221</v>
      </c>
      <c r="F74">
        <v>7</v>
      </c>
    </row>
    <row r="75" spans="1:6" x14ac:dyDescent="0.2">
      <c r="A75" t="s">
        <v>8219</v>
      </c>
      <c r="B75">
        <v>18</v>
      </c>
      <c r="E75" t="s">
        <v>8221</v>
      </c>
      <c r="F75">
        <v>0</v>
      </c>
    </row>
    <row r="76" spans="1:6" x14ac:dyDescent="0.2">
      <c r="A76" t="s">
        <v>8219</v>
      </c>
      <c r="B76">
        <v>29</v>
      </c>
      <c r="E76" t="s">
        <v>8221</v>
      </c>
      <c r="F76">
        <v>5</v>
      </c>
    </row>
    <row r="77" spans="1:6" x14ac:dyDescent="0.2">
      <c r="A77" t="s">
        <v>8219</v>
      </c>
      <c r="B77">
        <v>47</v>
      </c>
      <c r="E77" t="s">
        <v>8221</v>
      </c>
      <c r="F77">
        <v>0</v>
      </c>
    </row>
    <row r="78" spans="1:6" x14ac:dyDescent="0.2">
      <c r="A78" t="s">
        <v>8219</v>
      </c>
      <c r="B78">
        <v>15</v>
      </c>
      <c r="E78" t="s">
        <v>8221</v>
      </c>
      <c r="F78">
        <v>0</v>
      </c>
    </row>
    <row r="79" spans="1:6" x14ac:dyDescent="0.2">
      <c r="A79" t="s">
        <v>8219</v>
      </c>
      <c r="B79">
        <v>26</v>
      </c>
      <c r="E79" t="s">
        <v>8221</v>
      </c>
      <c r="F79">
        <v>1</v>
      </c>
    </row>
    <row r="80" spans="1:6" x14ac:dyDescent="0.2">
      <c r="A80" t="s">
        <v>8219</v>
      </c>
      <c r="B80">
        <v>35</v>
      </c>
      <c r="E80" t="s">
        <v>8221</v>
      </c>
      <c r="F80">
        <v>0</v>
      </c>
    </row>
    <row r="81" spans="1:6" x14ac:dyDescent="0.2">
      <c r="A81" t="s">
        <v>8219</v>
      </c>
      <c r="B81">
        <v>41</v>
      </c>
      <c r="E81" t="s">
        <v>8221</v>
      </c>
      <c r="F81">
        <v>5</v>
      </c>
    </row>
    <row r="82" spans="1:6" x14ac:dyDescent="0.2">
      <c r="A82" t="s">
        <v>8219</v>
      </c>
      <c r="B82">
        <v>47</v>
      </c>
      <c r="E82" t="s">
        <v>8221</v>
      </c>
      <c r="F82">
        <v>3</v>
      </c>
    </row>
    <row r="83" spans="1:6" x14ac:dyDescent="0.2">
      <c r="A83" t="s">
        <v>8219</v>
      </c>
      <c r="B83">
        <v>28</v>
      </c>
      <c r="E83" t="s">
        <v>8221</v>
      </c>
      <c r="F83">
        <v>6</v>
      </c>
    </row>
    <row r="84" spans="1:6" x14ac:dyDescent="0.2">
      <c r="A84" t="s">
        <v>8219</v>
      </c>
      <c r="B84">
        <v>100</v>
      </c>
      <c r="E84" t="s">
        <v>8221</v>
      </c>
      <c r="F84">
        <v>12</v>
      </c>
    </row>
    <row r="85" spans="1:6" x14ac:dyDescent="0.2">
      <c r="A85" t="s">
        <v>8219</v>
      </c>
      <c r="B85">
        <v>13</v>
      </c>
      <c r="E85" t="s">
        <v>8221</v>
      </c>
      <c r="F85">
        <v>13</v>
      </c>
    </row>
    <row r="86" spans="1:6" x14ac:dyDescent="0.2">
      <c r="A86" t="s">
        <v>8219</v>
      </c>
      <c r="B86">
        <v>7</v>
      </c>
      <c r="E86" t="s">
        <v>8221</v>
      </c>
      <c r="F86">
        <v>5</v>
      </c>
    </row>
    <row r="87" spans="1:6" x14ac:dyDescent="0.2">
      <c r="A87" t="s">
        <v>8219</v>
      </c>
      <c r="B87">
        <v>21</v>
      </c>
      <c r="E87" t="s">
        <v>8221</v>
      </c>
      <c r="F87">
        <v>2</v>
      </c>
    </row>
    <row r="88" spans="1:6" x14ac:dyDescent="0.2">
      <c r="A88" t="s">
        <v>8219</v>
      </c>
      <c r="B88">
        <v>17</v>
      </c>
      <c r="E88" t="s">
        <v>8221</v>
      </c>
      <c r="F88">
        <v>8</v>
      </c>
    </row>
    <row r="89" spans="1:6" x14ac:dyDescent="0.2">
      <c r="A89" t="s">
        <v>8219</v>
      </c>
      <c r="B89">
        <v>25</v>
      </c>
      <c r="E89" t="s">
        <v>8221</v>
      </c>
      <c r="F89">
        <v>0</v>
      </c>
    </row>
    <row r="90" spans="1:6" x14ac:dyDescent="0.2">
      <c r="A90" t="s">
        <v>8219</v>
      </c>
      <c r="B90">
        <v>60</v>
      </c>
      <c r="E90" t="s">
        <v>8221</v>
      </c>
      <c r="F90">
        <v>13</v>
      </c>
    </row>
    <row r="91" spans="1:6" x14ac:dyDescent="0.2">
      <c r="A91" t="s">
        <v>8219</v>
      </c>
      <c r="B91">
        <v>56</v>
      </c>
      <c r="E91" t="s">
        <v>8221</v>
      </c>
      <c r="F91">
        <v>0</v>
      </c>
    </row>
    <row r="92" spans="1:6" x14ac:dyDescent="0.2">
      <c r="A92" t="s">
        <v>8219</v>
      </c>
      <c r="B92">
        <v>16</v>
      </c>
      <c r="E92" t="s">
        <v>8221</v>
      </c>
      <c r="F92">
        <v>5</v>
      </c>
    </row>
    <row r="93" spans="1:6" x14ac:dyDescent="0.2">
      <c r="A93" t="s">
        <v>8219</v>
      </c>
      <c r="B93">
        <v>46</v>
      </c>
      <c r="E93" t="s">
        <v>8221</v>
      </c>
      <c r="F93">
        <v>8</v>
      </c>
    </row>
    <row r="94" spans="1:6" x14ac:dyDescent="0.2">
      <c r="A94" t="s">
        <v>8219</v>
      </c>
      <c r="B94">
        <v>43</v>
      </c>
      <c r="E94" t="s">
        <v>8221</v>
      </c>
      <c r="F94">
        <v>8</v>
      </c>
    </row>
    <row r="95" spans="1:6" x14ac:dyDescent="0.2">
      <c r="A95" t="s">
        <v>8219</v>
      </c>
      <c r="B95">
        <v>15</v>
      </c>
      <c r="E95" t="s">
        <v>8221</v>
      </c>
      <c r="F95">
        <v>0</v>
      </c>
    </row>
    <row r="96" spans="1:6" x14ac:dyDescent="0.2">
      <c r="A96" t="s">
        <v>8219</v>
      </c>
      <c r="B96">
        <v>12</v>
      </c>
      <c r="E96" t="s">
        <v>8221</v>
      </c>
      <c r="F96">
        <v>2</v>
      </c>
    </row>
    <row r="97" spans="1:6" x14ac:dyDescent="0.2">
      <c r="A97" t="s">
        <v>8219</v>
      </c>
      <c r="B97">
        <v>21</v>
      </c>
      <c r="E97" t="s">
        <v>8221</v>
      </c>
      <c r="F97">
        <v>3</v>
      </c>
    </row>
    <row r="98" spans="1:6" x14ac:dyDescent="0.2">
      <c r="A98" t="s">
        <v>8219</v>
      </c>
      <c r="B98">
        <v>34</v>
      </c>
      <c r="E98" t="s">
        <v>8221</v>
      </c>
      <c r="F98">
        <v>0</v>
      </c>
    </row>
    <row r="99" spans="1:6" x14ac:dyDescent="0.2">
      <c r="A99" t="s">
        <v>8219</v>
      </c>
      <c r="B99">
        <v>8</v>
      </c>
      <c r="E99" t="s">
        <v>8221</v>
      </c>
      <c r="F99">
        <v>0</v>
      </c>
    </row>
    <row r="100" spans="1:6" x14ac:dyDescent="0.2">
      <c r="A100" t="s">
        <v>8219</v>
      </c>
      <c r="B100">
        <v>60</v>
      </c>
      <c r="E100" t="s">
        <v>8221</v>
      </c>
      <c r="F100">
        <v>11</v>
      </c>
    </row>
    <row r="101" spans="1:6" x14ac:dyDescent="0.2">
      <c r="A101" t="s">
        <v>8219</v>
      </c>
      <c r="B101">
        <v>39</v>
      </c>
      <c r="E101" t="s">
        <v>8221</v>
      </c>
      <c r="F101">
        <v>0</v>
      </c>
    </row>
    <row r="102" spans="1:6" x14ac:dyDescent="0.2">
      <c r="A102" t="s">
        <v>8219</v>
      </c>
      <c r="B102">
        <v>26</v>
      </c>
      <c r="E102" t="s">
        <v>8221</v>
      </c>
      <c r="F102">
        <v>1</v>
      </c>
    </row>
    <row r="103" spans="1:6" x14ac:dyDescent="0.2">
      <c r="A103" t="s">
        <v>8219</v>
      </c>
      <c r="B103">
        <v>35</v>
      </c>
      <c r="E103" t="s">
        <v>8221</v>
      </c>
      <c r="F103">
        <v>0</v>
      </c>
    </row>
    <row r="104" spans="1:6" x14ac:dyDescent="0.2">
      <c r="A104" t="s">
        <v>8219</v>
      </c>
      <c r="B104">
        <v>65</v>
      </c>
      <c r="E104" t="s">
        <v>8221</v>
      </c>
      <c r="F104">
        <v>17</v>
      </c>
    </row>
    <row r="105" spans="1:6" x14ac:dyDescent="0.2">
      <c r="A105" t="s">
        <v>8219</v>
      </c>
      <c r="B105">
        <v>49</v>
      </c>
      <c r="E105" t="s">
        <v>8221</v>
      </c>
      <c r="F105">
        <v>2</v>
      </c>
    </row>
    <row r="106" spans="1:6" x14ac:dyDescent="0.2">
      <c r="A106" t="s">
        <v>8219</v>
      </c>
      <c r="B106">
        <v>10</v>
      </c>
      <c r="E106" t="s">
        <v>8221</v>
      </c>
      <c r="F106">
        <v>1</v>
      </c>
    </row>
    <row r="107" spans="1:6" x14ac:dyDescent="0.2">
      <c r="A107" t="s">
        <v>8219</v>
      </c>
      <c r="B107">
        <v>60</v>
      </c>
      <c r="E107" t="s">
        <v>8221</v>
      </c>
      <c r="F107">
        <v>2</v>
      </c>
    </row>
    <row r="108" spans="1:6" x14ac:dyDescent="0.2">
      <c r="A108" t="s">
        <v>8219</v>
      </c>
      <c r="B108">
        <v>27</v>
      </c>
      <c r="E108" t="s">
        <v>8221</v>
      </c>
      <c r="F108">
        <v>16</v>
      </c>
    </row>
    <row r="109" spans="1:6" x14ac:dyDescent="0.2">
      <c r="A109" t="s">
        <v>8219</v>
      </c>
      <c r="B109">
        <v>69</v>
      </c>
      <c r="E109" t="s">
        <v>8221</v>
      </c>
      <c r="F109">
        <v>1</v>
      </c>
    </row>
    <row r="110" spans="1:6" x14ac:dyDescent="0.2">
      <c r="A110" t="s">
        <v>8219</v>
      </c>
      <c r="B110">
        <v>47</v>
      </c>
      <c r="E110" t="s">
        <v>8221</v>
      </c>
      <c r="F110">
        <v>4</v>
      </c>
    </row>
    <row r="111" spans="1:6" x14ac:dyDescent="0.2">
      <c r="A111" t="s">
        <v>8219</v>
      </c>
      <c r="B111">
        <v>47</v>
      </c>
      <c r="E111" t="s">
        <v>8221</v>
      </c>
      <c r="F111">
        <v>5</v>
      </c>
    </row>
    <row r="112" spans="1:6" x14ac:dyDescent="0.2">
      <c r="A112" t="s">
        <v>8219</v>
      </c>
      <c r="B112">
        <v>26</v>
      </c>
      <c r="E112" t="s">
        <v>8221</v>
      </c>
      <c r="F112">
        <v>7</v>
      </c>
    </row>
    <row r="113" spans="1:6" x14ac:dyDescent="0.2">
      <c r="A113" t="s">
        <v>8219</v>
      </c>
      <c r="B113">
        <v>53</v>
      </c>
      <c r="E113" t="s">
        <v>8221</v>
      </c>
      <c r="F113">
        <v>0</v>
      </c>
    </row>
    <row r="114" spans="1:6" x14ac:dyDescent="0.2">
      <c r="A114" t="s">
        <v>8219</v>
      </c>
      <c r="B114">
        <v>81</v>
      </c>
      <c r="E114" t="s">
        <v>8221</v>
      </c>
      <c r="F114">
        <v>12</v>
      </c>
    </row>
    <row r="115" spans="1:6" x14ac:dyDescent="0.2">
      <c r="A115" t="s">
        <v>8219</v>
      </c>
      <c r="B115">
        <v>78</v>
      </c>
      <c r="E115" t="s">
        <v>8221</v>
      </c>
      <c r="F115">
        <v>2</v>
      </c>
    </row>
    <row r="116" spans="1:6" x14ac:dyDescent="0.2">
      <c r="A116" t="s">
        <v>8219</v>
      </c>
      <c r="B116">
        <v>35</v>
      </c>
      <c r="E116" t="s">
        <v>8221</v>
      </c>
      <c r="F116">
        <v>5</v>
      </c>
    </row>
    <row r="117" spans="1:6" x14ac:dyDescent="0.2">
      <c r="A117" t="s">
        <v>8219</v>
      </c>
      <c r="B117">
        <v>22</v>
      </c>
      <c r="E117" t="s">
        <v>8221</v>
      </c>
      <c r="F117">
        <v>2</v>
      </c>
    </row>
    <row r="118" spans="1:6" x14ac:dyDescent="0.2">
      <c r="A118" t="s">
        <v>8219</v>
      </c>
      <c r="B118">
        <v>57</v>
      </c>
      <c r="E118" t="s">
        <v>8221</v>
      </c>
      <c r="F118">
        <v>3</v>
      </c>
    </row>
    <row r="119" spans="1:6" x14ac:dyDescent="0.2">
      <c r="A119" t="s">
        <v>8219</v>
      </c>
      <c r="B119">
        <v>27</v>
      </c>
      <c r="E119" t="s">
        <v>8221</v>
      </c>
      <c r="F119">
        <v>0</v>
      </c>
    </row>
    <row r="120" spans="1:6" x14ac:dyDescent="0.2">
      <c r="A120" t="s">
        <v>8219</v>
      </c>
      <c r="B120">
        <v>39</v>
      </c>
      <c r="E120" t="s">
        <v>8221</v>
      </c>
      <c r="F120">
        <v>49</v>
      </c>
    </row>
    <row r="121" spans="1:6" x14ac:dyDescent="0.2">
      <c r="A121" t="s">
        <v>8219</v>
      </c>
      <c r="B121">
        <v>37</v>
      </c>
      <c r="E121" t="s">
        <v>8221</v>
      </c>
      <c r="F121">
        <v>1</v>
      </c>
    </row>
    <row r="122" spans="1:6" x14ac:dyDescent="0.2">
      <c r="A122" t="s">
        <v>8219</v>
      </c>
      <c r="B122">
        <v>137</v>
      </c>
      <c r="E122" t="s">
        <v>8221</v>
      </c>
      <c r="F122">
        <v>2</v>
      </c>
    </row>
    <row r="123" spans="1:6" x14ac:dyDescent="0.2">
      <c r="A123" t="s">
        <v>8219</v>
      </c>
      <c r="B123">
        <v>376</v>
      </c>
      <c r="E123" t="s">
        <v>8221</v>
      </c>
      <c r="F123">
        <v>0</v>
      </c>
    </row>
    <row r="124" spans="1:6" x14ac:dyDescent="0.2">
      <c r="A124" t="s">
        <v>8219</v>
      </c>
      <c r="B124">
        <v>202</v>
      </c>
      <c r="E124" t="s">
        <v>8221</v>
      </c>
      <c r="F124">
        <v>0</v>
      </c>
    </row>
    <row r="125" spans="1:6" x14ac:dyDescent="0.2">
      <c r="A125" t="s">
        <v>8219</v>
      </c>
      <c r="B125">
        <v>328</v>
      </c>
      <c r="E125" t="s">
        <v>8221</v>
      </c>
      <c r="F125">
        <v>11</v>
      </c>
    </row>
    <row r="126" spans="1:6" x14ac:dyDescent="0.2">
      <c r="A126" t="s">
        <v>8219</v>
      </c>
      <c r="B126">
        <v>84</v>
      </c>
      <c r="E126" t="s">
        <v>8221</v>
      </c>
      <c r="F126">
        <v>1</v>
      </c>
    </row>
    <row r="127" spans="1:6" x14ac:dyDescent="0.2">
      <c r="A127" t="s">
        <v>8219</v>
      </c>
      <c r="B127">
        <v>96</v>
      </c>
      <c r="E127" t="s">
        <v>8221</v>
      </c>
      <c r="F127">
        <v>8</v>
      </c>
    </row>
    <row r="128" spans="1:6" x14ac:dyDescent="0.2">
      <c r="A128" t="s">
        <v>8219</v>
      </c>
      <c r="B128">
        <v>223</v>
      </c>
      <c r="E128" t="s">
        <v>8221</v>
      </c>
      <c r="F128">
        <v>5</v>
      </c>
    </row>
    <row r="129" spans="1:6" x14ac:dyDescent="0.2">
      <c r="A129" t="s">
        <v>8219</v>
      </c>
      <c r="B129">
        <v>62</v>
      </c>
      <c r="E129" t="s">
        <v>8221</v>
      </c>
      <c r="F129">
        <v>39</v>
      </c>
    </row>
    <row r="130" spans="1:6" x14ac:dyDescent="0.2">
      <c r="A130" t="s">
        <v>8219</v>
      </c>
      <c r="B130">
        <v>146</v>
      </c>
      <c r="E130" t="s">
        <v>8221</v>
      </c>
      <c r="F130">
        <v>0</v>
      </c>
    </row>
    <row r="131" spans="1:6" x14ac:dyDescent="0.2">
      <c r="A131" t="s">
        <v>8219</v>
      </c>
      <c r="B131">
        <v>235</v>
      </c>
      <c r="E131" t="s">
        <v>8221</v>
      </c>
      <c r="F131">
        <v>0</v>
      </c>
    </row>
    <row r="132" spans="1:6" x14ac:dyDescent="0.2">
      <c r="A132" t="s">
        <v>8219</v>
      </c>
      <c r="B132">
        <v>437</v>
      </c>
      <c r="E132" t="s">
        <v>8221</v>
      </c>
      <c r="F132">
        <v>2</v>
      </c>
    </row>
    <row r="133" spans="1:6" x14ac:dyDescent="0.2">
      <c r="A133" t="s">
        <v>8219</v>
      </c>
      <c r="B133">
        <v>77</v>
      </c>
      <c r="E133" t="s">
        <v>8221</v>
      </c>
      <c r="F133">
        <v>170</v>
      </c>
    </row>
    <row r="134" spans="1:6" x14ac:dyDescent="0.2">
      <c r="A134" t="s">
        <v>8219</v>
      </c>
      <c r="B134">
        <v>108</v>
      </c>
      <c r="E134" t="s">
        <v>8221</v>
      </c>
      <c r="F134">
        <v>5</v>
      </c>
    </row>
    <row r="135" spans="1:6" x14ac:dyDescent="0.2">
      <c r="A135" t="s">
        <v>8219</v>
      </c>
      <c r="B135">
        <v>7</v>
      </c>
      <c r="E135" t="s">
        <v>8221</v>
      </c>
      <c r="F135">
        <v>14</v>
      </c>
    </row>
    <row r="136" spans="1:6" x14ac:dyDescent="0.2">
      <c r="A136" t="s">
        <v>8219</v>
      </c>
      <c r="B136">
        <v>314</v>
      </c>
      <c r="E136" t="s">
        <v>8221</v>
      </c>
      <c r="F136">
        <v>1</v>
      </c>
    </row>
    <row r="137" spans="1:6" x14ac:dyDescent="0.2">
      <c r="A137" t="s">
        <v>8219</v>
      </c>
      <c r="B137">
        <v>188</v>
      </c>
      <c r="E137" t="s">
        <v>8221</v>
      </c>
      <c r="F137">
        <v>0</v>
      </c>
    </row>
    <row r="138" spans="1:6" x14ac:dyDescent="0.2">
      <c r="A138" t="s">
        <v>8219</v>
      </c>
      <c r="B138">
        <v>275</v>
      </c>
      <c r="E138" t="s">
        <v>8221</v>
      </c>
      <c r="F138">
        <v>124</v>
      </c>
    </row>
    <row r="139" spans="1:6" x14ac:dyDescent="0.2">
      <c r="A139" t="s">
        <v>8219</v>
      </c>
      <c r="B139">
        <v>560</v>
      </c>
      <c r="E139" t="s">
        <v>8221</v>
      </c>
      <c r="F139">
        <v>0</v>
      </c>
    </row>
    <row r="140" spans="1:6" x14ac:dyDescent="0.2">
      <c r="A140" t="s">
        <v>8219</v>
      </c>
      <c r="B140">
        <v>688</v>
      </c>
      <c r="E140" t="s">
        <v>8221</v>
      </c>
      <c r="F140">
        <v>0</v>
      </c>
    </row>
    <row r="141" spans="1:6" x14ac:dyDescent="0.2">
      <c r="A141" t="s">
        <v>8219</v>
      </c>
      <c r="B141">
        <v>942</v>
      </c>
      <c r="E141" t="s">
        <v>8221</v>
      </c>
      <c r="F141">
        <v>55</v>
      </c>
    </row>
    <row r="142" spans="1:6" x14ac:dyDescent="0.2">
      <c r="A142" t="s">
        <v>8219</v>
      </c>
      <c r="B142">
        <v>88</v>
      </c>
      <c r="E142" t="s">
        <v>8221</v>
      </c>
      <c r="F142">
        <v>140</v>
      </c>
    </row>
    <row r="143" spans="1:6" x14ac:dyDescent="0.2">
      <c r="A143" t="s">
        <v>8219</v>
      </c>
      <c r="B143">
        <v>220</v>
      </c>
      <c r="E143" t="s">
        <v>8221</v>
      </c>
      <c r="F143">
        <v>21</v>
      </c>
    </row>
    <row r="144" spans="1:6" x14ac:dyDescent="0.2">
      <c r="A144" t="s">
        <v>8219</v>
      </c>
      <c r="B144">
        <v>145</v>
      </c>
      <c r="E144" t="s">
        <v>8221</v>
      </c>
      <c r="F144">
        <v>1</v>
      </c>
    </row>
    <row r="145" spans="1:6" x14ac:dyDescent="0.2">
      <c r="A145" t="s">
        <v>8219</v>
      </c>
      <c r="B145">
        <v>963</v>
      </c>
      <c r="E145" t="s">
        <v>8221</v>
      </c>
      <c r="F145">
        <v>147</v>
      </c>
    </row>
    <row r="146" spans="1:6" x14ac:dyDescent="0.2">
      <c r="A146" t="s">
        <v>8219</v>
      </c>
      <c r="B146">
        <v>91</v>
      </c>
      <c r="E146" t="s">
        <v>8221</v>
      </c>
      <c r="F146">
        <v>11</v>
      </c>
    </row>
    <row r="147" spans="1:6" x14ac:dyDescent="0.2">
      <c r="A147" t="s">
        <v>8219</v>
      </c>
      <c r="B147">
        <v>58</v>
      </c>
      <c r="E147" t="s">
        <v>8221</v>
      </c>
      <c r="F147">
        <v>125</v>
      </c>
    </row>
    <row r="148" spans="1:6" x14ac:dyDescent="0.2">
      <c r="A148" t="s">
        <v>8219</v>
      </c>
      <c r="B148">
        <v>36</v>
      </c>
      <c r="E148" t="s">
        <v>8221</v>
      </c>
      <c r="F148">
        <v>1</v>
      </c>
    </row>
    <row r="149" spans="1:6" x14ac:dyDescent="0.2">
      <c r="A149" t="s">
        <v>8219</v>
      </c>
      <c r="B149">
        <v>165</v>
      </c>
      <c r="E149" t="s">
        <v>8221</v>
      </c>
      <c r="F149">
        <v>0</v>
      </c>
    </row>
    <row r="150" spans="1:6" x14ac:dyDescent="0.2">
      <c r="A150" t="s">
        <v>8219</v>
      </c>
      <c r="B150">
        <v>111</v>
      </c>
      <c r="E150" t="s">
        <v>8221</v>
      </c>
      <c r="F150">
        <v>0</v>
      </c>
    </row>
    <row r="151" spans="1:6" x14ac:dyDescent="0.2">
      <c r="A151" t="s">
        <v>8219</v>
      </c>
      <c r="B151">
        <v>1596</v>
      </c>
      <c r="E151" t="s">
        <v>8221</v>
      </c>
      <c r="F151">
        <v>3</v>
      </c>
    </row>
    <row r="152" spans="1:6" x14ac:dyDescent="0.2">
      <c r="A152" t="s">
        <v>8219</v>
      </c>
      <c r="B152">
        <v>61</v>
      </c>
      <c r="E152" t="s">
        <v>8221</v>
      </c>
      <c r="F152">
        <v>0</v>
      </c>
    </row>
    <row r="153" spans="1:6" x14ac:dyDescent="0.2">
      <c r="A153" t="s">
        <v>8219</v>
      </c>
      <c r="B153">
        <v>287</v>
      </c>
      <c r="E153" t="s">
        <v>8221</v>
      </c>
      <c r="F153">
        <v>0</v>
      </c>
    </row>
    <row r="154" spans="1:6" x14ac:dyDescent="0.2">
      <c r="A154" t="s">
        <v>8219</v>
      </c>
      <c r="B154">
        <v>65</v>
      </c>
      <c r="E154" t="s">
        <v>8221</v>
      </c>
      <c r="F154">
        <v>0</v>
      </c>
    </row>
    <row r="155" spans="1:6" x14ac:dyDescent="0.2">
      <c r="A155" t="s">
        <v>8219</v>
      </c>
      <c r="B155">
        <v>118</v>
      </c>
      <c r="E155" t="s">
        <v>8221</v>
      </c>
      <c r="F155">
        <v>0</v>
      </c>
    </row>
    <row r="156" spans="1:6" x14ac:dyDescent="0.2">
      <c r="A156" t="s">
        <v>8219</v>
      </c>
      <c r="B156">
        <v>113</v>
      </c>
      <c r="E156" t="s">
        <v>8221</v>
      </c>
      <c r="F156">
        <v>3</v>
      </c>
    </row>
    <row r="157" spans="1:6" x14ac:dyDescent="0.2">
      <c r="A157" t="s">
        <v>8219</v>
      </c>
      <c r="B157">
        <v>332</v>
      </c>
      <c r="E157" t="s">
        <v>8221</v>
      </c>
      <c r="F157">
        <v>0</v>
      </c>
    </row>
    <row r="158" spans="1:6" x14ac:dyDescent="0.2">
      <c r="A158" t="s">
        <v>8219</v>
      </c>
      <c r="B158">
        <v>62</v>
      </c>
      <c r="E158" t="s">
        <v>8221</v>
      </c>
      <c r="F158">
        <v>1</v>
      </c>
    </row>
    <row r="159" spans="1:6" x14ac:dyDescent="0.2">
      <c r="A159" t="s">
        <v>8219</v>
      </c>
      <c r="B159">
        <v>951</v>
      </c>
      <c r="E159" t="s">
        <v>8221</v>
      </c>
      <c r="F159">
        <v>3</v>
      </c>
    </row>
    <row r="160" spans="1:6" x14ac:dyDescent="0.2">
      <c r="A160" t="s">
        <v>8219</v>
      </c>
      <c r="B160">
        <v>415</v>
      </c>
      <c r="E160" t="s">
        <v>8221</v>
      </c>
      <c r="F160">
        <v>22</v>
      </c>
    </row>
    <row r="161" spans="1:6" x14ac:dyDescent="0.2">
      <c r="A161" t="s">
        <v>8219</v>
      </c>
      <c r="B161">
        <v>305</v>
      </c>
      <c r="E161" t="s">
        <v>8221</v>
      </c>
      <c r="F161">
        <v>26</v>
      </c>
    </row>
    <row r="162" spans="1:6" x14ac:dyDescent="0.2">
      <c r="A162" t="s">
        <v>8219</v>
      </c>
      <c r="B162">
        <v>2139</v>
      </c>
      <c r="E162" t="s">
        <v>8221</v>
      </c>
      <c r="F162">
        <v>4</v>
      </c>
    </row>
    <row r="163" spans="1:6" x14ac:dyDescent="0.2">
      <c r="A163" t="s">
        <v>8219</v>
      </c>
      <c r="B163">
        <v>79</v>
      </c>
      <c r="E163" t="s">
        <v>8221</v>
      </c>
      <c r="F163">
        <v>0</v>
      </c>
    </row>
    <row r="164" spans="1:6" x14ac:dyDescent="0.2">
      <c r="A164" t="s">
        <v>8219</v>
      </c>
      <c r="B164">
        <v>179</v>
      </c>
      <c r="E164" t="s">
        <v>8221</v>
      </c>
      <c r="F164">
        <v>4</v>
      </c>
    </row>
    <row r="165" spans="1:6" x14ac:dyDescent="0.2">
      <c r="A165" t="s">
        <v>8219</v>
      </c>
      <c r="B165">
        <v>202</v>
      </c>
      <c r="E165" t="s">
        <v>8221</v>
      </c>
      <c r="F165">
        <v>9</v>
      </c>
    </row>
    <row r="166" spans="1:6" x14ac:dyDescent="0.2">
      <c r="A166" t="s">
        <v>8219</v>
      </c>
      <c r="B166">
        <v>760</v>
      </c>
      <c r="E166" t="s">
        <v>8221</v>
      </c>
      <c r="F166">
        <v>5</v>
      </c>
    </row>
    <row r="167" spans="1:6" x14ac:dyDescent="0.2">
      <c r="A167" t="s">
        <v>8219</v>
      </c>
      <c r="B167">
        <v>563</v>
      </c>
      <c r="E167" t="s">
        <v>8221</v>
      </c>
      <c r="F167">
        <v>14</v>
      </c>
    </row>
    <row r="168" spans="1:6" x14ac:dyDescent="0.2">
      <c r="A168" t="s">
        <v>8219</v>
      </c>
      <c r="B168">
        <v>135</v>
      </c>
      <c r="E168" t="s">
        <v>8221</v>
      </c>
      <c r="F168">
        <v>1</v>
      </c>
    </row>
    <row r="169" spans="1:6" x14ac:dyDescent="0.2">
      <c r="A169" t="s">
        <v>8219</v>
      </c>
      <c r="B169">
        <v>290</v>
      </c>
      <c r="E169" t="s">
        <v>8221</v>
      </c>
      <c r="F169">
        <v>10</v>
      </c>
    </row>
    <row r="170" spans="1:6" x14ac:dyDescent="0.2">
      <c r="A170" t="s">
        <v>8219</v>
      </c>
      <c r="B170">
        <v>447</v>
      </c>
      <c r="E170" t="s">
        <v>8221</v>
      </c>
      <c r="F170">
        <v>3</v>
      </c>
    </row>
    <row r="171" spans="1:6" x14ac:dyDescent="0.2">
      <c r="A171" t="s">
        <v>8219</v>
      </c>
      <c r="B171">
        <v>232</v>
      </c>
      <c r="E171" t="s">
        <v>8221</v>
      </c>
      <c r="F171">
        <v>1</v>
      </c>
    </row>
    <row r="172" spans="1:6" x14ac:dyDescent="0.2">
      <c r="A172" t="s">
        <v>8219</v>
      </c>
      <c r="B172">
        <v>168</v>
      </c>
      <c r="E172" t="s">
        <v>8221</v>
      </c>
      <c r="F172">
        <v>0</v>
      </c>
    </row>
    <row r="173" spans="1:6" x14ac:dyDescent="0.2">
      <c r="A173" t="s">
        <v>8219</v>
      </c>
      <c r="B173">
        <v>128</v>
      </c>
      <c r="E173" t="s">
        <v>8221</v>
      </c>
      <c r="F173">
        <v>5</v>
      </c>
    </row>
    <row r="174" spans="1:6" x14ac:dyDescent="0.2">
      <c r="A174" t="s">
        <v>8219</v>
      </c>
      <c r="B174">
        <v>493</v>
      </c>
      <c r="E174" t="s">
        <v>8221</v>
      </c>
      <c r="F174">
        <v>2</v>
      </c>
    </row>
    <row r="175" spans="1:6" x14ac:dyDescent="0.2">
      <c r="A175" t="s">
        <v>8219</v>
      </c>
      <c r="B175">
        <v>131</v>
      </c>
      <c r="E175" t="s">
        <v>8221</v>
      </c>
      <c r="F175">
        <v>68</v>
      </c>
    </row>
    <row r="176" spans="1:6" x14ac:dyDescent="0.2">
      <c r="A176" t="s">
        <v>8219</v>
      </c>
      <c r="B176">
        <v>50</v>
      </c>
      <c r="E176" t="s">
        <v>8221</v>
      </c>
      <c r="F176">
        <v>3</v>
      </c>
    </row>
    <row r="177" spans="1:6" x14ac:dyDescent="0.2">
      <c r="A177" t="s">
        <v>8219</v>
      </c>
      <c r="B177">
        <v>665</v>
      </c>
      <c r="E177" t="s">
        <v>8221</v>
      </c>
      <c r="F177">
        <v>34</v>
      </c>
    </row>
    <row r="178" spans="1:6" x14ac:dyDescent="0.2">
      <c r="A178" t="s">
        <v>8219</v>
      </c>
      <c r="B178">
        <v>129</v>
      </c>
      <c r="E178" t="s">
        <v>8221</v>
      </c>
      <c r="F178">
        <v>0</v>
      </c>
    </row>
    <row r="179" spans="1:6" x14ac:dyDescent="0.2">
      <c r="A179" t="s">
        <v>8219</v>
      </c>
      <c r="B179">
        <v>142</v>
      </c>
      <c r="E179" t="s">
        <v>8221</v>
      </c>
      <c r="F179">
        <v>3</v>
      </c>
    </row>
    <row r="180" spans="1:6" x14ac:dyDescent="0.2">
      <c r="A180" t="s">
        <v>8219</v>
      </c>
      <c r="B180">
        <v>2436</v>
      </c>
      <c r="E180" t="s">
        <v>8221</v>
      </c>
      <c r="F180">
        <v>0</v>
      </c>
    </row>
    <row r="181" spans="1:6" x14ac:dyDescent="0.2">
      <c r="A181" t="s">
        <v>8219</v>
      </c>
      <c r="B181">
        <v>244</v>
      </c>
      <c r="E181" t="s">
        <v>8221</v>
      </c>
      <c r="F181">
        <v>70</v>
      </c>
    </row>
    <row r="182" spans="1:6" x14ac:dyDescent="0.2">
      <c r="A182" t="s">
        <v>8219</v>
      </c>
      <c r="B182">
        <v>298</v>
      </c>
      <c r="E182" t="s">
        <v>8221</v>
      </c>
      <c r="F182">
        <v>1</v>
      </c>
    </row>
    <row r="183" spans="1:6" x14ac:dyDescent="0.2">
      <c r="A183" t="s">
        <v>8219</v>
      </c>
      <c r="B183">
        <v>251</v>
      </c>
      <c r="E183" t="s">
        <v>8221</v>
      </c>
      <c r="F183">
        <v>1</v>
      </c>
    </row>
    <row r="184" spans="1:6" x14ac:dyDescent="0.2">
      <c r="A184" t="s">
        <v>8219</v>
      </c>
      <c r="B184">
        <v>108</v>
      </c>
      <c r="E184" t="s">
        <v>8221</v>
      </c>
      <c r="F184">
        <v>1</v>
      </c>
    </row>
    <row r="185" spans="1:6" x14ac:dyDescent="0.2">
      <c r="A185" t="s">
        <v>8219</v>
      </c>
      <c r="B185">
        <v>82</v>
      </c>
      <c r="E185" t="s">
        <v>8221</v>
      </c>
      <c r="F185">
        <v>2</v>
      </c>
    </row>
    <row r="186" spans="1:6" x14ac:dyDescent="0.2">
      <c r="A186" t="s">
        <v>8219</v>
      </c>
      <c r="B186">
        <v>74</v>
      </c>
      <c r="E186" t="s">
        <v>8221</v>
      </c>
      <c r="F186">
        <v>2</v>
      </c>
    </row>
    <row r="187" spans="1:6" x14ac:dyDescent="0.2">
      <c r="A187" t="s">
        <v>8219</v>
      </c>
      <c r="B187">
        <v>189</v>
      </c>
      <c r="E187" t="s">
        <v>8221</v>
      </c>
      <c r="F187">
        <v>34</v>
      </c>
    </row>
    <row r="188" spans="1:6" x14ac:dyDescent="0.2">
      <c r="A188" t="s">
        <v>8219</v>
      </c>
      <c r="B188">
        <v>80</v>
      </c>
      <c r="E188" t="s">
        <v>8221</v>
      </c>
      <c r="F188">
        <v>2</v>
      </c>
    </row>
    <row r="189" spans="1:6" x14ac:dyDescent="0.2">
      <c r="A189" t="s">
        <v>8219</v>
      </c>
      <c r="B189">
        <v>576</v>
      </c>
      <c r="E189" t="s">
        <v>8221</v>
      </c>
      <c r="F189">
        <v>0</v>
      </c>
    </row>
    <row r="190" spans="1:6" x14ac:dyDescent="0.2">
      <c r="A190" t="s">
        <v>8219</v>
      </c>
      <c r="B190">
        <v>202</v>
      </c>
      <c r="E190" t="s">
        <v>8221</v>
      </c>
      <c r="F190">
        <v>1</v>
      </c>
    </row>
    <row r="191" spans="1:6" x14ac:dyDescent="0.2">
      <c r="A191" t="s">
        <v>8219</v>
      </c>
      <c r="B191">
        <v>238</v>
      </c>
      <c r="E191" t="s">
        <v>8221</v>
      </c>
      <c r="F191">
        <v>8</v>
      </c>
    </row>
    <row r="192" spans="1:6" x14ac:dyDescent="0.2">
      <c r="A192" t="s">
        <v>8219</v>
      </c>
      <c r="B192">
        <v>36</v>
      </c>
      <c r="E192" t="s">
        <v>8221</v>
      </c>
      <c r="F192">
        <v>4</v>
      </c>
    </row>
    <row r="193" spans="1:6" x14ac:dyDescent="0.2">
      <c r="A193" t="s">
        <v>8219</v>
      </c>
      <c r="B193">
        <v>150</v>
      </c>
      <c r="E193" t="s">
        <v>8221</v>
      </c>
      <c r="F193">
        <v>28</v>
      </c>
    </row>
    <row r="194" spans="1:6" x14ac:dyDescent="0.2">
      <c r="A194" t="s">
        <v>8219</v>
      </c>
      <c r="B194">
        <v>146</v>
      </c>
      <c r="E194" t="s">
        <v>8221</v>
      </c>
      <c r="F194">
        <v>0</v>
      </c>
    </row>
    <row r="195" spans="1:6" x14ac:dyDescent="0.2">
      <c r="A195" t="s">
        <v>8219</v>
      </c>
      <c r="B195">
        <v>222</v>
      </c>
      <c r="E195" t="s">
        <v>8221</v>
      </c>
      <c r="F195">
        <v>6</v>
      </c>
    </row>
    <row r="196" spans="1:6" x14ac:dyDescent="0.2">
      <c r="A196" t="s">
        <v>8219</v>
      </c>
      <c r="B196">
        <v>120</v>
      </c>
      <c r="E196" t="s">
        <v>8221</v>
      </c>
      <c r="F196">
        <v>22</v>
      </c>
    </row>
    <row r="197" spans="1:6" x14ac:dyDescent="0.2">
      <c r="A197" t="s">
        <v>8219</v>
      </c>
      <c r="B197">
        <v>126</v>
      </c>
      <c r="E197" t="s">
        <v>8221</v>
      </c>
      <c r="F197">
        <v>0</v>
      </c>
    </row>
    <row r="198" spans="1:6" x14ac:dyDescent="0.2">
      <c r="A198" t="s">
        <v>8219</v>
      </c>
      <c r="B198">
        <v>158</v>
      </c>
      <c r="E198" t="s">
        <v>8221</v>
      </c>
      <c r="F198">
        <v>1</v>
      </c>
    </row>
    <row r="199" spans="1:6" x14ac:dyDescent="0.2">
      <c r="A199" t="s">
        <v>8219</v>
      </c>
      <c r="B199">
        <v>316</v>
      </c>
      <c r="E199" t="s">
        <v>8221</v>
      </c>
      <c r="F199">
        <v>20</v>
      </c>
    </row>
    <row r="200" spans="1:6" x14ac:dyDescent="0.2">
      <c r="A200" t="s">
        <v>8219</v>
      </c>
      <c r="B200">
        <v>284</v>
      </c>
      <c r="E200" t="s">
        <v>8221</v>
      </c>
      <c r="F200">
        <v>0</v>
      </c>
    </row>
    <row r="201" spans="1:6" x14ac:dyDescent="0.2">
      <c r="A201" t="s">
        <v>8219</v>
      </c>
      <c r="B201">
        <v>51</v>
      </c>
      <c r="E201" t="s">
        <v>8221</v>
      </c>
      <c r="F201">
        <v>1</v>
      </c>
    </row>
    <row r="202" spans="1:6" x14ac:dyDescent="0.2">
      <c r="A202" t="s">
        <v>8219</v>
      </c>
      <c r="B202">
        <v>158</v>
      </c>
      <c r="E202" t="s">
        <v>8221</v>
      </c>
      <c r="F202">
        <v>3</v>
      </c>
    </row>
    <row r="203" spans="1:6" x14ac:dyDescent="0.2">
      <c r="A203" t="s">
        <v>8219</v>
      </c>
      <c r="B203">
        <v>337</v>
      </c>
      <c r="E203" t="s">
        <v>8221</v>
      </c>
      <c r="F203">
        <v>2</v>
      </c>
    </row>
    <row r="204" spans="1:6" x14ac:dyDescent="0.2">
      <c r="A204" t="s">
        <v>8219</v>
      </c>
      <c r="B204">
        <v>186</v>
      </c>
      <c r="E204" t="s">
        <v>8221</v>
      </c>
      <c r="F204">
        <v>0</v>
      </c>
    </row>
    <row r="205" spans="1:6" x14ac:dyDescent="0.2">
      <c r="A205" t="s">
        <v>8219</v>
      </c>
      <c r="B205">
        <v>58</v>
      </c>
      <c r="E205" t="s">
        <v>8221</v>
      </c>
      <c r="F205">
        <v>2</v>
      </c>
    </row>
    <row r="206" spans="1:6" x14ac:dyDescent="0.2">
      <c r="A206" t="s">
        <v>8219</v>
      </c>
      <c r="B206">
        <v>82</v>
      </c>
      <c r="E206" t="s">
        <v>8221</v>
      </c>
      <c r="F206">
        <v>1</v>
      </c>
    </row>
    <row r="207" spans="1:6" x14ac:dyDescent="0.2">
      <c r="A207" t="s">
        <v>8219</v>
      </c>
      <c r="B207">
        <v>736</v>
      </c>
      <c r="E207" t="s">
        <v>8221</v>
      </c>
      <c r="F207">
        <v>0</v>
      </c>
    </row>
    <row r="208" spans="1:6" x14ac:dyDescent="0.2">
      <c r="A208" t="s">
        <v>8219</v>
      </c>
      <c r="B208">
        <v>1151</v>
      </c>
      <c r="E208" t="s">
        <v>8221</v>
      </c>
      <c r="F208">
        <v>1</v>
      </c>
    </row>
    <row r="209" spans="1:6" x14ac:dyDescent="0.2">
      <c r="A209" t="s">
        <v>8219</v>
      </c>
      <c r="B209">
        <v>34</v>
      </c>
      <c r="E209" t="s">
        <v>8221</v>
      </c>
      <c r="F209">
        <v>0</v>
      </c>
    </row>
    <row r="210" spans="1:6" x14ac:dyDescent="0.2">
      <c r="A210" t="s">
        <v>8219</v>
      </c>
      <c r="B210">
        <v>498</v>
      </c>
      <c r="E210" t="s">
        <v>8221</v>
      </c>
      <c r="F210">
        <v>5</v>
      </c>
    </row>
    <row r="211" spans="1:6" x14ac:dyDescent="0.2">
      <c r="A211" t="s">
        <v>8219</v>
      </c>
      <c r="B211">
        <v>167</v>
      </c>
      <c r="E211" t="s">
        <v>8221</v>
      </c>
      <c r="F211">
        <v>1</v>
      </c>
    </row>
    <row r="212" spans="1:6" x14ac:dyDescent="0.2">
      <c r="A212" t="s">
        <v>8219</v>
      </c>
      <c r="B212">
        <v>340</v>
      </c>
      <c r="E212" t="s">
        <v>8221</v>
      </c>
      <c r="F212">
        <v>1</v>
      </c>
    </row>
    <row r="213" spans="1:6" x14ac:dyDescent="0.2">
      <c r="A213" t="s">
        <v>8219</v>
      </c>
      <c r="B213">
        <v>438</v>
      </c>
      <c r="E213" t="s">
        <v>8221</v>
      </c>
      <c r="F213">
        <v>2</v>
      </c>
    </row>
    <row r="214" spans="1:6" x14ac:dyDescent="0.2">
      <c r="A214" t="s">
        <v>8219</v>
      </c>
      <c r="B214">
        <v>555</v>
      </c>
      <c r="E214" t="s">
        <v>8221</v>
      </c>
      <c r="F214">
        <v>0</v>
      </c>
    </row>
    <row r="215" spans="1:6" x14ac:dyDescent="0.2">
      <c r="A215" t="s">
        <v>8219</v>
      </c>
      <c r="B215">
        <v>266</v>
      </c>
      <c r="E215" t="s">
        <v>8221</v>
      </c>
      <c r="F215">
        <v>9</v>
      </c>
    </row>
    <row r="216" spans="1:6" x14ac:dyDescent="0.2">
      <c r="A216" t="s">
        <v>8219</v>
      </c>
      <c r="B216">
        <v>69</v>
      </c>
      <c r="E216" t="s">
        <v>8221</v>
      </c>
      <c r="F216">
        <v>4</v>
      </c>
    </row>
    <row r="217" spans="1:6" x14ac:dyDescent="0.2">
      <c r="A217" t="s">
        <v>8219</v>
      </c>
      <c r="B217">
        <v>80</v>
      </c>
      <c r="E217" t="s">
        <v>8221</v>
      </c>
      <c r="F217">
        <v>4</v>
      </c>
    </row>
    <row r="218" spans="1:6" x14ac:dyDescent="0.2">
      <c r="A218" t="s">
        <v>8219</v>
      </c>
      <c r="B218">
        <v>493</v>
      </c>
      <c r="E218" t="s">
        <v>8221</v>
      </c>
      <c r="F218">
        <v>1</v>
      </c>
    </row>
    <row r="219" spans="1:6" x14ac:dyDescent="0.2">
      <c r="A219" t="s">
        <v>8219</v>
      </c>
      <c r="B219">
        <v>31</v>
      </c>
      <c r="E219" t="s">
        <v>8221</v>
      </c>
      <c r="F219">
        <v>1</v>
      </c>
    </row>
    <row r="220" spans="1:6" x14ac:dyDescent="0.2">
      <c r="A220" t="s">
        <v>8219</v>
      </c>
      <c r="B220">
        <v>236</v>
      </c>
      <c r="E220" t="s">
        <v>8221</v>
      </c>
      <c r="F220">
        <v>7</v>
      </c>
    </row>
    <row r="221" spans="1:6" x14ac:dyDescent="0.2">
      <c r="A221" t="s">
        <v>8219</v>
      </c>
      <c r="B221">
        <v>89</v>
      </c>
      <c r="E221" t="s">
        <v>8221</v>
      </c>
      <c r="F221">
        <v>5</v>
      </c>
    </row>
    <row r="222" spans="1:6" x14ac:dyDescent="0.2">
      <c r="A222" t="s">
        <v>8219</v>
      </c>
      <c r="B222">
        <v>299</v>
      </c>
      <c r="E222" t="s">
        <v>8221</v>
      </c>
      <c r="F222">
        <v>1</v>
      </c>
    </row>
    <row r="223" spans="1:6" x14ac:dyDescent="0.2">
      <c r="A223" t="s">
        <v>8219</v>
      </c>
      <c r="B223">
        <v>55</v>
      </c>
      <c r="E223" t="s">
        <v>8221</v>
      </c>
      <c r="F223">
        <v>0</v>
      </c>
    </row>
    <row r="224" spans="1:6" x14ac:dyDescent="0.2">
      <c r="A224" t="s">
        <v>8219</v>
      </c>
      <c r="B224">
        <v>325</v>
      </c>
      <c r="E224" t="s">
        <v>8221</v>
      </c>
      <c r="F224">
        <v>0</v>
      </c>
    </row>
    <row r="225" spans="1:6" x14ac:dyDescent="0.2">
      <c r="A225" t="s">
        <v>8219</v>
      </c>
      <c r="B225">
        <v>524</v>
      </c>
      <c r="E225" t="s">
        <v>8221</v>
      </c>
      <c r="F225">
        <v>1</v>
      </c>
    </row>
    <row r="226" spans="1:6" x14ac:dyDescent="0.2">
      <c r="A226" t="s">
        <v>8219</v>
      </c>
      <c r="B226">
        <v>285</v>
      </c>
      <c r="E226" t="s">
        <v>8221</v>
      </c>
      <c r="F226">
        <v>2</v>
      </c>
    </row>
    <row r="227" spans="1:6" x14ac:dyDescent="0.2">
      <c r="A227" t="s">
        <v>8219</v>
      </c>
      <c r="B227">
        <v>179</v>
      </c>
      <c r="E227" t="s">
        <v>8221</v>
      </c>
      <c r="F227">
        <v>0</v>
      </c>
    </row>
    <row r="228" spans="1:6" x14ac:dyDescent="0.2">
      <c r="A228" t="s">
        <v>8219</v>
      </c>
      <c r="B228">
        <v>188</v>
      </c>
      <c r="E228" t="s">
        <v>8221</v>
      </c>
      <c r="F228">
        <v>4</v>
      </c>
    </row>
    <row r="229" spans="1:6" x14ac:dyDescent="0.2">
      <c r="A229" t="s">
        <v>8219</v>
      </c>
      <c r="B229">
        <v>379</v>
      </c>
      <c r="E229" t="s">
        <v>8221</v>
      </c>
      <c r="F229">
        <v>7</v>
      </c>
    </row>
    <row r="230" spans="1:6" x14ac:dyDescent="0.2">
      <c r="A230" t="s">
        <v>8219</v>
      </c>
      <c r="B230">
        <v>119</v>
      </c>
      <c r="E230" t="s">
        <v>8221</v>
      </c>
      <c r="F230">
        <v>2</v>
      </c>
    </row>
    <row r="231" spans="1:6" x14ac:dyDescent="0.2">
      <c r="A231" t="s">
        <v>8219</v>
      </c>
      <c r="B231">
        <v>167</v>
      </c>
      <c r="E231" t="s">
        <v>8221</v>
      </c>
      <c r="F231">
        <v>1</v>
      </c>
    </row>
    <row r="232" spans="1:6" x14ac:dyDescent="0.2">
      <c r="A232" t="s">
        <v>8219</v>
      </c>
      <c r="B232">
        <v>221</v>
      </c>
      <c r="E232" t="s">
        <v>8221</v>
      </c>
      <c r="F232">
        <v>9</v>
      </c>
    </row>
    <row r="233" spans="1:6" x14ac:dyDescent="0.2">
      <c r="A233" t="s">
        <v>8219</v>
      </c>
      <c r="B233">
        <v>964</v>
      </c>
      <c r="E233" t="s">
        <v>8221</v>
      </c>
      <c r="F233">
        <v>2</v>
      </c>
    </row>
    <row r="234" spans="1:6" x14ac:dyDescent="0.2">
      <c r="A234" t="s">
        <v>8219</v>
      </c>
      <c r="B234">
        <v>286</v>
      </c>
      <c r="E234" t="s">
        <v>8221</v>
      </c>
      <c r="F234">
        <v>1</v>
      </c>
    </row>
    <row r="235" spans="1:6" x14ac:dyDescent="0.2">
      <c r="A235" t="s">
        <v>8219</v>
      </c>
      <c r="B235">
        <v>613</v>
      </c>
      <c r="E235" t="s">
        <v>8221</v>
      </c>
      <c r="F235">
        <v>7</v>
      </c>
    </row>
    <row r="236" spans="1:6" x14ac:dyDescent="0.2">
      <c r="A236" t="s">
        <v>8219</v>
      </c>
      <c r="B236">
        <v>29</v>
      </c>
      <c r="E236" t="s">
        <v>8221</v>
      </c>
      <c r="F236">
        <v>2</v>
      </c>
    </row>
    <row r="237" spans="1:6" x14ac:dyDescent="0.2">
      <c r="A237" t="s">
        <v>8219</v>
      </c>
      <c r="B237">
        <v>165</v>
      </c>
      <c r="E237" t="s">
        <v>8221</v>
      </c>
      <c r="F237">
        <v>8</v>
      </c>
    </row>
    <row r="238" spans="1:6" x14ac:dyDescent="0.2">
      <c r="A238" t="s">
        <v>8219</v>
      </c>
      <c r="B238">
        <v>97</v>
      </c>
      <c r="E238" t="s">
        <v>8221</v>
      </c>
      <c r="F238">
        <v>2</v>
      </c>
    </row>
    <row r="239" spans="1:6" x14ac:dyDescent="0.2">
      <c r="A239" t="s">
        <v>8219</v>
      </c>
      <c r="B239">
        <v>303</v>
      </c>
      <c r="E239" t="s">
        <v>8221</v>
      </c>
      <c r="F239">
        <v>2</v>
      </c>
    </row>
    <row r="240" spans="1:6" x14ac:dyDescent="0.2">
      <c r="A240" t="s">
        <v>8219</v>
      </c>
      <c r="B240">
        <v>267</v>
      </c>
      <c r="E240" t="s">
        <v>8221</v>
      </c>
      <c r="F240">
        <v>7</v>
      </c>
    </row>
    <row r="241" spans="1:6" x14ac:dyDescent="0.2">
      <c r="A241" t="s">
        <v>8219</v>
      </c>
      <c r="B241">
        <v>302</v>
      </c>
      <c r="E241" t="s">
        <v>8221</v>
      </c>
      <c r="F241">
        <v>2</v>
      </c>
    </row>
    <row r="242" spans="1:6" x14ac:dyDescent="0.2">
      <c r="A242" t="s">
        <v>8219</v>
      </c>
      <c r="B242">
        <v>87</v>
      </c>
      <c r="E242" t="s">
        <v>8221</v>
      </c>
      <c r="F242">
        <v>18</v>
      </c>
    </row>
    <row r="243" spans="1:6" x14ac:dyDescent="0.2">
      <c r="A243" t="s">
        <v>8219</v>
      </c>
      <c r="B243">
        <v>354</v>
      </c>
      <c r="E243" t="s">
        <v>8221</v>
      </c>
      <c r="F243">
        <v>9</v>
      </c>
    </row>
    <row r="244" spans="1:6" x14ac:dyDescent="0.2">
      <c r="A244" t="s">
        <v>8219</v>
      </c>
      <c r="B244">
        <v>86</v>
      </c>
      <c r="E244" t="s">
        <v>8221</v>
      </c>
      <c r="F244">
        <v>4</v>
      </c>
    </row>
    <row r="245" spans="1:6" x14ac:dyDescent="0.2">
      <c r="A245" t="s">
        <v>8219</v>
      </c>
      <c r="B245">
        <v>26</v>
      </c>
      <c r="E245" t="s">
        <v>8221</v>
      </c>
      <c r="F245">
        <v>7</v>
      </c>
    </row>
    <row r="246" spans="1:6" x14ac:dyDescent="0.2">
      <c r="A246" t="s">
        <v>8219</v>
      </c>
      <c r="B246">
        <v>113</v>
      </c>
      <c r="E246" t="s">
        <v>8221</v>
      </c>
      <c r="F246">
        <v>29</v>
      </c>
    </row>
    <row r="247" spans="1:6" x14ac:dyDescent="0.2">
      <c r="A247" t="s">
        <v>8219</v>
      </c>
      <c r="B247">
        <v>65</v>
      </c>
      <c r="E247" t="s">
        <v>8221</v>
      </c>
      <c r="F247">
        <v>12</v>
      </c>
    </row>
    <row r="248" spans="1:6" x14ac:dyDescent="0.2">
      <c r="A248" t="s">
        <v>8219</v>
      </c>
      <c r="B248">
        <v>134</v>
      </c>
      <c r="E248" t="s">
        <v>8221</v>
      </c>
      <c r="F248">
        <v>4</v>
      </c>
    </row>
    <row r="249" spans="1:6" x14ac:dyDescent="0.2">
      <c r="A249" t="s">
        <v>8219</v>
      </c>
      <c r="B249">
        <v>119</v>
      </c>
      <c r="E249" t="s">
        <v>8221</v>
      </c>
      <c r="F249">
        <v>28</v>
      </c>
    </row>
    <row r="250" spans="1:6" x14ac:dyDescent="0.2">
      <c r="A250" t="s">
        <v>8219</v>
      </c>
      <c r="B250">
        <v>159</v>
      </c>
      <c r="E250" t="s">
        <v>8221</v>
      </c>
      <c r="F250">
        <v>25</v>
      </c>
    </row>
    <row r="251" spans="1:6" x14ac:dyDescent="0.2">
      <c r="A251" t="s">
        <v>8219</v>
      </c>
      <c r="B251">
        <v>167</v>
      </c>
      <c r="E251" t="s">
        <v>8221</v>
      </c>
      <c r="F251">
        <v>28</v>
      </c>
    </row>
    <row r="252" spans="1:6" x14ac:dyDescent="0.2">
      <c r="A252" t="s">
        <v>8219</v>
      </c>
      <c r="B252">
        <v>43</v>
      </c>
      <c r="E252" t="s">
        <v>8221</v>
      </c>
      <c r="F252">
        <v>310</v>
      </c>
    </row>
    <row r="253" spans="1:6" x14ac:dyDescent="0.2">
      <c r="A253" t="s">
        <v>8219</v>
      </c>
      <c r="B253">
        <v>1062</v>
      </c>
      <c r="E253" t="s">
        <v>8221</v>
      </c>
      <c r="F253">
        <v>15</v>
      </c>
    </row>
    <row r="254" spans="1:6" x14ac:dyDescent="0.2">
      <c r="A254" t="s">
        <v>8219</v>
      </c>
      <c r="B254">
        <v>9</v>
      </c>
      <c r="E254" t="s">
        <v>8221</v>
      </c>
      <c r="F254">
        <v>215</v>
      </c>
    </row>
    <row r="255" spans="1:6" x14ac:dyDescent="0.2">
      <c r="A255" t="s">
        <v>8219</v>
      </c>
      <c r="B255">
        <v>89</v>
      </c>
      <c r="E255" t="s">
        <v>8221</v>
      </c>
      <c r="F255">
        <v>3</v>
      </c>
    </row>
    <row r="256" spans="1:6" x14ac:dyDescent="0.2">
      <c r="A256" t="s">
        <v>8219</v>
      </c>
      <c r="B256">
        <v>174</v>
      </c>
      <c r="E256" t="s">
        <v>8221</v>
      </c>
      <c r="F256">
        <v>2</v>
      </c>
    </row>
    <row r="257" spans="1:6" x14ac:dyDescent="0.2">
      <c r="A257" t="s">
        <v>8219</v>
      </c>
      <c r="B257">
        <v>14</v>
      </c>
      <c r="E257" t="s">
        <v>8221</v>
      </c>
      <c r="F257">
        <v>26</v>
      </c>
    </row>
    <row r="258" spans="1:6" x14ac:dyDescent="0.2">
      <c r="A258" t="s">
        <v>8219</v>
      </c>
      <c r="B258">
        <v>48</v>
      </c>
      <c r="E258" t="s">
        <v>8221</v>
      </c>
      <c r="F258">
        <v>24</v>
      </c>
    </row>
    <row r="259" spans="1:6" x14ac:dyDescent="0.2">
      <c r="A259" t="s">
        <v>8219</v>
      </c>
      <c r="B259">
        <v>133</v>
      </c>
      <c r="E259" t="s">
        <v>8221</v>
      </c>
      <c r="F259">
        <v>96</v>
      </c>
    </row>
    <row r="260" spans="1:6" x14ac:dyDescent="0.2">
      <c r="A260" t="s">
        <v>8219</v>
      </c>
      <c r="B260">
        <v>83</v>
      </c>
      <c r="E260" t="s">
        <v>8221</v>
      </c>
      <c r="F260">
        <v>17</v>
      </c>
    </row>
    <row r="261" spans="1:6" x14ac:dyDescent="0.2">
      <c r="A261" t="s">
        <v>8219</v>
      </c>
      <c r="B261">
        <v>149</v>
      </c>
      <c r="E261" t="s">
        <v>8221</v>
      </c>
      <c r="F261">
        <v>94</v>
      </c>
    </row>
    <row r="262" spans="1:6" x14ac:dyDescent="0.2">
      <c r="A262" t="s">
        <v>8219</v>
      </c>
      <c r="B262">
        <v>49</v>
      </c>
      <c r="E262" t="s">
        <v>8221</v>
      </c>
      <c r="F262">
        <v>129</v>
      </c>
    </row>
    <row r="263" spans="1:6" x14ac:dyDescent="0.2">
      <c r="A263" t="s">
        <v>8219</v>
      </c>
      <c r="B263">
        <v>251</v>
      </c>
      <c r="E263" t="s">
        <v>8221</v>
      </c>
      <c r="F263">
        <v>1</v>
      </c>
    </row>
    <row r="264" spans="1:6" x14ac:dyDescent="0.2">
      <c r="A264" t="s">
        <v>8219</v>
      </c>
      <c r="B264">
        <v>22</v>
      </c>
      <c r="E264" t="s">
        <v>8221</v>
      </c>
      <c r="F264">
        <v>4</v>
      </c>
    </row>
    <row r="265" spans="1:6" x14ac:dyDescent="0.2">
      <c r="A265" t="s">
        <v>8219</v>
      </c>
      <c r="B265">
        <v>48</v>
      </c>
      <c r="E265" t="s">
        <v>8221</v>
      </c>
      <c r="F265">
        <v>3</v>
      </c>
    </row>
    <row r="266" spans="1:6" x14ac:dyDescent="0.2">
      <c r="A266" t="s">
        <v>8219</v>
      </c>
      <c r="B266">
        <v>383</v>
      </c>
      <c r="E266" t="s">
        <v>8221</v>
      </c>
      <c r="F266">
        <v>135</v>
      </c>
    </row>
    <row r="267" spans="1:6" x14ac:dyDescent="0.2">
      <c r="A267" t="s">
        <v>8219</v>
      </c>
      <c r="B267">
        <v>237</v>
      </c>
      <c r="E267" t="s">
        <v>8221</v>
      </c>
      <c r="F267">
        <v>10</v>
      </c>
    </row>
    <row r="268" spans="1:6" x14ac:dyDescent="0.2">
      <c r="A268" t="s">
        <v>8219</v>
      </c>
      <c r="B268">
        <v>13</v>
      </c>
      <c r="E268" t="s">
        <v>8221</v>
      </c>
      <c r="F268">
        <v>0</v>
      </c>
    </row>
    <row r="269" spans="1:6" x14ac:dyDescent="0.2">
      <c r="A269" t="s">
        <v>8219</v>
      </c>
      <c r="B269">
        <v>562</v>
      </c>
      <c r="E269" t="s">
        <v>8221</v>
      </c>
      <c r="F269">
        <v>6</v>
      </c>
    </row>
    <row r="270" spans="1:6" x14ac:dyDescent="0.2">
      <c r="A270" t="s">
        <v>8219</v>
      </c>
      <c r="B270">
        <v>71</v>
      </c>
      <c r="E270" t="s">
        <v>8221</v>
      </c>
      <c r="F270">
        <v>36</v>
      </c>
    </row>
    <row r="271" spans="1:6" x14ac:dyDescent="0.2">
      <c r="A271" t="s">
        <v>8219</v>
      </c>
      <c r="B271">
        <v>1510</v>
      </c>
      <c r="E271" t="s">
        <v>8221</v>
      </c>
      <c r="F271">
        <v>336</v>
      </c>
    </row>
    <row r="272" spans="1:6" x14ac:dyDescent="0.2">
      <c r="A272" t="s">
        <v>8219</v>
      </c>
      <c r="B272">
        <v>14</v>
      </c>
      <c r="E272" t="s">
        <v>8221</v>
      </c>
      <c r="F272">
        <v>34</v>
      </c>
    </row>
    <row r="273" spans="1:6" x14ac:dyDescent="0.2">
      <c r="A273" t="s">
        <v>8219</v>
      </c>
      <c r="B273">
        <v>193</v>
      </c>
      <c r="E273" t="s">
        <v>8221</v>
      </c>
      <c r="F273">
        <v>10</v>
      </c>
    </row>
    <row r="274" spans="1:6" x14ac:dyDescent="0.2">
      <c r="A274" t="s">
        <v>8219</v>
      </c>
      <c r="B274">
        <v>206</v>
      </c>
      <c r="E274" t="s">
        <v>8221</v>
      </c>
      <c r="F274">
        <v>201</v>
      </c>
    </row>
    <row r="275" spans="1:6" x14ac:dyDescent="0.2">
      <c r="A275" t="s">
        <v>8219</v>
      </c>
      <c r="B275">
        <v>351</v>
      </c>
      <c r="E275" t="s">
        <v>8221</v>
      </c>
      <c r="F275">
        <v>296</v>
      </c>
    </row>
    <row r="276" spans="1:6" x14ac:dyDescent="0.2">
      <c r="A276" t="s">
        <v>8219</v>
      </c>
      <c r="B276">
        <v>50</v>
      </c>
      <c r="E276" t="s">
        <v>8221</v>
      </c>
      <c r="F276">
        <v>7</v>
      </c>
    </row>
    <row r="277" spans="1:6" x14ac:dyDescent="0.2">
      <c r="A277" t="s">
        <v>8219</v>
      </c>
      <c r="B277">
        <v>184</v>
      </c>
      <c r="E277" t="s">
        <v>8221</v>
      </c>
      <c r="F277">
        <v>7</v>
      </c>
    </row>
    <row r="278" spans="1:6" x14ac:dyDescent="0.2">
      <c r="A278" t="s">
        <v>8219</v>
      </c>
      <c r="B278">
        <v>196</v>
      </c>
      <c r="E278" t="s">
        <v>8221</v>
      </c>
      <c r="F278">
        <v>1</v>
      </c>
    </row>
    <row r="279" spans="1:6" x14ac:dyDescent="0.2">
      <c r="A279" t="s">
        <v>8219</v>
      </c>
      <c r="B279">
        <v>229</v>
      </c>
      <c r="E279" t="s">
        <v>8221</v>
      </c>
      <c r="F279">
        <v>114</v>
      </c>
    </row>
    <row r="280" spans="1:6" x14ac:dyDescent="0.2">
      <c r="A280" t="s">
        <v>8219</v>
      </c>
      <c r="B280">
        <v>67</v>
      </c>
      <c r="E280" t="s">
        <v>8221</v>
      </c>
      <c r="F280">
        <v>29</v>
      </c>
    </row>
    <row r="281" spans="1:6" x14ac:dyDescent="0.2">
      <c r="A281" t="s">
        <v>8219</v>
      </c>
      <c r="B281">
        <v>95</v>
      </c>
      <c r="E281" t="s">
        <v>8221</v>
      </c>
      <c r="F281">
        <v>890</v>
      </c>
    </row>
    <row r="282" spans="1:6" x14ac:dyDescent="0.2">
      <c r="A282" t="s">
        <v>8219</v>
      </c>
      <c r="B282">
        <v>62</v>
      </c>
      <c r="E282" t="s">
        <v>8221</v>
      </c>
      <c r="F282">
        <v>31</v>
      </c>
    </row>
    <row r="283" spans="1:6" x14ac:dyDescent="0.2">
      <c r="A283" t="s">
        <v>8219</v>
      </c>
      <c r="B283">
        <v>73</v>
      </c>
      <c r="E283" t="s">
        <v>8221</v>
      </c>
      <c r="F283">
        <v>21</v>
      </c>
    </row>
    <row r="284" spans="1:6" x14ac:dyDescent="0.2">
      <c r="A284" t="s">
        <v>8219</v>
      </c>
      <c r="B284">
        <v>43</v>
      </c>
      <c r="E284" t="s">
        <v>8221</v>
      </c>
      <c r="F284">
        <v>37</v>
      </c>
    </row>
    <row r="285" spans="1:6" x14ac:dyDescent="0.2">
      <c r="A285" t="s">
        <v>8219</v>
      </c>
      <c r="B285">
        <v>70</v>
      </c>
      <c r="E285" t="s">
        <v>8221</v>
      </c>
      <c r="F285">
        <v>7</v>
      </c>
    </row>
    <row r="286" spans="1:6" x14ac:dyDescent="0.2">
      <c r="A286" t="s">
        <v>8219</v>
      </c>
      <c r="B286">
        <v>271</v>
      </c>
      <c r="E286" t="s">
        <v>8221</v>
      </c>
      <c r="F286">
        <v>4</v>
      </c>
    </row>
    <row r="287" spans="1:6" x14ac:dyDescent="0.2">
      <c r="A287" t="s">
        <v>8219</v>
      </c>
      <c r="B287">
        <v>55</v>
      </c>
      <c r="E287" t="s">
        <v>8221</v>
      </c>
      <c r="F287">
        <v>5</v>
      </c>
    </row>
    <row r="288" spans="1:6" x14ac:dyDescent="0.2">
      <c r="A288" t="s">
        <v>8219</v>
      </c>
      <c r="B288">
        <v>35</v>
      </c>
      <c r="E288" t="s">
        <v>8221</v>
      </c>
      <c r="F288">
        <v>0</v>
      </c>
    </row>
    <row r="289" spans="1:6" x14ac:dyDescent="0.2">
      <c r="A289" t="s">
        <v>8219</v>
      </c>
      <c r="B289">
        <v>22</v>
      </c>
      <c r="E289" t="s">
        <v>8221</v>
      </c>
      <c r="F289">
        <v>456</v>
      </c>
    </row>
    <row r="290" spans="1:6" x14ac:dyDescent="0.2">
      <c r="A290" t="s">
        <v>8219</v>
      </c>
      <c r="B290">
        <v>38</v>
      </c>
      <c r="E290" t="s">
        <v>8221</v>
      </c>
      <c r="F290">
        <v>369</v>
      </c>
    </row>
    <row r="291" spans="1:6" x14ac:dyDescent="0.2">
      <c r="A291" t="s">
        <v>8219</v>
      </c>
      <c r="B291">
        <v>15</v>
      </c>
      <c r="E291" t="s">
        <v>8221</v>
      </c>
      <c r="F291">
        <v>2</v>
      </c>
    </row>
    <row r="292" spans="1:6" x14ac:dyDescent="0.2">
      <c r="A292" t="s">
        <v>8219</v>
      </c>
      <c r="B292">
        <v>7</v>
      </c>
      <c r="E292" t="s">
        <v>8221</v>
      </c>
      <c r="F292">
        <v>0</v>
      </c>
    </row>
    <row r="293" spans="1:6" x14ac:dyDescent="0.2">
      <c r="A293" t="s">
        <v>8219</v>
      </c>
      <c r="B293">
        <v>241</v>
      </c>
      <c r="E293" t="s">
        <v>8221</v>
      </c>
      <c r="F293">
        <v>338</v>
      </c>
    </row>
    <row r="294" spans="1:6" x14ac:dyDescent="0.2">
      <c r="A294" t="s">
        <v>8219</v>
      </c>
      <c r="B294">
        <v>55</v>
      </c>
      <c r="E294" t="s">
        <v>8221</v>
      </c>
      <c r="F294">
        <v>4</v>
      </c>
    </row>
    <row r="295" spans="1:6" x14ac:dyDescent="0.2">
      <c r="A295" t="s">
        <v>8219</v>
      </c>
      <c r="B295">
        <v>171</v>
      </c>
      <c r="E295" t="s">
        <v>8221</v>
      </c>
      <c r="F295">
        <v>1</v>
      </c>
    </row>
    <row r="296" spans="1:6" x14ac:dyDescent="0.2">
      <c r="A296" t="s">
        <v>8219</v>
      </c>
      <c r="B296">
        <v>208</v>
      </c>
      <c r="E296" t="s">
        <v>8221</v>
      </c>
      <c r="F296">
        <v>28</v>
      </c>
    </row>
    <row r="297" spans="1:6" x14ac:dyDescent="0.2">
      <c r="A297" t="s">
        <v>8219</v>
      </c>
      <c r="B297">
        <v>21</v>
      </c>
      <c r="E297" t="s">
        <v>8221</v>
      </c>
      <c r="F297">
        <v>12</v>
      </c>
    </row>
    <row r="298" spans="1:6" x14ac:dyDescent="0.2">
      <c r="A298" t="s">
        <v>8219</v>
      </c>
      <c r="B298">
        <v>25</v>
      </c>
      <c r="E298" t="s">
        <v>8221</v>
      </c>
      <c r="F298">
        <v>16</v>
      </c>
    </row>
    <row r="299" spans="1:6" x14ac:dyDescent="0.2">
      <c r="A299" t="s">
        <v>8219</v>
      </c>
      <c r="B299">
        <v>52</v>
      </c>
      <c r="E299" t="s">
        <v>8221</v>
      </c>
      <c r="F299">
        <v>4</v>
      </c>
    </row>
    <row r="300" spans="1:6" x14ac:dyDescent="0.2">
      <c r="A300" t="s">
        <v>8219</v>
      </c>
      <c r="B300">
        <v>104</v>
      </c>
      <c r="E300" t="s">
        <v>8221</v>
      </c>
      <c r="F300">
        <v>4</v>
      </c>
    </row>
    <row r="301" spans="1:6" x14ac:dyDescent="0.2">
      <c r="A301" t="s">
        <v>8219</v>
      </c>
      <c r="B301">
        <v>73</v>
      </c>
      <c r="E301" t="s">
        <v>8221</v>
      </c>
      <c r="F301">
        <v>10</v>
      </c>
    </row>
    <row r="302" spans="1:6" x14ac:dyDescent="0.2">
      <c r="A302" t="s">
        <v>8219</v>
      </c>
      <c r="B302">
        <v>34</v>
      </c>
      <c r="E302" t="s">
        <v>8221</v>
      </c>
      <c r="F302">
        <v>0</v>
      </c>
    </row>
    <row r="303" spans="1:6" x14ac:dyDescent="0.2">
      <c r="A303" t="s">
        <v>8219</v>
      </c>
      <c r="B303">
        <v>56</v>
      </c>
      <c r="E303" t="s">
        <v>8221</v>
      </c>
      <c r="F303">
        <v>6</v>
      </c>
    </row>
    <row r="304" spans="1:6" x14ac:dyDescent="0.2">
      <c r="A304" t="s">
        <v>8219</v>
      </c>
      <c r="B304">
        <v>31</v>
      </c>
      <c r="E304" t="s">
        <v>8221</v>
      </c>
      <c r="F304">
        <v>0</v>
      </c>
    </row>
    <row r="305" spans="1:6" x14ac:dyDescent="0.2">
      <c r="A305" t="s">
        <v>8219</v>
      </c>
      <c r="B305">
        <v>84</v>
      </c>
      <c r="E305" t="s">
        <v>8221</v>
      </c>
      <c r="F305">
        <v>1</v>
      </c>
    </row>
    <row r="306" spans="1:6" x14ac:dyDescent="0.2">
      <c r="A306" t="s">
        <v>8219</v>
      </c>
      <c r="B306">
        <v>130</v>
      </c>
      <c r="E306" t="s">
        <v>8221</v>
      </c>
      <c r="F306">
        <v>0</v>
      </c>
    </row>
    <row r="307" spans="1:6" x14ac:dyDescent="0.2">
      <c r="A307" t="s">
        <v>8219</v>
      </c>
      <c r="B307">
        <v>12</v>
      </c>
      <c r="E307" t="s">
        <v>8221</v>
      </c>
      <c r="F307">
        <v>44</v>
      </c>
    </row>
    <row r="308" spans="1:6" x14ac:dyDescent="0.2">
      <c r="A308" t="s">
        <v>8219</v>
      </c>
      <c r="B308">
        <v>23</v>
      </c>
      <c r="E308" t="s">
        <v>8221</v>
      </c>
      <c r="F308">
        <v>0</v>
      </c>
    </row>
    <row r="309" spans="1:6" x14ac:dyDescent="0.2">
      <c r="A309" t="s">
        <v>8219</v>
      </c>
      <c r="B309">
        <v>158</v>
      </c>
      <c r="E309" t="s">
        <v>8221</v>
      </c>
      <c r="F309">
        <v>3</v>
      </c>
    </row>
    <row r="310" spans="1:6" x14ac:dyDescent="0.2">
      <c r="A310" t="s">
        <v>8219</v>
      </c>
      <c r="B310">
        <v>30</v>
      </c>
      <c r="E310" t="s">
        <v>8221</v>
      </c>
      <c r="F310">
        <v>0</v>
      </c>
    </row>
    <row r="311" spans="1:6" x14ac:dyDescent="0.2">
      <c r="A311" t="s">
        <v>8219</v>
      </c>
      <c r="B311">
        <v>18</v>
      </c>
      <c r="E311" t="s">
        <v>8221</v>
      </c>
      <c r="F311">
        <v>52</v>
      </c>
    </row>
    <row r="312" spans="1:6" x14ac:dyDescent="0.2">
      <c r="A312" t="s">
        <v>8219</v>
      </c>
      <c r="B312">
        <v>29</v>
      </c>
      <c r="E312" t="s">
        <v>8221</v>
      </c>
      <c r="F312">
        <v>0</v>
      </c>
    </row>
    <row r="313" spans="1:6" x14ac:dyDescent="0.2">
      <c r="A313" t="s">
        <v>8219</v>
      </c>
      <c r="B313">
        <v>31</v>
      </c>
      <c r="E313" t="s">
        <v>8221</v>
      </c>
      <c r="F313">
        <v>1</v>
      </c>
    </row>
    <row r="314" spans="1:6" x14ac:dyDescent="0.2">
      <c r="A314" t="s">
        <v>8219</v>
      </c>
      <c r="B314">
        <v>173</v>
      </c>
      <c r="E314" t="s">
        <v>8221</v>
      </c>
      <c r="F314">
        <v>1</v>
      </c>
    </row>
    <row r="315" spans="1:6" x14ac:dyDescent="0.2">
      <c r="A315" t="s">
        <v>8219</v>
      </c>
      <c r="B315">
        <v>17</v>
      </c>
      <c r="E315" t="s">
        <v>8221</v>
      </c>
      <c r="F315">
        <v>2</v>
      </c>
    </row>
    <row r="316" spans="1:6" x14ac:dyDescent="0.2">
      <c r="A316" t="s">
        <v>8219</v>
      </c>
      <c r="B316">
        <v>48</v>
      </c>
      <c r="E316" t="s">
        <v>8221</v>
      </c>
      <c r="F316">
        <v>9</v>
      </c>
    </row>
    <row r="317" spans="1:6" x14ac:dyDescent="0.2">
      <c r="A317" t="s">
        <v>8219</v>
      </c>
      <c r="B317">
        <v>59</v>
      </c>
      <c r="E317" t="s">
        <v>8221</v>
      </c>
      <c r="F317">
        <v>5</v>
      </c>
    </row>
    <row r="318" spans="1:6" x14ac:dyDescent="0.2">
      <c r="A318" t="s">
        <v>8219</v>
      </c>
      <c r="B318">
        <v>39</v>
      </c>
      <c r="E318" t="s">
        <v>8221</v>
      </c>
      <c r="F318">
        <v>57</v>
      </c>
    </row>
    <row r="319" spans="1:6" x14ac:dyDescent="0.2">
      <c r="A319" t="s">
        <v>8219</v>
      </c>
      <c r="B319">
        <v>59</v>
      </c>
      <c r="E319" t="s">
        <v>8221</v>
      </c>
      <c r="F319">
        <v>3</v>
      </c>
    </row>
    <row r="320" spans="1:6" x14ac:dyDescent="0.2">
      <c r="A320" t="s">
        <v>8219</v>
      </c>
      <c r="B320">
        <v>60</v>
      </c>
      <c r="E320" t="s">
        <v>8221</v>
      </c>
      <c r="F320">
        <v>1</v>
      </c>
    </row>
    <row r="321" spans="1:6" x14ac:dyDescent="0.2">
      <c r="A321" t="s">
        <v>8219</v>
      </c>
      <c r="B321">
        <v>20</v>
      </c>
      <c r="E321" t="s">
        <v>8221</v>
      </c>
      <c r="F321">
        <v>6</v>
      </c>
    </row>
    <row r="322" spans="1:6" x14ac:dyDescent="0.2">
      <c r="A322" t="s">
        <v>8219</v>
      </c>
      <c r="B322">
        <v>2</v>
      </c>
      <c r="E322" t="s">
        <v>8221</v>
      </c>
      <c r="F322">
        <v>48</v>
      </c>
    </row>
    <row r="323" spans="1:6" x14ac:dyDescent="0.2">
      <c r="A323" t="s">
        <v>8219</v>
      </c>
      <c r="B323">
        <v>315</v>
      </c>
      <c r="E323" t="s">
        <v>8221</v>
      </c>
      <c r="F323">
        <v>2</v>
      </c>
    </row>
    <row r="324" spans="1:6" x14ac:dyDescent="0.2">
      <c r="A324" t="s">
        <v>8219</v>
      </c>
      <c r="B324">
        <v>2174</v>
      </c>
      <c r="E324" t="s">
        <v>8221</v>
      </c>
      <c r="F324">
        <v>4</v>
      </c>
    </row>
    <row r="325" spans="1:6" x14ac:dyDescent="0.2">
      <c r="A325" t="s">
        <v>8219</v>
      </c>
      <c r="B325">
        <v>152</v>
      </c>
      <c r="E325" t="s">
        <v>8221</v>
      </c>
      <c r="F325">
        <v>5</v>
      </c>
    </row>
    <row r="326" spans="1:6" x14ac:dyDescent="0.2">
      <c r="A326" t="s">
        <v>8219</v>
      </c>
      <c r="B326">
        <v>1021</v>
      </c>
      <c r="E326" t="s">
        <v>8221</v>
      </c>
      <c r="F326">
        <v>79</v>
      </c>
    </row>
    <row r="327" spans="1:6" x14ac:dyDescent="0.2">
      <c r="A327" t="s">
        <v>8219</v>
      </c>
      <c r="B327">
        <v>237</v>
      </c>
      <c r="E327" t="s">
        <v>8221</v>
      </c>
      <c r="F327">
        <v>2</v>
      </c>
    </row>
    <row r="328" spans="1:6" x14ac:dyDescent="0.2">
      <c r="A328" t="s">
        <v>8219</v>
      </c>
      <c r="B328">
        <v>27</v>
      </c>
      <c r="E328" t="s">
        <v>8221</v>
      </c>
      <c r="F328">
        <v>11</v>
      </c>
    </row>
    <row r="329" spans="1:6" x14ac:dyDescent="0.2">
      <c r="A329" t="s">
        <v>8219</v>
      </c>
      <c r="B329">
        <v>17</v>
      </c>
      <c r="E329" t="s">
        <v>8221</v>
      </c>
      <c r="F329">
        <v>11</v>
      </c>
    </row>
    <row r="330" spans="1:6" x14ac:dyDescent="0.2">
      <c r="A330" t="s">
        <v>8219</v>
      </c>
      <c r="B330">
        <v>27</v>
      </c>
      <c r="E330" t="s">
        <v>8221</v>
      </c>
      <c r="F330">
        <v>1</v>
      </c>
    </row>
    <row r="331" spans="1:6" x14ac:dyDescent="0.2">
      <c r="A331" t="s">
        <v>8219</v>
      </c>
      <c r="B331">
        <v>82</v>
      </c>
      <c r="E331" t="s">
        <v>8221</v>
      </c>
      <c r="F331">
        <v>3</v>
      </c>
    </row>
    <row r="332" spans="1:6" x14ac:dyDescent="0.2">
      <c r="A332" t="s">
        <v>8219</v>
      </c>
      <c r="B332">
        <v>48</v>
      </c>
      <c r="E332" t="s">
        <v>8221</v>
      </c>
      <c r="F332">
        <v>5</v>
      </c>
    </row>
    <row r="333" spans="1:6" x14ac:dyDescent="0.2">
      <c r="A333" t="s">
        <v>8219</v>
      </c>
      <c r="B333">
        <v>105</v>
      </c>
      <c r="E333" t="s">
        <v>8221</v>
      </c>
      <c r="F333">
        <v>12</v>
      </c>
    </row>
    <row r="334" spans="1:6" x14ac:dyDescent="0.2">
      <c r="A334" t="s">
        <v>8219</v>
      </c>
      <c r="B334">
        <v>28</v>
      </c>
      <c r="E334" t="s">
        <v>8221</v>
      </c>
      <c r="F334">
        <v>2</v>
      </c>
    </row>
    <row r="335" spans="1:6" x14ac:dyDescent="0.2">
      <c r="A335" t="s">
        <v>8219</v>
      </c>
      <c r="B335">
        <v>1107</v>
      </c>
      <c r="E335" t="s">
        <v>8221</v>
      </c>
      <c r="F335">
        <v>5</v>
      </c>
    </row>
    <row r="336" spans="1:6" x14ac:dyDescent="0.2">
      <c r="A336" t="s">
        <v>8219</v>
      </c>
      <c r="B336">
        <v>1013</v>
      </c>
      <c r="E336" t="s">
        <v>8221</v>
      </c>
      <c r="F336">
        <v>21</v>
      </c>
    </row>
    <row r="337" spans="1:6" x14ac:dyDescent="0.2">
      <c r="A337" t="s">
        <v>8219</v>
      </c>
      <c r="B337">
        <v>274</v>
      </c>
      <c r="E337" t="s">
        <v>8221</v>
      </c>
      <c r="F337">
        <v>0</v>
      </c>
    </row>
    <row r="338" spans="1:6" x14ac:dyDescent="0.2">
      <c r="A338" t="s">
        <v>8219</v>
      </c>
      <c r="B338">
        <v>87</v>
      </c>
      <c r="E338" t="s">
        <v>8221</v>
      </c>
      <c r="F338">
        <v>45</v>
      </c>
    </row>
    <row r="339" spans="1:6" x14ac:dyDescent="0.2">
      <c r="A339" t="s">
        <v>8219</v>
      </c>
      <c r="B339">
        <v>99</v>
      </c>
      <c r="E339" t="s">
        <v>8221</v>
      </c>
      <c r="F339">
        <v>29</v>
      </c>
    </row>
    <row r="340" spans="1:6" x14ac:dyDescent="0.2">
      <c r="A340" t="s">
        <v>8219</v>
      </c>
      <c r="B340">
        <v>276</v>
      </c>
      <c r="E340" t="s">
        <v>8221</v>
      </c>
      <c r="F340">
        <v>2</v>
      </c>
    </row>
    <row r="341" spans="1:6" x14ac:dyDescent="0.2">
      <c r="A341" t="s">
        <v>8219</v>
      </c>
      <c r="B341">
        <v>21</v>
      </c>
      <c r="E341" t="s">
        <v>8221</v>
      </c>
      <c r="F341">
        <v>30</v>
      </c>
    </row>
    <row r="342" spans="1:6" x14ac:dyDescent="0.2">
      <c r="A342" t="s">
        <v>8219</v>
      </c>
      <c r="B342">
        <v>41</v>
      </c>
      <c r="E342" t="s">
        <v>8221</v>
      </c>
      <c r="F342">
        <v>8</v>
      </c>
    </row>
    <row r="343" spans="1:6" x14ac:dyDescent="0.2">
      <c r="A343" t="s">
        <v>8219</v>
      </c>
      <c r="B343">
        <v>119</v>
      </c>
      <c r="E343" t="s">
        <v>8221</v>
      </c>
      <c r="F343">
        <v>1</v>
      </c>
    </row>
    <row r="344" spans="1:6" x14ac:dyDescent="0.2">
      <c r="A344" t="s">
        <v>8219</v>
      </c>
      <c r="B344">
        <v>153</v>
      </c>
      <c r="E344" t="s">
        <v>8221</v>
      </c>
      <c r="F344">
        <v>14</v>
      </c>
    </row>
    <row r="345" spans="1:6" x14ac:dyDescent="0.2">
      <c r="A345" t="s">
        <v>8219</v>
      </c>
      <c r="B345">
        <v>100</v>
      </c>
      <c r="E345" t="s">
        <v>8221</v>
      </c>
      <c r="F345">
        <v>24</v>
      </c>
    </row>
    <row r="346" spans="1:6" x14ac:dyDescent="0.2">
      <c r="A346" t="s">
        <v>8219</v>
      </c>
      <c r="B346">
        <v>143</v>
      </c>
      <c r="E346" t="s">
        <v>8221</v>
      </c>
      <c r="F346">
        <v>2</v>
      </c>
    </row>
    <row r="347" spans="1:6" x14ac:dyDescent="0.2">
      <c r="A347" t="s">
        <v>8219</v>
      </c>
      <c r="B347">
        <v>140</v>
      </c>
      <c r="E347" t="s">
        <v>8221</v>
      </c>
      <c r="F347">
        <v>21</v>
      </c>
    </row>
    <row r="348" spans="1:6" x14ac:dyDescent="0.2">
      <c r="A348" t="s">
        <v>8219</v>
      </c>
      <c r="B348">
        <v>35</v>
      </c>
      <c r="E348" t="s">
        <v>8221</v>
      </c>
      <c r="F348">
        <v>7</v>
      </c>
    </row>
    <row r="349" spans="1:6" x14ac:dyDescent="0.2">
      <c r="A349" t="s">
        <v>8219</v>
      </c>
      <c r="B349">
        <v>149</v>
      </c>
      <c r="E349" t="s">
        <v>8221</v>
      </c>
      <c r="F349">
        <v>0</v>
      </c>
    </row>
    <row r="350" spans="1:6" x14ac:dyDescent="0.2">
      <c r="A350" t="s">
        <v>8219</v>
      </c>
      <c r="B350">
        <v>130</v>
      </c>
      <c r="E350" t="s">
        <v>8221</v>
      </c>
      <c r="F350">
        <v>4</v>
      </c>
    </row>
    <row r="351" spans="1:6" x14ac:dyDescent="0.2">
      <c r="A351" t="s">
        <v>8219</v>
      </c>
      <c r="B351">
        <v>120</v>
      </c>
      <c r="E351" t="s">
        <v>8221</v>
      </c>
      <c r="F351">
        <v>32</v>
      </c>
    </row>
    <row r="352" spans="1:6" x14ac:dyDescent="0.2">
      <c r="A352" t="s">
        <v>8219</v>
      </c>
      <c r="B352">
        <v>265</v>
      </c>
      <c r="E352" t="s">
        <v>8221</v>
      </c>
      <c r="F352">
        <v>4</v>
      </c>
    </row>
    <row r="353" spans="1:6" x14ac:dyDescent="0.2">
      <c r="A353" t="s">
        <v>8219</v>
      </c>
      <c r="B353">
        <v>71</v>
      </c>
      <c r="E353" t="s">
        <v>8221</v>
      </c>
      <c r="F353">
        <v>9</v>
      </c>
    </row>
    <row r="354" spans="1:6" x14ac:dyDescent="0.2">
      <c r="A354" t="s">
        <v>8219</v>
      </c>
      <c r="B354">
        <v>13</v>
      </c>
      <c r="E354" t="s">
        <v>8221</v>
      </c>
      <c r="F354">
        <v>17</v>
      </c>
    </row>
    <row r="355" spans="1:6" x14ac:dyDescent="0.2">
      <c r="A355" t="s">
        <v>8219</v>
      </c>
      <c r="B355">
        <v>169</v>
      </c>
      <c r="E355" t="s">
        <v>8221</v>
      </c>
      <c r="F355">
        <v>5</v>
      </c>
    </row>
    <row r="356" spans="1:6" x14ac:dyDescent="0.2">
      <c r="A356" t="s">
        <v>8219</v>
      </c>
      <c r="B356">
        <v>57</v>
      </c>
      <c r="E356" t="s">
        <v>8221</v>
      </c>
      <c r="F356">
        <v>53</v>
      </c>
    </row>
    <row r="357" spans="1:6" x14ac:dyDescent="0.2">
      <c r="A357" t="s">
        <v>8219</v>
      </c>
      <c r="B357">
        <v>229</v>
      </c>
      <c r="E357" t="s">
        <v>8221</v>
      </c>
      <c r="F357">
        <v>7</v>
      </c>
    </row>
    <row r="358" spans="1:6" x14ac:dyDescent="0.2">
      <c r="A358" t="s">
        <v>8219</v>
      </c>
      <c r="B358">
        <v>108</v>
      </c>
      <c r="E358" t="s">
        <v>8221</v>
      </c>
      <c r="F358">
        <v>72</v>
      </c>
    </row>
    <row r="359" spans="1:6" x14ac:dyDescent="0.2">
      <c r="A359" t="s">
        <v>8219</v>
      </c>
      <c r="B359">
        <v>108</v>
      </c>
      <c r="E359" t="s">
        <v>8221</v>
      </c>
      <c r="F359">
        <v>0</v>
      </c>
    </row>
    <row r="360" spans="1:6" x14ac:dyDescent="0.2">
      <c r="A360" t="s">
        <v>8219</v>
      </c>
      <c r="B360">
        <v>41</v>
      </c>
      <c r="E360" t="s">
        <v>8221</v>
      </c>
      <c r="F360">
        <v>2</v>
      </c>
    </row>
    <row r="361" spans="1:6" x14ac:dyDescent="0.2">
      <c r="A361" t="s">
        <v>8219</v>
      </c>
      <c r="B361">
        <v>139</v>
      </c>
      <c r="E361" t="s">
        <v>8221</v>
      </c>
      <c r="F361">
        <v>8</v>
      </c>
    </row>
    <row r="362" spans="1:6" x14ac:dyDescent="0.2">
      <c r="A362" t="s">
        <v>8219</v>
      </c>
      <c r="B362">
        <v>19</v>
      </c>
      <c r="E362" t="s">
        <v>8221</v>
      </c>
      <c r="F362">
        <v>2</v>
      </c>
    </row>
    <row r="363" spans="1:6" x14ac:dyDescent="0.2">
      <c r="A363" t="s">
        <v>8219</v>
      </c>
      <c r="B363">
        <v>94</v>
      </c>
      <c r="E363" t="s">
        <v>8221</v>
      </c>
      <c r="F363">
        <v>0</v>
      </c>
    </row>
    <row r="364" spans="1:6" x14ac:dyDescent="0.2">
      <c r="A364" t="s">
        <v>8219</v>
      </c>
      <c r="B364">
        <v>23</v>
      </c>
      <c r="E364" t="s">
        <v>8221</v>
      </c>
      <c r="F364">
        <v>3</v>
      </c>
    </row>
    <row r="365" spans="1:6" x14ac:dyDescent="0.2">
      <c r="A365" t="s">
        <v>8219</v>
      </c>
      <c r="B365">
        <v>15</v>
      </c>
      <c r="E365" t="s">
        <v>8221</v>
      </c>
      <c r="F365">
        <v>4</v>
      </c>
    </row>
    <row r="366" spans="1:6" x14ac:dyDescent="0.2">
      <c r="A366" t="s">
        <v>8219</v>
      </c>
      <c r="B366">
        <v>62</v>
      </c>
      <c r="E366" t="s">
        <v>8221</v>
      </c>
      <c r="F366">
        <v>3</v>
      </c>
    </row>
    <row r="367" spans="1:6" x14ac:dyDescent="0.2">
      <c r="A367" t="s">
        <v>8219</v>
      </c>
      <c r="B367">
        <v>74</v>
      </c>
      <c r="E367" t="s">
        <v>8221</v>
      </c>
      <c r="F367">
        <v>6</v>
      </c>
    </row>
    <row r="368" spans="1:6" x14ac:dyDescent="0.2">
      <c r="A368" t="s">
        <v>8219</v>
      </c>
      <c r="B368">
        <v>97</v>
      </c>
      <c r="E368" t="s">
        <v>8221</v>
      </c>
      <c r="F368">
        <v>0</v>
      </c>
    </row>
    <row r="369" spans="1:6" x14ac:dyDescent="0.2">
      <c r="A369" t="s">
        <v>8219</v>
      </c>
      <c r="B369">
        <v>55</v>
      </c>
      <c r="E369" t="s">
        <v>8221</v>
      </c>
      <c r="F369">
        <v>0</v>
      </c>
    </row>
    <row r="370" spans="1:6" x14ac:dyDescent="0.2">
      <c r="A370" t="s">
        <v>8219</v>
      </c>
      <c r="B370">
        <v>44</v>
      </c>
      <c r="E370" t="s">
        <v>8221</v>
      </c>
      <c r="F370">
        <v>0</v>
      </c>
    </row>
    <row r="371" spans="1:6" x14ac:dyDescent="0.2">
      <c r="A371" t="s">
        <v>8219</v>
      </c>
      <c r="B371">
        <v>110</v>
      </c>
      <c r="E371" t="s">
        <v>8221</v>
      </c>
      <c r="F371">
        <v>8</v>
      </c>
    </row>
    <row r="372" spans="1:6" x14ac:dyDescent="0.2">
      <c r="A372" t="s">
        <v>8219</v>
      </c>
      <c r="B372">
        <v>59</v>
      </c>
      <c r="E372" t="s">
        <v>8221</v>
      </c>
      <c r="F372">
        <v>5</v>
      </c>
    </row>
    <row r="373" spans="1:6" x14ac:dyDescent="0.2">
      <c r="A373" t="s">
        <v>8219</v>
      </c>
      <c r="B373">
        <v>62</v>
      </c>
      <c r="E373" t="s">
        <v>8221</v>
      </c>
      <c r="F373">
        <v>0</v>
      </c>
    </row>
    <row r="374" spans="1:6" x14ac:dyDescent="0.2">
      <c r="A374" t="s">
        <v>8219</v>
      </c>
      <c r="B374">
        <v>105</v>
      </c>
      <c r="E374" t="s">
        <v>8221</v>
      </c>
      <c r="F374">
        <v>2</v>
      </c>
    </row>
    <row r="375" spans="1:6" x14ac:dyDescent="0.2">
      <c r="A375" t="s">
        <v>8219</v>
      </c>
      <c r="B375">
        <v>26</v>
      </c>
      <c r="E375" t="s">
        <v>8221</v>
      </c>
      <c r="F375">
        <v>24</v>
      </c>
    </row>
    <row r="376" spans="1:6" x14ac:dyDescent="0.2">
      <c r="A376" t="s">
        <v>8219</v>
      </c>
      <c r="B376">
        <v>49</v>
      </c>
      <c r="E376" t="s">
        <v>8221</v>
      </c>
      <c r="F376">
        <v>0</v>
      </c>
    </row>
    <row r="377" spans="1:6" x14ac:dyDescent="0.2">
      <c r="A377" t="s">
        <v>8219</v>
      </c>
      <c r="B377">
        <v>68</v>
      </c>
      <c r="E377" t="s">
        <v>8221</v>
      </c>
      <c r="F377">
        <v>9</v>
      </c>
    </row>
    <row r="378" spans="1:6" x14ac:dyDescent="0.2">
      <c r="A378" t="s">
        <v>8219</v>
      </c>
      <c r="B378">
        <v>22</v>
      </c>
      <c r="E378" t="s">
        <v>8221</v>
      </c>
      <c r="F378">
        <v>0</v>
      </c>
    </row>
    <row r="379" spans="1:6" x14ac:dyDescent="0.2">
      <c r="A379" t="s">
        <v>8219</v>
      </c>
      <c r="B379">
        <v>18</v>
      </c>
      <c r="E379" t="s">
        <v>8221</v>
      </c>
      <c r="F379">
        <v>1</v>
      </c>
    </row>
    <row r="380" spans="1:6" x14ac:dyDescent="0.2">
      <c r="A380" t="s">
        <v>8219</v>
      </c>
      <c r="B380">
        <v>19</v>
      </c>
      <c r="E380" t="s">
        <v>8221</v>
      </c>
      <c r="F380">
        <v>10</v>
      </c>
    </row>
    <row r="381" spans="1:6" x14ac:dyDescent="0.2">
      <c r="A381" t="s">
        <v>8219</v>
      </c>
      <c r="B381">
        <v>99</v>
      </c>
      <c r="E381" t="s">
        <v>8221</v>
      </c>
      <c r="F381">
        <v>1</v>
      </c>
    </row>
    <row r="382" spans="1:6" x14ac:dyDescent="0.2">
      <c r="A382" t="s">
        <v>8219</v>
      </c>
      <c r="B382">
        <v>27</v>
      </c>
      <c r="E382" t="s">
        <v>8221</v>
      </c>
      <c r="F382">
        <v>0</v>
      </c>
    </row>
    <row r="383" spans="1:6" x14ac:dyDescent="0.2">
      <c r="A383" t="s">
        <v>8219</v>
      </c>
      <c r="B383">
        <v>25</v>
      </c>
      <c r="E383" t="s">
        <v>8221</v>
      </c>
      <c r="F383">
        <v>20</v>
      </c>
    </row>
    <row r="384" spans="1:6" x14ac:dyDescent="0.2">
      <c r="A384" t="s">
        <v>8219</v>
      </c>
      <c r="B384">
        <v>14</v>
      </c>
      <c r="E384" t="s">
        <v>8221</v>
      </c>
      <c r="F384">
        <v>30</v>
      </c>
    </row>
    <row r="385" spans="1:6" x14ac:dyDescent="0.2">
      <c r="A385" t="s">
        <v>8219</v>
      </c>
      <c r="B385">
        <v>35</v>
      </c>
      <c r="E385" t="s">
        <v>8221</v>
      </c>
      <c r="F385">
        <v>6</v>
      </c>
    </row>
    <row r="386" spans="1:6" x14ac:dyDescent="0.2">
      <c r="A386" t="s">
        <v>8219</v>
      </c>
      <c r="B386">
        <v>10</v>
      </c>
      <c r="E386" t="s">
        <v>8221</v>
      </c>
      <c r="F386">
        <v>15</v>
      </c>
    </row>
    <row r="387" spans="1:6" x14ac:dyDescent="0.2">
      <c r="A387" t="s">
        <v>8219</v>
      </c>
      <c r="B387">
        <v>29</v>
      </c>
      <c r="E387" t="s">
        <v>8221</v>
      </c>
      <c r="F387">
        <v>5</v>
      </c>
    </row>
    <row r="388" spans="1:6" x14ac:dyDescent="0.2">
      <c r="A388" t="s">
        <v>8219</v>
      </c>
      <c r="B388">
        <v>44</v>
      </c>
      <c r="E388" t="s">
        <v>8221</v>
      </c>
      <c r="F388">
        <v>0</v>
      </c>
    </row>
    <row r="389" spans="1:6" x14ac:dyDescent="0.2">
      <c r="A389" t="s">
        <v>8219</v>
      </c>
      <c r="B389">
        <v>17</v>
      </c>
      <c r="E389" t="s">
        <v>8221</v>
      </c>
      <c r="F389">
        <v>0</v>
      </c>
    </row>
    <row r="390" spans="1:6" x14ac:dyDescent="0.2">
      <c r="A390" t="s">
        <v>8219</v>
      </c>
      <c r="B390">
        <v>34</v>
      </c>
      <c r="E390" t="s">
        <v>8221</v>
      </c>
      <c r="F390">
        <v>28</v>
      </c>
    </row>
    <row r="391" spans="1:6" x14ac:dyDescent="0.2">
      <c r="A391" t="s">
        <v>8219</v>
      </c>
      <c r="B391">
        <v>14</v>
      </c>
      <c r="E391" t="s">
        <v>8221</v>
      </c>
      <c r="F391">
        <v>0</v>
      </c>
    </row>
    <row r="392" spans="1:6" x14ac:dyDescent="0.2">
      <c r="A392" t="s">
        <v>8219</v>
      </c>
      <c r="B392">
        <v>156</v>
      </c>
      <c r="E392" t="s">
        <v>8221</v>
      </c>
      <c r="F392">
        <v>5</v>
      </c>
    </row>
    <row r="393" spans="1:6" x14ac:dyDescent="0.2">
      <c r="A393" t="s">
        <v>8219</v>
      </c>
      <c r="B393">
        <v>128</v>
      </c>
      <c r="E393" t="s">
        <v>8221</v>
      </c>
      <c r="F393">
        <v>7</v>
      </c>
    </row>
    <row r="394" spans="1:6" x14ac:dyDescent="0.2">
      <c r="A394" t="s">
        <v>8219</v>
      </c>
      <c r="B394">
        <v>60</v>
      </c>
      <c r="E394" t="s">
        <v>8221</v>
      </c>
      <c r="F394">
        <v>30</v>
      </c>
    </row>
    <row r="395" spans="1:6" x14ac:dyDescent="0.2">
      <c r="A395" t="s">
        <v>8219</v>
      </c>
      <c r="B395">
        <v>32</v>
      </c>
      <c r="E395" t="s">
        <v>8221</v>
      </c>
      <c r="F395">
        <v>2</v>
      </c>
    </row>
    <row r="396" spans="1:6" x14ac:dyDescent="0.2">
      <c r="A396" t="s">
        <v>8219</v>
      </c>
      <c r="B396">
        <v>53</v>
      </c>
      <c r="E396" t="s">
        <v>8221</v>
      </c>
      <c r="F396">
        <v>30</v>
      </c>
    </row>
    <row r="397" spans="1:6" x14ac:dyDescent="0.2">
      <c r="A397" t="s">
        <v>8219</v>
      </c>
      <c r="B397">
        <v>184</v>
      </c>
      <c r="E397" t="s">
        <v>8221</v>
      </c>
      <c r="F397">
        <v>2</v>
      </c>
    </row>
    <row r="398" spans="1:6" x14ac:dyDescent="0.2">
      <c r="A398" t="s">
        <v>8219</v>
      </c>
      <c r="B398">
        <v>90</v>
      </c>
      <c r="E398" t="s">
        <v>8221</v>
      </c>
      <c r="F398">
        <v>0</v>
      </c>
    </row>
    <row r="399" spans="1:6" x14ac:dyDescent="0.2">
      <c r="A399" t="s">
        <v>8219</v>
      </c>
      <c r="B399">
        <v>71</v>
      </c>
      <c r="E399" t="s">
        <v>8221</v>
      </c>
      <c r="F399">
        <v>2</v>
      </c>
    </row>
    <row r="400" spans="1:6" x14ac:dyDescent="0.2">
      <c r="A400" t="s">
        <v>8219</v>
      </c>
      <c r="B400">
        <v>87</v>
      </c>
      <c r="E400" t="s">
        <v>8221</v>
      </c>
      <c r="F400">
        <v>1</v>
      </c>
    </row>
    <row r="401" spans="1:6" x14ac:dyDescent="0.2">
      <c r="A401" t="s">
        <v>8219</v>
      </c>
      <c r="B401">
        <v>28</v>
      </c>
      <c r="E401" t="s">
        <v>8221</v>
      </c>
      <c r="F401">
        <v>2</v>
      </c>
    </row>
    <row r="402" spans="1:6" x14ac:dyDescent="0.2">
      <c r="A402" t="s">
        <v>8219</v>
      </c>
      <c r="B402">
        <v>56</v>
      </c>
      <c r="E402" t="s">
        <v>8221</v>
      </c>
      <c r="F402">
        <v>14</v>
      </c>
    </row>
    <row r="403" spans="1:6" x14ac:dyDescent="0.2">
      <c r="A403" t="s">
        <v>8219</v>
      </c>
      <c r="B403">
        <v>51</v>
      </c>
      <c r="E403" t="s">
        <v>8221</v>
      </c>
      <c r="F403">
        <v>31</v>
      </c>
    </row>
    <row r="404" spans="1:6" x14ac:dyDescent="0.2">
      <c r="A404" t="s">
        <v>8219</v>
      </c>
      <c r="B404">
        <v>75</v>
      </c>
      <c r="E404" t="s">
        <v>8221</v>
      </c>
      <c r="F404">
        <v>16</v>
      </c>
    </row>
    <row r="405" spans="1:6" x14ac:dyDescent="0.2">
      <c r="A405" t="s">
        <v>8219</v>
      </c>
      <c r="B405">
        <v>38</v>
      </c>
      <c r="E405" t="s">
        <v>8221</v>
      </c>
      <c r="F405">
        <v>12</v>
      </c>
    </row>
    <row r="406" spans="1:6" x14ac:dyDescent="0.2">
      <c r="A406" t="s">
        <v>8219</v>
      </c>
      <c r="B406">
        <v>18</v>
      </c>
      <c r="E406" t="s">
        <v>8221</v>
      </c>
      <c r="F406">
        <v>96</v>
      </c>
    </row>
    <row r="407" spans="1:6" x14ac:dyDescent="0.2">
      <c r="A407" t="s">
        <v>8219</v>
      </c>
      <c r="B407">
        <v>54</v>
      </c>
      <c r="E407" t="s">
        <v>8221</v>
      </c>
      <c r="F407">
        <v>16</v>
      </c>
    </row>
    <row r="408" spans="1:6" x14ac:dyDescent="0.2">
      <c r="A408" t="s">
        <v>8219</v>
      </c>
      <c r="B408">
        <v>71</v>
      </c>
      <c r="E408" t="s">
        <v>8221</v>
      </c>
      <c r="F408">
        <v>5</v>
      </c>
    </row>
    <row r="409" spans="1:6" x14ac:dyDescent="0.2">
      <c r="A409" t="s">
        <v>8219</v>
      </c>
      <c r="B409">
        <v>57</v>
      </c>
      <c r="E409" t="s">
        <v>8221</v>
      </c>
      <c r="F409">
        <v>0</v>
      </c>
    </row>
    <row r="410" spans="1:6" x14ac:dyDescent="0.2">
      <c r="A410" t="s">
        <v>8219</v>
      </c>
      <c r="B410">
        <v>43</v>
      </c>
      <c r="E410" t="s">
        <v>8221</v>
      </c>
      <c r="F410">
        <v>8</v>
      </c>
    </row>
    <row r="411" spans="1:6" x14ac:dyDescent="0.2">
      <c r="A411" t="s">
        <v>8219</v>
      </c>
      <c r="B411">
        <v>52</v>
      </c>
      <c r="E411" t="s">
        <v>8221</v>
      </c>
      <c r="F411">
        <v>7</v>
      </c>
    </row>
    <row r="412" spans="1:6" x14ac:dyDescent="0.2">
      <c r="A412" t="s">
        <v>8219</v>
      </c>
      <c r="B412">
        <v>27</v>
      </c>
      <c r="E412" t="s">
        <v>8221</v>
      </c>
      <c r="F412">
        <v>24</v>
      </c>
    </row>
    <row r="413" spans="1:6" x14ac:dyDescent="0.2">
      <c r="A413" t="s">
        <v>8219</v>
      </c>
      <c r="B413">
        <v>12</v>
      </c>
      <c r="E413" t="s">
        <v>8221</v>
      </c>
      <c r="F413">
        <v>121</v>
      </c>
    </row>
    <row r="414" spans="1:6" x14ac:dyDescent="0.2">
      <c r="A414" t="s">
        <v>8219</v>
      </c>
      <c r="B414">
        <v>33</v>
      </c>
      <c r="E414" t="s">
        <v>8221</v>
      </c>
      <c r="F414">
        <v>196</v>
      </c>
    </row>
    <row r="415" spans="1:6" x14ac:dyDescent="0.2">
      <c r="A415" t="s">
        <v>8219</v>
      </c>
      <c r="B415">
        <v>96</v>
      </c>
      <c r="E415" t="s">
        <v>8221</v>
      </c>
      <c r="F415">
        <v>5</v>
      </c>
    </row>
    <row r="416" spans="1:6" x14ac:dyDescent="0.2">
      <c r="A416" t="s">
        <v>8219</v>
      </c>
      <c r="B416">
        <v>28</v>
      </c>
      <c r="E416" t="s">
        <v>8221</v>
      </c>
      <c r="F416">
        <v>73</v>
      </c>
    </row>
    <row r="417" spans="1:6" x14ac:dyDescent="0.2">
      <c r="A417" t="s">
        <v>8219</v>
      </c>
      <c r="B417">
        <v>43</v>
      </c>
      <c r="E417" t="s">
        <v>8221</v>
      </c>
      <c r="F417">
        <v>93</v>
      </c>
    </row>
    <row r="418" spans="1:6" x14ac:dyDescent="0.2">
      <c r="A418" t="s">
        <v>8219</v>
      </c>
      <c r="B418">
        <v>205</v>
      </c>
      <c r="E418" t="s">
        <v>8221</v>
      </c>
      <c r="F418">
        <v>17</v>
      </c>
    </row>
    <row r="419" spans="1:6" x14ac:dyDescent="0.2">
      <c r="A419" t="s">
        <v>8219</v>
      </c>
      <c r="B419">
        <v>23</v>
      </c>
      <c r="E419" t="s">
        <v>8221</v>
      </c>
      <c r="F419">
        <v>7</v>
      </c>
    </row>
    <row r="420" spans="1:6" x14ac:dyDescent="0.2">
      <c r="A420" t="s">
        <v>8219</v>
      </c>
      <c r="B420">
        <v>19</v>
      </c>
      <c r="E420" t="s">
        <v>8221</v>
      </c>
      <c r="F420">
        <v>17</v>
      </c>
    </row>
    <row r="421" spans="1:6" x14ac:dyDescent="0.2">
      <c r="A421" t="s">
        <v>8219</v>
      </c>
      <c r="B421">
        <v>14</v>
      </c>
      <c r="E421" t="s">
        <v>8221</v>
      </c>
      <c r="F421">
        <v>171</v>
      </c>
    </row>
    <row r="422" spans="1:6" x14ac:dyDescent="0.2">
      <c r="A422" t="s">
        <v>8219</v>
      </c>
      <c r="B422">
        <v>38</v>
      </c>
      <c r="E422" t="s">
        <v>8221</v>
      </c>
      <c r="F422">
        <v>188</v>
      </c>
    </row>
    <row r="423" spans="1:6" x14ac:dyDescent="0.2">
      <c r="A423" t="s">
        <v>8219</v>
      </c>
      <c r="B423">
        <v>78</v>
      </c>
      <c r="E423" t="s">
        <v>8221</v>
      </c>
      <c r="F423">
        <v>110</v>
      </c>
    </row>
    <row r="424" spans="1:6" x14ac:dyDescent="0.2">
      <c r="A424" t="s">
        <v>8219</v>
      </c>
      <c r="B424">
        <v>69</v>
      </c>
      <c r="E424" t="s">
        <v>8221</v>
      </c>
      <c r="F424">
        <v>37</v>
      </c>
    </row>
    <row r="425" spans="1:6" x14ac:dyDescent="0.2">
      <c r="A425" t="s">
        <v>8219</v>
      </c>
      <c r="B425">
        <v>33</v>
      </c>
      <c r="E425" t="s">
        <v>8221</v>
      </c>
      <c r="F425">
        <v>9</v>
      </c>
    </row>
    <row r="426" spans="1:6" x14ac:dyDescent="0.2">
      <c r="A426" t="s">
        <v>8219</v>
      </c>
      <c r="B426">
        <v>54</v>
      </c>
      <c r="E426" t="s">
        <v>8221</v>
      </c>
      <c r="F426">
        <v>29</v>
      </c>
    </row>
    <row r="427" spans="1:6" x14ac:dyDescent="0.2">
      <c r="A427" t="s">
        <v>8219</v>
      </c>
      <c r="B427">
        <v>99</v>
      </c>
      <c r="E427" t="s">
        <v>8221</v>
      </c>
      <c r="F427">
        <v>6</v>
      </c>
    </row>
    <row r="428" spans="1:6" x14ac:dyDescent="0.2">
      <c r="A428" t="s">
        <v>8219</v>
      </c>
      <c r="B428">
        <v>49</v>
      </c>
      <c r="E428" t="s">
        <v>8221</v>
      </c>
      <c r="F428">
        <v>30</v>
      </c>
    </row>
    <row r="429" spans="1:6" x14ac:dyDescent="0.2">
      <c r="A429" t="s">
        <v>8219</v>
      </c>
      <c r="B429">
        <v>11</v>
      </c>
      <c r="E429" t="s">
        <v>8221</v>
      </c>
      <c r="F429">
        <v>81</v>
      </c>
    </row>
    <row r="430" spans="1:6" x14ac:dyDescent="0.2">
      <c r="A430" t="s">
        <v>8219</v>
      </c>
      <c r="B430">
        <v>38</v>
      </c>
      <c r="E430" t="s">
        <v>8221</v>
      </c>
      <c r="F430">
        <v>4</v>
      </c>
    </row>
    <row r="431" spans="1:6" x14ac:dyDescent="0.2">
      <c r="A431" t="s">
        <v>8219</v>
      </c>
      <c r="B431">
        <v>16</v>
      </c>
      <c r="E431" t="s">
        <v>8221</v>
      </c>
      <c r="F431">
        <v>11</v>
      </c>
    </row>
    <row r="432" spans="1:6" x14ac:dyDescent="0.2">
      <c r="A432" t="s">
        <v>8219</v>
      </c>
      <c r="B432">
        <v>32</v>
      </c>
      <c r="E432" t="s">
        <v>8221</v>
      </c>
      <c r="F432">
        <v>14</v>
      </c>
    </row>
    <row r="433" spans="1:6" x14ac:dyDescent="0.2">
      <c r="A433" t="s">
        <v>8219</v>
      </c>
      <c r="B433">
        <v>20</v>
      </c>
      <c r="E433" t="s">
        <v>8221</v>
      </c>
      <c r="F433">
        <v>5</v>
      </c>
    </row>
    <row r="434" spans="1:6" x14ac:dyDescent="0.2">
      <c r="A434" t="s">
        <v>8219</v>
      </c>
      <c r="B434">
        <v>154</v>
      </c>
      <c r="E434" t="s">
        <v>8221</v>
      </c>
      <c r="F434">
        <v>45</v>
      </c>
    </row>
    <row r="435" spans="1:6" x14ac:dyDescent="0.2">
      <c r="A435" t="s">
        <v>8219</v>
      </c>
      <c r="B435">
        <v>41</v>
      </c>
      <c r="E435" t="s">
        <v>8221</v>
      </c>
      <c r="F435">
        <v>8</v>
      </c>
    </row>
    <row r="436" spans="1:6" x14ac:dyDescent="0.2">
      <c r="A436" t="s">
        <v>8219</v>
      </c>
      <c r="B436">
        <v>75</v>
      </c>
      <c r="E436" t="s">
        <v>8221</v>
      </c>
      <c r="F436">
        <v>3</v>
      </c>
    </row>
    <row r="437" spans="1:6" x14ac:dyDescent="0.2">
      <c r="A437" t="s">
        <v>8219</v>
      </c>
      <c r="B437">
        <v>40</v>
      </c>
      <c r="E437" t="s">
        <v>8221</v>
      </c>
      <c r="F437">
        <v>24</v>
      </c>
    </row>
    <row r="438" spans="1:6" x14ac:dyDescent="0.2">
      <c r="A438" t="s">
        <v>8219</v>
      </c>
      <c r="B438">
        <v>46</v>
      </c>
      <c r="E438" t="s">
        <v>8221</v>
      </c>
      <c r="F438">
        <v>18</v>
      </c>
    </row>
    <row r="439" spans="1:6" x14ac:dyDescent="0.2">
      <c r="A439" t="s">
        <v>8219</v>
      </c>
      <c r="B439">
        <v>62</v>
      </c>
      <c r="E439" t="s">
        <v>8221</v>
      </c>
      <c r="F439">
        <v>12</v>
      </c>
    </row>
    <row r="440" spans="1:6" x14ac:dyDescent="0.2">
      <c r="A440" t="s">
        <v>8219</v>
      </c>
      <c r="B440">
        <v>61</v>
      </c>
      <c r="E440" t="s">
        <v>8221</v>
      </c>
      <c r="F440">
        <v>123</v>
      </c>
    </row>
    <row r="441" spans="1:6" x14ac:dyDescent="0.2">
      <c r="A441" t="s">
        <v>8219</v>
      </c>
      <c r="B441">
        <v>96</v>
      </c>
      <c r="E441" t="s">
        <v>8221</v>
      </c>
      <c r="F441">
        <v>96</v>
      </c>
    </row>
    <row r="442" spans="1:6" x14ac:dyDescent="0.2">
      <c r="A442" t="s">
        <v>8219</v>
      </c>
      <c r="B442">
        <v>190</v>
      </c>
      <c r="E442" t="s">
        <v>8221</v>
      </c>
      <c r="F442">
        <v>31</v>
      </c>
    </row>
    <row r="443" spans="1:6" x14ac:dyDescent="0.2">
      <c r="A443" t="s">
        <v>8219</v>
      </c>
      <c r="B443">
        <v>94</v>
      </c>
      <c r="E443" t="s">
        <v>8221</v>
      </c>
      <c r="F443">
        <v>4</v>
      </c>
    </row>
    <row r="444" spans="1:6" x14ac:dyDescent="0.2">
      <c r="A444" t="s">
        <v>8219</v>
      </c>
      <c r="B444">
        <v>39</v>
      </c>
      <c r="E444" t="s">
        <v>8221</v>
      </c>
      <c r="F444">
        <v>3</v>
      </c>
    </row>
    <row r="445" spans="1:6" x14ac:dyDescent="0.2">
      <c r="A445" t="s">
        <v>8219</v>
      </c>
      <c r="B445">
        <v>127</v>
      </c>
      <c r="E445" t="s">
        <v>8221</v>
      </c>
      <c r="F445">
        <v>179</v>
      </c>
    </row>
    <row r="446" spans="1:6" x14ac:dyDescent="0.2">
      <c r="A446" t="s">
        <v>8219</v>
      </c>
      <c r="B446">
        <v>159</v>
      </c>
      <c r="E446" t="s">
        <v>8221</v>
      </c>
      <c r="F446">
        <v>3</v>
      </c>
    </row>
    <row r="447" spans="1:6" x14ac:dyDescent="0.2">
      <c r="A447" t="s">
        <v>8219</v>
      </c>
      <c r="B447">
        <v>177</v>
      </c>
      <c r="E447" t="s">
        <v>8221</v>
      </c>
      <c r="F447">
        <v>23</v>
      </c>
    </row>
    <row r="448" spans="1:6" x14ac:dyDescent="0.2">
      <c r="A448" t="s">
        <v>8219</v>
      </c>
      <c r="B448">
        <v>47</v>
      </c>
      <c r="E448" t="s">
        <v>8221</v>
      </c>
      <c r="F448">
        <v>23</v>
      </c>
    </row>
    <row r="449" spans="1:6" x14ac:dyDescent="0.2">
      <c r="A449" t="s">
        <v>8219</v>
      </c>
      <c r="B449">
        <v>1</v>
      </c>
      <c r="E449" t="s">
        <v>8221</v>
      </c>
      <c r="F449">
        <v>41</v>
      </c>
    </row>
    <row r="450" spans="1:6" x14ac:dyDescent="0.2">
      <c r="A450" t="s">
        <v>8219</v>
      </c>
      <c r="B450">
        <v>16</v>
      </c>
      <c r="E450" t="s">
        <v>8221</v>
      </c>
      <c r="F450">
        <v>0</v>
      </c>
    </row>
    <row r="451" spans="1:6" x14ac:dyDescent="0.2">
      <c r="A451" t="s">
        <v>8219</v>
      </c>
      <c r="B451">
        <v>115</v>
      </c>
      <c r="E451" t="s">
        <v>8221</v>
      </c>
      <c r="F451">
        <v>32</v>
      </c>
    </row>
    <row r="452" spans="1:6" x14ac:dyDescent="0.2">
      <c r="A452" t="s">
        <v>8219</v>
      </c>
      <c r="B452">
        <v>133</v>
      </c>
      <c r="E452" t="s">
        <v>8221</v>
      </c>
      <c r="F452">
        <v>2</v>
      </c>
    </row>
    <row r="453" spans="1:6" x14ac:dyDescent="0.2">
      <c r="A453" t="s">
        <v>8219</v>
      </c>
      <c r="B453">
        <v>70</v>
      </c>
      <c r="E453" t="s">
        <v>8221</v>
      </c>
      <c r="F453">
        <v>7</v>
      </c>
    </row>
    <row r="454" spans="1:6" x14ac:dyDescent="0.2">
      <c r="A454" t="s">
        <v>8219</v>
      </c>
      <c r="B454">
        <v>62</v>
      </c>
      <c r="E454" t="s">
        <v>8221</v>
      </c>
      <c r="F454">
        <v>4</v>
      </c>
    </row>
    <row r="455" spans="1:6" x14ac:dyDescent="0.2">
      <c r="A455" t="s">
        <v>8219</v>
      </c>
      <c r="B455">
        <v>10</v>
      </c>
      <c r="E455" t="s">
        <v>8221</v>
      </c>
      <c r="F455">
        <v>196</v>
      </c>
    </row>
    <row r="456" spans="1:6" x14ac:dyDescent="0.2">
      <c r="A456" t="s">
        <v>8219</v>
      </c>
      <c r="B456">
        <v>499</v>
      </c>
      <c r="E456" t="s">
        <v>8221</v>
      </c>
      <c r="F456">
        <v>11</v>
      </c>
    </row>
    <row r="457" spans="1:6" x14ac:dyDescent="0.2">
      <c r="A457" t="s">
        <v>8219</v>
      </c>
      <c r="B457">
        <v>47</v>
      </c>
      <c r="E457" t="s">
        <v>8221</v>
      </c>
      <c r="F457">
        <v>9</v>
      </c>
    </row>
    <row r="458" spans="1:6" x14ac:dyDescent="0.2">
      <c r="A458" t="s">
        <v>8219</v>
      </c>
      <c r="B458">
        <v>28</v>
      </c>
      <c r="E458" t="s">
        <v>8221</v>
      </c>
      <c r="F458">
        <v>5</v>
      </c>
    </row>
    <row r="459" spans="1:6" x14ac:dyDescent="0.2">
      <c r="A459" t="s">
        <v>8219</v>
      </c>
      <c r="B459">
        <v>24</v>
      </c>
      <c r="E459" t="s">
        <v>8221</v>
      </c>
      <c r="F459">
        <v>8</v>
      </c>
    </row>
    <row r="460" spans="1:6" x14ac:dyDescent="0.2">
      <c r="A460" t="s">
        <v>8219</v>
      </c>
      <c r="B460">
        <v>76</v>
      </c>
      <c r="E460" t="s">
        <v>8221</v>
      </c>
      <c r="F460">
        <v>229</v>
      </c>
    </row>
    <row r="461" spans="1:6" x14ac:dyDescent="0.2">
      <c r="A461" t="s">
        <v>8219</v>
      </c>
      <c r="B461">
        <v>98</v>
      </c>
      <c r="E461" t="s">
        <v>8221</v>
      </c>
      <c r="F461">
        <v>40</v>
      </c>
    </row>
    <row r="462" spans="1:6" x14ac:dyDescent="0.2">
      <c r="A462" t="s">
        <v>8219</v>
      </c>
      <c r="B462">
        <v>30</v>
      </c>
      <c r="E462" t="s">
        <v>8221</v>
      </c>
      <c r="F462">
        <v>123</v>
      </c>
    </row>
    <row r="463" spans="1:6" x14ac:dyDescent="0.2">
      <c r="A463" t="s">
        <v>8219</v>
      </c>
      <c r="B463">
        <v>478</v>
      </c>
      <c r="E463" t="s">
        <v>8221</v>
      </c>
      <c r="F463">
        <v>5</v>
      </c>
    </row>
    <row r="464" spans="1:6" x14ac:dyDescent="0.2">
      <c r="A464" t="s">
        <v>8219</v>
      </c>
      <c r="B464">
        <v>74</v>
      </c>
      <c r="E464" t="s">
        <v>8221</v>
      </c>
      <c r="F464">
        <v>148</v>
      </c>
    </row>
    <row r="465" spans="1:6" x14ac:dyDescent="0.2">
      <c r="A465" t="s">
        <v>8219</v>
      </c>
      <c r="B465">
        <v>131</v>
      </c>
      <c r="E465" t="s">
        <v>8221</v>
      </c>
      <c r="F465">
        <v>10</v>
      </c>
    </row>
    <row r="466" spans="1:6" x14ac:dyDescent="0.2">
      <c r="A466" t="s">
        <v>8219</v>
      </c>
      <c r="B466">
        <v>61</v>
      </c>
      <c r="E466" t="s">
        <v>8221</v>
      </c>
      <c r="F466">
        <v>4</v>
      </c>
    </row>
    <row r="467" spans="1:6" x14ac:dyDescent="0.2">
      <c r="A467" t="s">
        <v>8219</v>
      </c>
      <c r="B467">
        <v>1071</v>
      </c>
      <c r="E467" t="s">
        <v>8221</v>
      </c>
      <c r="F467">
        <v>21</v>
      </c>
    </row>
    <row r="468" spans="1:6" x14ac:dyDescent="0.2">
      <c r="A468" t="s">
        <v>8219</v>
      </c>
      <c r="B468">
        <v>122</v>
      </c>
      <c r="E468" t="s">
        <v>8221</v>
      </c>
      <c r="F468">
        <v>2</v>
      </c>
    </row>
    <row r="469" spans="1:6" x14ac:dyDescent="0.2">
      <c r="A469" t="s">
        <v>8219</v>
      </c>
      <c r="B469">
        <v>111</v>
      </c>
      <c r="E469" t="s">
        <v>8221</v>
      </c>
      <c r="F469">
        <v>0</v>
      </c>
    </row>
    <row r="470" spans="1:6" x14ac:dyDescent="0.2">
      <c r="A470" t="s">
        <v>8219</v>
      </c>
      <c r="B470">
        <v>255</v>
      </c>
      <c r="E470" t="s">
        <v>8221</v>
      </c>
      <c r="F470">
        <v>4</v>
      </c>
    </row>
    <row r="471" spans="1:6" x14ac:dyDescent="0.2">
      <c r="A471" t="s">
        <v>8219</v>
      </c>
      <c r="B471">
        <v>141</v>
      </c>
      <c r="E471" t="s">
        <v>8221</v>
      </c>
      <c r="F471">
        <v>1</v>
      </c>
    </row>
    <row r="472" spans="1:6" x14ac:dyDescent="0.2">
      <c r="A472" t="s">
        <v>8219</v>
      </c>
      <c r="B472">
        <v>159</v>
      </c>
      <c r="E472" t="s">
        <v>8221</v>
      </c>
      <c r="F472">
        <v>30</v>
      </c>
    </row>
    <row r="473" spans="1:6" x14ac:dyDescent="0.2">
      <c r="A473" t="s">
        <v>8219</v>
      </c>
      <c r="B473">
        <v>99</v>
      </c>
      <c r="E473" t="s">
        <v>8221</v>
      </c>
      <c r="F473">
        <v>3</v>
      </c>
    </row>
    <row r="474" spans="1:6" x14ac:dyDescent="0.2">
      <c r="A474" t="s">
        <v>8219</v>
      </c>
      <c r="B474">
        <v>96</v>
      </c>
      <c r="E474" t="s">
        <v>8221</v>
      </c>
      <c r="F474">
        <v>975</v>
      </c>
    </row>
    <row r="475" spans="1:6" x14ac:dyDescent="0.2">
      <c r="A475" t="s">
        <v>8219</v>
      </c>
      <c r="B475">
        <v>27</v>
      </c>
      <c r="E475" t="s">
        <v>8221</v>
      </c>
      <c r="F475">
        <v>167</v>
      </c>
    </row>
    <row r="476" spans="1:6" x14ac:dyDescent="0.2">
      <c r="A476" t="s">
        <v>8219</v>
      </c>
      <c r="B476">
        <v>166</v>
      </c>
      <c r="E476" t="s">
        <v>8221</v>
      </c>
      <c r="F476">
        <v>5</v>
      </c>
    </row>
    <row r="477" spans="1:6" x14ac:dyDescent="0.2">
      <c r="A477" t="s">
        <v>8219</v>
      </c>
      <c r="B477">
        <v>76</v>
      </c>
      <c r="E477" t="s">
        <v>8221</v>
      </c>
      <c r="F477">
        <v>18</v>
      </c>
    </row>
    <row r="478" spans="1:6" x14ac:dyDescent="0.2">
      <c r="A478" t="s">
        <v>8219</v>
      </c>
      <c r="B478">
        <v>211</v>
      </c>
      <c r="E478" t="s">
        <v>8221</v>
      </c>
      <c r="F478">
        <v>98</v>
      </c>
    </row>
    <row r="479" spans="1:6" x14ac:dyDescent="0.2">
      <c r="A479" t="s">
        <v>8219</v>
      </c>
      <c r="B479">
        <v>21</v>
      </c>
      <c r="E479" t="s">
        <v>8221</v>
      </c>
      <c r="F479">
        <v>4</v>
      </c>
    </row>
    <row r="480" spans="1:6" x14ac:dyDescent="0.2">
      <c r="A480" t="s">
        <v>8219</v>
      </c>
      <c r="B480">
        <v>61</v>
      </c>
      <c r="E480" t="s">
        <v>8221</v>
      </c>
      <c r="F480">
        <v>3</v>
      </c>
    </row>
    <row r="481" spans="1:6" x14ac:dyDescent="0.2">
      <c r="A481" t="s">
        <v>8219</v>
      </c>
      <c r="B481">
        <v>30</v>
      </c>
      <c r="E481" t="s">
        <v>8221</v>
      </c>
      <c r="F481">
        <v>1</v>
      </c>
    </row>
    <row r="482" spans="1:6" x14ac:dyDescent="0.2">
      <c r="A482" t="s">
        <v>8219</v>
      </c>
      <c r="B482">
        <v>375</v>
      </c>
      <c r="E482" t="s">
        <v>8221</v>
      </c>
      <c r="F482">
        <v>0</v>
      </c>
    </row>
    <row r="483" spans="1:6" x14ac:dyDescent="0.2">
      <c r="A483" t="s">
        <v>8219</v>
      </c>
      <c r="B483">
        <v>111</v>
      </c>
      <c r="E483" t="s">
        <v>8221</v>
      </c>
      <c r="F483">
        <v>9</v>
      </c>
    </row>
    <row r="484" spans="1:6" x14ac:dyDescent="0.2">
      <c r="A484" t="s">
        <v>8219</v>
      </c>
      <c r="B484">
        <v>123</v>
      </c>
      <c r="E484" t="s">
        <v>8221</v>
      </c>
      <c r="F484">
        <v>2</v>
      </c>
    </row>
    <row r="485" spans="1:6" x14ac:dyDescent="0.2">
      <c r="A485" t="s">
        <v>8219</v>
      </c>
      <c r="B485">
        <v>70</v>
      </c>
      <c r="E485" t="s">
        <v>8221</v>
      </c>
      <c r="F485">
        <v>0</v>
      </c>
    </row>
    <row r="486" spans="1:6" x14ac:dyDescent="0.2">
      <c r="A486" t="s">
        <v>8219</v>
      </c>
      <c r="B486">
        <v>85</v>
      </c>
      <c r="E486" t="s">
        <v>8221</v>
      </c>
      <c r="F486">
        <v>147</v>
      </c>
    </row>
    <row r="487" spans="1:6" x14ac:dyDescent="0.2">
      <c r="A487" t="s">
        <v>8219</v>
      </c>
      <c r="B487">
        <v>86</v>
      </c>
      <c r="E487" t="s">
        <v>8221</v>
      </c>
      <c r="F487">
        <v>49</v>
      </c>
    </row>
    <row r="488" spans="1:6" x14ac:dyDescent="0.2">
      <c r="A488" t="s">
        <v>8219</v>
      </c>
      <c r="B488">
        <v>13</v>
      </c>
      <c r="E488" t="s">
        <v>8221</v>
      </c>
      <c r="F488">
        <v>1</v>
      </c>
    </row>
    <row r="489" spans="1:6" x14ac:dyDescent="0.2">
      <c r="A489" t="s">
        <v>8219</v>
      </c>
      <c r="B489">
        <v>33</v>
      </c>
      <c r="E489" t="s">
        <v>8221</v>
      </c>
      <c r="F489">
        <v>2</v>
      </c>
    </row>
    <row r="490" spans="1:6" x14ac:dyDescent="0.2">
      <c r="A490" t="s">
        <v>8219</v>
      </c>
      <c r="B490">
        <v>15</v>
      </c>
      <c r="E490" t="s">
        <v>8221</v>
      </c>
      <c r="F490">
        <v>7</v>
      </c>
    </row>
    <row r="491" spans="1:6" x14ac:dyDescent="0.2">
      <c r="A491" t="s">
        <v>8219</v>
      </c>
      <c r="B491">
        <v>273</v>
      </c>
      <c r="E491" t="s">
        <v>8221</v>
      </c>
      <c r="F491">
        <v>4</v>
      </c>
    </row>
    <row r="492" spans="1:6" x14ac:dyDescent="0.2">
      <c r="A492" t="s">
        <v>8219</v>
      </c>
      <c r="B492">
        <v>714</v>
      </c>
      <c r="E492" t="s">
        <v>8221</v>
      </c>
      <c r="F492">
        <v>27</v>
      </c>
    </row>
    <row r="493" spans="1:6" x14ac:dyDescent="0.2">
      <c r="A493" t="s">
        <v>8219</v>
      </c>
      <c r="B493">
        <v>170</v>
      </c>
      <c r="E493" t="s">
        <v>8221</v>
      </c>
      <c r="F493">
        <v>94</v>
      </c>
    </row>
    <row r="494" spans="1:6" x14ac:dyDescent="0.2">
      <c r="A494" t="s">
        <v>8219</v>
      </c>
      <c r="B494">
        <v>512</v>
      </c>
      <c r="E494" t="s">
        <v>8221</v>
      </c>
      <c r="F494">
        <v>29</v>
      </c>
    </row>
    <row r="495" spans="1:6" x14ac:dyDescent="0.2">
      <c r="A495" t="s">
        <v>8219</v>
      </c>
      <c r="B495">
        <v>314</v>
      </c>
      <c r="E495" t="s">
        <v>8221</v>
      </c>
      <c r="F495">
        <v>7</v>
      </c>
    </row>
    <row r="496" spans="1:6" x14ac:dyDescent="0.2">
      <c r="A496" t="s">
        <v>8219</v>
      </c>
      <c r="B496">
        <v>167</v>
      </c>
      <c r="E496" t="s">
        <v>8221</v>
      </c>
      <c r="F496">
        <v>22</v>
      </c>
    </row>
    <row r="497" spans="1:6" x14ac:dyDescent="0.2">
      <c r="A497" t="s">
        <v>8219</v>
      </c>
      <c r="B497">
        <v>9</v>
      </c>
      <c r="E497" t="s">
        <v>8221</v>
      </c>
      <c r="F497">
        <v>1</v>
      </c>
    </row>
    <row r="498" spans="1:6" x14ac:dyDescent="0.2">
      <c r="A498" t="s">
        <v>8219</v>
      </c>
      <c r="B498">
        <v>103</v>
      </c>
      <c r="E498" t="s">
        <v>8221</v>
      </c>
      <c r="F498">
        <v>10</v>
      </c>
    </row>
    <row r="499" spans="1:6" x14ac:dyDescent="0.2">
      <c r="A499" t="s">
        <v>8219</v>
      </c>
      <c r="B499">
        <v>111</v>
      </c>
      <c r="E499" t="s">
        <v>8221</v>
      </c>
      <c r="F499">
        <v>6</v>
      </c>
    </row>
    <row r="500" spans="1:6" x14ac:dyDescent="0.2">
      <c r="A500" t="s">
        <v>8219</v>
      </c>
      <c r="B500">
        <v>271</v>
      </c>
      <c r="E500" t="s">
        <v>8221</v>
      </c>
      <c r="F500">
        <v>24</v>
      </c>
    </row>
    <row r="501" spans="1:6" x14ac:dyDescent="0.2">
      <c r="A501" t="s">
        <v>8219</v>
      </c>
      <c r="B501">
        <v>101</v>
      </c>
      <c r="E501" t="s">
        <v>8221</v>
      </c>
      <c r="F501">
        <v>15</v>
      </c>
    </row>
    <row r="502" spans="1:6" x14ac:dyDescent="0.2">
      <c r="A502" t="s">
        <v>8219</v>
      </c>
      <c r="B502">
        <v>57</v>
      </c>
      <c r="E502" t="s">
        <v>8221</v>
      </c>
      <c r="F502">
        <v>37</v>
      </c>
    </row>
    <row r="503" spans="1:6" x14ac:dyDescent="0.2">
      <c r="A503" t="s">
        <v>8219</v>
      </c>
      <c r="B503">
        <v>62</v>
      </c>
      <c r="E503" t="s">
        <v>8221</v>
      </c>
      <c r="F503">
        <v>20</v>
      </c>
    </row>
    <row r="504" spans="1:6" x14ac:dyDescent="0.2">
      <c r="A504" t="s">
        <v>8219</v>
      </c>
      <c r="B504">
        <v>32</v>
      </c>
      <c r="E504" t="s">
        <v>8221</v>
      </c>
      <c r="F504">
        <v>7</v>
      </c>
    </row>
    <row r="505" spans="1:6" x14ac:dyDescent="0.2">
      <c r="A505" t="s">
        <v>8219</v>
      </c>
      <c r="B505">
        <v>141</v>
      </c>
      <c r="E505" t="s">
        <v>8221</v>
      </c>
      <c r="F505">
        <v>0</v>
      </c>
    </row>
    <row r="506" spans="1:6" x14ac:dyDescent="0.2">
      <c r="A506" t="s">
        <v>8219</v>
      </c>
      <c r="B506">
        <v>75</v>
      </c>
      <c r="E506" t="s">
        <v>8221</v>
      </c>
      <c r="F506">
        <v>21</v>
      </c>
    </row>
    <row r="507" spans="1:6" x14ac:dyDescent="0.2">
      <c r="A507" t="s">
        <v>8219</v>
      </c>
      <c r="B507">
        <v>46</v>
      </c>
      <c r="E507" t="s">
        <v>8221</v>
      </c>
      <c r="F507">
        <v>3</v>
      </c>
    </row>
    <row r="508" spans="1:6" x14ac:dyDescent="0.2">
      <c r="A508" t="s">
        <v>8219</v>
      </c>
      <c r="B508">
        <v>103</v>
      </c>
      <c r="E508" t="s">
        <v>8221</v>
      </c>
      <c r="F508">
        <v>11</v>
      </c>
    </row>
    <row r="509" spans="1:6" x14ac:dyDescent="0.2">
      <c r="A509" t="s">
        <v>8219</v>
      </c>
      <c r="B509">
        <v>6</v>
      </c>
      <c r="E509" t="s">
        <v>8221</v>
      </c>
      <c r="F509">
        <v>1</v>
      </c>
    </row>
    <row r="510" spans="1:6" x14ac:dyDescent="0.2">
      <c r="A510" t="s">
        <v>8219</v>
      </c>
      <c r="B510">
        <v>83</v>
      </c>
      <c r="E510" t="s">
        <v>8221</v>
      </c>
      <c r="F510">
        <v>312</v>
      </c>
    </row>
    <row r="511" spans="1:6" x14ac:dyDescent="0.2">
      <c r="A511" t="s">
        <v>8219</v>
      </c>
      <c r="B511">
        <v>108</v>
      </c>
      <c r="E511" t="s">
        <v>8221</v>
      </c>
      <c r="F511">
        <v>1</v>
      </c>
    </row>
    <row r="512" spans="1:6" x14ac:dyDescent="0.2">
      <c r="A512" t="s">
        <v>8219</v>
      </c>
      <c r="B512">
        <v>25</v>
      </c>
      <c r="E512" t="s">
        <v>8221</v>
      </c>
      <c r="F512">
        <v>3</v>
      </c>
    </row>
    <row r="513" spans="1:6" x14ac:dyDescent="0.2">
      <c r="A513" t="s">
        <v>8219</v>
      </c>
      <c r="B513">
        <v>549</v>
      </c>
      <c r="E513" t="s">
        <v>8221</v>
      </c>
      <c r="F513">
        <v>4</v>
      </c>
    </row>
    <row r="514" spans="1:6" x14ac:dyDescent="0.2">
      <c r="A514" t="s">
        <v>8219</v>
      </c>
      <c r="B514">
        <v>222</v>
      </c>
      <c r="E514" t="s">
        <v>8221</v>
      </c>
      <c r="F514">
        <v>10</v>
      </c>
    </row>
    <row r="515" spans="1:6" x14ac:dyDescent="0.2">
      <c r="A515" t="s">
        <v>8219</v>
      </c>
      <c r="B515">
        <v>183</v>
      </c>
      <c r="E515" t="s">
        <v>8221</v>
      </c>
      <c r="F515">
        <v>8</v>
      </c>
    </row>
    <row r="516" spans="1:6" x14ac:dyDescent="0.2">
      <c r="A516" t="s">
        <v>8219</v>
      </c>
      <c r="B516">
        <v>89</v>
      </c>
      <c r="E516" t="s">
        <v>8221</v>
      </c>
      <c r="F516">
        <v>3</v>
      </c>
    </row>
    <row r="517" spans="1:6" x14ac:dyDescent="0.2">
      <c r="A517" t="s">
        <v>8219</v>
      </c>
      <c r="B517">
        <v>253</v>
      </c>
      <c r="E517" t="s">
        <v>8221</v>
      </c>
      <c r="F517">
        <v>1</v>
      </c>
    </row>
    <row r="518" spans="1:6" x14ac:dyDescent="0.2">
      <c r="A518" t="s">
        <v>8219</v>
      </c>
      <c r="B518">
        <v>140</v>
      </c>
      <c r="E518" t="s">
        <v>8221</v>
      </c>
      <c r="F518">
        <v>0</v>
      </c>
    </row>
    <row r="519" spans="1:6" x14ac:dyDescent="0.2">
      <c r="A519" t="s">
        <v>8219</v>
      </c>
      <c r="B519">
        <v>103</v>
      </c>
      <c r="E519" t="s">
        <v>8221</v>
      </c>
      <c r="F519">
        <v>5</v>
      </c>
    </row>
    <row r="520" spans="1:6" x14ac:dyDescent="0.2">
      <c r="A520" t="s">
        <v>8219</v>
      </c>
      <c r="B520">
        <v>138</v>
      </c>
      <c r="E520" t="s">
        <v>8221</v>
      </c>
      <c r="F520">
        <v>0</v>
      </c>
    </row>
    <row r="521" spans="1:6" x14ac:dyDescent="0.2">
      <c r="A521" t="s">
        <v>8219</v>
      </c>
      <c r="B521">
        <v>191</v>
      </c>
      <c r="E521" t="s">
        <v>8221</v>
      </c>
      <c r="F521">
        <v>3</v>
      </c>
    </row>
    <row r="522" spans="1:6" x14ac:dyDescent="0.2">
      <c r="A522" t="s">
        <v>8219</v>
      </c>
      <c r="B522">
        <v>45</v>
      </c>
      <c r="E522" t="s">
        <v>8221</v>
      </c>
      <c r="F522">
        <v>7</v>
      </c>
    </row>
    <row r="523" spans="1:6" x14ac:dyDescent="0.2">
      <c r="A523" t="s">
        <v>8219</v>
      </c>
      <c r="B523">
        <v>17</v>
      </c>
      <c r="E523" t="s">
        <v>8221</v>
      </c>
      <c r="F523">
        <v>0</v>
      </c>
    </row>
    <row r="524" spans="1:6" x14ac:dyDescent="0.2">
      <c r="A524" t="s">
        <v>8219</v>
      </c>
      <c r="B524">
        <v>31</v>
      </c>
      <c r="E524" t="s">
        <v>8221</v>
      </c>
      <c r="F524">
        <v>2</v>
      </c>
    </row>
    <row r="525" spans="1:6" x14ac:dyDescent="0.2">
      <c r="A525" t="s">
        <v>8219</v>
      </c>
      <c r="B525">
        <v>50</v>
      </c>
      <c r="E525" t="s">
        <v>8221</v>
      </c>
      <c r="F525">
        <v>23</v>
      </c>
    </row>
    <row r="526" spans="1:6" x14ac:dyDescent="0.2">
      <c r="A526" t="s">
        <v>8219</v>
      </c>
      <c r="B526">
        <v>59</v>
      </c>
      <c r="E526" t="s">
        <v>8221</v>
      </c>
      <c r="F526">
        <v>1</v>
      </c>
    </row>
    <row r="527" spans="1:6" x14ac:dyDescent="0.2">
      <c r="A527" t="s">
        <v>8219</v>
      </c>
      <c r="B527">
        <v>81</v>
      </c>
      <c r="E527" t="s">
        <v>8221</v>
      </c>
      <c r="F527">
        <v>2</v>
      </c>
    </row>
    <row r="528" spans="1:6" x14ac:dyDescent="0.2">
      <c r="A528" t="s">
        <v>8219</v>
      </c>
      <c r="B528">
        <v>508</v>
      </c>
      <c r="E528" t="s">
        <v>8221</v>
      </c>
      <c r="F528">
        <v>3</v>
      </c>
    </row>
    <row r="529" spans="1:6" x14ac:dyDescent="0.2">
      <c r="A529" t="s">
        <v>8219</v>
      </c>
      <c r="B529">
        <v>74</v>
      </c>
      <c r="E529" t="s">
        <v>8221</v>
      </c>
      <c r="F529">
        <v>0</v>
      </c>
    </row>
    <row r="530" spans="1:6" x14ac:dyDescent="0.2">
      <c r="A530" t="s">
        <v>8219</v>
      </c>
      <c r="B530">
        <v>141</v>
      </c>
      <c r="E530" t="s">
        <v>8221</v>
      </c>
      <c r="F530">
        <v>13</v>
      </c>
    </row>
    <row r="531" spans="1:6" x14ac:dyDescent="0.2">
      <c r="A531" t="s">
        <v>8219</v>
      </c>
      <c r="B531">
        <v>711</v>
      </c>
      <c r="E531" t="s">
        <v>8221</v>
      </c>
      <c r="F531">
        <v>1</v>
      </c>
    </row>
    <row r="532" spans="1:6" x14ac:dyDescent="0.2">
      <c r="A532" t="s">
        <v>8219</v>
      </c>
      <c r="B532">
        <v>141</v>
      </c>
      <c r="E532" t="s">
        <v>8221</v>
      </c>
      <c r="F532">
        <v>1</v>
      </c>
    </row>
    <row r="533" spans="1:6" x14ac:dyDescent="0.2">
      <c r="A533" t="s">
        <v>8219</v>
      </c>
      <c r="B533">
        <v>109</v>
      </c>
      <c r="E533" t="s">
        <v>8221</v>
      </c>
      <c r="F533">
        <v>1</v>
      </c>
    </row>
    <row r="534" spans="1:6" x14ac:dyDescent="0.2">
      <c r="A534" t="s">
        <v>8219</v>
      </c>
      <c r="B534">
        <v>361</v>
      </c>
      <c r="E534" t="s">
        <v>8221</v>
      </c>
      <c r="F534">
        <v>6</v>
      </c>
    </row>
    <row r="535" spans="1:6" x14ac:dyDescent="0.2">
      <c r="A535" t="s">
        <v>8219</v>
      </c>
      <c r="B535">
        <v>176</v>
      </c>
      <c r="E535" t="s">
        <v>8221</v>
      </c>
      <c r="F535">
        <v>39</v>
      </c>
    </row>
    <row r="536" spans="1:6" x14ac:dyDescent="0.2">
      <c r="A536" t="s">
        <v>8219</v>
      </c>
      <c r="B536">
        <v>670</v>
      </c>
      <c r="E536" t="s">
        <v>8221</v>
      </c>
      <c r="F536">
        <v>4</v>
      </c>
    </row>
    <row r="537" spans="1:6" x14ac:dyDescent="0.2">
      <c r="A537" t="s">
        <v>8219</v>
      </c>
      <c r="B537">
        <v>96</v>
      </c>
      <c r="E537" t="s">
        <v>8221</v>
      </c>
      <c r="F537">
        <v>1</v>
      </c>
    </row>
    <row r="538" spans="1:6" x14ac:dyDescent="0.2">
      <c r="A538" t="s">
        <v>8219</v>
      </c>
      <c r="B538">
        <v>74</v>
      </c>
      <c r="E538" t="s">
        <v>8221</v>
      </c>
      <c r="F538">
        <v>0</v>
      </c>
    </row>
    <row r="539" spans="1:6" x14ac:dyDescent="0.2">
      <c r="A539" t="s">
        <v>8219</v>
      </c>
      <c r="B539">
        <v>52</v>
      </c>
      <c r="E539" t="s">
        <v>8221</v>
      </c>
      <c r="F539">
        <v>0</v>
      </c>
    </row>
    <row r="540" spans="1:6" x14ac:dyDescent="0.2">
      <c r="A540" t="s">
        <v>8219</v>
      </c>
      <c r="B540">
        <v>105</v>
      </c>
      <c r="E540" t="s">
        <v>8221</v>
      </c>
      <c r="F540">
        <v>0</v>
      </c>
    </row>
    <row r="541" spans="1:6" x14ac:dyDescent="0.2">
      <c r="A541" t="s">
        <v>8219</v>
      </c>
      <c r="B541">
        <v>41</v>
      </c>
      <c r="E541" t="s">
        <v>8221</v>
      </c>
      <c r="F541">
        <v>8</v>
      </c>
    </row>
    <row r="542" spans="1:6" x14ac:dyDescent="0.2">
      <c r="A542" t="s">
        <v>8219</v>
      </c>
      <c r="B542">
        <v>34</v>
      </c>
      <c r="E542" t="s">
        <v>8221</v>
      </c>
      <c r="F542">
        <v>0</v>
      </c>
    </row>
    <row r="543" spans="1:6" x14ac:dyDescent="0.2">
      <c r="A543" t="s">
        <v>8219</v>
      </c>
      <c r="B543">
        <v>66</v>
      </c>
      <c r="E543" t="s">
        <v>8221</v>
      </c>
      <c r="F543">
        <v>1</v>
      </c>
    </row>
    <row r="544" spans="1:6" x14ac:dyDescent="0.2">
      <c r="A544" t="s">
        <v>8219</v>
      </c>
      <c r="B544">
        <v>50</v>
      </c>
      <c r="E544" t="s">
        <v>8221</v>
      </c>
      <c r="F544">
        <v>12</v>
      </c>
    </row>
    <row r="545" spans="1:6" x14ac:dyDescent="0.2">
      <c r="A545" t="s">
        <v>8219</v>
      </c>
      <c r="B545">
        <v>159</v>
      </c>
      <c r="E545" t="s">
        <v>8221</v>
      </c>
      <c r="F545">
        <v>0</v>
      </c>
    </row>
    <row r="546" spans="1:6" x14ac:dyDescent="0.2">
      <c r="A546" t="s">
        <v>8219</v>
      </c>
      <c r="B546">
        <v>182</v>
      </c>
      <c r="E546" t="s">
        <v>8221</v>
      </c>
      <c r="F546">
        <v>3</v>
      </c>
    </row>
    <row r="547" spans="1:6" x14ac:dyDescent="0.2">
      <c r="A547" t="s">
        <v>8219</v>
      </c>
      <c r="B547">
        <v>206</v>
      </c>
      <c r="E547" t="s">
        <v>8221</v>
      </c>
      <c r="F547">
        <v>2</v>
      </c>
    </row>
    <row r="548" spans="1:6" x14ac:dyDescent="0.2">
      <c r="A548" t="s">
        <v>8219</v>
      </c>
      <c r="B548">
        <v>169</v>
      </c>
      <c r="E548" t="s">
        <v>8221</v>
      </c>
      <c r="F548">
        <v>6</v>
      </c>
    </row>
    <row r="549" spans="1:6" x14ac:dyDescent="0.2">
      <c r="A549" t="s">
        <v>8219</v>
      </c>
      <c r="B549">
        <v>31</v>
      </c>
      <c r="E549" t="s">
        <v>8221</v>
      </c>
      <c r="F549">
        <v>0</v>
      </c>
    </row>
    <row r="550" spans="1:6" x14ac:dyDescent="0.2">
      <c r="A550" t="s">
        <v>8219</v>
      </c>
      <c r="B550">
        <v>28</v>
      </c>
      <c r="E550" t="s">
        <v>8221</v>
      </c>
      <c r="F550">
        <v>15</v>
      </c>
    </row>
    <row r="551" spans="1:6" x14ac:dyDescent="0.2">
      <c r="A551" t="s">
        <v>8219</v>
      </c>
      <c r="B551">
        <v>54</v>
      </c>
      <c r="E551" t="s">
        <v>8221</v>
      </c>
      <c r="F551">
        <v>1</v>
      </c>
    </row>
    <row r="552" spans="1:6" x14ac:dyDescent="0.2">
      <c r="A552" t="s">
        <v>8219</v>
      </c>
      <c r="B552">
        <v>467</v>
      </c>
      <c r="E552" t="s">
        <v>8221</v>
      </c>
      <c r="F552">
        <v>3</v>
      </c>
    </row>
    <row r="553" spans="1:6" x14ac:dyDescent="0.2">
      <c r="A553" t="s">
        <v>8219</v>
      </c>
      <c r="B553">
        <v>389</v>
      </c>
      <c r="E553" t="s">
        <v>8221</v>
      </c>
      <c r="F553">
        <v>8</v>
      </c>
    </row>
    <row r="554" spans="1:6" x14ac:dyDescent="0.2">
      <c r="A554" t="s">
        <v>8219</v>
      </c>
      <c r="B554">
        <v>68</v>
      </c>
      <c r="E554" t="s">
        <v>8221</v>
      </c>
      <c r="F554">
        <v>0</v>
      </c>
    </row>
    <row r="555" spans="1:6" x14ac:dyDescent="0.2">
      <c r="A555" t="s">
        <v>8219</v>
      </c>
      <c r="B555">
        <v>413</v>
      </c>
      <c r="E555" t="s">
        <v>8221</v>
      </c>
      <c r="F555">
        <v>3</v>
      </c>
    </row>
    <row r="556" spans="1:6" x14ac:dyDescent="0.2">
      <c r="A556" t="s">
        <v>8219</v>
      </c>
      <c r="B556">
        <v>190</v>
      </c>
      <c r="E556" t="s">
        <v>8221</v>
      </c>
      <c r="F556">
        <v>3</v>
      </c>
    </row>
    <row r="557" spans="1:6" x14ac:dyDescent="0.2">
      <c r="A557" t="s">
        <v>8219</v>
      </c>
      <c r="B557">
        <v>189</v>
      </c>
      <c r="E557" t="s">
        <v>8221</v>
      </c>
      <c r="F557">
        <v>0</v>
      </c>
    </row>
    <row r="558" spans="1:6" x14ac:dyDescent="0.2">
      <c r="A558" t="s">
        <v>8219</v>
      </c>
      <c r="B558">
        <v>130</v>
      </c>
      <c r="E558" t="s">
        <v>8221</v>
      </c>
      <c r="F558">
        <v>19</v>
      </c>
    </row>
    <row r="559" spans="1:6" x14ac:dyDescent="0.2">
      <c r="A559" t="s">
        <v>8219</v>
      </c>
      <c r="B559">
        <v>74</v>
      </c>
      <c r="E559" t="s">
        <v>8221</v>
      </c>
      <c r="F559">
        <v>0</v>
      </c>
    </row>
    <row r="560" spans="1:6" x14ac:dyDescent="0.2">
      <c r="A560" t="s">
        <v>8219</v>
      </c>
      <c r="B560">
        <v>274</v>
      </c>
      <c r="E560" t="s">
        <v>8221</v>
      </c>
      <c r="F560">
        <v>2</v>
      </c>
    </row>
    <row r="561" spans="1:6" x14ac:dyDescent="0.2">
      <c r="A561" t="s">
        <v>8219</v>
      </c>
      <c r="B561">
        <v>22</v>
      </c>
      <c r="E561" t="s">
        <v>8221</v>
      </c>
      <c r="F561">
        <v>0</v>
      </c>
    </row>
    <row r="562" spans="1:6" x14ac:dyDescent="0.2">
      <c r="A562" t="s">
        <v>8219</v>
      </c>
      <c r="B562">
        <v>31</v>
      </c>
      <c r="E562" t="s">
        <v>8221</v>
      </c>
      <c r="F562">
        <v>0</v>
      </c>
    </row>
    <row r="563" spans="1:6" x14ac:dyDescent="0.2">
      <c r="A563" t="s">
        <v>8219</v>
      </c>
      <c r="B563">
        <v>63</v>
      </c>
      <c r="E563" t="s">
        <v>8221</v>
      </c>
      <c r="F563">
        <v>25</v>
      </c>
    </row>
    <row r="564" spans="1:6" x14ac:dyDescent="0.2">
      <c r="A564" t="s">
        <v>8219</v>
      </c>
      <c r="B564">
        <v>20</v>
      </c>
      <c r="E564" t="s">
        <v>8221</v>
      </c>
      <c r="F564">
        <v>8</v>
      </c>
    </row>
    <row r="565" spans="1:6" x14ac:dyDescent="0.2">
      <c r="A565" t="s">
        <v>8219</v>
      </c>
      <c r="B565">
        <v>25</v>
      </c>
      <c r="E565" t="s">
        <v>8221</v>
      </c>
      <c r="F565">
        <v>16</v>
      </c>
    </row>
    <row r="566" spans="1:6" x14ac:dyDescent="0.2">
      <c r="A566" t="s">
        <v>8219</v>
      </c>
      <c r="B566">
        <v>61</v>
      </c>
      <c r="E566" t="s">
        <v>8221</v>
      </c>
      <c r="F566">
        <v>3</v>
      </c>
    </row>
    <row r="567" spans="1:6" x14ac:dyDescent="0.2">
      <c r="A567" t="s">
        <v>8219</v>
      </c>
      <c r="B567">
        <v>52</v>
      </c>
      <c r="E567" t="s">
        <v>8221</v>
      </c>
      <c r="F567">
        <v>3</v>
      </c>
    </row>
    <row r="568" spans="1:6" x14ac:dyDescent="0.2">
      <c r="A568" t="s">
        <v>8219</v>
      </c>
      <c r="B568">
        <v>86</v>
      </c>
      <c r="E568" t="s">
        <v>8221</v>
      </c>
      <c r="F568">
        <v>2</v>
      </c>
    </row>
    <row r="569" spans="1:6" x14ac:dyDescent="0.2">
      <c r="A569" t="s">
        <v>8219</v>
      </c>
      <c r="B569">
        <v>42</v>
      </c>
      <c r="E569" t="s">
        <v>8221</v>
      </c>
      <c r="F569">
        <v>1</v>
      </c>
    </row>
    <row r="570" spans="1:6" x14ac:dyDescent="0.2">
      <c r="A570" t="s">
        <v>8219</v>
      </c>
      <c r="B570">
        <v>52</v>
      </c>
      <c r="E570" t="s">
        <v>8221</v>
      </c>
      <c r="F570">
        <v>0</v>
      </c>
    </row>
    <row r="571" spans="1:6" x14ac:dyDescent="0.2">
      <c r="A571" t="s">
        <v>8219</v>
      </c>
      <c r="B571">
        <v>120</v>
      </c>
      <c r="E571" t="s">
        <v>8221</v>
      </c>
      <c r="F571">
        <v>1</v>
      </c>
    </row>
    <row r="572" spans="1:6" x14ac:dyDescent="0.2">
      <c r="A572" t="s">
        <v>8219</v>
      </c>
      <c r="B572">
        <v>22</v>
      </c>
      <c r="E572" t="s">
        <v>8221</v>
      </c>
      <c r="F572">
        <v>19</v>
      </c>
    </row>
    <row r="573" spans="1:6" x14ac:dyDescent="0.2">
      <c r="A573" t="s">
        <v>8219</v>
      </c>
      <c r="B573">
        <v>64</v>
      </c>
      <c r="E573" t="s">
        <v>8221</v>
      </c>
      <c r="F573">
        <v>9</v>
      </c>
    </row>
    <row r="574" spans="1:6" x14ac:dyDescent="0.2">
      <c r="A574" t="s">
        <v>8219</v>
      </c>
      <c r="B574">
        <v>23</v>
      </c>
      <c r="E574" t="s">
        <v>8221</v>
      </c>
      <c r="F574">
        <v>1</v>
      </c>
    </row>
    <row r="575" spans="1:6" x14ac:dyDescent="0.2">
      <c r="A575" t="s">
        <v>8219</v>
      </c>
      <c r="B575">
        <v>238</v>
      </c>
      <c r="E575" t="s">
        <v>8221</v>
      </c>
      <c r="F575">
        <v>0</v>
      </c>
    </row>
    <row r="576" spans="1:6" x14ac:dyDescent="0.2">
      <c r="A576" t="s">
        <v>8219</v>
      </c>
      <c r="B576">
        <v>33</v>
      </c>
      <c r="E576" t="s">
        <v>8221</v>
      </c>
      <c r="F576">
        <v>1</v>
      </c>
    </row>
    <row r="577" spans="1:6" x14ac:dyDescent="0.2">
      <c r="A577" t="s">
        <v>8219</v>
      </c>
      <c r="B577">
        <v>32</v>
      </c>
      <c r="E577" t="s">
        <v>8221</v>
      </c>
      <c r="F577">
        <v>5</v>
      </c>
    </row>
    <row r="578" spans="1:6" x14ac:dyDescent="0.2">
      <c r="A578" t="s">
        <v>8219</v>
      </c>
      <c r="B578">
        <v>24</v>
      </c>
      <c r="E578" t="s">
        <v>8221</v>
      </c>
      <c r="F578">
        <v>85</v>
      </c>
    </row>
    <row r="579" spans="1:6" x14ac:dyDescent="0.2">
      <c r="A579" t="s">
        <v>8219</v>
      </c>
      <c r="B579">
        <v>29</v>
      </c>
      <c r="E579" t="s">
        <v>8221</v>
      </c>
      <c r="F579">
        <v>3</v>
      </c>
    </row>
    <row r="580" spans="1:6" x14ac:dyDescent="0.2">
      <c r="A580" t="s">
        <v>8219</v>
      </c>
      <c r="B580">
        <v>50</v>
      </c>
      <c r="E580" t="s">
        <v>8221</v>
      </c>
      <c r="F580">
        <v>4</v>
      </c>
    </row>
    <row r="581" spans="1:6" x14ac:dyDescent="0.2">
      <c r="A581" t="s">
        <v>8219</v>
      </c>
      <c r="B581">
        <v>108</v>
      </c>
      <c r="E581" t="s">
        <v>8221</v>
      </c>
      <c r="F581">
        <v>3</v>
      </c>
    </row>
    <row r="582" spans="1:6" x14ac:dyDescent="0.2">
      <c r="A582" t="s">
        <v>8219</v>
      </c>
      <c r="B582">
        <v>139</v>
      </c>
      <c r="E582" t="s">
        <v>8221</v>
      </c>
      <c r="F582">
        <v>5</v>
      </c>
    </row>
    <row r="583" spans="1:6" x14ac:dyDescent="0.2">
      <c r="A583" t="s">
        <v>8219</v>
      </c>
      <c r="B583">
        <v>7</v>
      </c>
      <c r="E583" t="s">
        <v>8221</v>
      </c>
      <c r="F583">
        <v>17</v>
      </c>
    </row>
    <row r="584" spans="1:6" x14ac:dyDescent="0.2">
      <c r="A584" t="s">
        <v>8219</v>
      </c>
      <c r="B584">
        <v>149</v>
      </c>
      <c r="E584" t="s">
        <v>8221</v>
      </c>
      <c r="F584">
        <v>3</v>
      </c>
    </row>
    <row r="585" spans="1:6" x14ac:dyDescent="0.2">
      <c r="A585" t="s">
        <v>8219</v>
      </c>
      <c r="B585">
        <v>31</v>
      </c>
      <c r="E585" t="s">
        <v>8221</v>
      </c>
      <c r="F585">
        <v>2</v>
      </c>
    </row>
    <row r="586" spans="1:6" x14ac:dyDescent="0.2">
      <c r="A586" t="s">
        <v>8219</v>
      </c>
      <c r="B586">
        <v>26</v>
      </c>
      <c r="E586" t="s">
        <v>8221</v>
      </c>
      <c r="F586">
        <v>6</v>
      </c>
    </row>
    <row r="587" spans="1:6" x14ac:dyDescent="0.2">
      <c r="A587" t="s">
        <v>8219</v>
      </c>
      <c r="B587">
        <v>172</v>
      </c>
      <c r="E587" t="s">
        <v>8221</v>
      </c>
      <c r="F587">
        <v>0</v>
      </c>
    </row>
    <row r="588" spans="1:6" x14ac:dyDescent="0.2">
      <c r="A588" t="s">
        <v>8219</v>
      </c>
      <c r="B588">
        <v>78</v>
      </c>
      <c r="E588" t="s">
        <v>8221</v>
      </c>
      <c r="F588">
        <v>1</v>
      </c>
    </row>
    <row r="589" spans="1:6" x14ac:dyDescent="0.2">
      <c r="A589" t="s">
        <v>8219</v>
      </c>
      <c r="B589">
        <v>120</v>
      </c>
      <c r="E589" t="s">
        <v>8221</v>
      </c>
      <c r="F589">
        <v>3</v>
      </c>
    </row>
    <row r="590" spans="1:6" x14ac:dyDescent="0.2">
      <c r="A590" t="s">
        <v>8219</v>
      </c>
      <c r="B590">
        <v>227</v>
      </c>
      <c r="E590" t="s">
        <v>8221</v>
      </c>
      <c r="F590">
        <v>13</v>
      </c>
    </row>
    <row r="591" spans="1:6" x14ac:dyDescent="0.2">
      <c r="A591" t="s">
        <v>8219</v>
      </c>
      <c r="B591">
        <v>42</v>
      </c>
      <c r="E591" t="s">
        <v>8221</v>
      </c>
      <c r="F591">
        <v>1</v>
      </c>
    </row>
    <row r="592" spans="1:6" x14ac:dyDescent="0.2">
      <c r="A592" t="s">
        <v>8219</v>
      </c>
      <c r="B592">
        <v>64</v>
      </c>
      <c r="E592" t="s">
        <v>8221</v>
      </c>
      <c r="F592">
        <v>1</v>
      </c>
    </row>
    <row r="593" spans="1:6" x14ac:dyDescent="0.2">
      <c r="A593" t="s">
        <v>8219</v>
      </c>
      <c r="B593">
        <v>121</v>
      </c>
      <c r="E593" t="s">
        <v>8221</v>
      </c>
      <c r="F593">
        <v>9</v>
      </c>
    </row>
    <row r="594" spans="1:6" x14ac:dyDescent="0.2">
      <c r="A594" t="s">
        <v>8219</v>
      </c>
      <c r="B594">
        <v>87</v>
      </c>
      <c r="E594" t="s">
        <v>8221</v>
      </c>
      <c r="F594">
        <v>0</v>
      </c>
    </row>
    <row r="595" spans="1:6" x14ac:dyDescent="0.2">
      <c r="A595" t="s">
        <v>8219</v>
      </c>
      <c r="B595">
        <v>65</v>
      </c>
      <c r="E595" t="s">
        <v>8221</v>
      </c>
      <c r="F595">
        <v>2</v>
      </c>
    </row>
    <row r="596" spans="1:6" x14ac:dyDescent="0.2">
      <c r="A596" t="s">
        <v>8219</v>
      </c>
      <c r="B596">
        <v>49</v>
      </c>
      <c r="E596" t="s">
        <v>8221</v>
      </c>
      <c r="F596">
        <v>1</v>
      </c>
    </row>
    <row r="597" spans="1:6" x14ac:dyDescent="0.2">
      <c r="A597" t="s">
        <v>8219</v>
      </c>
      <c r="B597">
        <v>19</v>
      </c>
      <c r="E597" t="s">
        <v>8221</v>
      </c>
      <c r="F597">
        <v>10</v>
      </c>
    </row>
    <row r="598" spans="1:6" x14ac:dyDescent="0.2">
      <c r="A598" t="s">
        <v>8219</v>
      </c>
      <c r="B598">
        <v>81</v>
      </c>
      <c r="E598" t="s">
        <v>8221</v>
      </c>
      <c r="F598">
        <v>3</v>
      </c>
    </row>
    <row r="599" spans="1:6" x14ac:dyDescent="0.2">
      <c r="A599" t="s">
        <v>8219</v>
      </c>
      <c r="B599">
        <v>264</v>
      </c>
      <c r="E599" t="s">
        <v>8221</v>
      </c>
      <c r="F599">
        <v>2</v>
      </c>
    </row>
    <row r="600" spans="1:6" x14ac:dyDescent="0.2">
      <c r="A600" t="s">
        <v>8219</v>
      </c>
      <c r="B600">
        <v>25</v>
      </c>
      <c r="E600" t="s">
        <v>8221</v>
      </c>
      <c r="F600">
        <v>2</v>
      </c>
    </row>
    <row r="601" spans="1:6" x14ac:dyDescent="0.2">
      <c r="A601" t="s">
        <v>8219</v>
      </c>
      <c r="B601">
        <v>5</v>
      </c>
      <c r="E601" t="s">
        <v>8221</v>
      </c>
      <c r="F601">
        <v>1</v>
      </c>
    </row>
    <row r="602" spans="1:6" x14ac:dyDescent="0.2">
      <c r="A602" t="s">
        <v>8219</v>
      </c>
      <c r="B602">
        <v>144</v>
      </c>
      <c r="E602" t="s">
        <v>8221</v>
      </c>
      <c r="F602">
        <v>14</v>
      </c>
    </row>
    <row r="603" spans="1:6" x14ac:dyDescent="0.2">
      <c r="A603" t="s">
        <v>8219</v>
      </c>
      <c r="B603">
        <v>92</v>
      </c>
      <c r="E603" t="s">
        <v>8221</v>
      </c>
      <c r="F603">
        <v>0</v>
      </c>
    </row>
    <row r="604" spans="1:6" x14ac:dyDescent="0.2">
      <c r="A604" t="s">
        <v>8219</v>
      </c>
      <c r="B604">
        <v>147</v>
      </c>
      <c r="E604" t="s">
        <v>8221</v>
      </c>
      <c r="F604">
        <v>0</v>
      </c>
    </row>
    <row r="605" spans="1:6" x14ac:dyDescent="0.2">
      <c r="A605" t="s">
        <v>8219</v>
      </c>
      <c r="B605">
        <v>90</v>
      </c>
      <c r="E605" t="s">
        <v>8221</v>
      </c>
      <c r="F605">
        <v>4</v>
      </c>
    </row>
    <row r="606" spans="1:6" x14ac:dyDescent="0.2">
      <c r="A606" t="s">
        <v>8219</v>
      </c>
      <c r="B606">
        <v>87</v>
      </c>
      <c r="E606" t="s">
        <v>8221</v>
      </c>
      <c r="F606">
        <v>3</v>
      </c>
    </row>
    <row r="607" spans="1:6" x14ac:dyDescent="0.2">
      <c r="A607" t="s">
        <v>8219</v>
      </c>
      <c r="B607">
        <v>406</v>
      </c>
      <c r="E607" t="s">
        <v>8221</v>
      </c>
      <c r="F607">
        <v>0</v>
      </c>
    </row>
    <row r="608" spans="1:6" x14ac:dyDescent="0.2">
      <c r="A608" t="s">
        <v>8219</v>
      </c>
      <c r="B608">
        <v>20</v>
      </c>
      <c r="E608" t="s">
        <v>8221</v>
      </c>
      <c r="F608">
        <v>5</v>
      </c>
    </row>
    <row r="609" spans="1:6" x14ac:dyDescent="0.2">
      <c r="A609" t="s">
        <v>8219</v>
      </c>
      <c r="B609">
        <v>70</v>
      </c>
      <c r="E609" t="s">
        <v>8221</v>
      </c>
      <c r="F609">
        <v>47</v>
      </c>
    </row>
    <row r="610" spans="1:6" x14ac:dyDescent="0.2">
      <c r="A610" t="s">
        <v>8219</v>
      </c>
      <c r="B610">
        <v>16</v>
      </c>
      <c r="E610" t="s">
        <v>8221</v>
      </c>
      <c r="F610">
        <v>0</v>
      </c>
    </row>
    <row r="611" spans="1:6" x14ac:dyDescent="0.2">
      <c r="A611" t="s">
        <v>8219</v>
      </c>
      <c r="B611">
        <v>52</v>
      </c>
      <c r="E611" t="s">
        <v>8221</v>
      </c>
      <c r="F611">
        <v>10</v>
      </c>
    </row>
    <row r="612" spans="1:6" x14ac:dyDescent="0.2">
      <c r="A612" t="s">
        <v>8219</v>
      </c>
      <c r="B612">
        <v>66</v>
      </c>
      <c r="E612" t="s">
        <v>8221</v>
      </c>
      <c r="F612">
        <v>11</v>
      </c>
    </row>
    <row r="613" spans="1:6" x14ac:dyDescent="0.2">
      <c r="A613" t="s">
        <v>8219</v>
      </c>
      <c r="B613">
        <v>109</v>
      </c>
      <c r="E613" t="s">
        <v>8221</v>
      </c>
      <c r="F613">
        <v>2</v>
      </c>
    </row>
    <row r="614" spans="1:6" x14ac:dyDescent="0.2">
      <c r="A614" t="s">
        <v>8219</v>
      </c>
      <c r="B614">
        <v>168</v>
      </c>
      <c r="E614" t="s">
        <v>8221</v>
      </c>
      <c r="F614">
        <v>2</v>
      </c>
    </row>
    <row r="615" spans="1:6" x14ac:dyDescent="0.2">
      <c r="A615" t="s">
        <v>8219</v>
      </c>
      <c r="B615">
        <v>31</v>
      </c>
      <c r="E615" t="s">
        <v>8221</v>
      </c>
      <c r="F615">
        <v>22</v>
      </c>
    </row>
    <row r="616" spans="1:6" x14ac:dyDescent="0.2">
      <c r="A616" t="s">
        <v>8219</v>
      </c>
      <c r="B616">
        <v>133</v>
      </c>
      <c r="E616" t="s">
        <v>8221</v>
      </c>
      <c r="F616">
        <v>8</v>
      </c>
    </row>
    <row r="617" spans="1:6" x14ac:dyDescent="0.2">
      <c r="A617" t="s">
        <v>8219</v>
      </c>
      <c r="B617">
        <v>151</v>
      </c>
      <c r="E617" t="s">
        <v>8221</v>
      </c>
      <c r="F617">
        <v>6</v>
      </c>
    </row>
    <row r="618" spans="1:6" x14ac:dyDescent="0.2">
      <c r="A618" t="s">
        <v>8219</v>
      </c>
      <c r="B618">
        <v>5</v>
      </c>
      <c r="E618" t="s">
        <v>8221</v>
      </c>
      <c r="F618">
        <v>1</v>
      </c>
    </row>
    <row r="619" spans="1:6" x14ac:dyDescent="0.2">
      <c r="A619" t="s">
        <v>8219</v>
      </c>
      <c r="B619">
        <v>73</v>
      </c>
      <c r="E619" t="s">
        <v>8221</v>
      </c>
      <c r="F619">
        <v>3</v>
      </c>
    </row>
    <row r="620" spans="1:6" x14ac:dyDescent="0.2">
      <c r="A620" t="s">
        <v>8219</v>
      </c>
      <c r="B620">
        <v>148</v>
      </c>
      <c r="E620" t="s">
        <v>8221</v>
      </c>
      <c r="F620">
        <v>0</v>
      </c>
    </row>
    <row r="621" spans="1:6" x14ac:dyDescent="0.2">
      <c r="A621" t="s">
        <v>8219</v>
      </c>
      <c r="B621">
        <v>93</v>
      </c>
      <c r="E621" t="s">
        <v>8221</v>
      </c>
      <c r="F621">
        <v>0</v>
      </c>
    </row>
    <row r="622" spans="1:6" x14ac:dyDescent="0.2">
      <c r="A622" t="s">
        <v>8219</v>
      </c>
      <c r="B622">
        <v>63</v>
      </c>
      <c r="E622" t="s">
        <v>8221</v>
      </c>
      <c r="F622">
        <v>0</v>
      </c>
    </row>
    <row r="623" spans="1:6" x14ac:dyDescent="0.2">
      <c r="A623" t="s">
        <v>8219</v>
      </c>
      <c r="B623">
        <v>134</v>
      </c>
      <c r="E623" t="s">
        <v>8221</v>
      </c>
      <c r="F623">
        <v>0</v>
      </c>
    </row>
    <row r="624" spans="1:6" x14ac:dyDescent="0.2">
      <c r="A624" t="s">
        <v>8219</v>
      </c>
      <c r="B624">
        <v>14</v>
      </c>
      <c r="E624" t="s">
        <v>8221</v>
      </c>
      <c r="F624">
        <v>0</v>
      </c>
    </row>
    <row r="625" spans="1:6" x14ac:dyDescent="0.2">
      <c r="A625" t="s">
        <v>8219</v>
      </c>
      <c r="B625">
        <v>78</v>
      </c>
      <c r="E625" t="s">
        <v>8221</v>
      </c>
      <c r="F625">
        <v>3</v>
      </c>
    </row>
    <row r="626" spans="1:6" x14ac:dyDescent="0.2">
      <c r="A626" t="s">
        <v>8219</v>
      </c>
      <c r="B626">
        <v>112</v>
      </c>
      <c r="E626" t="s">
        <v>8221</v>
      </c>
      <c r="F626">
        <v>0</v>
      </c>
    </row>
    <row r="627" spans="1:6" x14ac:dyDescent="0.2">
      <c r="A627" t="s">
        <v>8219</v>
      </c>
      <c r="B627">
        <v>34</v>
      </c>
      <c r="E627" t="s">
        <v>8221</v>
      </c>
      <c r="F627">
        <v>0</v>
      </c>
    </row>
    <row r="628" spans="1:6" x14ac:dyDescent="0.2">
      <c r="A628" t="s">
        <v>8219</v>
      </c>
      <c r="B628">
        <v>19</v>
      </c>
      <c r="E628" t="s">
        <v>8221</v>
      </c>
      <c r="F628">
        <v>1</v>
      </c>
    </row>
    <row r="629" spans="1:6" x14ac:dyDescent="0.2">
      <c r="A629" t="s">
        <v>8219</v>
      </c>
      <c r="B629">
        <v>13</v>
      </c>
      <c r="E629" t="s">
        <v>8221</v>
      </c>
      <c r="F629">
        <v>6</v>
      </c>
    </row>
    <row r="630" spans="1:6" x14ac:dyDescent="0.2">
      <c r="A630" t="s">
        <v>8219</v>
      </c>
      <c r="B630">
        <v>104</v>
      </c>
      <c r="E630" t="s">
        <v>8221</v>
      </c>
      <c r="F630">
        <v>1</v>
      </c>
    </row>
    <row r="631" spans="1:6" x14ac:dyDescent="0.2">
      <c r="A631" t="s">
        <v>8219</v>
      </c>
      <c r="B631">
        <v>52</v>
      </c>
      <c r="E631" t="s">
        <v>8221</v>
      </c>
      <c r="F631">
        <v>2</v>
      </c>
    </row>
    <row r="632" spans="1:6" x14ac:dyDescent="0.2">
      <c r="A632" t="s">
        <v>8219</v>
      </c>
      <c r="B632">
        <v>17</v>
      </c>
      <c r="E632" t="s">
        <v>8221</v>
      </c>
      <c r="F632">
        <v>0</v>
      </c>
    </row>
    <row r="633" spans="1:6" x14ac:dyDescent="0.2">
      <c r="A633" t="s">
        <v>8219</v>
      </c>
      <c r="B633">
        <v>82</v>
      </c>
      <c r="E633" t="s">
        <v>8221</v>
      </c>
      <c r="F633">
        <v>3</v>
      </c>
    </row>
    <row r="634" spans="1:6" x14ac:dyDescent="0.2">
      <c r="A634" t="s">
        <v>8219</v>
      </c>
      <c r="B634">
        <v>73</v>
      </c>
      <c r="E634" t="s">
        <v>8221</v>
      </c>
      <c r="F634">
        <v>3</v>
      </c>
    </row>
    <row r="635" spans="1:6" x14ac:dyDescent="0.2">
      <c r="A635" t="s">
        <v>8219</v>
      </c>
      <c r="B635">
        <v>158</v>
      </c>
      <c r="E635" t="s">
        <v>8221</v>
      </c>
      <c r="F635">
        <v>0</v>
      </c>
    </row>
    <row r="636" spans="1:6" x14ac:dyDescent="0.2">
      <c r="A636" t="s">
        <v>8219</v>
      </c>
      <c r="B636">
        <v>65</v>
      </c>
      <c r="E636" t="s">
        <v>8221</v>
      </c>
      <c r="F636">
        <v>6</v>
      </c>
    </row>
    <row r="637" spans="1:6" x14ac:dyDescent="0.2">
      <c r="A637" t="s">
        <v>8219</v>
      </c>
      <c r="B637">
        <v>184</v>
      </c>
      <c r="E637" t="s">
        <v>8221</v>
      </c>
      <c r="F637">
        <v>0</v>
      </c>
    </row>
    <row r="638" spans="1:6" x14ac:dyDescent="0.2">
      <c r="A638" t="s">
        <v>8219</v>
      </c>
      <c r="B638">
        <v>34</v>
      </c>
      <c r="E638" t="s">
        <v>8221</v>
      </c>
      <c r="F638">
        <v>19</v>
      </c>
    </row>
    <row r="639" spans="1:6" x14ac:dyDescent="0.2">
      <c r="A639" t="s">
        <v>8219</v>
      </c>
      <c r="B639">
        <v>240</v>
      </c>
      <c r="E639" t="s">
        <v>8221</v>
      </c>
      <c r="F639">
        <v>1</v>
      </c>
    </row>
    <row r="640" spans="1:6" x14ac:dyDescent="0.2">
      <c r="A640" t="s">
        <v>8219</v>
      </c>
      <c r="B640">
        <v>113</v>
      </c>
      <c r="E640" t="s">
        <v>8221</v>
      </c>
      <c r="F640">
        <v>2</v>
      </c>
    </row>
    <row r="641" spans="1:6" x14ac:dyDescent="0.2">
      <c r="A641" t="s">
        <v>8219</v>
      </c>
      <c r="B641">
        <v>66</v>
      </c>
      <c r="E641" t="s">
        <v>8221</v>
      </c>
      <c r="F641">
        <v>0</v>
      </c>
    </row>
    <row r="642" spans="1:6" x14ac:dyDescent="0.2">
      <c r="A642" t="s">
        <v>8219</v>
      </c>
      <c r="B642">
        <v>340</v>
      </c>
      <c r="E642" t="s">
        <v>8221</v>
      </c>
      <c r="F642">
        <v>11</v>
      </c>
    </row>
    <row r="643" spans="1:6" x14ac:dyDescent="0.2">
      <c r="A643" t="s">
        <v>8219</v>
      </c>
      <c r="B643">
        <v>150</v>
      </c>
      <c r="E643" t="s">
        <v>8221</v>
      </c>
      <c r="F643">
        <v>0</v>
      </c>
    </row>
    <row r="644" spans="1:6" x14ac:dyDescent="0.2">
      <c r="A644" t="s">
        <v>8219</v>
      </c>
      <c r="B644">
        <v>25</v>
      </c>
      <c r="E644" t="s">
        <v>8221</v>
      </c>
      <c r="F644">
        <v>0</v>
      </c>
    </row>
    <row r="645" spans="1:6" x14ac:dyDescent="0.2">
      <c r="A645" t="s">
        <v>8219</v>
      </c>
      <c r="B645">
        <v>234</v>
      </c>
      <c r="E645" t="s">
        <v>8221</v>
      </c>
      <c r="F645">
        <v>1</v>
      </c>
    </row>
    <row r="646" spans="1:6" x14ac:dyDescent="0.2">
      <c r="A646" t="s">
        <v>8219</v>
      </c>
      <c r="B646">
        <v>2602</v>
      </c>
      <c r="E646" t="s">
        <v>8221</v>
      </c>
      <c r="F646">
        <v>3</v>
      </c>
    </row>
    <row r="647" spans="1:6" x14ac:dyDescent="0.2">
      <c r="A647" t="s">
        <v>8219</v>
      </c>
      <c r="B647">
        <v>248</v>
      </c>
      <c r="E647" t="s">
        <v>8221</v>
      </c>
      <c r="F647">
        <v>1</v>
      </c>
    </row>
    <row r="648" spans="1:6" x14ac:dyDescent="0.2">
      <c r="A648" t="s">
        <v>8219</v>
      </c>
      <c r="B648">
        <v>600</v>
      </c>
      <c r="E648" t="s">
        <v>8221</v>
      </c>
      <c r="F648">
        <v>15</v>
      </c>
    </row>
    <row r="649" spans="1:6" x14ac:dyDescent="0.2">
      <c r="A649" t="s">
        <v>8219</v>
      </c>
      <c r="B649">
        <v>293</v>
      </c>
      <c r="E649" t="s">
        <v>8221</v>
      </c>
      <c r="F649">
        <v>2</v>
      </c>
    </row>
    <row r="650" spans="1:6" x14ac:dyDescent="0.2">
      <c r="A650" t="s">
        <v>8219</v>
      </c>
      <c r="B650">
        <v>321</v>
      </c>
      <c r="E650" t="s">
        <v>8221</v>
      </c>
      <c r="F650">
        <v>1</v>
      </c>
    </row>
    <row r="651" spans="1:6" x14ac:dyDescent="0.2">
      <c r="A651" t="s">
        <v>8219</v>
      </c>
      <c r="B651">
        <v>81</v>
      </c>
      <c r="E651" t="s">
        <v>8221</v>
      </c>
      <c r="F651">
        <v>1</v>
      </c>
    </row>
    <row r="652" spans="1:6" x14ac:dyDescent="0.2">
      <c r="A652" t="s">
        <v>8219</v>
      </c>
      <c r="B652">
        <v>343</v>
      </c>
      <c r="E652" t="s">
        <v>8221</v>
      </c>
      <c r="F652">
        <v>0</v>
      </c>
    </row>
    <row r="653" spans="1:6" x14ac:dyDescent="0.2">
      <c r="A653" t="s">
        <v>8219</v>
      </c>
      <c r="B653">
        <v>336</v>
      </c>
      <c r="E653" t="s">
        <v>8221</v>
      </c>
      <c r="F653">
        <v>1</v>
      </c>
    </row>
    <row r="654" spans="1:6" x14ac:dyDescent="0.2">
      <c r="A654" t="s">
        <v>8219</v>
      </c>
      <c r="B654">
        <v>47</v>
      </c>
      <c r="E654" t="s">
        <v>8221</v>
      </c>
      <c r="F654">
        <v>11</v>
      </c>
    </row>
    <row r="655" spans="1:6" x14ac:dyDescent="0.2">
      <c r="A655" t="s">
        <v>8219</v>
      </c>
      <c r="B655">
        <v>76</v>
      </c>
      <c r="E655" t="s">
        <v>8221</v>
      </c>
      <c r="F655">
        <v>0</v>
      </c>
    </row>
    <row r="656" spans="1:6" x14ac:dyDescent="0.2">
      <c r="A656" t="s">
        <v>8219</v>
      </c>
      <c r="B656">
        <v>441</v>
      </c>
      <c r="E656" t="s">
        <v>8221</v>
      </c>
      <c r="F656">
        <v>1</v>
      </c>
    </row>
    <row r="657" spans="1:6" x14ac:dyDescent="0.2">
      <c r="A657" t="s">
        <v>8219</v>
      </c>
      <c r="B657">
        <v>916</v>
      </c>
      <c r="E657" t="s">
        <v>8221</v>
      </c>
      <c r="F657">
        <v>6</v>
      </c>
    </row>
    <row r="658" spans="1:6" x14ac:dyDescent="0.2">
      <c r="A658" t="s">
        <v>8219</v>
      </c>
      <c r="B658">
        <v>369</v>
      </c>
      <c r="E658" t="s">
        <v>8221</v>
      </c>
      <c r="F658">
        <v>7</v>
      </c>
    </row>
    <row r="659" spans="1:6" x14ac:dyDescent="0.2">
      <c r="A659" t="s">
        <v>8219</v>
      </c>
      <c r="B659">
        <v>20242</v>
      </c>
      <c r="E659" t="s">
        <v>8221</v>
      </c>
      <c r="F659">
        <v>0</v>
      </c>
    </row>
    <row r="660" spans="1:6" x14ac:dyDescent="0.2">
      <c r="A660" t="s">
        <v>8219</v>
      </c>
      <c r="B660">
        <v>71</v>
      </c>
      <c r="E660" t="s">
        <v>8221</v>
      </c>
      <c r="F660">
        <v>16</v>
      </c>
    </row>
    <row r="661" spans="1:6" x14ac:dyDescent="0.2">
      <c r="A661" t="s">
        <v>8219</v>
      </c>
      <c r="B661">
        <v>635</v>
      </c>
      <c r="E661" t="s">
        <v>8221</v>
      </c>
      <c r="F661">
        <v>0</v>
      </c>
    </row>
    <row r="662" spans="1:6" x14ac:dyDescent="0.2">
      <c r="A662" t="s">
        <v>8219</v>
      </c>
      <c r="B662">
        <v>885</v>
      </c>
      <c r="E662" t="s">
        <v>8221</v>
      </c>
      <c r="F662">
        <v>0</v>
      </c>
    </row>
    <row r="663" spans="1:6" x14ac:dyDescent="0.2">
      <c r="A663" t="s">
        <v>8219</v>
      </c>
      <c r="B663">
        <v>329</v>
      </c>
      <c r="E663" t="s">
        <v>8221</v>
      </c>
      <c r="F663">
        <v>0</v>
      </c>
    </row>
    <row r="664" spans="1:6" x14ac:dyDescent="0.2">
      <c r="A664" t="s">
        <v>8219</v>
      </c>
      <c r="B664">
        <v>71</v>
      </c>
      <c r="E664" t="s">
        <v>8221</v>
      </c>
      <c r="F664">
        <v>12</v>
      </c>
    </row>
    <row r="665" spans="1:6" x14ac:dyDescent="0.2">
      <c r="A665" t="s">
        <v>8219</v>
      </c>
      <c r="B665">
        <v>269</v>
      </c>
      <c r="E665" t="s">
        <v>8221</v>
      </c>
      <c r="F665">
        <v>1</v>
      </c>
    </row>
    <row r="666" spans="1:6" x14ac:dyDescent="0.2">
      <c r="A666" t="s">
        <v>8219</v>
      </c>
      <c r="B666">
        <v>345</v>
      </c>
      <c r="E666" t="s">
        <v>8221</v>
      </c>
      <c r="F666">
        <v>3</v>
      </c>
    </row>
    <row r="667" spans="1:6" x14ac:dyDescent="0.2">
      <c r="A667" t="s">
        <v>8219</v>
      </c>
      <c r="B667">
        <v>43</v>
      </c>
      <c r="E667" t="s">
        <v>8221</v>
      </c>
      <c r="F667">
        <v>1</v>
      </c>
    </row>
    <row r="668" spans="1:6" x14ac:dyDescent="0.2">
      <c r="A668" t="s">
        <v>8219</v>
      </c>
      <c r="B668">
        <v>33</v>
      </c>
      <c r="E668" t="s">
        <v>8221</v>
      </c>
      <c r="F668">
        <v>4</v>
      </c>
    </row>
    <row r="669" spans="1:6" x14ac:dyDescent="0.2">
      <c r="A669" t="s">
        <v>8219</v>
      </c>
      <c r="B669">
        <v>211</v>
      </c>
      <c r="E669" t="s">
        <v>8221</v>
      </c>
      <c r="F669">
        <v>1</v>
      </c>
    </row>
    <row r="670" spans="1:6" x14ac:dyDescent="0.2">
      <c r="A670" t="s">
        <v>8219</v>
      </c>
      <c r="B670">
        <v>196</v>
      </c>
      <c r="E670" t="s">
        <v>8221</v>
      </c>
      <c r="F670">
        <v>3</v>
      </c>
    </row>
    <row r="671" spans="1:6" x14ac:dyDescent="0.2">
      <c r="A671" t="s">
        <v>8219</v>
      </c>
      <c r="B671">
        <v>405</v>
      </c>
      <c r="E671" t="s">
        <v>8221</v>
      </c>
      <c r="F671">
        <v>1</v>
      </c>
    </row>
    <row r="672" spans="1:6" x14ac:dyDescent="0.2">
      <c r="A672" t="s">
        <v>8219</v>
      </c>
      <c r="B672">
        <v>206</v>
      </c>
      <c r="E672" t="s">
        <v>8221</v>
      </c>
      <c r="F672">
        <v>0</v>
      </c>
    </row>
    <row r="673" spans="1:6" x14ac:dyDescent="0.2">
      <c r="A673" t="s">
        <v>8219</v>
      </c>
      <c r="B673">
        <v>335</v>
      </c>
      <c r="E673" t="s">
        <v>8221</v>
      </c>
      <c r="F673">
        <v>12</v>
      </c>
    </row>
    <row r="674" spans="1:6" x14ac:dyDescent="0.2">
      <c r="A674" t="s">
        <v>8219</v>
      </c>
      <c r="B674">
        <v>215</v>
      </c>
      <c r="E674" t="s">
        <v>8221</v>
      </c>
      <c r="F674">
        <v>0</v>
      </c>
    </row>
    <row r="675" spans="1:6" x14ac:dyDescent="0.2">
      <c r="A675" t="s">
        <v>8219</v>
      </c>
      <c r="B675">
        <v>176</v>
      </c>
      <c r="E675" t="s">
        <v>8221</v>
      </c>
      <c r="F675">
        <v>1</v>
      </c>
    </row>
    <row r="676" spans="1:6" x14ac:dyDescent="0.2">
      <c r="A676" t="s">
        <v>8219</v>
      </c>
      <c r="B676">
        <v>555</v>
      </c>
      <c r="E676" t="s">
        <v>8221</v>
      </c>
      <c r="F676">
        <v>0</v>
      </c>
    </row>
    <row r="677" spans="1:6" x14ac:dyDescent="0.2">
      <c r="A677" t="s">
        <v>8219</v>
      </c>
      <c r="B677">
        <v>116</v>
      </c>
      <c r="E677" t="s">
        <v>8221</v>
      </c>
      <c r="F677">
        <v>0</v>
      </c>
    </row>
    <row r="678" spans="1:6" x14ac:dyDescent="0.2">
      <c r="A678" t="s">
        <v>8219</v>
      </c>
      <c r="B678">
        <v>615</v>
      </c>
      <c r="E678" t="s">
        <v>8221</v>
      </c>
      <c r="F678">
        <v>2</v>
      </c>
    </row>
    <row r="679" spans="1:6" x14ac:dyDescent="0.2">
      <c r="A679" t="s">
        <v>8219</v>
      </c>
      <c r="B679">
        <v>236</v>
      </c>
      <c r="E679" t="s">
        <v>8221</v>
      </c>
      <c r="F679">
        <v>92</v>
      </c>
    </row>
    <row r="680" spans="1:6" x14ac:dyDescent="0.2">
      <c r="A680" t="s">
        <v>8219</v>
      </c>
      <c r="B680">
        <v>145</v>
      </c>
      <c r="E680" t="s">
        <v>8221</v>
      </c>
      <c r="F680">
        <v>0</v>
      </c>
    </row>
    <row r="681" spans="1:6" x14ac:dyDescent="0.2">
      <c r="A681" t="s">
        <v>8219</v>
      </c>
      <c r="B681">
        <v>167</v>
      </c>
      <c r="E681" t="s">
        <v>8221</v>
      </c>
      <c r="F681">
        <v>3</v>
      </c>
    </row>
    <row r="682" spans="1:6" x14ac:dyDescent="0.2">
      <c r="A682" t="s">
        <v>8219</v>
      </c>
      <c r="B682">
        <v>235</v>
      </c>
      <c r="E682" t="s">
        <v>8221</v>
      </c>
      <c r="F682">
        <v>10</v>
      </c>
    </row>
    <row r="683" spans="1:6" x14ac:dyDescent="0.2">
      <c r="A683" t="s">
        <v>8219</v>
      </c>
      <c r="B683">
        <v>452</v>
      </c>
      <c r="E683" t="s">
        <v>8221</v>
      </c>
      <c r="F683">
        <v>7</v>
      </c>
    </row>
    <row r="684" spans="1:6" x14ac:dyDescent="0.2">
      <c r="A684" t="s">
        <v>8219</v>
      </c>
      <c r="B684">
        <v>241</v>
      </c>
      <c r="E684" t="s">
        <v>8221</v>
      </c>
      <c r="F684">
        <v>3</v>
      </c>
    </row>
    <row r="685" spans="1:6" x14ac:dyDescent="0.2">
      <c r="A685" t="s">
        <v>8219</v>
      </c>
      <c r="B685">
        <v>28</v>
      </c>
      <c r="E685" t="s">
        <v>8221</v>
      </c>
      <c r="F685">
        <v>0</v>
      </c>
    </row>
    <row r="686" spans="1:6" x14ac:dyDescent="0.2">
      <c r="A686" t="s">
        <v>8219</v>
      </c>
      <c r="B686">
        <v>140</v>
      </c>
      <c r="E686" t="s">
        <v>8221</v>
      </c>
      <c r="F686">
        <v>1</v>
      </c>
    </row>
    <row r="687" spans="1:6" x14ac:dyDescent="0.2">
      <c r="A687" t="s">
        <v>8219</v>
      </c>
      <c r="B687">
        <v>280</v>
      </c>
      <c r="E687" t="s">
        <v>8221</v>
      </c>
      <c r="F687">
        <v>0</v>
      </c>
    </row>
    <row r="688" spans="1:6" x14ac:dyDescent="0.2">
      <c r="A688" t="s">
        <v>8219</v>
      </c>
      <c r="B688">
        <v>70</v>
      </c>
      <c r="E688" t="s">
        <v>8221</v>
      </c>
      <c r="F688">
        <v>9</v>
      </c>
    </row>
    <row r="689" spans="1:6" x14ac:dyDescent="0.2">
      <c r="A689" t="s">
        <v>8219</v>
      </c>
      <c r="B689">
        <v>160</v>
      </c>
      <c r="E689" t="s">
        <v>8221</v>
      </c>
      <c r="F689">
        <v>2</v>
      </c>
    </row>
    <row r="690" spans="1:6" x14ac:dyDescent="0.2">
      <c r="A690" t="s">
        <v>8219</v>
      </c>
      <c r="B690">
        <v>141</v>
      </c>
      <c r="E690" t="s">
        <v>8221</v>
      </c>
      <c r="F690">
        <v>1</v>
      </c>
    </row>
    <row r="691" spans="1:6" x14ac:dyDescent="0.2">
      <c r="A691" t="s">
        <v>8219</v>
      </c>
      <c r="B691">
        <v>874</v>
      </c>
      <c r="E691" t="s">
        <v>8221</v>
      </c>
      <c r="F691">
        <v>2</v>
      </c>
    </row>
    <row r="692" spans="1:6" x14ac:dyDescent="0.2">
      <c r="A692" t="s">
        <v>8219</v>
      </c>
      <c r="B692">
        <v>73</v>
      </c>
      <c r="E692" t="s">
        <v>8221</v>
      </c>
      <c r="F692">
        <v>11</v>
      </c>
    </row>
    <row r="693" spans="1:6" x14ac:dyDescent="0.2">
      <c r="A693" t="s">
        <v>8219</v>
      </c>
      <c r="B693">
        <v>294</v>
      </c>
      <c r="E693" t="s">
        <v>8221</v>
      </c>
      <c r="F693">
        <v>0</v>
      </c>
    </row>
    <row r="694" spans="1:6" x14ac:dyDescent="0.2">
      <c r="A694" t="s">
        <v>8219</v>
      </c>
      <c r="B694">
        <v>740</v>
      </c>
      <c r="E694" t="s">
        <v>8221</v>
      </c>
      <c r="F694">
        <v>0</v>
      </c>
    </row>
    <row r="695" spans="1:6" x14ac:dyDescent="0.2">
      <c r="A695" t="s">
        <v>8219</v>
      </c>
      <c r="B695">
        <v>369</v>
      </c>
      <c r="E695" t="s">
        <v>8221</v>
      </c>
      <c r="F695">
        <v>9</v>
      </c>
    </row>
    <row r="696" spans="1:6" x14ac:dyDescent="0.2">
      <c r="A696" t="s">
        <v>8219</v>
      </c>
      <c r="B696">
        <v>110</v>
      </c>
      <c r="E696" t="s">
        <v>8221</v>
      </c>
      <c r="F696">
        <v>0</v>
      </c>
    </row>
    <row r="697" spans="1:6" x14ac:dyDescent="0.2">
      <c r="A697" t="s">
        <v>8219</v>
      </c>
      <c r="B697">
        <v>455</v>
      </c>
      <c r="E697" t="s">
        <v>8221</v>
      </c>
      <c r="F697">
        <v>4</v>
      </c>
    </row>
    <row r="698" spans="1:6" x14ac:dyDescent="0.2">
      <c r="A698" t="s">
        <v>8219</v>
      </c>
      <c r="B698">
        <v>224</v>
      </c>
      <c r="E698" t="s">
        <v>8221</v>
      </c>
      <c r="F698">
        <v>1</v>
      </c>
    </row>
    <row r="699" spans="1:6" x14ac:dyDescent="0.2">
      <c r="A699" t="s">
        <v>8219</v>
      </c>
      <c r="B699">
        <v>46</v>
      </c>
      <c r="E699" t="s">
        <v>8221</v>
      </c>
      <c r="F699">
        <v>2</v>
      </c>
    </row>
    <row r="700" spans="1:6" x14ac:dyDescent="0.2">
      <c r="A700" t="s">
        <v>8219</v>
      </c>
      <c r="B700">
        <v>284</v>
      </c>
      <c r="E700" t="s">
        <v>8221</v>
      </c>
      <c r="F700">
        <v>0</v>
      </c>
    </row>
    <row r="701" spans="1:6" x14ac:dyDescent="0.2">
      <c r="A701" t="s">
        <v>8219</v>
      </c>
      <c r="B701">
        <v>98</v>
      </c>
      <c r="E701" t="s">
        <v>8221</v>
      </c>
      <c r="F701">
        <v>1</v>
      </c>
    </row>
    <row r="702" spans="1:6" x14ac:dyDescent="0.2">
      <c r="A702" t="s">
        <v>8219</v>
      </c>
      <c r="B702">
        <v>56</v>
      </c>
      <c r="E702" t="s">
        <v>8221</v>
      </c>
      <c r="F702">
        <v>17</v>
      </c>
    </row>
    <row r="703" spans="1:6" x14ac:dyDescent="0.2">
      <c r="A703" t="s">
        <v>8219</v>
      </c>
      <c r="B703">
        <v>32</v>
      </c>
      <c r="E703" t="s">
        <v>8221</v>
      </c>
      <c r="F703">
        <v>2</v>
      </c>
    </row>
    <row r="704" spans="1:6" x14ac:dyDescent="0.2">
      <c r="A704" t="s">
        <v>8219</v>
      </c>
      <c r="B704">
        <v>30</v>
      </c>
      <c r="E704" t="s">
        <v>8221</v>
      </c>
      <c r="F704">
        <v>3</v>
      </c>
    </row>
    <row r="705" spans="1:6" x14ac:dyDescent="0.2">
      <c r="A705" t="s">
        <v>8219</v>
      </c>
      <c r="B705">
        <v>70</v>
      </c>
      <c r="E705" t="s">
        <v>8221</v>
      </c>
      <c r="F705">
        <v>41</v>
      </c>
    </row>
    <row r="706" spans="1:6" x14ac:dyDescent="0.2">
      <c r="A706" t="s">
        <v>8219</v>
      </c>
      <c r="B706">
        <v>44</v>
      </c>
      <c r="E706" t="s">
        <v>8221</v>
      </c>
      <c r="F706">
        <v>2</v>
      </c>
    </row>
    <row r="707" spans="1:6" x14ac:dyDescent="0.2">
      <c r="A707" t="s">
        <v>8219</v>
      </c>
      <c r="B707">
        <v>92</v>
      </c>
      <c r="E707" t="s">
        <v>8221</v>
      </c>
      <c r="F707">
        <v>3</v>
      </c>
    </row>
    <row r="708" spans="1:6" x14ac:dyDescent="0.2">
      <c r="A708" t="s">
        <v>8219</v>
      </c>
      <c r="B708">
        <v>205</v>
      </c>
      <c r="E708" t="s">
        <v>8221</v>
      </c>
      <c r="F708">
        <v>8</v>
      </c>
    </row>
    <row r="709" spans="1:6" x14ac:dyDescent="0.2">
      <c r="A709" t="s">
        <v>8219</v>
      </c>
      <c r="B709">
        <v>23</v>
      </c>
      <c r="E709" t="s">
        <v>8221</v>
      </c>
      <c r="F709">
        <v>0</v>
      </c>
    </row>
    <row r="710" spans="1:6" x14ac:dyDescent="0.2">
      <c r="A710" t="s">
        <v>8219</v>
      </c>
      <c r="B710">
        <v>4</v>
      </c>
      <c r="E710" t="s">
        <v>8221</v>
      </c>
      <c r="F710">
        <v>1</v>
      </c>
    </row>
    <row r="711" spans="1:6" x14ac:dyDescent="0.2">
      <c r="A711" t="s">
        <v>8219</v>
      </c>
      <c r="B711">
        <v>112</v>
      </c>
      <c r="E711" t="s">
        <v>8221</v>
      </c>
      <c r="F711">
        <v>3</v>
      </c>
    </row>
    <row r="712" spans="1:6" x14ac:dyDescent="0.2">
      <c r="A712" t="s">
        <v>8219</v>
      </c>
      <c r="B712">
        <v>27</v>
      </c>
      <c r="E712" t="s">
        <v>8221</v>
      </c>
      <c r="F712">
        <v>4</v>
      </c>
    </row>
    <row r="713" spans="1:6" x14ac:dyDescent="0.2">
      <c r="A713" t="s">
        <v>8219</v>
      </c>
      <c r="B713">
        <v>11</v>
      </c>
      <c r="E713" t="s">
        <v>8221</v>
      </c>
      <c r="F713">
        <v>9</v>
      </c>
    </row>
    <row r="714" spans="1:6" x14ac:dyDescent="0.2">
      <c r="A714" t="s">
        <v>8219</v>
      </c>
      <c r="B714">
        <v>26</v>
      </c>
      <c r="E714" t="s">
        <v>8221</v>
      </c>
      <c r="F714">
        <v>16</v>
      </c>
    </row>
    <row r="715" spans="1:6" x14ac:dyDescent="0.2">
      <c r="A715" t="s">
        <v>8219</v>
      </c>
      <c r="B715">
        <v>77</v>
      </c>
      <c r="E715" t="s">
        <v>8221</v>
      </c>
      <c r="F715">
        <v>1</v>
      </c>
    </row>
    <row r="716" spans="1:6" x14ac:dyDescent="0.2">
      <c r="A716" t="s">
        <v>8219</v>
      </c>
      <c r="B716">
        <v>136</v>
      </c>
      <c r="E716" t="s">
        <v>8221</v>
      </c>
      <c r="F716">
        <v>7</v>
      </c>
    </row>
    <row r="717" spans="1:6" x14ac:dyDescent="0.2">
      <c r="A717" t="s">
        <v>8219</v>
      </c>
      <c r="B717">
        <v>157</v>
      </c>
      <c r="E717" t="s">
        <v>8221</v>
      </c>
      <c r="F717">
        <v>0</v>
      </c>
    </row>
    <row r="718" spans="1:6" x14ac:dyDescent="0.2">
      <c r="A718" t="s">
        <v>8219</v>
      </c>
      <c r="B718">
        <v>158</v>
      </c>
      <c r="E718" t="s">
        <v>8221</v>
      </c>
      <c r="F718">
        <v>0</v>
      </c>
    </row>
    <row r="719" spans="1:6" x14ac:dyDescent="0.2">
      <c r="A719" t="s">
        <v>8219</v>
      </c>
      <c r="B719">
        <v>27</v>
      </c>
      <c r="E719" t="s">
        <v>8221</v>
      </c>
      <c r="F719">
        <v>0</v>
      </c>
    </row>
    <row r="720" spans="1:6" x14ac:dyDescent="0.2">
      <c r="A720" t="s">
        <v>8219</v>
      </c>
      <c r="B720">
        <v>23</v>
      </c>
      <c r="E720" t="s">
        <v>8221</v>
      </c>
      <c r="F720">
        <v>0</v>
      </c>
    </row>
    <row r="721" spans="1:6" x14ac:dyDescent="0.2">
      <c r="A721" t="s">
        <v>8219</v>
      </c>
      <c r="B721">
        <v>17</v>
      </c>
      <c r="E721" t="s">
        <v>8221</v>
      </c>
      <c r="F721">
        <v>0</v>
      </c>
    </row>
    <row r="722" spans="1:6" x14ac:dyDescent="0.2">
      <c r="A722" t="s">
        <v>8219</v>
      </c>
      <c r="B722">
        <v>37</v>
      </c>
      <c r="E722" t="s">
        <v>8221</v>
      </c>
      <c r="F722">
        <v>1</v>
      </c>
    </row>
    <row r="723" spans="1:6" x14ac:dyDescent="0.2">
      <c r="A723" t="s">
        <v>8219</v>
      </c>
      <c r="B723">
        <v>65</v>
      </c>
      <c r="E723" t="s">
        <v>8221</v>
      </c>
      <c r="F723">
        <v>2</v>
      </c>
    </row>
    <row r="724" spans="1:6" x14ac:dyDescent="0.2">
      <c r="A724" t="s">
        <v>8219</v>
      </c>
      <c r="B724">
        <v>18</v>
      </c>
      <c r="E724" t="s">
        <v>8221</v>
      </c>
      <c r="F724">
        <v>1</v>
      </c>
    </row>
    <row r="725" spans="1:6" x14ac:dyDescent="0.2">
      <c r="A725" t="s">
        <v>8219</v>
      </c>
      <c r="B725">
        <v>25</v>
      </c>
      <c r="E725" t="s">
        <v>8221</v>
      </c>
      <c r="F725">
        <v>15</v>
      </c>
    </row>
    <row r="726" spans="1:6" x14ac:dyDescent="0.2">
      <c r="A726" t="s">
        <v>8219</v>
      </c>
      <c r="B726">
        <v>104</v>
      </c>
      <c r="E726" t="s">
        <v>8221</v>
      </c>
      <c r="F726">
        <v>1</v>
      </c>
    </row>
    <row r="727" spans="1:6" x14ac:dyDescent="0.2">
      <c r="A727" t="s">
        <v>8219</v>
      </c>
      <c r="B727">
        <v>108</v>
      </c>
      <c r="E727" t="s">
        <v>8221</v>
      </c>
      <c r="F727">
        <v>1</v>
      </c>
    </row>
    <row r="728" spans="1:6" x14ac:dyDescent="0.2">
      <c r="A728" t="s">
        <v>8219</v>
      </c>
      <c r="B728">
        <v>38</v>
      </c>
      <c r="E728" t="s">
        <v>8221</v>
      </c>
      <c r="F728">
        <v>0</v>
      </c>
    </row>
    <row r="729" spans="1:6" x14ac:dyDescent="0.2">
      <c r="A729" t="s">
        <v>8219</v>
      </c>
      <c r="B729">
        <v>88</v>
      </c>
      <c r="E729" t="s">
        <v>8221</v>
      </c>
      <c r="F729">
        <v>39</v>
      </c>
    </row>
    <row r="730" spans="1:6" x14ac:dyDescent="0.2">
      <c r="A730" t="s">
        <v>8219</v>
      </c>
      <c r="B730">
        <v>82</v>
      </c>
      <c r="E730" t="s">
        <v>8221</v>
      </c>
      <c r="F730">
        <v>103</v>
      </c>
    </row>
    <row r="731" spans="1:6" x14ac:dyDescent="0.2">
      <c r="A731" t="s">
        <v>8219</v>
      </c>
      <c r="B731">
        <v>126</v>
      </c>
      <c r="E731" t="s">
        <v>8221</v>
      </c>
      <c r="F731">
        <v>0</v>
      </c>
    </row>
    <row r="732" spans="1:6" x14ac:dyDescent="0.2">
      <c r="A732" t="s">
        <v>8219</v>
      </c>
      <c r="B732">
        <v>133</v>
      </c>
      <c r="E732" t="s">
        <v>8221</v>
      </c>
      <c r="F732">
        <v>39</v>
      </c>
    </row>
    <row r="733" spans="1:6" x14ac:dyDescent="0.2">
      <c r="A733" t="s">
        <v>8219</v>
      </c>
      <c r="B733">
        <v>47</v>
      </c>
      <c r="E733" t="s">
        <v>8221</v>
      </c>
      <c r="F733">
        <v>15</v>
      </c>
    </row>
    <row r="734" spans="1:6" x14ac:dyDescent="0.2">
      <c r="A734" t="s">
        <v>8219</v>
      </c>
      <c r="B734">
        <v>58</v>
      </c>
      <c r="E734" t="s">
        <v>8221</v>
      </c>
      <c r="F734">
        <v>22</v>
      </c>
    </row>
    <row r="735" spans="1:6" x14ac:dyDescent="0.2">
      <c r="A735" t="s">
        <v>8219</v>
      </c>
      <c r="B735">
        <v>32</v>
      </c>
      <c r="E735" t="s">
        <v>8221</v>
      </c>
      <c r="F735">
        <v>92</v>
      </c>
    </row>
    <row r="736" spans="1:6" x14ac:dyDescent="0.2">
      <c r="A736" t="s">
        <v>8219</v>
      </c>
      <c r="B736">
        <v>37</v>
      </c>
      <c r="E736" t="s">
        <v>8221</v>
      </c>
      <c r="F736">
        <v>25</v>
      </c>
    </row>
    <row r="737" spans="1:6" x14ac:dyDescent="0.2">
      <c r="A737" t="s">
        <v>8219</v>
      </c>
      <c r="B737">
        <v>87</v>
      </c>
      <c r="E737" t="s">
        <v>8221</v>
      </c>
      <c r="F737">
        <v>19</v>
      </c>
    </row>
    <row r="738" spans="1:6" x14ac:dyDescent="0.2">
      <c r="A738" t="s">
        <v>8219</v>
      </c>
      <c r="B738">
        <v>15</v>
      </c>
      <c r="E738" t="s">
        <v>8221</v>
      </c>
      <c r="F738">
        <v>19</v>
      </c>
    </row>
    <row r="739" spans="1:6" x14ac:dyDescent="0.2">
      <c r="A739" t="s">
        <v>8219</v>
      </c>
      <c r="B739">
        <v>27</v>
      </c>
      <c r="E739" t="s">
        <v>8221</v>
      </c>
      <c r="F739">
        <v>13</v>
      </c>
    </row>
    <row r="740" spans="1:6" x14ac:dyDescent="0.2">
      <c r="A740" t="s">
        <v>8219</v>
      </c>
      <c r="B740">
        <v>19</v>
      </c>
      <c r="E740" t="s">
        <v>8221</v>
      </c>
      <c r="F740">
        <v>124</v>
      </c>
    </row>
    <row r="741" spans="1:6" x14ac:dyDescent="0.2">
      <c r="A741" t="s">
        <v>8219</v>
      </c>
      <c r="B741">
        <v>17</v>
      </c>
      <c r="E741" t="s">
        <v>8221</v>
      </c>
      <c r="F741">
        <v>4</v>
      </c>
    </row>
    <row r="742" spans="1:6" x14ac:dyDescent="0.2">
      <c r="A742" t="s">
        <v>8219</v>
      </c>
      <c r="B742">
        <v>26</v>
      </c>
      <c r="E742" t="s">
        <v>8221</v>
      </c>
      <c r="F742">
        <v>10</v>
      </c>
    </row>
    <row r="743" spans="1:6" x14ac:dyDescent="0.2">
      <c r="A743" t="s">
        <v>8219</v>
      </c>
      <c r="B743">
        <v>28</v>
      </c>
      <c r="E743" t="s">
        <v>8221</v>
      </c>
      <c r="F743">
        <v>15</v>
      </c>
    </row>
    <row r="744" spans="1:6" x14ac:dyDescent="0.2">
      <c r="A744" t="s">
        <v>8219</v>
      </c>
      <c r="B744">
        <v>37</v>
      </c>
      <c r="E744" t="s">
        <v>8221</v>
      </c>
      <c r="F744">
        <v>38</v>
      </c>
    </row>
    <row r="745" spans="1:6" x14ac:dyDescent="0.2">
      <c r="A745" t="s">
        <v>8219</v>
      </c>
      <c r="B745">
        <v>128</v>
      </c>
      <c r="E745" t="s">
        <v>8221</v>
      </c>
      <c r="F745">
        <v>152</v>
      </c>
    </row>
    <row r="746" spans="1:6" x14ac:dyDescent="0.2">
      <c r="A746" t="s">
        <v>8219</v>
      </c>
      <c r="B746">
        <v>10</v>
      </c>
      <c r="E746" t="s">
        <v>8221</v>
      </c>
      <c r="F746">
        <v>24</v>
      </c>
    </row>
    <row r="747" spans="1:6" x14ac:dyDescent="0.2">
      <c r="A747" t="s">
        <v>8219</v>
      </c>
      <c r="B747">
        <v>83</v>
      </c>
      <c r="E747" t="s">
        <v>8221</v>
      </c>
      <c r="F747">
        <v>76</v>
      </c>
    </row>
    <row r="748" spans="1:6" x14ac:dyDescent="0.2">
      <c r="A748" t="s">
        <v>8219</v>
      </c>
      <c r="B748">
        <v>46</v>
      </c>
      <c r="E748" t="s">
        <v>8221</v>
      </c>
      <c r="F748">
        <v>185</v>
      </c>
    </row>
    <row r="749" spans="1:6" x14ac:dyDescent="0.2">
      <c r="A749" t="s">
        <v>8219</v>
      </c>
      <c r="B749">
        <v>90</v>
      </c>
      <c r="E749" t="s">
        <v>8221</v>
      </c>
      <c r="F749">
        <v>33</v>
      </c>
    </row>
    <row r="750" spans="1:6" x14ac:dyDescent="0.2">
      <c r="A750" t="s">
        <v>8219</v>
      </c>
      <c r="B750">
        <v>81</v>
      </c>
      <c r="E750" t="s">
        <v>8221</v>
      </c>
      <c r="F750">
        <v>108</v>
      </c>
    </row>
    <row r="751" spans="1:6" x14ac:dyDescent="0.2">
      <c r="A751" t="s">
        <v>8219</v>
      </c>
      <c r="B751">
        <v>32</v>
      </c>
      <c r="E751" t="s">
        <v>8221</v>
      </c>
      <c r="F751">
        <v>29</v>
      </c>
    </row>
    <row r="752" spans="1:6" x14ac:dyDescent="0.2">
      <c r="A752" t="s">
        <v>8219</v>
      </c>
      <c r="B752">
        <v>20</v>
      </c>
      <c r="E752" t="s">
        <v>8221</v>
      </c>
      <c r="F752">
        <v>24</v>
      </c>
    </row>
    <row r="753" spans="1:6" x14ac:dyDescent="0.2">
      <c r="A753" t="s">
        <v>8219</v>
      </c>
      <c r="B753">
        <v>70</v>
      </c>
      <c r="E753" t="s">
        <v>8221</v>
      </c>
      <c r="F753">
        <v>4</v>
      </c>
    </row>
    <row r="754" spans="1:6" x14ac:dyDescent="0.2">
      <c r="A754" t="s">
        <v>8219</v>
      </c>
      <c r="B754">
        <v>168</v>
      </c>
      <c r="E754" t="s">
        <v>8221</v>
      </c>
      <c r="F754">
        <v>4</v>
      </c>
    </row>
    <row r="755" spans="1:6" x14ac:dyDescent="0.2">
      <c r="A755" t="s">
        <v>8219</v>
      </c>
      <c r="B755">
        <v>34</v>
      </c>
      <c r="E755" t="s">
        <v>8221</v>
      </c>
      <c r="F755">
        <v>15</v>
      </c>
    </row>
    <row r="756" spans="1:6" x14ac:dyDescent="0.2">
      <c r="A756" t="s">
        <v>8219</v>
      </c>
      <c r="B756">
        <v>48</v>
      </c>
      <c r="E756" t="s">
        <v>8221</v>
      </c>
      <c r="F756">
        <v>4</v>
      </c>
    </row>
    <row r="757" spans="1:6" x14ac:dyDescent="0.2">
      <c r="A757" t="s">
        <v>8219</v>
      </c>
      <c r="B757">
        <v>48</v>
      </c>
      <c r="E757" t="s">
        <v>8221</v>
      </c>
      <c r="F757">
        <v>139</v>
      </c>
    </row>
    <row r="758" spans="1:6" x14ac:dyDescent="0.2">
      <c r="A758" t="s">
        <v>8219</v>
      </c>
      <c r="B758">
        <v>221</v>
      </c>
      <c r="E758" t="s">
        <v>8221</v>
      </c>
      <c r="F758">
        <v>2</v>
      </c>
    </row>
    <row r="759" spans="1:6" x14ac:dyDescent="0.2">
      <c r="A759" t="s">
        <v>8219</v>
      </c>
      <c r="B759">
        <v>107</v>
      </c>
      <c r="E759" t="s">
        <v>8221</v>
      </c>
      <c r="F759">
        <v>18</v>
      </c>
    </row>
    <row r="760" spans="1:6" x14ac:dyDescent="0.2">
      <c r="A760" t="s">
        <v>8219</v>
      </c>
      <c r="B760">
        <v>45</v>
      </c>
      <c r="E760" t="s">
        <v>8221</v>
      </c>
      <c r="F760">
        <v>81</v>
      </c>
    </row>
    <row r="761" spans="1:6" x14ac:dyDescent="0.2">
      <c r="A761" t="s">
        <v>8219</v>
      </c>
      <c r="B761">
        <v>36</v>
      </c>
      <c r="E761" t="s">
        <v>8221</v>
      </c>
      <c r="F761">
        <v>86</v>
      </c>
    </row>
    <row r="762" spans="1:6" x14ac:dyDescent="0.2">
      <c r="A762" t="s">
        <v>8219</v>
      </c>
      <c r="B762">
        <v>101</v>
      </c>
      <c r="E762" t="s">
        <v>8221</v>
      </c>
      <c r="F762">
        <v>140</v>
      </c>
    </row>
    <row r="763" spans="1:6" x14ac:dyDescent="0.2">
      <c r="A763" t="s">
        <v>8219</v>
      </c>
      <c r="B763">
        <v>62</v>
      </c>
      <c r="E763" t="s">
        <v>8221</v>
      </c>
      <c r="F763">
        <v>37</v>
      </c>
    </row>
    <row r="764" spans="1:6" x14ac:dyDescent="0.2">
      <c r="A764" t="s">
        <v>8219</v>
      </c>
      <c r="B764">
        <v>32</v>
      </c>
      <c r="E764" t="s">
        <v>8221</v>
      </c>
      <c r="F764">
        <v>6</v>
      </c>
    </row>
    <row r="765" spans="1:6" x14ac:dyDescent="0.2">
      <c r="A765" t="s">
        <v>8219</v>
      </c>
      <c r="B765">
        <v>89</v>
      </c>
      <c r="E765" t="s">
        <v>8221</v>
      </c>
      <c r="F765">
        <v>113</v>
      </c>
    </row>
    <row r="766" spans="1:6" x14ac:dyDescent="0.2">
      <c r="A766" t="s">
        <v>8219</v>
      </c>
      <c r="B766">
        <v>93</v>
      </c>
      <c r="E766" t="s">
        <v>8221</v>
      </c>
      <c r="F766">
        <v>37</v>
      </c>
    </row>
    <row r="767" spans="1:6" x14ac:dyDescent="0.2">
      <c r="A767" t="s">
        <v>8219</v>
      </c>
      <c r="B767">
        <v>98</v>
      </c>
      <c r="E767" t="s">
        <v>8221</v>
      </c>
      <c r="F767">
        <v>18</v>
      </c>
    </row>
    <row r="768" spans="1:6" x14ac:dyDescent="0.2">
      <c r="A768" t="s">
        <v>8219</v>
      </c>
      <c r="B768">
        <v>82</v>
      </c>
      <c r="E768" t="s">
        <v>8221</v>
      </c>
      <c r="F768">
        <v>75</v>
      </c>
    </row>
    <row r="769" spans="1:6" x14ac:dyDescent="0.2">
      <c r="A769" t="s">
        <v>8219</v>
      </c>
      <c r="B769">
        <v>116</v>
      </c>
      <c r="E769" t="s">
        <v>8221</v>
      </c>
      <c r="F769">
        <v>52</v>
      </c>
    </row>
    <row r="770" spans="1:6" x14ac:dyDescent="0.2">
      <c r="A770" t="s">
        <v>8219</v>
      </c>
      <c r="B770">
        <v>52</v>
      </c>
      <c r="E770" t="s">
        <v>8221</v>
      </c>
      <c r="F770">
        <v>122</v>
      </c>
    </row>
    <row r="771" spans="1:6" x14ac:dyDescent="0.2">
      <c r="A771" t="s">
        <v>8219</v>
      </c>
      <c r="B771">
        <v>23</v>
      </c>
      <c r="E771" t="s">
        <v>8221</v>
      </c>
      <c r="F771">
        <v>8</v>
      </c>
    </row>
    <row r="772" spans="1:6" x14ac:dyDescent="0.2">
      <c r="A772" t="s">
        <v>8219</v>
      </c>
      <c r="B772">
        <v>77</v>
      </c>
      <c r="E772" t="s">
        <v>8221</v>
      </c>
      <c r="F772">
        <v>8</v>
      </c>
    </row>
    <row r="773" spans="1:6" x14ac:dyDescent="0.2">
      <c r="A773" t="s">
        <v>8219</v>
      </c>
      <c r="B773">
        <v>49</v>
      </c>
      <c r="E773" t="s">
        <v>8221</v>
      </c>
      <c r="F773">
        <v>96</v>
      </c>
    </row>
    <row r="774" spans="1:6" x14ac:dyDescent="0.2">
      <c r="A774" t="s">
        <v>8219</v>
      </c>
      <c r="B774">
        <v>59</v>
      </c>
      <c r="E774" t="s">
        <v>8221</v>
      </c>
      <c r="F774">
        <v>9</v>
      </c>
    </row>
    <row r="775" spans="1:6" x14ac:dyDescent="0.2">
      <c r="A775" t="s">
        <v>8219</v>
      </c>
      <c r="B775">
        <v>113</v>
      </c>
      <c r="E775" t="s">
        <v>8221</v>
      </c>
      <c r="F775">
        <v>2</v>
      </c>
    </row>
    <row r="776" spans="1:6" x14ac:dyDescent="0.2">
      <c r="A776" t="s">
        <v>8219</v>
      </c>
      <c r="B776">
        <v>34</v>
      </c>
      <c r="E776" t="s">
        <v>8221</v>
      </c>
      <c r="F776">
        <v>26</v>
      </c>
    </row>
    <row r="777" spans="1:6" x14ac:dyDescent="0.2">
      <c r="A777" t="s">
        <v>8219</v>
      </c>
      <c r="B777">
        <v>42</v>
      </c>
      <c r="E777" t="s">
        <v>8221</v>
      </c>
      <c r="F777">
        <v>23</v>
      </c>
    </row>
    <row r="778" spans="1:6" x14ac:dyDescent="0.2">
      <c r="A778" t="s">
        <v>8219</v>
      </c>
      <c r="B778">
        <v>42</v>
      </c>
      <c r="E778" t="s">
        <v>8221</v>
      </c>
      <c r="F778">
        <v>0</v>
      </c>
    </row>
    <row r="779" spans="1:6" x14ac:dyDescent="0.2">
      <c r="A779" t="s">
        <v>8219</v>
      </c>
      <c r="B779">
        <v>49</v>
      </c>
      <c r="E779" t="s">
        <v>8221</v>
      </c>
      <c r="F779">
        <v>140</v>
      </c>
    </row>
    <row r="780" spans="1:6" x14ac:dyDescent="0.2">
      <c r="A780" t="s">
        <v>8219</v>
      </c>
      <c r="B780">
        <v>56</v>
      </c>
      <c r="E780" t="s">
        <v>8221</v>
      </c>
      <c r="F780">
        <v>0</v>
      </c>
    </row>
    <row r="781" spans="1:6" x14ac:dyDescent="0.2">
      <c r="A781" t="s">
        <v>8219</v>
      </c>
      <c r="B781">
        <v>25</v>
      </c>
      <c r="E781" t="s">
        <v>8221</v>
      </c>
      <c r="F781">
        <v>6</v>
      </c>
    </row>
    <row r="782" spans="1:6" x14ac:dyDescent="0.2">
      <c r="A782" t="s">
        <v>8219</v>
      </c>
      <c r="B782">
        <v>52</v>
      </c>
      <c r="E782" t="s">
        <v>8221</v>
      </c>
      <c r="F782">
        <v>100</v>
      </c>
    </row>
    <row r="783" spans="1:6" x14ac:dyDescent="0.2">
      <c r="A783" t="s">
        <v>8219</v>
      </c>
      <c r="B783">
        <v>34</v>
      </c>
      <c r="E783" t="s">
        <v>8221</v>
      </c>
      <c r="F783">
        <v>0</v>
      </c>
    </row>
    <row r="784" spans="1:6" x14ac:dyDescent="0.2">
      <c r="A784" t="s">
        <v>8219</v>
      </c>
      <c r="B784">
        <v>67</v>
      </c>
      <c r="E784" t="s">
        <v>8221</v>
      </c>
      <c r="F784">
        <v>4</v>
      </c>
    </row>
    <row r="785" spans="1:6" x14ac:dyDescent="0.2">
      <c r="A785" t="s">
        <v>8219</v>
      </c>
      <c r="B785">
        <v>70</v>
      </c>
      <c r="E785" t="s">
        <v>8221</v>
      </c>
      <c r="F785">
        <v>8</v>
      </c>
    </row>
    <row r="786" spans="1:6" x14ac:dyDescent="0.2">
      <c r="A786" t="s">
        <v>8219</v>
      </c>
      <c r="B786">
        <v>89</v>
      </c>
      <c r="E786" t="s">
        <v>8221</v>
      </c>
      <c r="F786">
        <v>0</v>
      </c>
    </row>
    <row r="787" spans="1:6" x14ac:dyDescent="0.2">
      <c r="A787" t="s">
        <v>8219</v>
      </c>
      <c r="B787">
        <v>107</v>
      </c>
      <c r="E787" t="s">
        <v>8221</v>
      </c>
      <c r="F787">
        <v>16</v>
      </c>
    </row>
    <row r="788" spans="1:6" x14ac:dyDescent="0.2">
      <c r="A788" t="s">
        <v>8219</v>
      </c>
      <c r="B788">
        <v>159</v>
      </c>
      <c r="E788" t="s">
        <v>8221</v>
      </c>
      <c r="F788">
        <v>2</v>
      </c>
    </row>
    <row r="789" spans="1:6" x14ac:dyDescent="0.2">
      <c r="A789" t="s">
        <v>8219</v>
      </c>
      <c r="B789">
        <v>181</v>
      </c>
      <c r="E789" t="s">
        <v>8221</v>
      </c>
      <c r="F789">
        <v>48</v>
      </c>
    </row>
    <row r="790" spans="1:6" x14ac:dyDescent="0.2">
      <c r="A790" t="s">
        <v>8219</v>
      </c>
      <c r="B790">
        <v>131</v>
      </c>
      <c r="E790" t="s">
        <v>8221</v>
      </c>
      <c r="F790">
        <v>2</v>
      </c>
    </row>
    <row r="791" spans="1:6" x14ac:dyDescent="0.2">
      <c r="A791" t="s">
        <v>8219</v>
      </c>
      <c r="B791">
        <v>125</v>
      </c>
      <c r="E791" t="s">
        <v>8221</v>
      </c>
      <c r="F791">
        <v>2</v>
      </c>
    </row>
    <row r="792" spans="1:6" x14ac:dyDescent="0.2">
      <c r="A792" t="s">
        <v>8219</v>
      </c>
      <c r="B792">
        <v>61</v>
      </c>
      <c r="E792" t="s">
        <v>8221</v>
      </c>
      <c r="F792">
        <v>1</v>
      </c>
    </row>
    <row r="793" spans="1:6" x14ac:dyDescent="0.2">
      <c r="A793" t="s">
        <v>8219</v>
      </c>
      <c r="B793">
        <v>90</v>
      </c>
      <c r="E793" t="s">
        <v>8221</v>
      </c>
      <c r="F793">
        <v>17</v>
      </c>
    </row>
    <row r="794" spans="1:6" x14ac:dyDescent="0.2">
      <c r="A794" t="s">
        <v>8219</v>
      </c>
      <c r="B794">
        <v>35</v>
      </c>
      <c r="E794" t="s">
        <v>8221</v>
      </c>
      <c r="F794">
        <v>0</v>
      </c>
    </row>
    <row r="795" spans="1:6" x14ac:dyDescent="0.2">
      <c r="A795" t="s">
        <v>8219</v>
      </c>
      <c r="B795">
        <v>90</v>
      </c>
      <c r="E795" t="s">
        <v>8221</v>
      </c>
      <c r="F795">
        <v>11</v>
      </c>
    </row>
    <row r="796" spans="1:6" x14ac:dyDescent="0.2">
      <c r="A796" t="s">
        <v>8219</v>
      </c>
      <c r="B796">
        <v>4</v>
      </c>
      <c r="E796" t="s">
        <v>8221</v>
      </c>
      <c r="F796">
        <v>95</v>
      </c>
    </row>
    <row r="797" spans="1:6" x14ac:dyDescent="0.2">
      <c r="A797" t="s">
        <v>8219</v>
      </c>
      <c r="B797">
        <v>120</v>
      </c>
      <c r="E797" t="s">
        <v>8221</v>
      </c>
      <c r="F797">
        <v>13</v>
      </c>
    </row>
    <row r="798" spans="1:6" x14ac:dyDescent="0.2">
      <c r="A798" t="s">
        <v>8219</v>
      </c>
      <c r="B798">
        <v>14</v>
      </c>
      <c r="E798" t="s">
        <v>8221</v>
      </c>
      <c r="F798">
        <v>2</v>
      </c>
    </row>
    <row r="799" spans="1:6" x14ac:dyDescent="0.2">
      <c r="A799" t="s">
        <v>8219</v>
      </c>
      <c r="B799">
        <v>27</v>
      </c>
      <c r="E799" t="s">
        <v>8221</v>
      </c>
      <c r="F799">
        <v>2</v>
      </c>
    </row>
    <row r="800" spans="1:6" x14ac:dyDescent="0.2">
      <c r="A800" t="s">
        <v>8219</v>
      </c>
      <c r="B800">
        <v>49</v>
      </c>
      <c r="E800" t="s">
        <v>8221</v>
      </c>
      <c r="F800">
        <v>3</v>
      </c>
    </row>
    <row r="801" spans="1:6" x14ac:dyDescent="0.2">
      <c r="A801" t="s">
        <v>8219</v>
      </c>
      <c r="B801">
        <v>102</v>
      </c>
      <c r="E801" t="s">
        <v>8221</v>
      </c>
      <c r="F801">
        <v>0</v>
      </c>
    </row>
    <row r="802" spans="1:6" x14ac:dyDescent="0.2">
      <c r="A802" t="s">
        <v>8219</v>
      </c>
      <c r="B802">
        <v>3</v>
      </c>
      <c r="E802" t="s">
        <v>8221</v>
      </c>
      <c r="F802">
        <v>0</v>
      </c>
    </row>
    <row r="803" spans="1:6" x14ac:dyDescent="0.2">
      <c r="A803" t="s">
        <v>8219</v>
      </c>
      <c r="B803">
        <v>25</v>
      </c>
      <c r="E803" t="s">
        <v>8221</v>
      </c>
      <c r="F803">
        <v>0</v>
      </c>
    </row>
    <row r="804" spans="1:6" x14ac:dyDescent="0.2">
      <c r="A804" t="s">
        <v>8219</v>
      </c>
      <c r="B804">
        <v>118</v>
      </c>
      <c r="E804" t="s">
        <v>8221</v>
      </c>
      <c r="F804">
        <v>2</v>
      </c>
    </row>
    <row r="805" spans="1:6" x14ac:dyDescent="0.2">
      <c r="A805" t="s">
        <v>8219</v>
      </c>
      <c r="B805">
        <v>57</v>
      </c>
      <c r="E805" t="s">
        <v>8221</v>
      </c>
      <c r="F805">
        <v>24</v>
      </c>
    </row>
    <row r="806" spans="1:6" x14ac:dyDescent="0.2">
      <c r="A806" t="s">
        <v>8219</v>
      </c>
      <c r="B806">
        <v>11</v>
      </c>
      <c r="E806" t="s">
        <v>8221</v>
      </c>
      <c r="F806">
        <v>25</v>
      </c>
    </row>
    <row r="807" spans="1:6" x14ac:dyDescent="0.2">
      <c r="A807" t="s">
        <v>8219</v>
      </c>
      <c r="B807">
        <v>33</v>
      </c>
      <c r="E807" t="s">
        <v>8221</v>
      </c>
      <c r="F807">
        <v>3</v>
      </c>
    </row>
    <row r="808" spans="1:6" x14ac:dyDescent="0.2">
      <c r="A808" t="s">
        <v>8219</v>
      </c>
      <c r="B808">
        <v>40</v>
      </c>
      <c r="E808" t="s">
        <v>8221</v>
      </c>
      <c r="F808">
        <v>41</v>
      </c>
    </row>
    <row r="809" spans="1:6" x14ac:dyDescent="0.2">
      <c r="A809" t="s">
        <v>8219</v>
      </c>
      <c r="B809">
        <v>50</v>
      </c>
      <c r="E809" t="s">
        <v>8221</v>
      </c>
      <c r="F809">
        <v>2</v>
      </c>
    </row>
    <row r="810" spans="1:6" x14ac:dyDescent="0.2">
      <c r="A810" t="s">
        <v>8219</v>
      </c>
      <c r="B810">
        <v>38</v>
      </c>
      <c r="E810" t="s">
        <v>8221</v>
      </c>
      <c r="F810">
        <v>4</v>
      </c>
    </row>
    <row r="811" spans="1:6" x14ac:dyDescent="0.2">
      <c r="A811" t="s">
        <v>8219</v>
      </c>
      <c r="B811">
        <v>96</v>
      </c>
      <c r="E811" t="s">
        <v>8221</v>
      </c>
      <c r="F811">
        <v>99</v>
      </c>
    </row>
    <row r="812" spans="1:6" x14ac:dyDescent="0.2">
      <c r="A812" t="s">
        <v>8219</v>
      </c>
      <c r="B812">
        <v>48</v>
      </c>
      <c r="E812" t="s">
        <v>8221</v>
      </c>
      <c r="F812">
        <v>4</v>
      </c>
    </row>
    <row r="813" spans="1:6" x14ac:dyDescent="0.2">
      <c r="A813" t="s">
        <v>8219</v>
      </c>
      <c r="B813">
        <v>33</v>
      </c>
      <c r="E813" t="s">
        <v>8221</v>
      </c>
      <c r="F813">
        <v>4</v>
      </c>
    </row>
    <row r="814" spans="1:6" x14ac:dyDescent="0.2">
      <c r="A814" t="s">
        <v>8219</v>
      </c>
      <c r="B814">
        <v>226</v>
      </c>
      <c r="E814" t="s">
        <v>8221</v>
      </c>
      <c r="F814">
        <v>38</v>
      </c>
    </row>
    <row r="815" spans="1:6" x14ac:dyDescent="0.2">
      <c r="A815" t="s">
        <v>8219</v>
      </c>
      <c r="B815">
        <v>14</v>
      </c>
      <c r="E815" t="s">
        <v>8221</v>
      </c>
      <c r="F815">
        <v>285</v>
      </c>
    </row>
    <row r="816" spans="1:6" x14ac:dyDescent="0.2">
      <c r="A816" t="s">
        <v>8219</v>
      </c>
      <c r="B816">
        <v>20</v>
      </c>
      <c r="E816" t="s">
        <v>8221</v>
      </c>
      <c r="F816">
        <v>1</v>
      </c>
    </row>
    <row r="817" spans="1:6" x14ac:dyDescent="0.2">
      <c r="A817" t="s">
        <v>8219</v>
      </c>
      <c r="B817">
        <v>25</v>
      </c>
      <c r="E817" t="s">
        <v>8221</v>
      </c>
      <c r="F817">
        <v>42</v>
      </c>
    </row>
    <row r="818" spans="1:6" x14ac:dyDescent="0.2">
      <c r="A818" t="s">
        <v>8219</v>
      </c>
      <c r="B818">
        <v>90</v>
      </c>
      <c r="E818" t="s">
        <v>8221</v>
      </c>
      <c r="F818">
        <v>26</v>
      </c>
    </row>
    <row r="819" spans="1:6" x14ac:dyDescent="0.2">
      <c r="A819" t="s">
        <v>8219</v>
      </c>
      <c r="B819">
        <v>11</v>
      </c>
      <c r="E819" t="s">
        <v>8221</v>
      </c>
      <c r="F819">
        <v>2</v>
      </c>
    </row>
    <row r="820" spans="1:6" x14ac:dyDescent="0.2">
      <c r="A820" t="s">
        <v>8219</v>
      </c>
      <c r="B820">
        <v>55</v>
      </c>
      <c r="E820" t="s">
        <v>8221</v>
      </c>
      <c r="F820">
        <v>4</v>
      </c>
    </row>
    <row r="821" spans="1:6" x14ac:dyDescent="0.2">
      <c r="A821" t="s">
        <v>8219</v>
      </c>
      <c r="B821">
        <v>30</v>
      </c>
      <c r="E821" t="s">
        <v>8221</v>
      </c>
      <c r="F821">
        <v>6</v>
      </c>
    </row>
    <row r="822" spans="1:6" x14ac:dyDescent="0.2">
      <c r="A822" t="s">
        <v>8219</v>
      </c>
      <c r="B822">
        <v>28</v>
      </c>
      <c r="E822" t="s">
        <v>8221</v>
      </c>
      <c r="F822">
        <v>70</v>
      </c>
    </row>
    <row r="823" spans="1:6" x14ac:dyDescent="0.2">
      <c r="A823" t="s">
        <v>8219</v>
      </c>
      <c r="B823">
        <v>45</v>
      </c>
      <c r="E823" t="s">
        <v>8221</v>
      </c>
      <c r="F823">
        <v>9</v>
      </c>
    </row>
    <row r="824" spans="1:6" x14ac:dyDescent="0.2">
      <c r="A824" t="s">
        <v>8219</v>
      </c>
      <c r="B824">
        <v>13</v>
      </c>
      <c r="E824" t="s">
        <v>8221</v>
      </c>
      <c r="F824">
        <v>8</v>
      </c>
    </row>
    <row r="825" spans="1:6" x14ac:dyDescent="0.2">
      <c r="A825" t="s">
        <v>8219</v>
      </c>
      <c r="B825">
        <v>40</v>
      </c>
      <c r="E825" t="s">
        <v>8221</v>
      </c>
      <c r="F825">
        <v>105</v>
      </c>
    </row>
    <row r="826" spans="1:6" x14ac:dyDescent="0.2">
      <c r="A826" t="s">
        <v>8219</v>
      </c>
      <c r="B826">
        <v>21</v>
      </c>
      <c r="E826" t="s">
        <v>8221</v>
      </c>
      <c r="F826">
        <v>12</v>
      </c>
    </row>
    <row r="827" spans="1:6" x14ac:dyDescent="0.2">
      <c r="A827" t="s">
        <v>8219</v>
      </c>
      <c r="B827">
        <v>134</v>
      </c>
      <c r="E827" t="s">
        <v>8221</v>
      </c>
      <c r="F827">
        <v>0</v>
      </c>
    </row>
    <row r="828" spans="1:6" x14ac:dyDescent="0.2">
      <c r="A828" t="s">
        <v>8219</v>
      </c>
      <c r="B828">
        <v>20</v>
      </c>
      <c r="E828" t="s">
        <v>8221</v>
      </c>
      <c r="F828">
        <v>16</v>
      </c>
    </row>
    <row r="829" spans="1:6" x14ac:dyDescent="0.2">
      <c r="A829" t="s">
        <v>8219</v>
      </c>
      <c r="B829">
        <v>19</v>
      </c>
      <c r="E829" t="s">
        <v>8221</v>
      </c>
      <c r="F829">
        <v>7</v>
      </c>
    </row>
    <row r="830" spans="1:6" x14ac:dyDescent="0.2">
      <c r="A830" t="s">
        <v>8219</v>
      </c>
      <c r="B830">
        <v>209</v>
      </c>
      <c r="E830" t="s">
        <v>8221</v>
      </c>
      <c r="F830">
        <v>4</v>
      </c>
    </row>
    <row r="831" spans="1:6" x14ac:dyDescent="0.2">
      <c r="A831" t="s">
        <v>8219</v>
      </c>
      <c r="B831">
        <v>38</v>
      </c>
      <c r="E831" t="s">
        <v>8221</v>
      </c>
      <c r="F831">
        <v>1</v>
      </c>
    </row>
    <row r="832" spans="1:6" x14ac:dyDescent="0.2">
      <c r="A832" t="s">
        <v>8219</v>
      </c>
      <c r="B832">
        <v>24</v>
      </c>
      <c r="E832" t="s">
        <v>8221</v>
      </c>
      <c r="F832">
        <v>28</v>
      </c>
    </row>
    <row r="833" spans="1:6" x14ac:dyDescent="0.2">
      <c r="A833" t="s">
        <v>8219</v>
      </c>
      <c r="B833">
        <v>8</v>
      </c>
      <c r="E833" t="s">
        <v>8221</v>
      </c>
      <c r="F833">
        <v>1</v>
      </c>
    </row>
    <row r="834" spans="1:6" x14ac:dyDescent="0.2">
      <c r="A834" t="s">
        <v>8219</v>
      </c>
      <c r="B834">
        <v>179</v>
      </c>
      <c r="E834" t="s">
        <v>8221</v>
      </c>
      <c r="F834">
        <v>1</v>
      </c>
    </row>
    <row r="835" spans="1:6" x14ac:dyDescent="0.2">
      <c r="A835" t="s">
        <v>8219</v>
      </c>
      <c r="B835">
        <v>26</v>
      </c>
      <c r="E835" t="s">
        <v>8221</v>
      </c>
      <c r="F835">
        <v>5</v>
      </c>
    </row>
    <row r="836" spans="1:6" x14ac:dyDescent="0.2">
      <c r="A836" t="s">
        <v>8219</v>
      </c>
      <c r="B836">
        <v>131</v>
      </c>
      <c r="E836" t="s">
        <v>8221</v>
      </c>
      <c r="F836">
        <v>3</v>
      </c>
    </row>
    <row r="837" spans="1:6" x14ac:dyDescent="0.2">
      <c r="A837" t="s">
        <v>8219</v>
      </c>
      <c r="B837">
        <v>14</v>
      </c>
      <c r="E837" t="s">
        <v>8221</v>
      </c>
      <c r="F837">
        <v>2</v>
      </c>
    </row>
    <row r="838" spans="1:6" x14ac:dyDescent="0.2">
      <c r="A838" t="s">
        <v>8219</v>
      </c>
      <c r="B838">
        <v>174</v>
      </c>
      <c r="E838" t="s">
        <v>8221</v>
      </c>
      <c r="F838">
        <v>0</v>
      </c>
    </row>
    <row r="839" spans="1:6" x14ac:dyDescent="0.2">
      <c r="A839" t="s">
        <v>8219</v>
      </c>
      <c r="B839">
        <v>191</v>
      </c>
      <c r="E839" t="s">
        <v>8221</v>
      </c>
      <c r="F839">
        <v>0</v>
      </c>
    </row>
    <row r="840" spans="1:6" x14ac:dyDescent="0.2">
      <c r="A840" t="s">
        <v>8219</v>
      </c>
      <c r="B840">
        <v>38</v>
      </c>
      <c r="E840" t="s">
        <v>8221</v>
      </c>
      <c r="F840">
        <v>3</v>
      </c>
    </row>
    <row r="841" spans="1:6" x14ac:dyDescent="0.2">
      <c r="A841" t="s">
        <v>8219</v>
      </c>
      <c r="B841">
        <v>22</v>
      </c>
      <c r="E841" t="s">
        <v>8221</v>
      </c>
      <c r="F841">
        <v>0</v>
      </c>
    </row>
    <row r="842" spans="1:6" x14ac:dyDescent="0.2">
      <c r="A842" t="s">
        <v>8219</v>
      </c>
      <c r="B842">
        <v>149</v>
      </c>
      <c r="E842" t="s">
        <v>8221</v>
      </c>
      <c r="F842">
        <v>0</v>
      </c>
    </row>
    <row r="843" spans="1:6" x14ac:dyDescent="0.2">
      <c r="A843" t="s">
        <v>8219</v>
      </c>
      <c r="B843">
        <v>56</v>
      </c>
      <c r="E843" t="s">
        <v>8221</v>
      </c>
      <c r="F843">
        <v>3</v>
      </c>
    </row>
    <row r="844" spans="1:6" x14ac:dyDescent="0.2">
      <c r="A844" t="s">
        <v>8219</v>
      </c>
      <c r="B844">
        <v>19</v>
      </c>
      <c r="E844" t="s">
        <v>8221</v>
      </c>
      <c r="F844">
        <v>7</v>
      </c>
    </row>
    <row r="845" spans="1:6" x14ac:dyDescent="0.2">
      <c r="A845" t="s">
        <v>8219</v>
      </c>
      <c r="B845">
        <v>70</v>
      </c>
      <c r="E845" t="s">
        <v>8221</v>
      </c>
      <c r="F845">
        <v>25</v>
      </c>
    </row>
    <row r="846" spans="1:6" x14ac:dyDescent="0.2">
      <c r="A846" t="s">
        <v>8219</v>
      </c>
      <c r="B846">
        <v>81</v>
      </c>
      <c r="E846" t="s">
        <v>8221</v>
      </c>
      <c r="F846">
        <v>10</v>
      </c>
    </row>
    <row r="847" spans="1:6" x14ac:dyDescent="0.2">
      <c r="A847" t="s">
        <v>8219</v>
      </c>
      <c r="B847">
        <v>32</v>
      </c>
      <c r="E847" t="s">
        <v>8221</v>
      </c>
      <c r="F847">
        <v>3</v>
      </c>
    </row>
    <row r="848" spans="1:6" x14ac:dyDescent="0.2">
      <c r="A848" t="s">
        <v>8219</v>
      </c>
      <c r="B848">
        <v>26</v>
      </c>
      <c r="E848" t="s">
        <v>8221</v>
      </c>
      <c r="F848">
        <v>5</v>
      </c>
    </row>
    <row r="849" spans="1:6" x14ac:dyDescent="0.2">
      <c r="A849" t="s">
        <v>8219</v>
      </c>
      <c r="B849">
        <v>105</v>
      </c>
      <c r="E849" t="s">
        <v>8221</v>
      </c>
      <c r="F849">
        <v>5</v>
      </c>
    </row>
    <row r="850" spans="1:6" x14ac:dyDescent="0.2">
      <c r="A850" t="s">
        <v>8219</v>
      </c>
      <c r="B850">
        <v>29</v>
      </c>
      <c r="E850" t="s">
        <v>8221</v>
      </c>
      <c r="F850">
        <v>27</v>
      </c>
    </row>
    <row r="851" spans="1:6" x14ac:dyDescent="0.2">
      <c r="A851" t="s">
        <v>8219</v>
      </c>
      <c r="B851">
        <v>8</v>
      </c>
      <c r="E851" t="s">
        <v>8221</v>
      </c>
      <c r="F851">
        <v>2</v>
      </c>
    </row>
    <row r="852" spans="1:6" x14ac:dyDescent="0.2">
      <c r="A852" t="s">
        <v>8219</v>
      </c>
      <c r="B852">
        <v>89</v>
      </c>
      <c r="E852" t="s">
        <v>8221</v>
      </c>
      <c r="F852">
        <v>236</v>
      </c>
    </row>
    <row r="853" spans="1:6" x14ac:dyDescent="0.2">
      <c r="A853" t="s">
        <v>8219</v>
      </c>
      <c r="B853">
        <v>44</v>
      </c>
      <c r="E853" t="s">
        <v>8221</v>
      </c>
      <c r="F853">
        <v>1</v>
      </c>
    </row>
    <row r="854" spans="1:6" x14ac:dyDescent="0.2">
      <c r="A854" t="s">
        <v>8219</v>
      </c>
      <c r="B854">
        <v>246</v>
      </c>
      <c r="E854" t="s">
        <v>8221</v>
      </c>
      <c r="F854">
        <v>12</v>
      </c>
    </row>
    <row r="855" spans="1:6" x14ac:dyDescent="0.2">
      <c r="A855" t="s">
        <v>8219</v>
      </c>
      <c r="B855">
        <v>120</v>
      </c>
      <c r="E855" t="s">
        <v>8221</v>
      </c>
      <c r="F855">
        <v>4</v>
      </c>
    </row>
    <row r="856" spans="1:6" x14ac:dyDescent="0.2">
      <c r="A856" t="s">
        <v>8219</v>
      </c>
      <c r="B856">
        <v>26</v>
      </c>
      <c r="E856" t="s">
        <v>8221</v>
      </c>
      <c r="F856">
        <v>3</v>
      </c>
    </row>
    <row r="857" spans="1:6" x14ac:dyDescent="0.2">
      <c r="A857" t="s">
        <v>8219</v>
      </c>
      <c r="B857">
        <v>45</v>
      </c>
      <c r="E857" t="s">
        <v>8221</v>
      </c>
      <c r="F857">
        <v>99</v>
      </c>
    </row>
    <row r="858" spans="1:6" x14ac:dyDescent="0.2">
      <c r="A858" t="s">
        <v>8219</v>
      </c>
      <c r="B858">
        <v>20</v>
      </c>
      <c r="E858" t="s">
        <v>8221</v>
      </c>
      <c r="F858">
        <v>3</v>
      </c>
    </row>
    <row r="859" spans="1:6" x14ac:dyDescent="0.2">
      <c r="A859" t="s">
        <v>8219</v>
      </c>
      <c r="B859">
        <v>47</v>
      </c>
      <c r="E859" t="s">
        <v>8221</v>
      </c>
      <c r="F859">
        <v>3</v>
      </c>
    </row>
    <row r="860" spans="1:6" x14ac:dyDescent="0.2">
      <c r="A860" t="s">
        <v>8219</v>
      </c>
      <c r="B860">
        <v>13</v>
      </c>
      <c r="E860" t="s">
        <v>8221</v>
      </c>
      <c r="F860">
        <v>22</v>
      </c>
    </row>
    <row r="861" spans="1:6" x14ac:dyDescent="0.2">
      <c r="A861" t="s">
        <v>8219</v>
      </c>
      <c r="B861">
        <v>183</v>
      </c>
      <c r="E861" t="s">
        <v>8221</v>
      </c>
      <c r="F861">
        <v>4</v>
      </c>
    </row>
    <row r="862" spans="1:6" x14ac:dyDescent="0.2">
      <c r="A862" t="s">
        <v>8219</v>
      </c>
      <c r="B862">
        <v>21</v>
      </c>
      <c r="E862" t="s">
        <v>8221</v>
      </c>
      <c r="F862">
        <v>534</v>
      </c>
    </row>
    <row r="863" spans="1:6" x14ac:dyDescent="0.2">
      <c r="A863" t="s">
        <v>8219</v>
      </c>
      <c r="B863">
        <v>42</v>
      </c>
      <c r="E863" t="s">
        <v>8221</v>
      </c>
      <c r="F863">
        <v>12</v>
      </c>
    </row>
    <row r="864" spans="1:6" x14ac:dyDescent="0.2">
      <c r="A864" t="s">
        <v>8219</v>
      </c>
      <c r="B864">
        <v>54</v>
      </c>
      <c r="E864" t="s">
        <v>8221</v>
      </c>
      <c r="F864">
        <v>56</v>
      </c>
    </row>
    <row r="865" spans="1:6" x14ac:dyDescent="0.2">
      <c r="A865" t="s">
        <v>8219</v>
      </c>
      <c r="B865">
        <v>38</v>
      </c>
      <c r="E865" t="s">
        <v>8221</v>
      </c>
      <c r="F865">
        <v>11</v>
      </c>
    </row>
    <row r="866" spans="1:6" x14ac:dyDescent="0.2">
      <c r="A866" t="s">
        <v>8219</v>
      </c>
      <c r="B866">
        <v>64</v>
      </c>
      <c r="E866" t="s">
        <v>8221</v>
      </c>
      <c r="F866">
        <v>0</v>
      </c>
    </row>
    <row r="867" spans="1:6" x14ac:dyDescent="0.2">
      <c r="A867" t="s">
        <v>8219</v>
      </c>
      <c r="B867">
        <v>13</v>
      </c>
      <c r="E867" t="s">
        <v>8221</v>
      </c>
      <c r="F867">
        <v>12</v>
      </c>
    </row>
    <row r="868" spans="1:6" x14ac:dyDescent="0.2">
      <c r="A868" t="s">
        <v>8219</v>
      </c>
      <c r="B868">
        <v>33</v>
      </c>
      <c r="E868" t="s">
        <v>8221</v>
      </c>
      <c r="F868">
        <v>5</v>
      </c>
    </row>
    <row r="869" spans="1:6" x14ac:dyDescent="0.2">
      <c r="A869" t="s">
        <v>8219</v>
      </c>
      <c r="B869">
        <v>52</v>
      </c>
      <c r="E869" t="s">
        <v>8221</v>
      </c>
      <c r="F869">
        <v>24</v>
      </c>
    </row>
    <row r="870" spans="1:6" x14ac:dyDescent="0.2">
      <c r="A870" t="s">
        <v>8219</v>
      </c>
      <c r="B870">
        <v>107</v>
      </c>
      <c r="E870" t="s">
        <v>8221</v>
      </c>
      <c r="F870">
        <v>89</v>
      </c>
    </row>
    <row r="871" spans="1:6" x14ac:dyDescent="0.2">
      <c r="A871" t="s">
        <v>8219</v>
      </c>
      <c r="B871">
        <v>11</v>
      </c>
      <c r="E871" t="s">
        <v>8221</v>
      </c>
      <c r="F871">
        <v>1</v>
      </c>
    </row>
    <row r="872" spans="1:6" x14ac:dyDescent="0.2">
      <c r="A872" t="s">
        <v>8219</v>
      </c>
      <c r="B872">
        <v>34</v>
      </c>
      <c r="E872" t="s">
        <v>8221</v>
      </c>
      <c r="F872">
        <v>55</v>
      </c>
    </row>
    <row r="873" spans="1:6" x14ac:dyDescent="0.2">
      <c r="A873" t="s">
        <v>8219</v>
      </c>
      <c r="B873">
        <v>75</v>
      </c>
      <c r="E873" t="s">
        <v>8221</v>
      </c>
      <c r="F873">
        <v>2</v>
      </c>
    </row>
    <row r="874" spans="1:6" x14ac:dyDescent="0.2">
      <c r="A874" t="s">
        <v>8219</v>
      </c>
      <c r="B874">
        <v>26</v>
      </c>
      <c r="E874" t="s">
        <v>8221</v>
      </c>
      <c r="F874">
        <v>0</v>
      </c>
    </row>
    <row r="875" spans="1:6" x14ac:dyDescent="0.2">
      <c r="A875" t="s">
        <v>8219</v>
      </c>
      <c r="B875">
        <v>50</v>
      </c>
      <c r="E875" t="s">
        <v>8221</v>
      </c>
      <c r="F875">
        <v>4</v>
      </c>
    </row>
    <row r="876" spans="1:6" x14ac:dyDescent="0.2">
      <c r="A876" t="s">
        <v>8219</v>
      </c>
      <c r="B876">
        <v>80</v>
      </c>
      <c r="E876" t="s">
        <v>8221</v>
      </c>
      <c r="F876">
        <v>6</v>
      </c>
    </row>
    <row r="877" spans="1:6" x14ac:dyDescent="0.2">
      <c r="A877" t="s">
        <v>8219</v>
      </c>
      <c r="B877">
        <v>110</v>
      </c>
      <c r="E877" t="s">
        <v>8221</v>
      </c>
      <c r="F877">
        <v>4</v>
      </c>
    </row>
    <row r="878" spans="1:6" x14ac:dyDescent="0.2">
      <c r="A878" t="s">
        <v>8219</v>
      </c>
      <c r="B878">
        <v>77</v>
      </c>
      <c r="E878" t="s">
        <v>8221</v>
      </c>
      <c r="F878">
        <v>4</v>
      </c>
    </row>
    <row r="879" spans="1:6" x14ac:dyDescent="0.2">
      <c r="A879" t="s">
        <v>8219</v>
      </c>
      <c r="B879">
        <v>50</v>
      </c>
      <c r="E879" t="s">
        <v>8221</v>
      </c>
      <c r="F879">
        <v>2</v>
      </c>
    </row>
    <row r="880" spans="1:6" x14ac:dyDescent="0.2">
      <c r="A880" t="s">
        <v>8219</v>
      </c>
      <c r="B880">
        <v>145</v>
      </c>
      <c r="E880" t="s">
        <v>8221</v>
      </c>
      <c r="F880">
        <v>5</v>
      </c>
    </row>
    <row r="881" spans="1:6" x14ac:dyDescent="0.2">
      <c r="A881" t="s">
        <v>8219</v>
      </c>
      <c r="B881">
        <v>29</v>
      </c>
      <c r="E881" t="s">
        <v>8221</v>
      </c>
      <c r="F881">
        <v>83</v>
      </c>
    </row>
    <row r="882" spans="1:6" x14ac:dyDescent="0.2">
      <c r="A882" t="s">
        <v>8219</v>
      </c>
      <c r="B882">
        <v>114</v>
      </c>
      <c r="E882" t="s">
        <v>8221</v>
      </c>
      <c r="F882">
        <v>57</v>
      </c>
    </row>
    <row r="883" spans="1:6" x14ac:dyDescent="0.2">
      <c r="A883" t="s">
        <v>8219</v>
      </c>
      <c r="B883">
        <v>96</v>
      </c>
      <c r="E883" t="s">
        <v>8221</v>
      </c>
      <c r="F883">
        <v>311</v>
      </c>
    </row>
    <row r="884" spans="1:6" x14ac:dyDescent="0.2">
      <c r="A884" t="s">
        <v>8219</v>
      </c>
      <c r="B884">
        <v>31</v>
      </c>
      <c r="E884" t="s">
        <v>8221</v>
      </c>
      <c r="F884">
        <v>2</v>
      </c>
    </row>
    <row r="885" spans="1:6" x14ac:dyDescent="0.2">
      <c r="A885" t="s">
        <v>8219</v>
      </c>
      <c r="B885">
        <v>4883</v>
      </c>
      <c r="E885" t="s">
        <v>8221</v>
      </c>
      <c r="F885">
        <v>16</v>
      </c>
    </row>
    <row r="886" spans="1:6" x14ac:dyDescent="0.2">
      <c r="A886" t="s">
        <v>8219</v>
      </c>
      <c r="B886">
        <v>95</v>
      </c>
      <c r="E886" t="s">
        <v>8221</v>
      </c>
      <c r="F886">
        <v>9</v>
      </c>
    </row>
    <row r="887" spans="1:6" x14ac:dyDescent="0.2">
      <c r="A887" t="s">
        <v>8219</v>
      </c>
      <c r="B887">
        <v>2478</v>
      </c>
      <c r="E887" t="s">
        <v>8221</v>
      </c>
      <c r="F887">
        <v>1</v>
      </c>
    </row>
    <row r="888" spans="1:6" x14ac:dyDescent="0.2">
      <c r="A888" t="s">
        <v>8219</v>
      </c>
      <c r="B888">
        <v>1789</v>
      </c>
      <c r="E888" t="s">
        <v>8221</v>
      </c>
      <c r="F888">
        <v>12</v>
      </c>
    </row>
    <row r="889" spans="1:6" x14ac:dyDescent="0.2">
      <c r="A889" t="s">
        <v>8219</v>
      </c>
      <c r="B889">
        <v>680</v>
      </c>
      <c r="E889" t="s">
        <v>8221</v>
      </c>
      <c r="F889">
        <v>0</v>
      </c>
    </row>
    <row r="890" spans="1:6" x14ac:dyDescent="0.2">
      <c r="A890" t="s">
        <v>8219</v>
      </c>
      <c r="B890">
        <v>70</v>
      </c>
      <c r="E890" t="s">
        <v>8221</v>
      </c>
      <c r="F890">
        <v>20</v>
      </c>
    </row>
    <row r="891" spans="1:6" x14ac:dyDescent="0.2">
      <c r="A891" t="s">
        <v>8219</v>
      </c>
      <c r="B891">
        <v>23</v>
      </c>
      <c r="E891" t="s">
        <v>8221</v>
      </c>
      <c r="F891">
        <v>16</v>
      </c>
    </row>
    <row r="892" spans="1:6" x14ac:dyDescent="0.2">
      <c r="A892" t="s">
        <v>8219</v>
      </c>
      <c r="B892">
        <v>4245</v>
      </c>
      <c r="E892" t="s">
        <v>8221</v>
      </c>
      <c r="F892">
        <v>33</v>
      </c>
    </row>
    <row r="893" spans="1:6" x14ac:dyDescent="0.2">
      <c r="A893" t="s">
        <v>8219</v>
      </c>
      <c r="B893">
        <v>943</v>
      </c>
      <c r="E893" t="s">
        <v>8221</v>
      </c>
      <c r="F893">
        <v>2</v>
      </c>
    </row>
    <row r="894" spans="1:6" x14ac:dyDescent="0.2">
      <c r="A894" t="s">
        <v>8219</v>
      </c>
      <c r="B894">
        <v>1876</v>
      </c>
      <c r="E894" t="s">
        <v>8221</v>
      </c>
      <c r="F894">
        <v>6</v>
      </c>
    </row>
    <row r="895" spans="1:6" x14ac:dyDescent="0.2">
      <c r="A895" t="s">
        <v>8219</v>
      </c>
      <c r="B895">
        <v>834</v>
      </c>
      <c r="E895" t="s">
        <v>8221</v>
      </c>
      <c r="F895">
        <v>0</v>
      </c>
    </row>
    <row r="896" spans="1:6" x14ac:dyDescent="0.2">
      <c r="A896" t="s">
        <v>8219</v>
      </c>
      <c r="B896">
        <v>682</v>
      </c>
      <c r="E896" t="s">
        <v>8221</v>
      </c>
      <c r="F896">
        <v>3</v>
      </c>
    </row>
    <row r="897" spans="1:6" x14ac:dyDescent="0.2">
      <c r="A897" t="s">
        <v>8219</v>
      </c>
      <c r="B897">
        <v>147</v>
      </c>
      <c r="E897" t="s">
        <v>8221</v>
      </c>
      <c r="F897">
        <v>0</v>
      </c>
    </row>
    <row r="898" spans="1:6" x14ac:dyDescent="0.2">
      <c r="A898" t="s">
        <v>8219</v>
      </c>
      <c r="B898">
        <v>415</v>
      </c>
      <c r="E898" t="s">
        <v>8221</v>
      </c>
      <c r="F898">
        <v>3</v>
      </c>
    </row>
    <row r="899" spans="1:6" x14ac:dyDescent="0.2">
      <c r="A899" t="s">
        <v>8219</v>
      </c>
      <c r="B899">
        <v>290</v>
      </c>
      <c r="E899" t="s">
        <v>8221</v>
      </c>
      <c r="F899">
        <v>13</v>
      </c>
    </row>
    <row r="900" spans="1:6" x14ac:dyDescent="0.2">
      <c r="A900" t="s">
        <v>8219</v>
      </c>
      <c r="B900">
        <v>365</v>
      </c>
      <c r="E900" t="s">
        <v>8221</v>
      </c>
      <c r="F900">
        <v>6</v>
      </c>
    </row>
    <row r="901" spans="1:6" x14ac:dyDescent="0.2">
      <c r="A901" t="s">
        <v>8219</v>
      </c>
      <c r="B901">
        <v>660</v>
      </c>
      <c r="E901" t="s">
        <v>8221</v>
      </c>
      <c r="F901">
        <v>1</v>
      </c>
    </row>
    <row r="902" spans="1:6" x14ac:dyDescent="0.2">
      <c r="A902" t="s">
        <v>8219</v>
      </c>
      <c r="B902">
        <v>1356</v>
      </c>
      <c r="E902" t="s">
        <v>8221</v>
      </c>
      <c r="F902">
        <v>0</v>
      </c>
    </row>
    <row r="903" spans="1:6" x14ac:dyDescent="0.2">
      <c r="A903" t="s">
        <v>8219</v>
      </c>
      <c r="B903">
        <v>424</v>
      </c>
      <c r="E903" t="s">
        <v>8221</v>
      </c>
      <c r="F903">
        <v>5</v>
      </c>
    </row>
    <row r="904" spans="1:6" x14ac:dyDescent="0.2">
      <c r="A904" t="s">
        <v>8219</v>
      </c>
      <c r="B904">
        <v>33</v>
      </c>
      <c r="E904" t="s">
        <v>8221</v>
      </c>
      <c r="F904">
        <v>0</v>
      </c>
    </row>
    <row r="905" spans="1:6" x14ac:dyDescent="0.2">
      <c r="A905" t="s">
        <v>8219</v>
      </c>
      <c r="B905">
        <v>1633</v>
      </c>
      <c r="E905" t="s">
        <v>8221</v>
      </c>
      <c r="F905">
        <v>36</v>
      </c>
    </row>
    <row r="906" spans="1:6" x14ac:dyDescent="0.2">
      <c r="A906" t="s">
        <v>8219</v>
      </c>
      <c r="B906">
        <v>306</v>
      </c>
      <c r="E906" t="s">
        <v>8221</v>
      </c>
      <c r="F906">
        <v>1</v>
      </c>
    </row>
    <row r="907" spans="1:6" x14ac:dyDescent="0.2">
      <c r="A907" t="s">
        <v>8219</v>
      </c>
      <c r="B907">
        <v>205</v>
      </c>
      <c r="E907" t="s">
        <v>8221</v>
      </c>
      <c r="F907">
        <v>1</v>
      </c>
    </row>
    <row r="908" spans="1:6" x14ac:dyDescent="0.2">
      <c r="A908" t="s">
        <v>8219</v>
      </c>
      <c r="B908">
        <v>1281</v>
      </c>
      <c r="E908" t="s">
        <v>8221</v>
      </c>
      <c r="F908">
        <v>1</v>
      </c>
    </row>
    <row r="909" spans="1:6" x14ac:dyDescent="0.2">
      <c r="A909" t="s">
        <v>8219</v>
      </c>
      <c r="B909">
        <v>103</v>
      </c>
      <c r="E909" t="s">
        <v>8221</v>
      </c>
      <c r="F909">
        <v>9</v>
      </c>
    </row>
    <row r="910" spans="1:6" x14ac:dyDescent="0.2">
      <c r="A910" t="s">
        <v>8219</v>
      </c>
      <c r="B910">
        <v>1513</v>
      </c>
      <c r="E910" t="s">
        <v>8221</v>
      </c>
      <c r="F910">
        <v>1</v>
      </c>
    </row>
    <row r="911" spans="1:6" x14ac:dyDescent="0.2">
      <c r="A911" t="s">
        <v>8219</v>
      </c>
      <c r="B911">
        <v>405</v>
      </c>
      <c r="E911" t="s">
        <v>8221</v>
      </c>
      <c r="F911">
        <v>0</v>
      </c>
    </row>
    <row r="912" spans="1:6" x14ac:dyDescent="0.2">
      <c r="A912" t="s">
        <v>8219</v>
      </c>
      <c r="B912">
        <v>510</v>
      </c>
      <c r="E912" t="s">
        <v>8221</v>
      </c>
      <c r="F912">
        <v>1</v>
      </c>
    </row>
    <row r="913" spans="1:6" x14ac:dyDescent="0.2">
      <c r="A913" t="s">
        <v>8219</v>
      </c>
      <c r="B913">
        <v>1887</v>
      </c>
      <c r="E913" t="s">
        <v>8221</v>
      </c>
      <c r="F913">
        <v>1</v>
      </c>
    </row>
    <row r="914" spans="1:6" x14ac:dyDescent="0.2">
      <c r="A914" t="s">
        <v>8219</v>
      </c>
      <c r="B914">
        <v>701</v>
      </c>
      <c r="E914" t="s">
        <v>8221</v>
      </c>
      <c r="F914">
        <v>4</v>
      </c>
    </row>
    <row r="915" spans="1:6" x14ac:dyDescent="0.2">
      <c r="A915" t="s">
        <v>8219</v>
      </c>
      <c r="B915">
        <v>3863</v>
      </c>
      <c r="E915" t="s">
        <v>8221</v>
      </c>
      <c r="F915">
        <v>2</v>
      </c>
    </row>
    <row r="916" spans="1:6" x14ac:dyDescent="0.2">
      <c r="A916" t="s">
        <v>8219</v>
      </c>
      <c r="B916">
        <v>238</v>
      </c>
      <c r="E916" t="s">
        <v>8221</v>
      </c>
      <c r="F916">
        <v>2</v>
      </c>
    </row>
    <row r="917" spans="1:6" x14ac:dyDescent="0.2">
      <c r="A917" t="s">
        <v>8219</v>
      </c>
      <c r="B917">
        <v>2051</v>
      </c>
      <c r="E917" t="s">
        <v>8221</v>
      </c>
      <c r="F917">
        <v>2</v>
      </c>
    </row>
    <row r="918" spans="1:6" x14ac:dyDescent="0.2">
      <c r="A918" t="s">
        <v>8219</v>
      </c>
      <c r="B918">
        <v>402</v>
      </c>
      <c r="E918" t="s">
        <v>8221</v>
      </c>
      <c r="F918">
        <v>0</v>
      </c>
    </row>
    <row r="919" spans="1:6" x14ac:dyDescent="0.2">
      <c r="A919" t="s">
        <v>8219</v>
      </c>
      <c r="B919">
        <v>253</v>
      </c>
      <c r="E919" t="s">
        <v>8221</v>
      </c>
      <c r="F919">
        <v>2</v>
      </c>
    </row>
    <row r="920" spans="1:6" x14ac:dyDescent="0.2">
      <c r="A920" t="s">
        <v>8219</v>
      </c>
      <c r="B920">
        <v>473</v>
      </c>
      <c r="E920" t="s">
        <v>8221</v>
      </c>
      <c r="F920">
        <v>4</v>
      </c>
    </row>
    <row r="921" spans="1:6" x14ac:dyDescent="0.2">
      <c r="A921" t="s">
        <v>8219</v>
      </c>
      <c r="B921">
        <v>821</v>
      </c>
      <c r="E921" t="s">
        <v>8221</v>
      </c>
      <c r="F921">
        <v>2</v>
      </c>
    </row>
    <row r="922" spans="1:6" x14ac:dyDescent="0.2">
      <c r="A922" t="s">
        <v>8219</v>
      </c>
      <c r="B922">
        <v>388</v>
      </c>
      <c r="E922" t="s">
        <v>8221</v>
      </c>
      <c r="F922">
        <v>0</v>
      </c>
    </row>
    <row r="923" spans="1:6" x14ac:dyDescent="0.2">
      <c r="A923" t="s">
        <v>8219</v>
      </c>
      <c r="B923">
        <v>813</v>
      </c>
      <c r="E923" t="s">
        <v>8221</v>
      </c>
      <c r="F923">
        <v>1</v>
      </c>
    </row>
    <row r="924" spans="1:6" x14ac:dyDescent="0.2">
      <c r="A924" t="s">
        <v>8219</v>
      </c>
      <c r="B924">
        <v>1945</v>
      </c>
      <c r="E924" t="s">
        <v>8221</v>
      </c>
      <c r="F924">
        <v>0</v>
      </c>
    </row>
    <row r="925" spans="1:6" x14ac:dyDescent="0.2">
      <c r="A925" t="s">
        <v>8219</v>
      </c>
      <c r="B925">
        <v>1637</v>
      </c>
      <c r="E925" t="s">
        <v>8221</v>
      </c>
      <c r="F925">
        <v>2</v>
      </c>
    </row>
    <row r="926" spans="1:6" x14ac:dyDescent="0.2">
      <c r="A926" t="s">
        <v>8219</v>
      </c>
      <c r="B926">
        <v>1375</v>
      </c>
      <c r="E926" t="s">
        <v>8221</v>
      </c>
      <c r="F926">
        <v>7</v>
      </c>
    </row>
    <row r="927" spans="1:6" x14ac:dyDescent="0.2">
      <c r="A927" t="s">
        <v>8219</v>
      </c>
      <c r="B927">
        <v>17</v>
      </c>
      <c r="E927" t="s">
        <v>8221</v>
      </c>
      <c r="F927">
        <v>5</v>
      </c>
    </row>
    <row r="928" spans="1:6" x14ac:dyDescent="0.2">
      <c r="A928" t="s">
        <v>8219</v>
      </c>
      <c r="B928">
        <v>354</v>
      </c>
      <c r="E928" t="s">
        <v>8221</v>
      </c>
      <c r="F928">
        <v>0</v>
      </c>
    </row>
    <row r="929" spans="1:6" x14ac:dyDescent="0.2">
      <c r="A929" t="s">
        <v>8219</v>
      </c>
      <c r="B929">
        <v>191</v>
      </c>
      <c r="E929" t="s">
        <v>8221</v>
      </c>
      <c r="F929">
        <v>0</v>
      </c>
    </row>
    <row r="930" spans="1:6" x14ac:dyDescent="0.2">
      <c r="A930" t="s">
        <v>8219</v>
      </c>
      <c r="B930">
        <v>303</v>
      </c>
      <c r="E930" t="s">
        <v>8221</v>
      </c>
      <c r="F930">
        <v>0</v>
      </c>
    </row>
    <row r="931" spans="1:6" x14ac:dyDescent="0.2">
      <c r="A931" t="s">
        <v>8219</v>
      </c>
      <c r="B931">
        <v>137</v>
      </c>
      <c r="E931" t="s">
        <v>8221</v>
      </c>
      <c r="F931">
        <v>2</v>
      </c>
    </row>
    <row r="932" spans="1:6" x14ac:dyDescent="0.2">
      <c r="A932" t="s">
        <v>8219</v>
      </c>
      <c r="B932">
        <v>41</v>
      </c>
      <c r="E932" t="s">
        <v>8221</v>
      </c>
      <c r="F932">
        <v>0</v>
      </c>
    </row>
    <row r="933" spans="1:6" x14ac:dyDescent="0.2">
      <c r="A933" t="s">
        <v>8219</v>
      </c>
      <c r="B933">
        <v>398</v>
      </c>
      <c r="E933" t="s">
        <v>8221</v>
      </c>
      <c r="F933">
        <v>0</v>
      </c>
    </row>
    <row r="934" spans="1:6" x14ac:dyDescent="0.2">
      <c r="A934" t="s">
        <v>8219</v>
      </c>
      <c r="B934">
        <v>1737</v>
      </c>
      <c r="E934" t="s">
        <v>8221</v>
      </c>
      <c r="F934">
        <v>28</v>
      </c>
    </row>
    <row r="935" spans="1:6" x14ac:dyDescent="0.2">
      <c r="A935" t="s">
        <v>8219</v>
      </c>
      <c r="B935">
        <v>971</v>
      </c>
      <c r="E935" t="s">
        <v>8221</v>
      </c>
      <c r="F935">
        <v>2</v>
      </c>
    </row>
    <row r="936" spans="1:6" x14ac:dyDescent="0.2">
      <c r="A936" t="s">
        <v>8219</v>
      </c>
      <c r="B936">
        <v>183</v>
      </c>
      <c r="E936" t="s">
        <v>8221</v>
      </c>
      <c r="F936">
        <v>0</v>
      </c>
    </row>
    <row r="937" spans="1:6" x14ac:dyDescent="0.2">
      <c r="A937" t="s">
        <v>8219</v>
      </c>
      <c r="B937">
        <v>4562</v>
      </c>
      <c r="E937" t="s">
        <v>8221</v>
      </c>
      <c r="F937">
        <v>0</v>
      </c>
    </row>
    <row r="938" spans="1:6" x14ac:dyDescent="0.2">
      <c r="A938" t="s">
        <v>8219</v>
      </c>
      <c r="B938">
        <v>26457</v>
      </c>
      <c r="E938" t="s">
        <v>8221</v>
      </c>
      <c r="F938">
        <v>0</v>
      </c>
    </row>
    <row r="939" spans="1:6" x14ac:dyDescent="0.2">
      <c r="A939" t="s">
        <v>8219</v>
      </c>
      <c r="B939">
        <v>162</v>
      </c>
      <c r="E939" t="s">
        <v>8221</v>
      </c>
      <c r="F939">
        <v>4</v>
      </c>
    </row>
    <row r="940" spans="1:6" x14ac:dyDescent="0.2">
      <c r="A940" t="s">
        <v>8219</v>
      </c>
      <c r="B940">
        <v>479</v>
      </c>
      <c r="E940" t="s">
        <v>8221</v>
      </c>
      <c r="F940">
        <v>12</v>
      </c>
    </row>
    <row r="941" spans="1:6" x14ac:dyDescent="0.2">
      <c r="A941" t="s">
        <v>8219</v>
      </c>
      <c r="B941">
        <v>426</v>
      </c>
      <c r="E941" t="s">
        <v>8221</v>
      </c>
      <c r="F941">
        <v>0</v>
      </c>
    </row>
    <row r="942" spans="1:6" x14ac:dyDescent="0.2">
      <c r="A942" t="s">
        <v>8219</v>
      </c>
      <c r="B942">
        <v>450</v>
      </c>
      <c r="E942" t="s">
        <v>8221</v>
      </c>
      <c r="F942">
        <v>33</v>
      </c>
    </row>
    <row r="943" spans="1:6" x14ac:dyDescent="0.2">
      <c r="A943" t="s">
        <v>8219</v>
      </c>
      <c r="B943">
        <v>1780</v>
      </c>
      <c r="E943" t="s">
        <v>8221</v>
      </c>
      <c r="F943">
        <v>0</v>
      </c>
    </row>
    <row r="944" spans="1:6" x14ac:dyDescent="0.2">
      <c r="A944" t="s">
        <v>8219</v>
      </c>
      <c r="B944">
        <v>122</v>
      </c>
      <c r="E944" t="s">
        <v>8221</v>
      </c>
      <c r="F944">
        <v>4</v>
      </c>
    </row>
    <row r="945" spans="1:6" x14ac:dyDescent="0.2">
      <c r="A945" t="s">
        <v>8219</v>
      </c>
      <c r="B945">
        <v>95</v>
      </c>
      <c r="E945" t="s">
        <v>8221</v>
      </c>
      <c r="F945">
        <v>0</v>
      </c>
    </row>
    <row r="946" spans="1:6" x14ac:dyDescent="0.2">
      <c r="A946" t="s">
        <v>8219</v>
      </c>
      <c r="B946">
        <v>325</v>
      </c>
      <c r="E946" t="s">
        <v>8221</v>
      </c>
      <c r="F946">
        <v>11</v>
      </c>
    </row>
    <row r="947" spans="1:6" x14ac:dyDescent="0.2">
      <c r="A947" t="s">
        <v>8219</v>
      </c>
      <c r="B947">
        <v>353</v>
      </c>
      <c r="E947" t="s">
        <v>8221</v>
      </c>
      <c r="F947">
        <v>1</v>
      </c>
    </row>
    <row r="948" spans="1:6" x14ac:dyDescent="0.2">
      <c r="A948" t="s">
        <v>8219</v>
      </c>
      <c r="B948">
        <v>105</v>
      </c>
      <c r="E948" t="s">
        <v>8221</v>
      </c>
      <c r="F948">
        <v>5</v>
      </c>
    </row>
    <row r="949" spans="1:6" x14ac:dyDescent="0.2">
      <c r="A949" t="s">
        <v>8219</v>
      </c>
      <c r="B949">
        <v>729</v>
      </c>
      <c r="E949" t="s">
        <v>8221</v>
      </c>
      <c r="F949">
        <v>0</v>
      </c>
    </row>
    <row r="950" spans="1:6" x14ac:dyDescent="0.2">
      <c r="A950" t="s">
        <v>8219</v>
      </c>
      <c r="B950">
        <v>454</v>
      </c>
      <c r="E950" t="s">
        <v>8221</v>
      </c>
      <c r="F950">
        <v>1</v>
      </c>
    </row>
    <row r="951" spans="1:6" x14ac:dyDescent="0.2">
      <c r="A951" t="s">
        <v>8219</v>
      </c>
      <c r="B951">
        <v>539</v>
      </c>
      <c r="E951" t="s">
        <v>8221</v>
      </c>
      <c r="F951">
        <v>1</v>
      </c>
    </row>
    <row r="952" spans="1:6" x14ac:dyDescent="0.2">
      <c r="A952" t="s">
        <v>8219</v>
      </c>
      <c r="B952">
        <v>79</v>
      </c>
      <c r="E952" t="s">
        <v>8221</v>
      </c>
      <c r="F952">
        <v>6</v>
      </c>
    </row>
    <row r="953" spans="1:6" x14ac:dyDescent="0.2">
      <c r="A953" t="s">
        <v>8219</v>
      </c>
      <c r="B953">
        <v>94</v>
      </c>
      <c r="E953" t="s">
        <v>8221</v>
      </c>
      <c r="F953">
        <v>8</v>
      </c>
    </row>
    <row r="954" spans="1:6" x14ac:dyDescent="0.2">
      <c r="A954" t="s">
        <v>8219</v>
      </c>
      <c r="B954">
        <v>625</v>
      </c>
      <c r="E954" t="s">
        <v>8221</v>
      </c>
      <c r="F954">
        <v>1</v>
      </c>
    </row>
    <row r="955" spans="1:6" x14ac:dyDescent="0.2">
      <c r="A955" t="s">
        <v>8219</v>
      </c>
      <c r="B955">
        <v>508</v>
      </c>
      <c r="E955" t="s">
        <v>8221</v>
      </c>
      <c r="F955">
        <v>0</v>
      </c>
    </row>
    <row r="956" spans="1:6" x14ac:dyDescent="0.2">
      <c r="A956" t="s">
        <v>8219</v>
      </c>
      <c r="B956">
        <v>531</v>
      </c>
      <c r="E956" t="s">
        <v>8221</v>
      </c>
      <c r="F956">
        <v>2</v>
      </c>
    </row>
    <row r="957" spans="1:6" x14ac:dyDescent="0.2">
      <c r="A957" t="s">
        <v>8219</v>
      </c>
      <c r="B957">
        <v>158</v>
      </c>
      <c r="E957" t="s">
        <v>8221</v>
      </c>
      <c r="F957">
        <v>1</v>
      </c>
    </row>
    <row r="958" spans="1:6" x14ac:dyDescent="0.2">
      <c r="A958" t="s">
        <v>8219</v>
      </c>
      <c r="B958">
        <v>508</v>
      </c>
      <c r="E958" t="s">
        <v>8221</v>
      </c>
      <c r="F958">
        <v>0</v>
      </c>
    </row>
    <row r="959" spans="1:6" x14ac:dyDescent="0.2">
      <c r="A959" t="s">
        <v>8219</v>
      </c>
      <c r="B959">
        <v>644</v>
      </c>
      <c r="E959" t="s">
        <v>8221</v>
      </c>
      <c r="F959">
        <v>1</v>
      </c>
    </row>
    <row r="960" spans="1:6" x14ac:dyDescent="0.2">
      <c r="A960" t="s">
        <v>8219</v>
      </c>
      <c r="B960">
        <v>848</v>
      </c>
      <c r="E960" t="s">
        <v>8221</v>
      </c>
      <c r="F960">
        <v>19</v>
      </c>
    </row>
    <row r="961" spans="1:6" x14ac:dyDescent="0.2">
      <c r="A961" t="s">
        <v>8219</v>
      </c>
      <c r="B961">
        <v>429</v>
      </c>
      <c r="E961" t="s">
        <v>8221</v>
      </c>
      <c r="F961">
        <v>27</v>
      </c>
    </row>
    <row r="962" spans="1:6" x14ac:dyDescent="0.2">
      <c r="A962" t="s">
        <v>8219</v>
      </c>
      <c r="B962">
        <v>204</v>
      </c>
      <c r="E962" t="s">
        <v>8221</v>
      </c>
      <c r="F962">
        <v>7</v>
      </c>
    </row>
    <row r="963" spans="1:6" x14ac:dyDescent="0.2">
      <c r="A963" t="s">
        <v>8219</v>
      </c>
      <c r="B963">
        <v>379</v>
      </c>
      <c r="E963" t="s">
        <v>8221</v>
      </c>
      <c r="F963">
        <v>14</v>
      </c>
    </row>
    <row r="964" spans="1:6" x14ac:dyDescent="0.2">
      <c r="A964" t="s">
        <v>8219</v>
      </c>
      <c r="B964">
        <v>271</v>
      </c>
      <c r="E964" t="s">
        <v>8221</v>
      </c>
      <c r="F964">
        <v>5</v>
      </c>
    </row>
    <row r="965" spans="1:6" x14ac:dyDescent="0.2">
      <c r="A965" t="s">
        <v>8219</v>
      </c>
      <c r="B965">
        <v>120</v>
      </c>
      <c r="E965" t="s">
        <v>8221</v>
      </c>
      <c r="F965">
        <v>30</v>
      </c>
    </row>
    <row r="966" spans="1:6" x14ac:dyDescent="0.2">
      <c r="A966" t="s">
        <v>8219</v>
      </c>
      <c r="B966">
        <v>140</v>
      </c>
      <c r="E966" t="s">
        <v>8221</v>
      </c>
      <c r="F966">
        <v>1</v>
      </c>
    </row>
    <row r="967" spans="1:6" x14ac:dyDescent="0.2">
      <c r="A967" t="s">
        <v>8219</v>
      </c>
      <c r="B967">
        <v>193</v>
      </c>
      <c r="E967" t="s">
        <v>8221</v>
      </c>
      <c r="F967">
        <v>0</v>
      </c>
    </row>
    <row r="968" spans="1:6" x14ac:dyDescent="0.2">
      <c r="A968" t="s">
        <v>8219</v>
      </c>
      <c r="B968">
        <v>180</v>
      </c>
      <c r="E968" t="s">
        <v>8221</v>
      </c>
      <c r="F968">
        <v>60</v>
      </c>
    </row>
    <row r="969" spans="1:6" x14ac:dyDescent="0.2">
      <c r="A969" t="s">
        <v>8219</v>
      </c>
      <c r="B969">
        <v>263</v>
      </c>
      <c r="E969" t="s">
        <v>8221</v>
      </c>
      <c r="F969">
        <v>84</v>
      </c>
    </row>
    <row r="970" spans="1:6" x14ac:dyDescent="0.2">
      <c r="A970" t="s">
        <v>8219</v>
      </c>
      <c r="B970">
        <v>217</v>
      </c>
      <c r="E970" t="s">
        <v>8221</v>
      </c>
      <c r="F970">
        <v>47</v>
      </c>
    </row>
    <row r="971" spans="1:6" x14ac:dyDescent="0.2">
      <c r="A971" t="s">
        <v>8219</v>
      </c>
      <c r="B971">
        <v>443</v>
      </c>
      <c r="E971" t="s">
        <v>8221</v>
      </c>
      <c r="F971">
        <v>66</v>
      </c>
    </row>
    <row r="972" spans="1:6" x14ac:dyDescent="0.2">
      <c r="A972" t="s">
        <v>8219</v>
      </c>
      <c r="B972">
        <v>1373</v>
      </c>
      <c r="E972" t="s">
        <v>8221</v>
      </c>
      <c r="F972">
        <v>171</v>
      </c>
    </row>
    <row r="973" spans="1:6" x14ac:dyDescent="0.2">
      <c r="A973" t="s">
        <v>8219</v>
      </c>
      <c r="B973">
        <v>742</v>
      </c>
      <c r="E973" t="s">
        <v>8221</v>
      </c>
      <c r="F973">
        <v>29</v>
      </c>
    </row>
    <row r="974" spans="1:6" x14ac:dyDescent="0.2">
      <c r="A974" t="s">
        <v>8219</v>
      </c>
      <c r="B974">
        <v>170</v>
      </c>
      <c r="E974" t="s">
        <v>8221</v>
      </c>
      <c r="F974">
        <v>9</v>
      </c>
    </row>
    <row r="975" spans="1:6" x14ac:dyDescent="0.2">
      <c r="A975" t="s">
        <v>8219</v>
      </c>
      <c r="B975">
        <v>242</v>
      </c>
      <c r="E975" t="s">
        <v>8221</v>
      </c>
      <c r="F975">
        <v>27</v>
      </c>
    </row>
    <row r="976" spans="1:6" x14ac:dyDescent="0.2">
      <c r="A976" t="s">
        <v>8219</v>
      </c>
      <c r="B976">
        <v>541</v>
      </c>
      <c r="E976" t="s">
        <v>8221</v>
      </c>
      <c r="F976">
        <v>2</v>
      </c>
    </row>
    <row r="977" spans="1:6" x14ac:dyDescent="0.2">
      <c r="A977" t="s">
        <v>8219</v>
      </c>
      <c r="B977">
        <v>121</v>
      </c>
      <c r="E977" t="s">
        <v>8221</v>
      </c>
      <c r="F977">
        <v>3</v>
      </c>
    </row>
    <row r="978" spans="1:6" x14ac:dyDescent="0.2">
      <c r="A978" t="s">
        <v>8219</v>
      </c>
      <c r="B978">
        <v>621</v>
      </c>
      <c r="E978" t="s">
        <v>8221</v>
      </c>
      <c r="F978">
        <v>4</v>
      </c>
    </row>
    <row r="979" spans="1:6" x14ac:dyDescent="0.2">
      <c r="A979" t="s">
        <v>8219</v>
      </c>
      <c r="B979">
        <v>101</v>
      </c>
      <c r="E979" t="s">
        <v>8221</v>
      </c>
      <c r="F979">
        <v>2</v>
      </c>
    </row>
    <row r="980" spans="1:6" x14ac:dyDescent="0.2">
      <c r="A980" t="s">
        <v>8219</v>
      </c>
      <c r="B980">
        <v>554</v>
      </c>
      <c r="E980" t="s">
        <v>8221</v>
      </c>
      <c r="F980">
        <v>20</v>
      </c>
    </row>
    <row r="981" spans="1:6" x14ac:dyDescent="0.2">
      <c r="A981" t="s">
        <v>8219</v>
      </c>
      <c r="B981">
        <v>666</v>
      </c>
      <c r="E981" t="s">
        <v>8221</v>
      </c>
      <c r="F981">
        <v>3</v>
      </c>
    </row>
    <row r="982" spans="1:6" x14ac:dyDescent="0.2">
      <c r="A982" t="s">
        <v>8219</v>
      </c>
      <c r="B982">
        <v>410</v>
      </c>
      <c r="E982" t="s">
        <v>8221</v>
      </c>
      <c r="F982">
        <v>4</v>
      </c>
    </row>
    <row r="983" spans="1:6" x14ac:dyDescent="0.2">
      <c r="A983" t="s">
        <v>8219</v>
      </c>
      <c r="B983">
        <v>375</v>
      </c>
      <c r="E983" t="s">
        <v>8221</v>
      </c>
      <c r="F983">
        <v>1</v>
      </c>
    </row>
    <row r="984" spans="1:6" x14ac:dyDescent="0.2">
      <c r="A984" t="s">
        <v>8219</v>
      </c>
      <c r="B984">
        <v>1364</v>
      </c>
      <c r="E984" t="s">
        <v>8221</v>
      </c>
      <c r="F984">
        <v>0</v>
      </c>
    </row>
    <row r="985" spans="1:6" x14ac:dyDescent="0.2">
      <c r="A985" t="s">
        <v>8219</v>
      </c>
      <c r="B985">
        <v>35</v>
      </c>
      <c r="E985" t="s">
        <v>8221</v>
      </c>
      <c r="F985">
        <v>0</v>
      </c>
    </row>
    <row r="986" spans="1:6" x14ac:dyDescent="0.2">
      <c r="A986" t="s">
        <v>8219</v>
      </c>
      <c r="B986">
        <v>203</v>
      </c>
      <c r="E986" t="s">
        <v>8221</v>
      </c>
      <c r="F986">
        <v>14</v>
      </c>
    </row>
    <row r="987" spans="1:6" x14ac:dyDescent="0.2">
      <c r="A987" t="s">
        <v>8219</v>
      </c>
      <c r="B987">
        <v>49</v>
      </c>
      <c r="E987" t="s">
        <v>8221</v>
      </c>
      <c r="F987">
        <v>1</v>
      </c>
    </row>
    <row r="988" spans="1:6" x14ac:dyDescent="0.2">
      <c r="A988" t="s">
        <v>8219</v>
      </c>
      <c r="B988">
        <v>5812</v>
      </c>
      <c r="E988" t="s">
        <v>8221</v>
      </c>
      <c r="F988">
        <v>118</v>
      </c>
    </row>
    <row r="989" spans="1:6" x14ac:dyDescent="0.2">
      <c r="A989" t="s">
        <v>8219</v>
      </c>
      <c r="B989">
        <v>1556</v>
      </c>
      <c r="E989" t="s">
        <v>8221</v>
      </c>
      <c r="F989">
        <v>2</v>
      </c>
    </row>
    <row r="990" spans="1:6" x14ac:dyDescent="0.2">
      <c r="A990" t="s">
        <v>8219</v>
      </c>
      <c r="B990">
        <v>65</v>
      </c>
      <c r="E990" t="s">
        <v>8221</v>
      </c>
      <c r="F990">
        <v>1</v>
      </c>
    </row>
    <row r="991" spans="1:6" x14ac:dyDescent="0.2">
      <c r="A991" t="s">
        <v>8219</v>
      </c>
      <c r="B991">
        <v>10</v>
      </c>
      <c r="E991" t="s">
        <v>8221</v>
      </c>
      <c r="F991">
        <v>3</v>
      </c>
    </row>
    <row r="992" spans="1:6" x14ac:dyDescent="0.2">
      <c r="A992" t="s">
        <v>8219</v>
      </c>
      <c r="B992">
        <v>76</v>
      </c>
      <c r="E992" t="s">
        <v>8221</v>
      </c>
      <c r="F992">
        <v>1</v>
      </c>
    </row>
    <row r="993" spans="1:6" x14ac:dyDescent="0.2">
      <c r="A993" t="s">
        <v>8219</v>
      </c>
      <c r="B993">
        <v>263</v>
      </c>
      <c r="E993" t="s">
        <v>8221</v>
      </c>
      <c r="F993">
        <v>3</v>
      </c>
    </row>
    <row r="994" spans="1:6" x14ac:dyDescent="0.2">
      <c r="A994" t="s">
        <v>8219</v>
      </c>
      <c r="B994">
        <v>1530</v>
      </c>
      <c r="E994" t="s">
        <v>8221</v>
      </c>
      <c r="F994">
        <v>38</v>
      </c>
    </row>
    <row r="995" spans="1:6" x14ac:dyDescent="0.2">
      <c r="A995" t="s">
        <v>8219</v>
      </c>
      <c r="B995">
        <v>278</v>
      </c>
      <c r="E995" t="s">
        <v>8221</v>
      </c>
      <c r="F995">
        <v>52</v>
      </c>
    </row>
    <row r="996" spans="1:6" x14ac:dyDescent="0.2">
      <c r="A996" t="s">
        <v>8219</v>
      </c>
      <c r="B996">
        <v>350</v>
      </c>
      <c r="E996" t="s">
        <v>8221</v>
      </c>
      <c r="F996">
        <v>2</v>
      </c>
    </row>
    <row r="997" spans="1:6" x14ac:dyDescent="0.2">
      <c r="A997" t="s">
        <v>8219</v>
      </c>
      <c r="B997">
        <v>470</v>
      </c>
      <c r="E997" t="s">
        <v>8221</v>
      </c>
      <c r="F997">
        <v>0</v>
      </c>
    </row>
    <row r="998" spans="1:6" x14ac:dyDescent="0.2">
      <c r="A998" t="s">
        <v>8219</v>
      </c>
      <c r="B998">
        <v>3</v>
      </c>
      <c r="E998" t="s">
        <v>8221</v>
      </c>
      <c r="F998">
        <v>4</v>
      </c>
    </row>
    <row r="999" spans="1:6" x14ac:dyDescent="0.2">
      <c r="A999" t="s">
        <v>8219</v>
      </c>
      <c r="B999">
        <v>8200</v>
      </c>
      <c r="E999" t="s">
        <v>8221</v>
      </c>
      <c r="F999">
        <v>4</v>
      </c>
    </row>
    <row r="1000" spans="1:6" x14ac:dyDescent="0.2">
      <c r="A1000" t="s">
        <v>8219</v>
      </c>
      <c r="B1000">
        <v>8359</v>
      </c>
      <c r="E1000" t="s">
        <v>8221</v>
      </c>
      <c r="F1000">
        <v>18</v>
      </c>
    </row>
    <row r="1001" spans="1:6" x14ac:dyDescent="0.2">
      <c r="A1001" t="s">
        <v>8219</v>
      </c>
      <c r="B1001">
        <v>188</v>
      </c>
      <c r="E1001" t="s">
        <v>8221</v>
      </c>
      <c r="F1001">
        <v>0</v>
      </c>
    </row>
    <row r="1002" spans="1:6" x14ac:dyDescent="0.2">
      <c r="A1002" t="s">
        <v>8219</v>
      </c>
      <c r="B1002">
        <v>48</v>
      </c>
      <c r="E1002" t="s">
        <v>8221</v>
      </c>
      <c r="F1002">
        <v>22</v>
      </c>
    </row>
    <row r="1003" spans="1:6" x14ac:dyDescent="0.2">
      <c r="A1003" t="s">
        <v>8219</v>
      </c>
      <c r="B1003">
        <v>607</v>
      </c>
      <c r="E1003" t="s">
        <v>8221</v>
      </c>
      <c r="F1003">
        <v>49</v>
      </c>
    </row>
    <row r="1004" spans="1:6" x14ac:dyDescent="0.2">
      <c r="A1004" t="s">
        <v>8219</v>
      </c>
      <c r="B1004">
        <v>50</v>
      </c>
      <c r="E1004" t="s">
        <v>8221</v>
      </c>
      <c r="F1004">
        <v>19</v>
      </c>
    </row>
    <row r="1005" spans="1:6" x14ac:dyDescent="0.2">
      <c r="A1005" t="s">
        <v>8219</v>
      </c>
      <c r="B1005">
        <v>55</v>
      </c>
      <c r="E1005" t="s">
        <v>8221</v>
      </c>
      <c r="F1005">
        <v>4</v>
      </c>
    </row>
    <row r="1006" spans="1:6" x14ac:dyDescent="0.2">
      <c r="A1006" t="s">
        <v>8219</v>
      </c>
      <c r="B1006">
        <v>38</v>
      </c>
      <c r="E1006" t="s">
        <v>8221</v>
      </c>
      <c r="F1006">
        <v>4</v>
      </c>
    </row>
    <row r="1007" spans="1:6" x14ac:dyDescent="0.2">
      <c r="A1007" t="s">
        <v>8219</v>
      </c>
      <c r="B1007">
        <v>25</v>
      </c>
      <c r="E1007" t="s">
        <v>8221</v>
      </c>
      <c r="F1007">
        <v>2</v>
      </c>
    </row>
    <row r="1008" spans="1:6" x14ac:dyDescent="0.2">
      <c r="A1008" t="s">
        <v>8219</v>
      </c>
      <c r="B1008">
        <v>46</v>
      </c>
      <c r="E1008" t="s">
        <v>8221</v>
      </c>
      <c r="F1008">
        <v>0</v>
      </c>
    </row>
    <row r="1009" spans="1:6" x14ac:dyDescent="0.2">
      <c r="A1009" t="s">
        <v>8219</v>
      </c>
      <c r="B1009">
        <v>83</v>
      </c>
      <c r="E1009" t="s">
        <v>8221</v>
      </c>
      <c r="F1009">
        <v>0</v>
      </c>
    </row>
    <row r="1010" spans="1:6" x14ac:dyDescent="0.2">
      <c r="A1010" t="s">
        <v>8219</v>
      </c>
      <c r="B1010">
        <v>35</v>
      </c>
      <c r="E1010" t="s">
        <v>8221</v>
      </c>
      <c r="F1010">
        <v>14</v>
      </c>
    </row>
    <row r="1011" spans="1:6" x14ac:dyDescent="0.2">
      <c r="A1011" t="s">
        <v>8219</v>
      </c>
      <c r="B1011">
        <v>25</v>
      </c>
      <c r="E1011" t="s">
        <v>8221</v>
      </c>
      <c r="F1011">
        <v>8</v>
      </c>
    </row>
    <row r="1012" spans="1:6" x14ac:dyDescent="0.2">
      <c r="A1012" t="s">
        <v>8219</v>
      </c>
      <c r="B1012">
        <v>75</v>
      </c>
      <c r="E1012" t="s">
        <v>8221</v>
      </c>
      <c r="F1012">
        <v>0</v>
      </c>
    </row>
    <row r="1013" spans="1:6" x14ac:dyDescent="0.2">
      <c r="A1013" t="s">
        <v>8219</v>
      </c>
      <c r="B1013">
        <v>62</v>
      </c>
      <c r="E1013" t="s">
        <v>8221</v>
      </c>
      <c r="F1013">
        <v>15</v>
      </c>
    </row>
    <row r="1014" spans="1:6" x14ac:dyDescent="0.2">
      <c r="A1014" t="s">
        <v>8219</v>
      </c>
      <c r="B1014">
        <v>160</v>
      </c>
      <c r="E1014" t="s">
        <v>8221</v>
      </c>
      <c r="F1014">
        <v>33</v>
      </c>
    </row>
    <row r="1015" spans="1:6" x14ac:dyDescent="0.2">
      <c r="A1015" t="s">
        <v>8219</v>
      </c>
      <c r="B1015">
        <v>246</v>
      </c>
      <c r="E1015" t="s">
        <v>8221</v>
      </c>
      <c r="F1015">
        <v>2</v>
      </c>
    </row>
    <row r="1016" spans="1:6" x14ac:dyDescent="0.2">
      <c r="A1016" t="s">
        <v>8219</v>
      </c>
      <c r="B1016">
        <v>55</v>
      </c>
      <c r="E1016" t="s">
        <v>8221</v>
      </c>
      <c r="F1016">
        <v>6</v>
      </c>
    </row>
    <row r="1017" spans="1:6" x14ac:dyDescent="0.2">
      <c r="A1017" t="s">
        <v>8219</v>
      </c>
      <c r="B1017">
        <v>23</v>
      </c>
      <c r="E1017" t="s">
        <v>8221</v>
      </c>
      <c r="F1017">
        <v>2</v>
      </c>
    </row>
    <row r="1018" spans="1:6" x14ac:dyDescent="0.2">
      <c r="A1018" t="s">
        <v>8219</v>
      </c>
      <c r="B1018">
        <v>72</v>
      </c>
      <c r="E1018" t="s">
        <v>8221</v>
      </c>
      <c r="F1018">
        <v>0</v>
      </c>
    </row>
    <row r="1019" spans="1:6" x14ac:dyDescent="0.2">
      <c r="A1019" t="s">
        <v>8219</v>
      </c>
      <c r="B1019">
        <v>22</v>
      </c>
      <c r="E1019" t="s">
        <v>8221</v>
      </c>
      <c r="F1019">
        <v>4</v>
      </c>
    </row>
    <row r="1020" spans="1:6" x14ac:dyDescent="0.2">
      <c r="A1020" t="s">
        <v>8219</v>
      </c>
      <c r="B1020">
        <v>14</v>
      </c>
      <c r="E1020" t="s">
        <v>8221</v>
      </c>
      <c r="F1020">
        <v>1</v>
      </c>
    </row>
    <row r="1021" spans="1:6" x14ac:dyDescent="0.2">
      <c r="A1021" t="s">
        <v>8219</v>
      </c>
      <c r="B1021">
        <v>38</v>
      </c>
      <c r="E1021" t="s">
        <v>8221</v>
      </c>
      <c r="F1021">
        <v>3</v>
      </c>
    </row>
    <row r="1022" spans="1:6" x14ac:dyDescent="0.2">
      <c r="A1022" t="s">
        <v>8219</v>
      </c>
      <c r="B1022">
        <v>32</v>
      </c>
      <c r="E1022" t="s">
        <v>8221</v>
      </c>
      <c r="F1022">
        <v>4</v>
      </c>
    </row>
    <row r="1023" spans="1:6" x14ac:dyDescent="0.2">
      <c r="A1023" t="s">
        <v>8219</v>
      </c>
      <c r="B1023">
        <v>63</v>
      </c>
      <c r="E1023" t="s">
        <v>8221</v>
      </c>
      <c r="F1023">
        <v>0</v>
      </c>
    </row>
    <row r="1024" spans="1:6" x14ac:dyDescent="0.2">
      <c r="A1024" t="s">
        <v>8219</v>
      </c>
      <c r="B1024">
        <v>27</v>
      </c>
      <c r="E1024" t="s">
        <v>8221</v>
      </c>
      <c r="F1024">
        <v>4</v>
      </c>
    </row>
    <row r="1025" spans="1:6" x14ac:dyDescent="0.2">
      <c r="A1025" t="s">
        <v>8219</v>
      </c>
      <c r="B1025">
        <v>44</v>
      </c>
      <c r="E1025" t="s">
        <v>8221</v>
      </c>
      <c r="F1025">
        <v>3</v>
      </c>
    </row>
    <row r="1026" spans="1:6" x14ac:dyDescent="0.2">
      <c r="A1026" t="s">
        <v>8219</v>
      </c>
      <c r="B1026">
        <v>38</v>
      </c>
      <c r="E1026" t="s">
        <v>8221</v>
      </c>
      <c r="F1026">
        <v>34</v>
      </c>
    </row>
    <row r="1027" spans="1:6" x14ac:dyDescent="0.2">
      <c r="A1027" t="s">
        <v>8219</v>
      </c>
      <c r="B1027">
        <v>115</v>
      </c>
      <c r="E1027" t="s">
        <v>8221</v>
      </c>
      <c r="F1027">
        <v>2</v>
      </c>
    </row>
    <row r="1028" spans="1:6" x14ac:dyDescent="0.2">
      <c r="A1028" t="s">
        <v>8219</v>
      </c>
      <c r="B1028">
        <v>37</v>
      </c>
      <c r="E1028" t="s">
        <v>8221</v>
      </c>
      <c r="F1028">
        <v>33</v>
      </c>
    </row>
    <row r="1029" spans="1:6" x14ac:dyDescent="0.2">
      <c r="A1029" t="s">
        <v>8219</v>
      </c>
      <c r="B1029">
        <v>99</v>
      </c>
      <c r="E1029" t="s">
        <v>8221</v>
      </c>
      <c r="F1029">
        <v>0</v>
      </c>
    </row>
    <row r="1030" spans="1:6" x14ac:dyDescent="0.2">
      <c r="A1030" t="s">
        <v>8219</v>
      </c>
      <c r="B1030">
        <v>44</v>
      </c>
      <c r="E1030" t="s">
        <v>8221</v>
      </c>
      <c r="F1030">
        <v>0</v>
      </c>
    </row>
    <row r="1031" spans="1:6" x14ac:dyDescent="0.2">
      <c r="A1031" t="s">
        <v>8219</v>
      </c>
      <c r="B1031">
        <v>58</v>
      </c>
      <c r="E1031" t="s">
        <v>8221</v>
      </c>
      <c r="F1031">
        <v>1</v>
      </c>
    </row>
    <row r="1032" spans="1:6" x14ac:dyDescent="0.2">
      <c r="A1032" t="s">
        <v>8219</v>
      </c>
      <c r="B1032">
        <v>191</v>
      </c>
      <c r="E1032" t="s">
        <v>8221</v>
      </c>
      <c r="F1032">
        <v>13</v>
      </c>
    </row>
    <row r="1033" spans="1:6" x14ac:dyDescent="0.2">
      <c r="A1033" t="s">
        <v>8219</v>
      </c>
      <c r="B1033">
        <v>40</v>
      </c>
      <c r="E1033" t="s">
        <v>8221</v>
      </c>
      <c r="F1033">
        <v>2</v>
      </c>
    </row>
    <row r="1034" spans="1:6" x14ac:dyDescent="0.2">
      <c r="A1034" t="s">
        <v>8219</v>
      </c>
      <c r="B1034">
        <v>38</v>
      </c>
      <c r="E1034" t="s">
        <v>8221</v>
      </c>
      <c r="F1034">
        <v>36</v>
      </c>
    </row>
    <row r="1035" spans="1:6" x14ac:dyDescent="0.2">
      <c r="A1035" t="s">
        <v>8219</v>
      </c>
      <c r="B1035">
        <v>39</v>
      </c>
      <c r="E1035" t="s">
        <v>8221</v>
      </c>
      <c r="F1035">
        <v>1</v>
      </c>
    </row>
    <row r="1036" spans="1:6" x14ac:dyDescent="0.2">
      <c r="A1036" t="s">
        <v>8219</v>
      </c>
      <c r="B1036">
        <v>11</v>
      </c>
      <c r="E1036" t="s">
        <v>8221</v>
      </c>
      <c r="F1036">
        <v>15</v>
      </c>
    </row>
    <row r="1037" spans="1:6" x14ac:dyDescent="0.2">
      <c r="A1037" t="s">
        <v>8219</v>
      </c>
      <c r="B1037">
        <v>107</v>
      </c>
      <c r="E1037" t="s">
        <v>8221</v>
      </c>
      <c r="F1037">
        <v>1</v>
      </c>
    </row>
    <row r="1038" spans="1:6" x14ac:dyDescent="0.2">
      <c r="A1038" t="s">
        <v>8219</v>
      </c>
      <c r="B1038">
        <v>147</v>
      </c>
      <c r="E1038" t="s">
        <v>8221</v>
      </c>
      <c r="F1038">
        <v>0</v>
      </c>
    </row>
    <row r="1039" spans="1:6" x14ac:dyDescent="0.2">
      <c r="A1039" t="s">
        <v>8219</v>
      </c>
      <c r="B1039">
        <v>36</v>
      </c>
      <c r="E1039" t="s">
        <v>8221</v>
      </c>
      <c r="F1039">
        <v>1</v>
      </c>
    </row>
    <row r="1040" spans="1:6" x14ac:dyDescent="0.2">
      <c r="A1040" t="s">
        <v>8219</v>
      </c>
      <c r="B1040">
        <v>92</v>
      </c>
      <c r="E1040" t="s">
        <v>8221</v>
      </c>
      <c r="F1040">
        <v>0</v>
      </c>
    </row>
    <row r="1041" spans="1:6" x14ac:dyDescent="0.2">
      <c r="A1041" t="s">
        <v>8219</v>
      </c>
      <c r="B1041">
        <v>35</v>
      </c>
      <c r="E1041" t="s">
        <v>8221</v>
      </c>
      <c r="F1041">
        <v>0</v>
      </c>
    </row>
    <row r="1042" spans="1:6" x14ac:dyDescent="0.2">
      <c r="A1042" t="s">
        <v>8219</v>
      </c>
      <c r="B1042">
        <v>17</v>
      </c>
      <c r="E1042" t="s">
        <v>8221</v>
      </c>
      <c r="F1042">
        <v>1</v>
      </c>
    </row>
    <row r="1043" spans="1:6" x14ac:dyDescent="0.2">
      <c r="A1043" t="s">
        <v>8219</v>
      </c>
      <c r="B1043">
        <v>22</v>
      </c>
      <c r="E1043" t="s">
        <v>8221</v>
      </c>
      <c r="F1043">
        <v>39</v>
      </c>
    </row>
    <row r="1044" spans="1:6" x14ac:dyDescent="0.2">
      <c r="A1044" t="s">
        <v>8219</v>
      </c>
      <c r="B1044">
        <v>69</v>
      </c>
      <c r="E1044" t="s">
        <v>8221</v>
      </c>
      <c r="F1044">
        <v>0</v>
      </c>
    </row>
    <row r="1045" spans="1:6" x14ac:dyDescent="0.2">
      <c r="A1045" t="s">
        <v>8219</v>
      </c>
      <c r="B1045">
        <v>13</v>
      </c>
      <c r="E1045" t="s">
        <v>8221</v>
      </c>
      <c r="F1045">
        <v>0</v>
      </c>
    </row>
    <row r="1046" spans="1:6" x14ac:dyDescent="0.2">
      <c r="A1046" t="s">
        <v>8219</v>
      </c>
      <c r="B1046">
        <v>58</v>
      </c>
      <c r="E1046" t="s">
        <v>8221</v>
      </c>
      <c r="F1046">
        <v>3</v>
      </c>
    </row>
    <row r="1047" spans="1:6" x14ac:dyDescent="0.2">
      <c r="A1047" t="s">
        <v>8219</v>
      </c>
      <c r="B1047">
        <v>44</v>
      </c>
      <c r="E1047" t="s">
        <v>8221</v>
      </c>
      <c r="F1047">
        <v>1</v>
      </c>
    </row>
    <row r="1048" spans="1:6" x14ac:dyDescent="0.2">
      <c r="A1048" t="s">
        <v>8219</v>
      </c>
      <c r="B1048">
        <v>83</v>
      </c>
      <c r="E1048" t="s">
        <v>8221</v>
      </c>
      <c r="F1048">
        <v>13</v>
      </c>
    </row>
    <row r="1049" spans="1:6" x14ac:dyDescent="0.2">
      <c r="A1049" t="s">
        <v>8219</v>
      </c>
      <c r="B1049">
        <v>117</v>
      </c>
      <c r="E1049" t="s">
        <v>8221</v>
      </c>
      <c r="F1049">
        <v>0</v>
      </c>
    </row>
    <row r="1050" spans="1:6" x14ac:dyDescent="0.2">
      <c r="A1050" t="s">
        <v>8219</v>
      </c>
      <c r="B1050">
        <v>32</v>
      </c>
      <c r="E1050" t="s">
        <v>8221</v>
      </c>
      <c r="F1050">
        <v>6</v>
      </c>
    </row>
    <row r="1051" spans="1:6" x14ac:dyDescent="0.2">
      <c r="A1051" t="s">
        <v>8219</v>
      </c>
      <c r="B1051">
        <v>8</v>
      </c>
      <c r="E1051" t="s">
        <v>8221</v>
      </c>
      <c r="F1051">
        <v>0</v>
      </c>
    </row>
    <row r="1052" spans="1:6" x14ac:dyDescent="0.2">
      <c r="A1052" t="s">
        <v>8219</v>
      </c>
      <c r="B1052">
        <v>340</v>
      </c>
      <c r="E1052" t="s">
        <v>8221</v>
      </c>
      <c r="F1052">
        <v>14</v>
      </c>
    </row>
    <row r="1053" spans="1:6" x14ac:dyDescent="0.2">
      <c r="A1053" t="s">
        <v>8219</v>
      </c>
      <c r="B1053">
        <v>7</v>
      </c>
      <c r="E1053" t="s">
        <v>8221</v>
      </c>
      <c r="F1053">
        <v>5</v>
      </c>
    </row>
    <row r="1054" spans="1:6" x14ac:dyDescent="0.2">
      <c r="A1054" t="s">
        <v>8219</v>
      </c>
      <c r="B1054">
        <v>19</v>
      </c>
      <c r="E1054" t="s">
        <v>8221</v>
      </c>
      <c r="F1054">
        <v>6</v>
      </c>
    </row>
    <row r="1055" spans="1:6" x14ac:dyDescent="0.2">
      <c r="A1055" t="s">
        <v>8219</v>
      </c>
      <c r="B1055">
        <v>47</v>
      </c>
      <c r="E1055" t="s">
        <v>8221</v>
      </c>
      <c r="F1055">
        <v>15</v>
      </c>
    </row>
    <row r="1056" spans="1:6" x14ac:dyDescent="0.2">
      <c r="A1056" t="s">
        <v>8219</v>
      </c>
      <c r="B1056">
        <v>13</v>
      </c>
      <c r="E1056" t="s">
        <v>8221</v>
      </c>
      <c r="F1056">
        <v>0</v>
      </c>
    </row>
    <row r="1057" spans="1:6" x14ac:dyDescent="0.2">
      <c r="A1057" t="s">
        <v>8219</v>
      </c>
      <c r="B1057">
        <v>90</v>
      </c>
      <c r="E1057" t="s">
        <v>8221</v>
      </c>
      <c r="F1057">
        <v>1</v>
      </c>
    </row>
    <row r="1058" spans="1:6" x14ac:dyDescent="0.2">
      <c r="A1058" t="s">
        <v>8219</v>
      </c>
      <c r="B1058">
        <v>63</v>
      </c>
      <c r="E1058" t="s">
        <v>8221</v>
      </c>
      <c r="F1058">
        <v>9</v>
      </c>
    </row>
    <row r="1059" spans="1:6" x14ac:dyDescent="0.2">
      <c r="A1059" t="s">
        <v>8219</v>
      </c>
      <c r="B1059">
        <v>26</v>
      </c>
      <c r="E1059" t="s">
        <v>8221</v>
      </c>
      <c r="F1059">
        <v>3</v>
      </c>
    </row>
    <row r="1060" spans="1:6" x14ac:dyDescent="0.2">
      <c r="A1060" t="s">
        <v>8219</v>
      </c>
      <c r="B1060">
        <v>71</v>
      </c>
      <c r="E1060" t="s">
        <v>8221</v>
      </c>
      <c r="F1060">
        <v>3</v>
      </c>
    </row>
    <row r="1061" spans="1:6" x14ac:dyDescent="0.2">
      <c r="A1061" t="s">
        <v>8219</v>
      </c>
      <c r="B1061">
        <v>38</v>
      </c>
      <c r="E1061" t="s">
        <v>8221</v>
      </c>
      <c r="F1061">
        <v>1</v>
      </c>
    </row>
    <row r="1062" spans="1:6" x14ac:dyDescent="0.2">
      <c r="A1062" t="s">
        <v>8219</v>
      </c>
      <c r="B1062">
        <v>859</v>
      </c>
      <c r="E1062" t="s">
        <v>8221</v>
      </c>
      <c r="F1062">
        <v>3</v>
      </c>
    </row>
    <row r="1063" spans="1:6" x14ac:dyDescent="0.2">
      <c r="A1063" t="s">
        <v>8219</v>
      </c>
      <c r="B1063">
        <v>21</v>
      </c>
      <c r="E1063" t="s">
        <v>8221</v>
      </c>
      <c r="F1063">
        <v>0</v>
      </c>
    </row>
    <row r="1064" spans="1:6" x14ac:dyDescent="0.2">
      <c r="A1064" t="s">
        <v>8219</v>
      </c>
      <c r="B1064">
        <v>78</v>
      </c>
      <c r="E1064" t="s">
        <v>8221</v>
      </c>
      <c r="F1064">
        <v>2</v>
      </c>
    </row>
    <row r="1065" spans="1:6" x14ac:dyDescent="0.2">
      <c r="A1065" t="s">
        <v>8219</v>
      </c>
      <c r="B1065">
        <v>53</v>
      </c>
      <c r="E1065" t="s">
        <v>8221</v>
      </c>
      <c r="F1065">
        <v>10</v>
      </c>
    </row>
    <row r="1066" spans="1:6" x14ac:dyDescent="0.2">
      <c r="A1066" t="s">
        <v>8219</v>
      </c>
      <c r="B1066">
        <v>356</v>
      </c>
      <c r="E1066" t="s">
        <v>8221</v>
      </c>
      <c r="F1066">
        <v>60</v>
      </c>
    </row>
    <row r="1067" spans="1:6" x14ac:dyDescent="0.2">
      <c r="A1067" t="s">
        <v>8219</v>
      </c>
      <c r="B1067">
        <v>279</v>
      </c>
      <c r="E1067" t="s">
        <v>8221</v>
      </c>
      <c r="F1067">
        <v>5</v>
      </c>
    </row>
    <row r="1068" spans="1:6" x14ac:dyDescent="0.2">
      <c r="A1068" t="s">
        <v>8219</v>
      </c>
      <c r="B1068">
        <v>266</v>
      </c>
      <c r="E1068" t="s">
        <v>8221</v>
      </c>
      <c r="F1068">
        <v>9</v>
      </c>
    </row>
    <row r="1069" spans="1:6" x14ac:dyDescent="0.2">
      <c r="A1069" t="s">
        <v>8219</v>
      </c>
      <c r="B1069">
        <v>623</v>
      </c>
      <c r="E1069" t="s">
        <v>8221</v>
      </c>
      <c r="F1069">
        <v>13</v>
      </c>
    </row>
    <row r="1070" spans="1:6" x14ac:dyDescent="0.2">
      <c r="A1070" t="s">
        <v>8219</v>
      </c>
      <c r="B1070">
        <v>392</v>
      </c>
      <c r="E1070" t="s">
        <v>8221</v>
      </c>
      <c r="F1070">
        <v>0</v>
      </c>
    </row>
    <row r="1071" spans="1:6" x14ac:dyDescent="0.2">
      <c r="A1071" t="s">
        <v>8219</v>
      </c>
      <c r="B1071">
        <v>3562</v>
      </c>
      <c r="E1071" t="s">
        <v>8221</v>
      </c>
      <c r="F1071">
        <v>8</v>
      </c>
    </row>
    <row r="1072" spans="1:6" x14ac:dyDescent="0.2">
      <c r="A1072" t="s">
        <v>8219</v>
      </c>
      <c r="B1072">
        <v>514</v>
      </c>
      <c r="E1072" t="s">
        <v>8221</v>
      </c>
      <c r="F1072">
        <v>3</v>
      </c>
    </row>
    <row r="1073" spans="1:6" x14ac:dyDescent="0.2">
      <c r="A1073" t="s">
        <v>8219</v>
      </c>
      <c r="B1073">
        <v>88</v>
      </c>
      <c r="E1073" t="s">
        <v>8221</v>
      </c>
      <c r="F1073">
        <v>3</v>
      </c>
    </row>
    <row r="1074" spans="1:6" x14ac:dyDescent="0.2">
      <c r="A1074" t="s">
        <v>8219</v>
      </c>
      <c r="B1074">
        <v>537</v>
      </c>
      <c r="E1074" t="s">
        <v>8221</v>
      </c>
      <c r="F1074">
        <v>0</v>
      </c>
    </row>
    <row r="1075" spans="1:6" x14ac:dyDescent="0.2">
      <c r="A1075" t="s">
        <v>8219</v>
      </c>
      <c r="B1075">
        <v>25</v>
      </c>
      <c r="E1075" t="s">
        <v>8221</v>
      </c>
      <c r="F1075">
        <v>6</v>
      </c>
    </row>
    <row r="1076" spans="1:6" x14ac:dyDescent="0.2">
      <c r="A1076" t="s">
        <v>8219</v>
      </c>
      <c r="B1076">
        <v>3238</v>
      </c>
      <c r="E1076" t="s">
        <v>8221</v>
      </c>
      <c r="F1076">
        <v>4</v>
      </c>
    </row>
    <row r="1077" spans="1:6" x14ac:dyDescent="0.2">
      <c r="A1077" t="s">
        <v>8219</v>
      </c>
      <c r="B1077">
        <v>897</v>
      </c>
      <c r="E1077" t="s">
        <v>8221</v>
      </c>
      <c r="F1077">
        <v>1</v>
      </c>
    </row>
    <row r="1078" spans="1:6" x14ac:dyDescent="0.2">
      <c r="A1078" t="s">
        <v>8219</v>
      </c>
      <c r="B1078">
        <v>878</v>
      </c>
      <c r="E1078" t="s">
        <v>8221</v>
      </c>
      <c r="F1078">
        <v>29</v>
      </c>
    </row>
    <row r="1079" spans="1:6" x14ac:dyDescent="0.2">
      <c r="A1079" t="s">
        <v>8219</v>
      </c>
      <c r="B1079">
        <v>115</v>
      </c>
      <c r="E1079" t="s">
        <v>8221</v>
      </c>
      <c r="F1079">
        <v>0</v>
      </c>
    </row>
    <row r="1080" spans="1:6" x14ac:dyDescent="0.2">
      <c r="A1080" t="s">
        <v>8219</v>
      </c>
      <c r="B1080">
        <v>234</v>
      </c>
      <c r="E1080" t="s">
        <v>8221</v>
      </c>
      <c r="F1080">
        <v>4</v>
      </c>
    </row>
    <row r="1081" spans="1:6" x14ac:dyDescent="0.2">
      <c r="A1081" t="s">
        <v>8219</v>
      </c>
      <c r="B1081">
        <v>4330</v>
      </c>
      <c r="E1081" t="s">
        <v>8221</v>
      </c>
      <c r="F1081">
        <v>5</v>
      </c>
    </row>
    <row r="1082" spans="1:6" x14ac:dyDescent="0.2">
      <c r="A1082" t="s">
        <v>8219</v>
      </c>
      <c r="B1082">
        <v>651</v>
      </c>
      <c r="E1082" t="s">
        <v>8221</v>
      </c>
      <c r="F1082">
        <v>4</v>
      </c>
    </row>
    <row r="1083" spans="1:6" x14ac:dyDescent="0.2">
      <c r="A1083" t="s">
        <v>8219</v>
      </c>
      <c r="B1083">
        <v>251</v>
      </c>
      <c r="E1083" t="s">
        <v>8221</v>
      </c>
      <c r="F1083">
        <v>5</v>
      </c>
    </row>
    <row r="1084" spans="1:6" x14ac:dyDescent="0.2">
      <c r="A1084" t="s">
        <v>8219</v>
      </c>
      <c r="B1084">
        <v>263</v>
      </c>
      <c r="E1084" t="s">
        <v>8221</v>
      </c>
      <c r="F1084">
        <v>1</v>
      </c>
    </row>
    <row r="1085" spans="1:6" x14ac:dyDescent="0.2">
      <c r="A1085" t="s">
        <v>8219</v>
      </c>
      <c r="B1085">
        <v>28</v>
      </c>
      <c r="E1085" t="s">
        <v>8221</v>
      </c>
      <c r="F1085">
        <v>1</v>
      </c>
    </row>
    <row r="1086" spans="1:6" x14ac:dyDescent="0.2">
      <c r="A1086" t="s">
        <v>8219</v>
      </c>
      <c r="B1086">
        <v>721</v>
      </c>
      <c r="E1086" t="s">
        <v>8221</v>
      </c>
      <c r="F1086">
        <v>0</v>
      </c>
    </row>
    <row r="1087" spans="1:6" x14ac:dyDescent="0.2">
      <c r="A1087" t="s">
        <v>8219</v>
      </c>
      <c r="B1087">
        <v>50</v>
      </c>
      <c r="E1087" t="s">
        <v>8221</v>
      </c>
      <c r="F1087">
        <v>14</v>
      </c>
    </row>
    <row r="1088" spans="1:6" x14ac:dyDescent="0.2">
      <c r="A1088" t="s">
        <v>8219</v>
      </c>
      <c r="B1088">
        <v>73</v>
      </c>
      <c r="E1088" t="s">
        <v>8221</v>
      </c>
      <c r="F1088">
        <v>3</v>
      </c>
    </row>
    <row r="1089" spans="1:6" x14ac:dyDescent="0.2">
      <c r="A1089" t="s">
        <v>8219</v>
      </c>
      <c r="B1089">
        <v>27</v>
      </c>
      <c r="E1089" t="s">
        <v>8221</v>
      </c>
      <c r="F1089">
        <v>10</v>
      </c>
    </row>
    <row r="1090" spans="1:6" x14ac:dyDescent="0.2">
      <c r="A1090" t="s">
        <v>8219</v>
      </c>
      <c r="B1090">
        <v>34</v>
      </c>
      <c r="E1090" t="s">
        <v>8221</v>
      </c>
      <c r="F1090">
        <v>17</v>
      </c>
    </row>
    <row r="1091" spans="1:6" x14ac:dyDescent="0.2">
      <c r="A1091" t="s">
        <v>8219</v>
      </c>
      <c r="B1091">
        <v>7</v>
      </c>
      <c r="E1091" t="s">
        <v>8221</v>
      </c>
      <c r="F1091">
        <v>2</v>
      </c>
    </row>
    <row r="1092" spans="1:6" x14ac:dyDescent="0.2">
      <c r="A1092" t="s">
        <v>8219</v>
      </c>
      <c r="B1092">
        <v>24</v>
      </c>
      <c r="E1092" t="s">
        <v>8221</v>
      </c>
      <c r="F1092">
        <v>0</v>
      </c>
    </row>
    <row r="1093" spans="1:6" x14ac:dyDescent="0.2">
      <c r="A1093" t="s">
        <v>8219</v>
      </c>
      <c r="B1093">
        <v>15</v>
      </c>
      <c r="E1093" t="s">
        <v>8221</v>
      </c>
      <c r="F1093">
        <v>4</v>
      </c>
    </row>
    <row r="1094" spans="1:6" x14ac:dyDescent="0.2">
      <c r="A1094" t="s">
        <v>8219</v>
      </c>
      <c r="B1094">
        <v>72</v>
      </c>
      <c r="E1094" t="s">
        <v>8221</v>
      </c>
      <c r="F1094">
        <v>12</v>
      </c>
    </row>
    <row r="1095" spans="1:6" x14ac:dyDescent="0.2">
      <c r="A1095" t="s">
        <v>8219</v>
      </c>
      <c r="B1095">
        <v>120</v>
      </c>
      <c r="E1095" t="s">
        <v>8221</v>
      </c>
      <c r="F1095">
        <v>3</v>
      </c>
    </row>
    <row r="1096" spans="1:6" x14ac:dyDescent="0.2">
      <c r="A1096" t="s">
        <v>8219</v>
      </c>
      <c r="B1096">
        <v>123</v>
      </c>
      <c r="E1096" t="s">
        <v>8221</v>
      </c>
      <c r="F1096">
        <v>12</v>
      </c>
    </row>
    <row r="1097" spans="1:6" x14ac:dyDescent="0.2">
      <c r="A1097" t="s">
        <v>8219</v>
      </c>
      <c r="B1097">
        <v>1</v>
      </c>
      <c r="E1097" t="s">
        <v>8221</v>
      </c>
      <c r="F1097">
        <v>0</v>
      </c>
    </row>
    <row r="1098" spans="1:6" x14ac:dyDescent="0.2">
      <c r="A1098" t="s">
        <v>8219</v>
      </c>
      <c r="B1098">
        <v>24</v>
      </c>
      <c r="E1098" t="s">
        <v>8221</v>
      </c>
      <c r="F1098">
        <v>7</v>
      </c>
    </row>
    <row r="1099" spans="1:6" x14ac:dyDescent="0.2">
      <c r="A1099" t="s">
        <v>8219</v>
      </c>
      <c r="B1099">
        <v>33</v>
      </c>
      <c r="E1099" t="s">
        <v>8221</v>
      </c>
      <c r="F1099">
        <v>2</v>
      </c>
    </row>
    <row r="1100" spans="1:6" x14ac:dyDescent="0.2">
      <c r="A1100" t="s">
        <v>8219</v>
      </c>
      <c r="B1100">
        <v>14</v>
      </c>
      <c r="E1100" t="s">
        <v>8221</v>
      </c>
      <c r="F1100">
        <v>1</v>
      </c>
    </row>
    <row r="1101" spans="1:6" x14ac:dyDescent="0.2">
      <c r="A1101" t="s">
        <v>8219</v>
      </c>
      <c r="B1101">
        <v>9</v>
      </c>
      <c r="E1101" t="s">
        <v>8221</v>
      </c>
      <c r="F1101">
        <v>4</v>
      </c>
    </row>
    <row r="1102" spans="1:6" x14ac:dyDescent="0.2">
      <c r="A1102" t="s">
        <v>8219</v>
      </c>
      <c r="B1102">
        <v>76</v>
      </c>
      <c r="E1102" t="s">
        <v>8221</v>
      </c>
      <c r="F1102">
        <v>4</v>
      </c>
    </row>
    <row r="1103" spans="1:6" x14ac:dyDescent="0.2">
      <c r="A1103" t="s">
        <v>8219</v>
      </c>
      <c r="B1103">
        <v>19</v>
      </c>
      <c r="E1103" t="s">
        <v>8221</v>
      </c>
      <c r="F1103">
        <v>17</v>
      </c>
    </row>
    <row r="1104" spans="1:6" x14ac:dyDescent="0.2">
      <c r="A1104" t="s">
        <v>8219</v>
      </c>
      <c r="B1104">
        <v>69</v>
      </c>
      <c r="E1104" t="s">
        <v>8221</v>
      </c>
      <c r="F1104">
        <v>7</v>
      </c>
    </row>
    <row r="1105" spans="1:6" x14ac:dyDescent="0.2">
      <c r="A1105" t="s">
        <v>8219</v>
      </c>
      <c r="B1105">
        <v>218</v>
      </c>
      <c r="E1105" t="s">
        <v>8221</v>
      </c>
      <c r="F1105">
        <v>2</v>
      </c>
    </row>
    <row r="1106" spans="1:6" x14ac:dyDescent="0.2">
      <c r="A1106" t="s">
        <v>8219</v>
      </c>
      <c r="B1106">
        <v>30</v>
      </c>
      <c r="E1106" t="s">
        <v>8221</v>
      </c>
      <c r="F1106">
        <v>5</v>
      </c>
    </row>
    <row r="1107" spans="1:6" x14ac:dyDescent="0.2">
      <c r="A1107" t="s">
        <v>8219</v>
      </c>
      <c r="B1107">
        <v>100</v>
      </c>
      <c r="E1107" t="s">
        <v>8221</v>
      </c>
      <c r="F1107">
        <v>1</v>
      </c>
    </row>
    <row r="1108" spans="1:6" x14ac:dyDescent="0.2">
      <c r="A1108" t="s">
        <v>8219</v>
      </c>
      <c r="B1108">
        <v>296</v>
      </c>
      <c r="E1108" t="s">
        <v>8221</v>
      </c>
      <c r="F1108">
        <v>1</v>
      </c>
    </row>
    <row r="1109" spans="1:6" x14ac:dyDescent="0.2">
      <c r="A1109" t="s">
        <v>8219</v>
      </c>
      <c r="B1109">
        <v>1204</v>
      </c>
      <c r="E1109" t="s">
        <v>8221</v>
      </c>
      <c r="F1109">
        <v>14</v>
      </c>
    </row>
    <row r="1110" spans="1:6" x14ac:dyDescent="0.2">
      <c r="A1110" t="s">
        <v>8219</v>
      </c>
      <c r="B1110">
        <v>321</v>
      </c>
      <c r="E1110" t="s">
        <v>8221</v>
      </c>
      <c r="F1110">
        <v>26</v>
      </c>
    </row>
    <row r="1111" spans="1:6" x14ac:dyDescent="0.2">
      <c r="A1111" t="s">
        <v>8219</v>
      </c>
      <c r="B1111">
        <v>301</v>
      </c>
      <c r="E1111" t="s">
        <v>8221</v>
      </c>
      <c r="F1111">
        <v>2</v>
      </c>
    </row>
    <row r="1112" spans="1:6" x14ac:dyDescent="0.2">
      <c r="A1112" t="s">
        <v>8219</v>
      </c>
      <c r="B1112">
        <v>144</v>
      </c>
      <c r="E1112" t="s">
        <v>8221</v>
      </c>
      <c r="F1112">
        <v>1</v>
      </c>
    </row>
    <row r="1113" spans="1:6" x14ac:dyDescent="0.2">
      <c r="A1113" t="s">
        <v>8219</v>
      </c>
      <c r="B1113">
        <v>539</v>
      </c>
      <c r="E1113" t="s">
        <v>8221</v>
      </c>
      <c r="F1113">
        <v>3</v>
      </c>
    </row>
    <row r="1114" spans="1:6" x14ac:dyDescent="0.2">
      <c r="A1114" t="s">
        <v>8219</v>
      </c>
      <c r="B1114">
        <v>498</v>
      </c>
      <c r="E1114" t="s">
        <v>8221</v>
      </c>
      <c r="F1114">
        <v>7</v>
      </c>
    </row>
    <row r="1115" spans="1:6" x14ac:dyDescent="0.2">
      <c r="A1115" t="s">
        <v>8219</v>
      </c>
      <c r="B1115">
        <v>1113</v>
      </c>
      <c r="E1115" t="s">
        <v>8221</v>
      </c>
      <c r="F1115">
        <v>9</v>
      </c>
    </row>
    <row r="1116" spans="1:6" x14ac:dyDescent="0.2">
      <c r="A1116" t="s">
        <v>8219</v>
      </c>
      <c r="B1116">
        <v>988</v>
      </c>
      <c r="E1116" t="s">
        <v>8221</v>
      </c>
      <c r="F1116">
        <v>20</v>
      </c>
    </row>
    <row r="1117" spans="1:6" x14ac:dyDescent="0.2">
      <c r="A1117" t="s">
        <v>8219</v>
      </c>
      <c r="B1117">
        <v>391</v>
      </c>
      <c r="E1117" t="s">
        <v>8221</v>
      </c>
      <c r="F1117">
        <v>6</v>
      </c>
    </row>
    <row r="1118" spans="1:6" x14ac:dyDescent="0.2">
      <c r="A1118" t="s">
        <v>8219</v>
      </c>
      <c r="B1118">
        <v>28</v>
      </c>
      <c r="E1118" t="s">
        <v>8221</v>
      </c>
      <c r="F1118">
        <v>13</v>
      </c>
    </row>
    <row r="1119" spans="1:6" x14ac:dyDescent="0.2">
      <c r="A1119" t="s">
        <v>8219</v>
      </c>
      <c r="B1119">
        <v>147</v>
      </c>
      <c r="E1119" t="s">
        <v>8221</v>
      </c>
      <c r="F1119">
        <v>1</v>
      </c>
    </row>
    <row r="1120" spans="1:6" x14ac:dyDescent="0.2">
      <c r="A1120" t="s">
        <v>8219</v>
      </c>
      <c r="B1120">
        <v>680</v>
      </c>
      <c r="E1120" t="s">
        <v>8221</v>
      </c>
      <c r="F1120">
        <v>202</v>
      </c>
    </row>
    <row r="1121" spans="1:6" x14ac:dyDescent="0.2">
      <c r="A1121" t="s">
        <v>8219</v>
      </c>
      <c r="B1121">
        <v>983</v>
      </c>
      <c r="E1121" t="s">
        <v>8221</v>
      </c>
      <c r="F1121">
        <v>0</v>
      </c>
    </row>
    <row r="1122" spans="1:6" x14ac:dyDescent="0.2">
      <c r="A1122" t="s">
        <v>8219</v>
      </c>
      <c r="B1122">
        <v>79</v>
      </c>
      <c r="E1122" t="s">
        <v>8221</v>
      </c>
      <c r="F1122">
        <v>1</v>
      </c>
    </row>
    <row r="1123" spans="1:6" x14ac:dyDescent="0.2">
      <c r="A1123" t="s">
        <v>8219</v>
      </c>
      <c r="B1123">
        <v>426</v>
      </c>
      <c r="E1123" t="s">
        <v>8221</v>
      </c>
      <c r="F1123">
        <v>0</v>
      </c>
    </row>
    <row r="1124" spans="1:6" x14ac:dyDescent="0.2">
      <c r="A1124" t="s">
        <v>8219</v>
      </c>
      <c r="B1124">
        <v>96</v>
      </c>
      <c r="E1124" t="s">
        <v>8221</v>
      </c>
      <c r="F1124">
        <v>2</v>
      </c>
    </row>
    <row r="1125" spans="1:6" x14ac:dyDescent="0.2">
      <c r="A1125" t="s">
        <v>8219</v>
      </c>
      <c r="B1125">
        <v>163</v>
      </c>
      <c r="E1125" t="s">
        <v>8221</v>
      </c>
      <c r="F1125">
        <v>13</v>
      </c>
    </row>
    <row r="1126" spans="1:6" x14ac:dyDescent="0.2">
      <c r="A1126" t="s">
        <v>8219</v>
      </c>
      <c r="B1126">
        <v>2525</v>
      </c>
      <c r="E1126" t="s">
        <v>8221</v>
      </c>
      <c r="F1126">
        <v>9</v>
      </c>
    </row>
    <row r="1127" spans="1:6" x14ac:dyDescent="0.2">
      <c r="A1127" t="s">
        <v>8219</v>
      </c>
      <c r="B1127">
        <v>2035</v>
      </c>
      <c r="E1127" t="s">
        <v>8221</v>
      </c>
      <c r="F1127">
        <v>2</v>
      </c>
    </row>
    <row r="1128" spans="1:6" x14ac:dyDescent="0.2">
      <c r="A1128" t="s">
        <v>8219</v>
      </c>
      <c r="B1128">
        <v>290</v>
      </c>
      <c r="E1128" t="s">
        <v>8221</v>
      </c>
      <c r="F1128">
        <v>0</v>
      </c>
    </row>
    <row r="1129" spans="1:6" x14ac:dyDescent="0.2">
      <c r="A1129" t="s">
        <v>8219</v>
      </c>
      <c r="B1129">
        <v>1980</v>
      </c>
      <c r="E1129" t="s">
        <v>8221</v>
      </c>
      <c r="F1129">
        <v>35</v>
      </c>
    </row>
    <row r="1130" spans="1:6" x14ac:dyDescent="0.2">
      <c r="A1130" t="s">
        <v>8219</v>
      </c>
      <c r="B1130">
        <v>57</v>
      </c>
      <c r="E1130" t="s">
        <v>8221</v>
      </c>
      <c r="F1130">
        <v>2</v>
      </c>
    </row>
    <row r="1131" spans="1:6" x14ac:dyDescent="0.2">
      <c r="A1131" t="s">
        <v>8219</v>
      </c>
      <c r="B1131">
        <v>380</v>
      </c>
      <c r="E1131" t="s">
        <v>8221</v>
      </c>
      <c r="F1131">
        <v>3</v>
      </c>
    </row>
    <row r="1132" spans="1:6" x14ac:dyDescent="0.2">
      <c r="A1132" t="s">
        <v>8219</v>
      </c>
      <c r="B1132">
        <v>128</v>
      </c>
      <c r="E1132" t="s">
        <v>8221</v>
      </c>
      <c r="F1132">
        <v>0</v>
      </c>
    </row>
    <row r="1133" spans="1:6" x14ac:dyDescent="0.2">
      <c r="A1133" t="s">
        <v>8219</v>
      </c>
      <c r="B1133">
        <v>180</v>
      </c>
      <c r="E1133" t="s">
        <v>8221</v>
      </c>
      <c r="F1133">
        <v>1</v>
      </c>
    </row>
    <row r="1134" spans="1:6" x14ac:dyDescent="0.2">
      <c r="A1134" t="s">
        <v>8219</v>
      </c>
      <c r="B1134">
        <v>571</v>
      </c>
      <c r="E1134" t="s">
        <v>8221</v>
      </c>
      <c r="F1134">
        <v>0</v>
      </c>
    </row>
    <row r="1135" spans="1:6" x14ac:dyDescent="0.2">
      <c r="A1135" t="s">
        <v>8219</v>
      </c>
      <c r="B1135">
        <v>480</v>
      </c>
      <c r="E1135" t="s">
        <v>8221</v>
      </c>
      <c r="F1135">
        <v>0</v>
      </c>
    </row>
    <row r="1136" spans="1:6" x14ac:dyDescent="0.2">
      <c r="A1136" t="s">
        <v>8219</v>
      </c>
      <c r="B1136">
        <v>249</v>
      </c>
      <c r="E1136" t="s">
        <v>8221</v>
      </c>
      <c r="F1136">
        <v>3</v>
      </c>
    </row>
    <row r="1137" spans="1:6" x14ac:dyDescent="0.2">
      <c r="A1137" t="s">
        <v>8219</v>
      </c>
      <c r="B1137">
        <v>84</v>
      </c>
      <c r="E1137" t="s">
        <v>8221</v>
      </c>
      <c r="F1137">
        <v>11</v>
      </c>
    </row>
    <row r="1138" spans="1:6" x14ac:dyDescent="0.2">
      <c r="A1138" t="s">
        <v>8219</v>
      </c>
      <c r="B1138">
        <v>197</v>
      </c>
      <c r="E1138" t="s">
        <v>8221</v>
      </c>
      <c r="F1138">
        <v>6</v>
      </c>
    </row>
    <row r="1139" spans="1:6" x14ac:dyDescent="0.2">
      <c r="A1139" t="s">
        <v>8219</v>
      </c>
      <c r="B1139">
        <v>271</v>
      </c>
      <c r="E1139" t="s">
        <v>8221</v>
      </c>
      <c r="F1139">
        <v>0</v>
      </c>
    </row>
    <row r="1140" spans="1:6" x14ac:dyDescent="0.2">
      <c r="A1140" t="s">
        <v>8219</v>
      </c>
      <c r="B1140">
        <v>50</v>
      </c>
      <c r="E1140" t="s">
        <v>8221</v>
      </c>
      <c r="F1140">
        <v>67</v>
      </c>
    </row>
    <row r="1141" spans="1:6" x14ac:dyDescent="0.2">
      <c r="A1141" t="s">
        <v>8219</v>
      </c>
      <c r="B1141">
        <v>169</v>
      </c>
      <c r="E1141" t="s">
        <v>8221</v>
      </c>
      <c r="F1141">
        <v>23</v>
      </c>
    </row>
    <row r="1142" spans="1:6" x14ac:dyDescent="0.2">
      <c r="A1142" t="s">
        <v>8219</v>
      </c>
      <c r="B1142">
        <v>205</v>
      </c>
      <c r="E1142" t="s">
        <v>8221</v>
      </c>
      <c r="F1142">
        <v>72</v>
      </c>
    </row>
    <row r="1143" spans="1:6" x14ac:dyDescent="0.2">
      <c r="A1143" t="s">
        <v>8219</v>
      </c>
      <c r="B1143">
        <v>206</v>
      </c>
      <c r="E1143" t="s">
        <v>8221</v>
      </c>
      <c r="F1143">
        <v>2</v>
      </c>
    </row>
    <row r="1144" spans="1:6" x14ac:dyDescent="0.2">
      <c r="A1144" t="s">
        <v>8219</v>
      </c>
      <c r="B1144">
        <v>84</v>
      </c>
      <c r="E1144" t="s">
        <v>8221</v>
      </c>
      <c r="F1144">
        <v>15</v>
      </c>
    </row>
    <row r="1145" spans="1:6" x14ac:dyDescent="0.2">
      <c r="A1145" t="s">
        <v>8219</v>
      </c>
      <c r="B1145">
        <v>210</v>
      </c>
      <c r="E1145" t="s">
        <v>8221</v>
      </c>
      <c r="F1145">
        <v>1</v>
      </c>
    </row>
    <row r="1146" spans="1:6" x14ac:dyDescent="0.2">
      <c r="A1146" t="s">
        <v>8219</v>
      </c>
      <c r="B1146">
        <v>181</v>
      </c>
      <c r="E1146" t="s">
        <v>8221</v>
      </c>
      <c r="F1146">
        <v>2</v>
      </c>
    </row>
    <row r="1147" spans="1:6" x14ac:dyDescent="0.2">
      <c r="A1147" t="s">
        <v>8219</v>
      </c>
      <c r="B1147">
        <v>60</v>
      </c>
      <c r="E1147" t="s">
        <v>8221</v>
      </c>
      <c r="F1147">
        <v>7</v>
      </c>
    </row>
    <row r="1148" spans="1:6" x14ac:dyDescent="0.2">
      <c r="A1148" t="s">
        <v>8219</v>
      </c>
      <c r="B1148">
        <v>445</v>
      </c>
      <c r="E1148" t="s">
        <v>8221</v>
      </c>
      <c r="F1148">
        <v>16</v>
      </c>
    </row>
    <row r="1149" spans="1:6" x14ac:dyDescent="0.2">
      <c r="A1149" t="s">
        <v>8219</v>
      </c>
      <c r="B1149">
        <v>17</v>
      </c>
      <c r="E1149" t="s">
        <v>8221</v>
      </c>
      <c r="F1149">
        <v>117</v>
      </c>
    </row>
    <row r="1150" spans="1:6" x14ac:dyDescent="0.2">
      <c r="A1150" t="s">
        <v>8219</v>
      </c>
      <c r="B1150">
        <v>194</v>
      </c>
      <c r="E1150" t="s">
        <v>8221</v>
      </c>
      <c r="F1150">
        <v>2</v>
      </c>
    </row>
    <row r="1151" spans="1:6" x14ac:dyDescent="0.2">
      <c r="A1151" t="s">
        <v>8219</v>
      </c>
      <c r="B1151">
        <v>404</v>
      </c>
      <c r="E1151" t="s">
        <v>8221</v>
      </c>
      <c r="F1151">
        <v>7</v>
      </c>
    </row>
    <row r="1152" spans="1:6" x14ac:dyDescent="0.2">
      <c r="A1152" t="s">
        <v>8219</v>
      </c>
      <c r="B1152">
        <v>194</v>
      </c>
      <c r="E1152" t="s">
        <v>8221</v>
      </c>
      <c r="F1152">
        <v>3</v>
      </c>
    </row>
    <row r="1153" spans="1:6" x14ac:dyDescent="0.2">
      <c r="A1153" t="s">
        <v>8219</v>
      </c>
      <c r="B1153">
        <v>902</v>
      </c>
      <c r="E1153" t="s">
        <v>8221</v>
      </c>
      <c r="F1153">
        <v>20</v>
      </c>
    </row>
    <row r="1154" spans="1:6" x14ac:dyDescent="0.2">
      <c r="A1154" t="s">
        <v>8219</v>
      </c>
      <c r="B1154">
        <v>1670</v>
      </c>
      <c r="E1154" t="s">
        <v>8221</v>
      </c>
      <c r="F1154">
        <v>50</v>
      </c>
    </row>
    <row r="1155" spans="1:6" x14ac:dyDescent="0.2">
      <c r="A1155" t="s">
        <v>8219</v>
      </c>
      <c r="B1155">
        <v>1328</v>
      </c>
      <c r="E1155" t="s">
        <v>8221</v>
      </c>
      <c r="F1155">
        <v>2</v>
      </c>
    </row>
    <row r="1156" spans="1:6" x14ac:dyDescent="0.2">
      <c r="A1156" t="s">
        <v>8219</v>
      </c>
      <c r="B1156">
        <v>944</v>
      </c>
      <c r="E1156" t="s">
        <v>8221</v>
      </c>
      <c r="F1156">
        <v>3</v>
      </c>
    </row>
    <row r="1157" spans="1:6" x14ac:dyDescent="0.2">
      <c r="A1157" t="s">
        <v>8219</v>
      </c>
      <c r="B1157">
        <v>147</v>
      </c>
      <c r="E1157" t="s">
        <v>8221</v>
      </c>
      <c r="F1157">
        <v>27</v>
      </c>
    </row>
    <row r="1158" spans="1:6" x14ac:dyDescent="0.2">
      <c r="A1158" t="s">
        <v>8219</v>
      </c>
      <c r="B1158">
        <v>99</v>
      </c>
      <c r="E1158" t="s">
        <v>8221</v>
      </c>
      <c r="F1158">
        <v>7</v>
      </c>
    </row>
    <row r="1159" spans="1:6" x14ac:dyDescent="0.2">
      <c r="A1159" t="s">
        <v>8219</v>
      </c>
      <c r="B1159">
        <v>79</v>
      </c>
      <c r="E1159" t="s">
        <v>8221</v>
      </c>
      <c r="F1159">
        <v>5</v>
      </c>
    </row>
    <row r="1160" spans="1:6" x14ac:dyDescent="0.2">
      <c r="A1160" t="s">
        <v>8219</v>
      </c>
      <c r="B1160">
        <v>75</v>
      </c>
      <c r="E1160" t="s">
        <v>8221</v>
      </c>
      <c r="F1160">
        <v>0</v>
      </c>
    </row>
    <row r="1161" spans="1:6" x14ac:dyDescent="0.2">
      <c r="A1161" t="s">
        <v>8219</v>
      </c>
      <c r="B1161">
        <v>207</v>
      </c>
      <c r="E1161" t="s">
        <v>8221</v>
      </c>
      <c r="F1161">
        <v>3</v>
      </c>
    </row>
    <row r="1162" spans="1:6" x14ac:dyDescent="0.2">
      <c r="A1162" t="s">
        <v>8219</v>
      </c>
      <c r="B1162">
        <v>102</v>
      </c>
      <c r="E1162" t="s">
        <v>8221</v>
      </c>
      <c r="F1162">
        <v>6</v>
      </c>
    </row>
    <row r="1163" spans="1:6" x14ac:dyDescent="0.2">
      <c r="A1163" t="s">
        <v>8219</v>
      </c>
      <c r="B1163">
        <v>32</v>
      </c>
      <c r="E1163" t="s">
        <v>8221</v>
      </c>
      <c r="F1163">
        <v>9</v>
      </c>
    </row>
    <row r="1164" spans="1:6" x14ac:dyDescent="0.2">
      <c r="A1164" t="s">
        <v>8219</v>
      </c>
      <c r="B1164">
        <v>480</v>
      </c>
      <c r="E1164" t="s">
        <v>8221</v>
      </c>
      <c r="F1164">
        <v>3</v>
      </c>
    </row>
    <row r="1165" spans="1:6" x14ac:dyDescent="0.2">
      <c r="A1165" t="s">
        <v>8219</v>
      </c>
      <c r="B1165">
        <v>11</v>
      </c>
      <c r="E1165" t="s">
        <v>8221</v>
      </c>
      <c r="F1165">
        <v>2</v>
      </c>
    </row>
    <row r="1166" spans="1:6" x14ac:dyDescent="0.2">
      <c r="A1166" t="s">
        <v>8219</v>
      </c>
      <c r="B1166">
        <v>12</v>
      </c>
      <c r="E1166" t="s">
        <v>8221</v>
      </c>
      <c r="F1166">
        <v>3</v>
      </c>
    </row>
    <row r="1167" spans="1:6" x14ac:dyDescent="0.2">
      <c r="A1167" t="s">
        <v>8219</v>
      </c>
      <c r="B1167">
        <v>48</v>
      </c>
      <c r="E1167" t="s">
        <v>8221</v>
      </c>
      <c r="F1167">
        <v>45</v>
      </c>
    </row>
    <row r="1168" spans="1:6" x14ac:dyDescent="0.2">
      <c r="A1168" t="s">
        <v>8219</v>
      </c>
      <c r="B1168">
        <v>59</v>
      </c>
      <c r="E1168" t="s">
        <v>8221</v>
      </c>
      <c r="F1168">
        <v>9</v>
      </c>
    </row>
    <row r="1169" spans="1:6" x14ac:dyDescent="0.2">
      <c r="A1169" t="s">
        <v>8219</v>
      </c>
      <c r="B1169">
        <v>79</v>
      </c>
      <c r="E1169" t="s">
        <v>8221</v>
      </c>
      <c r="F1169">
        <v>9</v>
      </c>
    </row>
    <row r="1170" spans="1:6" x14ac:dyDescent="0.2">
      <c r="A1170" t="s">
        <v>8219</v>
      </c>
      <c r="B1170">
        <v>14</v>
      </c>
      <c r="E1170" t="s">
        <v>8221</v>
      </c>
      <c r="F1170">
        <v>21</v>
      </c>
    </row>
    <row r="1171" spans="1:6" x14ac:dyDescent="0.2">
      <c r="A1171" t="s">
        <v>8219</v>
      </c>
      <c r="B1171">
        <v>106</v>
      </c>
      <c r="E1171" t="s">
        <v>8221</v>
      </c>
      <c r="F1171">
        <v>17</v>
      </c>
    </row>
    <row r="1172" spans="1:6" x14ac:dyDescent="0.2">
      <c r="A1172" t="s">
        <v>8219</v>
      </c>
      <c r="B1172">
        <v>25</v>
      </c>
      <c r="E1172" t="s">
        <v>8221</v>
      </c>
      <c r="F1172">
        <v>1</v>
      </c>
    </row>
    <row r="1173" spans="1:6" x14ac:dyDescent="0.2">
      <c r="A1173" t="s">
        <v>8219</v>
      </c>
      <c r="B1173">
        <v>25</v>
      </c>
      <c r="E1173" t="s">
        <v>8221</v>
      </c>
      <c r="F1173">
        <v>1</v>
      </c>
    </row>
    <row r="1174" spans="1:6" x14ac:dyDescent="0.2">
      <c r="A1174" t="s">
        <v>8219</v>
      </c>
      <c r="B1174">
        <v>29</v>
      </c>
      <c r="E1174" t="s">
        <v>8221</v>
      </c>
      <c r="F1174">
        <v>14</v>
      </c>
    </row>
    <row r="1175" spans="1:6" x14ac:dyDescent="0.2">
      <c r="A1175" t="s">
        <v>8219</v>
      </c>
      <c r="B1175">
        <v>43</v>
      </c>
      <c r="E1175" t="s">
        <v>8221</v>
      </c>
      <c r="F1175">
        <v>42</v>
      </c>
    </row>
    <row r="1176" spans="1:6" x14ac:dyDescent="0.2">
      <c r="A1176" t="s">
        <v>8219</v>
      </c>
      <c r="B1176">
        <v>46</v>
      </c>
      <c r="E1176" t="s">
        <v>8221</v>
      </c>
      <c r="F1176">
        <v>27</v>
      </c>
    </row>
    <row r="1177" spans="1:6" x14ac:dyDescent="0.2">
      <c r="A1177" t="s">
        <v>8219</v>
      </c>
      <c r="B1177">
        <v>27</v>
      </c>
      <c r="E1177" t="s">
        <v>8221</v>
      </c>
      <c r="F1177">
        <v>5</v>
      </c>
    </row>
    <row r="1178" spans="1:6" x14ac:dyDescent="0.2">
      <c r="A1178" t="s">
        <v>8219</v>
      </c>
      <c r="B1178">
        <v>112</v>
      </c>
      <c r="E1178" t="s">
        <v>8221</v>
      </c>
      <c r="F1178">
        <v>13</v>
      </c>
    </row>
    <row r="1179" spans="1:6" x14ac:dyDescent="0.2">
      <c r="A1179" t="s">
        <v>8219</v>
      </c>
      <c r="B1179">
        <v>34</v>
      </c>
      <c r="E1179" t="s">
        <v>8221</v>
      </c>
      <c r="F1179">
        <v>12</v>
      </c>
    </row>
    <row r="1180" spans="1:6" x14ac:dyDescent="0.2">
      <c r="A1180" t="s">
        <v>8219</v>
      </c>
      <c r="B1180">
        <v>145</v>
      </c>
      <c r="E1180" t="s">
        <v>8221</v>
      </c>
      <c r="F1180">
        <v>90</v>
      </c>
    </row>
    <row r="1181" spans="1:6" x14ac:dyDescent="0.2">
      <c r="A1181" t="s">
        <v>8219</v>
      </c>
      <c r="B1181">
        <v>19</v>
      </c>
      <c r="E1181" t="s">
        <v>8221</v>
      </c>
      <c r="F1181">
        <v>2</v>
      </c>
    </row>
    <row r="1182" spans="1:6" x14ac:dyDescent="0.2">
      <c r="A1182" t="s">
        <v>8219</v>
      </c>
      <c r="B1182">
        <v>288</v>
      </c>
      <c r="E1182" t="s">
        <v>8221</v>
      </c>
      <c r="F1182">
        <v>5</v>
      </c>
    </row>
    <row r="1183" spans="1:6" x14ac:dyDescent="0.2">
      <c r="A1183" t="s">
        <v>8219</v>
      </c>
      <c r="B1183">
        <v>14</v>
      </c>
      <c r="E1183" t="s">
        <v>8221</v>
      </c>
      <c r="F1183">
        <v>31</v>
      </c>
    </row>
    <row r="1184" spans="1:6" x14ac:dyDescent="0.2">
      <c r="A1184" t="s">
        <v>8219</v>
      </c>
      <c r="B1184">
        <v>7</v>
      </c>
      <c r="E1184" t="s">
        <v>8221</v>
      </c>
      <c r="F1184">
        <v>4</v>
      </c>
    </row>
    <row r="1185" spans="1:6" x14ac:dyDescent="0.2">
      <c r="A1185" t="s">
        <v>8219</v>
      </c>
      <c r="B1185">
        <v>211</v>
      </c>
      <c r="E1185" t="s">
        <v>8221</v>
      </c>
      <c r="F1185">
        <v>29</v>
      </c>
    </row>
    <row r="1186" spans="1:6" x14ac:dyDescent="0.2">
      <c r="A1186" t="s">
        <v>8219</v>
      </c>
      <c r="B1186">
        <v>85</v>
      </c>
      <c r="E1186" t="s">
        <v>8221</v>
      </c>
      <c r="F1186">
        <v>2</v>
      </c>
    </row>
    <row r="1187" spans="1:6" x14ac:dyDescent="0.2">
      <c r="A1187" t="s">
        <v>8219</v>
      </c>
      <c r="B1187">
        <v>103</v>
      </c>
      <c r="E1187" t="s">
        <v>8221</v>
      </c>
      <c r="F1187">
        <v>114</v>
      </c>
    </row>
    <row r="1188" spans="1:6" x14ac:dyDescent="0.2">
      <c r="A1188" t="s">
        <v>8219</v>
      </c>
      <c r="B1188">
        <v>113</v>
      </c>
      <c r="E1188" t="s">
        <v>8221</v>
      </c>
      <c r="F1188">
        <v>1</v>
      </c>
    </row>
    <row r="1189" spans="1:6" x14ac:dyDescent="0.2">
      <c r="A1189" t="s">
        <v>8219</v>
      </c>
      <c r="B1189">
        <v>167</v>
      </c>
      <c r="E1189" t="s">
        <v>8221</v>
      </c>
      <c r="F1189">
        <v>76</v>
      </c>
    </row>
    <row r="1190" spans="1:6" x14ac:dyDescent="0.2">
      <c r="A1190" t="s">
        <v>8219</v>
      </c>
      <c r="B1190">
        <v>73</v>
      </c>
      <c r="E1190" t="s">
        <v>8221</v>
      </c>
      <c r="F1190">
        <v>9</v>
      </c>
    </row>
    <row r="1191" spans="1:6" x14ac:dyDescent="0.2">
      <c r="A1191" t="s">
        <v>8219</v>
      </c>
      <c r="B1191">
        <v>75</v>
      </c>
      <c r="E1191" t="s">
        <v>8221</v>
      </c>
      <c r="F1191">
        <v>37</v>
      </c>
    </row>
    <row r="1192" spans="1:6" x14ac:dyDescent="0.2">
      <c r="A1192" t="s">
        <v>8219</v>
      </c>
      <c r="B1192">
        <v>614</v>
      </c>
      <c r="E1192" t="s">
        <v>8221</v>
      </c>
      <c r="F1192">
        <v>0</v>
      </c>
    </row>
    <row r="1193" spans="1:6" x14ac:dyDescent="0.2">
      <c r="A1193" t="s">
        <v>8219</v>
      </c>
      <c r="B1193">
        <v>107</v>
      </c>
      <c r="E1193" t="s">
        <v>8221</v>
      </c>
      <c r="F1193">
        <v>1</v>
      </c>
    </row>
    <row r="1194" spans="1:6" x14ac:dyDescent="0.2">
      <c r="A1194" t="s">
        <v>8219</v>
      </c>
      <c r="B1194">
        <v>1224</v>
      </c>
      <c r="E1194" t="s">
        <v>8221</v>
      </c>
      <c r="F1194">
        <v>10</v>
      </c>
    </row>
    <row r="1195" spans="1:6" x14ac:dyDescent="0.2">
      <c r="A1195" t="s">
        <v>8219</v>
      </c>
      <c r="B1195">
        <v>104</v>
      </c>
      <c r="E1195" t="s">
        <v>8221</v>
      </c>
      <c r="F1195">
        <v>1</v>
      </c>
    </row>
    <row r="1196" spans="1:6" x14ac:dyDescent="0.2">
      <c r="A1196" t="s">
        <v>8219</v>
      </c>
      <c r="B1196">
        <v>79</v>
      </c>
      <c r="E1196" t="s">
        <v>8221</v>
      </c>
      <c r="F1196">
        <v>2</v>
      </c>
    </row>
    <row r="1197" spans="1:6" x14ac:dyDescent="0.2">
      <c r="A1197" t="s">
        <v>8219</v>
      </c>
      <c r="B1197">
        <v>157</v>
      </c>
      <c r="E1197" t="s">
        <v>8221</v>
      </c>
      <c r="F1197">
        <v>1</v>
      </c>
    </row>
    <row r="1198" spans="1:6" x14ac:dyDescent="0.2">
      <c r="A1198" t="s">
        <v>8219</v>
      </c>
      <c r="B1198">
        <v>50</v>
      </c>
      <c r="E1198" t="s">
        <v>8221</v>
      </c>
      <c r="F1198">
        <v>10</v>
      </c>
    </row>
    <row r="1199" spans="1:6" x14ac:dyDescent="0.2">
      <c r="A1199" t="s">
        <v>8219</v>
      </c>
      <c r="B1199">
        <v>64</v>
      </c>
      <c r="E1199" t="s">
        <v>8221</v>
      </c>
      <c r="F1199">
        <v>9</v>
      </c>
    </row>
    <row r="1200" spans="1:6" x14ac:dyDescent="0.2">
      <c r="A1200" t="s">
        <v>8219</v>
      </c>
      <c r="B1200">
        <v>200</v>
      </c>
      <c r="E1200" t="s">
        <v>8221</v>
      </c>
      <c r="F1200">
        <v>19</v>
      </c>
    </row>
    <row r="1201" spans="1:6" x14ac:dyDescent="0.2">
      <c r="A1201" t="s">
        <v>8219</v>
      </c>
      <c r="B1201">
        <v>22</v>
      </c>
      <c r="E1201" t="s">
        <v>8221</v>
      </c>
      <c r="F1201">
        <v>0</v>
      </c>
    </row>
    <row r="1202" spans="1:6" x14ac:dyDescent="0.2">
      <c r="A1202" t="s">
        <v>8219</v>
      </c>
      <c r="B1202">
        <v>163</v>
      </c>
      <c r="E1202" t="s">
        <v>8221</v>
      </c>
      <c r="F1202">
        <v>4</v>
      </c>
    </row>
    <row r="1203" spans="1:6" x14ac:dyDescent="0.2">
      <c r="A1203" t="s">
        <v>8219</v>
      </c>
      <c r="B1203">
        <v>77</v>
      </c>
      <c r="E1203" t="s">
        <v>8221</v>
      </c>
      <c r="F1203">
        <v>8</v>
      </c>
    </row>
    <row r="1204" spans="1:6" x14ac:dyDescent="0.2">
      <c r="A1204" t="s">
        <v>8219</v>
      </c>
      <c r="B1204">
        <v>89</v>
      </c>
      <c r="E1204" t="s">
        <v>8221</v>
      </c>
      <c r="F1204">
        <v>24</v>
      </c>
    </row>
    <row r="1205" spans="1:6" x14ac:dyDescent="0.2">
      <c r="A1205" t="s">
        <v>8219</v>
      </c>
      <c r="B1205">
        <v>3355</v>
      </c>
      <c r="E1205" t="s">
        <v>8221</v>
      </c>
      <c r="F1205">
        <v>0</v>
      </c>
    </row>
    <row r="1206" spans="1:6" x14ac:dyDescent="0.2">
      <c r="A1206" t="s">
        <v>8219</v>
      </c>
      <c r="B1206">
        <v>537</v>
      </c>
      <c r="E1206" t="s">
        <v>8221</v>
      </c>
      <c r="F1206">
        <v>39</v>
      </c>
    </row>
    <row r="1207" spans="1:6" x14ac:dyDescent="0.2">
      <c r="A1207" t="s">
        <v>8219</v>
      </c>
      <c r="B1207">
        <v>125</v>
      </c>
      <c r="E1207" t="s">
        <v>8221</v>
      </c>
      <c r="F1207">
        <v>6</v>
      </c>
    </row>
    <row r="1208" spans="1:6" x14ac:dyDescent="0.2">
      <c r="A1208" t="s">
        <v>8219</v>
      </c>
      <c r="B1208">
        <v>163</v>
      </c>
      <c r="E1208" t="s">
        <v>8221</v>
      </c>
      <c r="F1208">
        <v>4</v>
      </c>
    </row>
    <row r="1209" spans="1:6" x14ac:dyDescent="0.2">
      <c r="A1209" t="s">
        <v>8219</v>
      </c>
      <c r="B1209">
        <v>283</v>
      </c>
      <c r="E1209" t="s">
        <v>8221</v>
      </c>
      <c r="F1209">
        <v>3</v>
      </c>
    </row>
    <row r="1210" spans="1:6" x14ac:dyDescent="0.2">
      <c r="A1210" t="s">
        <v>8219</v>
      </c>
      <c r="B1210">
        <v>352</v>
      </c>
      <c r="E1210" t="s">
        <v>8221</v>
      </c>
      <c r="F1210">
        <v>53</v>
      </c>
    </row>
    <row r="1211" spans="1:6" x14ac:dyDescent="0.2">
      <c r="A1211" t="s">
        <v>8219</v>
      </c>
      <c r="B1211">
        <v>94</v>
      </c>
      <c r="E1211" t="s">
        <v>8221</v>
      </c>
      <c r="F1211">
        <v>1</v>
      </c>
    </row>
    <row r="1212" spans="1:6" x14ac:dyDescent="0.2">
      <c r="A1212" t="s">
        <v>8219</v>
      </c>
      <c r="B1212">
        <v>67</v>
      </c>
      <c r="E1212" t="s">
        <v>8221</v>
      </c>
      <c r="F1212">
        <v>2</v>
      </c>
    </row>
    <row r="1213" spans="1:6" x14ac:dyDescent="0.2">
      <c r="A1213" t="s">
        <v>8219</v>
      </c>
      <c r="B1213">
        <v>221</v>
      </c>
      <c r="E1213" t="s">
        <v>8221</v>
      </c>
      <c r="F1213">
        <v>25</v>
      </c>
    </row>
    <row r="1214" spans="1:6" x14ac:dyDescent="0.2">
      <c r="A1214" t="s">
        <v>8219</v>
      </c>
      <c r="B1214">
        <v>2165</v>
      </c>
      <c r="E1214" t="s">
        <v>8221</v>
      </c>
      <c r="F1214">
        <v>6</v>
      </c>
    </row>
    <row r="1215" spans="1:6" x14ac:dyDescent="0.2">
      <c r="A1215" t="s">
        <v>8219</v>
      </c>
      <c r="B1215">
        <v>179</v>
      </c>
      <c r="E1215" t="s">
        <v>8221</v>
      </c>
      <c r="F1215">
        <v>0</v>
      </c>
    </row>
    <row r="1216" spans="1:6" x14ac:dyDescent="0.2">
      <c r="A1216" t="s">
        <v>8219</v>
      </c>
      <c r="B1216">
        <v>123</v>
      </c>
      <c r="E1216" t="s">
        <v>8221</v>
      </c>
      <c r="F1216">
        <v>12</v>
      </c>
    </row>
    <row r="1217" spans="1:6" x14ac:dyDescent="0.2">
      <c r="A1217" t="s">
        <v>8219</v>
      </c>
      <c r="B1217">
        <v>1104</v>
      </c>
      <c r="E1217" t="s">
        <v>8221</v>
      </c>
      <c r="F1217">
        <v>0</v>
      </c>
    </row>
    <row r="1218" spans="1:6" x14ac:dyDescent="0.2">
      <c r="A1218" t="s">
        <v>8219</v>
      </c>
      <c r="B1218">
        <v>403</v>
      </c>
      <c r="E1218" t="s">
        <v>8221</v>
      </c>
      <c r="F1218">
        <v>36</v>
      </c>
    </row>
    <row r="1219" spans="1:6" x14ac:dyDescent="0.2">
      <c r="A1219" t="s">
        <v>8219</v>
      </c>
      <c r="B1219">
        <v>109</v>
      </c>
      <c r="E1219" t="s">
        <v>8221</v>
      </c>
      <c r="F1219">
        <v>0</v>
      </c>
    </row>
    <row r="1220" spans="1:6" x14ac:dyDescent="0.2">
      <c r="A1220" t="s">
        <v>8219</v>
      </c>
      <c r="B1220">
        <v>372</v>
      </c>
      <c r="E1220" t="s">
        <v>8221</v>
      </c>
      <c r="F1220">
        <v>2</v>
      </c>
    </row>
    <row r="1221" spans="1:6" x14ac:dyDescent="0.2">
      <c r="A1221" t="s">
        <v>8219</v>
      </c>
      <c r="B1221">
        <v>311</v>
      </c>
      <c r="E1221" t="s">
        <v>8221</v>
      </c>
      <c r="F1221">
        <v>1</v>
      </c>
    </row>
    <row r="1222" spans="1:6" x14ac:dyDescent="0.2">
      <c r="A1222" t="s">
        <v>8219</v>
      </c>
      <c r="B1222">
        <v>61</v>
      </c>
      <c r="E1222" t="s">
        <v>8221</v>
      </c>
      <c r="F1222">
        <v>59</v>
      </c>
    </row>
    <row r="1223" spans="1:6" x14ac:dyDescent="0.2">
      <c r="A1223" t="s">
        <v>8219</v>
      </c>
      <c r="B1223">
        <v>115</v>
      </c>
      <c r="E1223" t="s">
        <v>8221</v>
      </c>
      <c r="F1223">
        <v>1</v>
      </c>
    </row>
    <row r="1224" spans="1:6" x14ac:dyDescent="0.2">
      <c r="A1224" t="s">
        <v>8219</v>
      </c>
      <c r="B1224">
        <v>111</v>
      </c>
      <c r="E1224" t="s">
        <v>8221</v>
      </c>
      <c r="F1224">
        <v>31</v>
      </c>
    </row>
    <row r="1225" spans="1:6" x14ac:dyDescent="0.2">
      <c r="A1225" t="s">
        <v>8219</v>
      </c>
      <c r="B1225">
        <v>337</v>
      </c>
      <c r="E1225" t="s">
        <v>8221</v>
      </c>
      <c r="F1225">
        <v>18</v>
      </c>
    </row>
    <row r="1226" spans="1:6" x14ac:dyDescent="0.2">
      <c r="A1226" t="s">
        <v>8219</v>
      </c>
      <c r="B1226">
        <v>9</v>
      </c>
      <c r="E1226" t="s">
        <v>8221</v>
      </c>
      <c r="F1226">
        <v>10</v>
      </c>
    </row>
    <row r="1227" spans="1:6" x14ac:dyDescent="0.2">
      <c r="A1227" t="s">
        <v>8219</v>
      </c>
      <c r="B1227">
        <v>120</v>
      </c>
      <c r="E1227" t="s">
        <v>8221</v>
      </c>
      <c r="F1227">
        <v>0</v>
      </c>
    </row>
    <row r="1228" spans="1:6" x14ac:dyDescent="0.2">
      <c r="A1228" t="s">
        <v>8219</v>
      </c>
      <c r="B1228">
        <v>102</v>
      </c>
      <c r="E1228" t="s">
        <v>8221</v>
      </c>
      <c r="F1228">
        <v>14</v>
      </c>
    </row>
    <row r="1229" spans="1:6" x14ac:dyDescent="0.2">
      <c r="A1229" t="s">
        <v>8219</v>
      </c>
      <c r="B1229">
        <v>186</v>
      </c>
      <c r="E1229" t="s">
        <v>8221</v>
      </c>
      <c r="F1229">
        <v>2</v>
      </c>
    </row>
    <row r="1230" spans="1:6" x14ac:dyDescent="0.2">
      <c r="A1230" t="s">
        <v>8219</v>
      </c>
      <c r="B1230">
        <v>15</v>
      </c>
      <c r="E1230" t="s">
        <v>8221</v>
      </c>
      <c r="F1230">
        <v>1</v>
      </c>
    </row>
    <row r="1231" spans="1:6" x14ac:dyDescent="0.2">
      <c r="A1231" t="s">
        <v>8219</v>
      </c>
      <c r="B1231">
        <v>67</v>
      </c>
      <c r="E1231" t="s">
        <v>8221</v>
      </c>
      <c r="F1231">
        <v>3</v>
      </c>
    </row>
    <row r="1232" spans="1:6" x14ac:dyDescent="0.2">
      <c r="A1232" t="s">
        <v>8219</v>
      </c>
      <c r="B1232">
        <v>130</v>
      </c>
      <c r="E1232" t="s">
        <v>8221</v>
      </c>
      <c r="F1232">
        <v>0</v>
      </c>
    </row>
    <row r="1233" spans="1:6" x14ac:dyDescent="0.2">
      <c r="A1233" t="s">
        <v>8219</v>
      </c>
      <c r="B1233">
        <v>16</v>
      </c>
      <c r="E1233" t="s">
        <v>8221</v>
      </c>
      <c r="F1233">
        <v>2</v>
      </c>
    </row>
    <row r="1234" spans="1:6" x14ac:dyDescent="0.2">
      <c r="A1234" t="s">
        <v>8219</v>
      </c>
      <c r="B1234">
        <v>67</v>
      </c>
      <c r="E1234" t="s">
        <v>8221</v>
      </c>
      <c r="F1234">
        <v>0</v>
      </c>
    </row>
    <row r="1235" spans="1:6" x14ac:dyDescent="0.2">
      <c r="A1235" t="s">
        <v>8219</v>
      </c>
      <c r="B1235">
        <v>124</v>
      </c>
      <c r="E1235" t="s">
        <v>8221</v>
      </c>
      <c r="F1235">
        <v>12</v>
      </c>
    </row>
    <row r="1236" spans="1:6" x14ac:dyDescent="0.2">
      <c r="A1236" t="s">
        <v>8219</v>
      </c>
      <c r="B1236">
        <v>80</v>
      </c>
      <c r="E1236" t="s">
        <v>8221</v>
      </c>
      <c r="F1236">
        <v>1</v>
      </c>
    </row>
    <row r="1237" spans="1:6" x14ac:dyDescent="0.2">
      <c r="A1237" t="s">
        <v>8219</v>
      </c>
      <c r="B1237">
        <v>282</v>
      </c>
      <c r="E1237" t="s">
        <v>8221</v>
      </c>
      <c r="F1237">
        <v>8</v>
      </c>
    </row>
    <row r="1238" spans="1:6" x14ac:dyDescent="0.2">
      <c r="A1238" t="s">
        <v>8219</v>
      </c>
      <c r="B1238">
        <v>68</v>
      </c>
      <c r="E1238" t="s">
        <v>8221</v>
      </c>
      <c r="F1238">
        <v>2</v>
      </c>
    </row>
    <row r="1239" spans="1:6" x14ac:dyDescent="0.2">
      <c r="A1239" t="s">
        <v>8219</v>
      </c>
      <c r="B1239">
        <v>86</v>
      </c>
      <c r="E1239" t="s">
        <v>8221</v>
      </c>
      <c r="F1239">
        <v>31</v>
      </c>
    </row>
    <row r="1240" spans="1:6" x14ac:dyDescent="0.2">
      <c r="A1240" t="s">
        <v>8219</v>
      </c>
      <c r="B1240">
        <v>115</v>
      </c>
      <c r="E1240" t="s">
        <v>8221</v>
      </c>
      <c r="F1240">
        <v>5</v>
      </c>
    </row>
    <row r="1241" spans="1:6" x14ac:dyDescent="0.2">
      <c r="A1241" t="s">
        <v>8219</v>
      </c>
      <c r="B1241">
        <v>75</v>
      </c>
      <c r="E1241" t="s">
        <v>8221</v>
      </c>
      <c r="F1241">
        <v>1</v>
      </c>
    </row>
    <row r="1242" spans="1:6" x14ac:dyDescent="0.2">
      <c r="A1242" t="s">
        <v>8219</v>
      </c>
      <c r="B1242">
        <v>43</v>
      </c>
      <c r="E1242" t="s">
        <v>8221</v>
      </c>
      <c r="F1242">
        <v>12</v>
      </c>
    </row>
    <row r="1243" spans="1:6" x14ac:dyDescent="0.2">
      <c r="A1243" t="s">
        <v>8219</v>
      </c>
      <c r="B1243">
        <v>48</v>
      </c>
      <c r="E1243" t="s">
        <v>8221</v>
      </c>
      <c r="F1243">
        <v>4</v>
      </c>
    </row>
    <row r="1244" spans="1:6" x14ac:dyDescent="0.2">
      <c r="A1244" t="s">
        <v>8219</v>
      </c>
      <c r="B1244">
        <v>52</v>
      </c>
      <c r="E1244" t="s">
        <v>8221</v>
      </c>
      <c r="F1244">
        <v>0</v>
      </c>
    </row>
    <row r="1245" spans="1:6" x14ac:dyDescent="0.2">
      <c r="A1245" t="s">
        <v>8219</v>
      </c>
      <c r="B1245">
        <v>43</v>
      </c>
      <c r="E1245" t="s">
        <v>8221</v>
      </c>
      <c r="F1245">
        <v>7</v>
      </c>
    </row>
    <row r="1246" spans="1:6" x14ac:dyDescent="0.2">
      <c r="A1246" t="s">
        <v>8219</v>
      </c>
      <c r="B1246">
        <v>58</v>
      </c>
      <c r="E1246" t="s">
        <v>8221</v>
      </c>
      <c r="F1246">
        <v>2</v>
      </c>
    </row>
    <row r="1247" spans="1:6" x14ac:dyDescent="0.2">
      <c r="A1247" t="s">
        <v>8219</v>
      </c>
      <c r="B1247">
        <v>47</v>
      </c>
      <c r="E1247" t="s">
        <v>8221</v>
      </c>
      <c r="F1247">
        <v>1</v>
      </c>
    </row>
    <row r="1248" spans="1:6" x14ac:dyDescent="0.2">
      <c r="A1248" t="s">
        <v>8219</v>
      </c>
      <c r="B1248">
        <v>36</v>
      </c>
      <c r="E1248" t="s">
        <v>8221</v>
      </c>
      <c r="F1248">
        <v>4</v>
      </c>
    </row>
    <row r="1249" spans="1:6" x14ac:dyDescent="0.2">
      <c r="A1249" t="s">
        <v>8219</v>
      </c>
      <c r="B1249">
        <v>17</v>
      </c>
      <c r="E1249" t="s">
        <v>8221</v>
      </c>
      <c r="F1249">
        <v>6</v>
      </c>
    </row>
    <row r="1250" spans="1:6" x14ac:dyDescent="0.2">
      <c r="A1250" t="s">
        <v>8219</v>
      </c>
      <c r="B1250">
        <v>104</v>
      </c>
      <c r="E1250" t="s">
        <v>8221</v>
      </c>
      <c r="F1250">
        <v>8</v>
      </c>
    </row>
    <row r="1251" spans="1:6" x14ac:dyDescent="0.2">
      <c r="A1251" t="s">
        <v>8219</v>
      </c>
      <c r="B1251">
        <v>47</v>
      </c>
      <c r="E1251" t="s">
        <v>8221</v>
      </c>
      <c r="F1251">
        <v>14</v>
      </c>
    </row>
    <row r="1252" spans="1:6" x14ac:dyDescent="0.2">
      <c r="A1252" t="s">
        <v>8219</v>
      </c>
      <c r="B1252">
        <v>38</v>
      </c>
      <c r="E1252" t="s">
        <v>8221</v>
      </c>
      <c r="F1252">
        <v>0</v>
      </c>
    </row>
    <row r="1253" spans="1:6" x14ac:dyDescent="0.2">
      <c r="A1253" t="s">
        <v>8219</v>
      </c>
      <c r="B1253">
        <v>81</v>
      </c>
      <c r="E1253" t="s">
        <v>8221</v>
      </c>
      <c r="F1253">
        <v>4</v>
      </c>
    </row>
    <row r="1254" spans="1:6" x14ac:dyDescent="0.2">
      <c r="A1254" t="s">
        <v>8219</v>
      </c>
      <c r="B1254">
        <v>55</v>
      </c>
      <c r="E1254" t="s">
        <v>8221</v>
      </c>
      <c r="F1254">
        <v>0</v>
      </c>
    </row>
    <row r="1255" spans="1:6" x14ac:dyDescent="0.2">
      <c r="A1255" t="s">
        <v>8219</v>
      </c>
      <c r="B1255">
        <v>41</v>
      </c>
      <c r="E1255" t="s">
        <v>8221</v>
      </c>
      <c r="F1255">
        <v>0</v>
      </c>
    </row>
    <row r="1256" spans="1:6" x14ac:dyDescent="0.2">
      <c r="A1256" t="s">
        <v>8219</v>
      </c>
      <c r="B1256">
        <v>79</v>
      </c>
      <c r="E1256" t="s">
        <v>8221</v>
      </c>
      <c r="F1256">
        <v>1</v>
      </c>
    </row>
    <row r="1257" spans="1:6" x14ac:dyDescent="0.2">
      <c r="A1257" t="s">
        <v>8219</v>
      </c>
      <c r="B1257">
        <v>16</v>
      </c>
      <c r="E1257" t="s">
        <v>8221</v>
      </c>
      <c r="F1257">
        <v>1</v>
      </c>
    </row>
    <row r="1258" spans="1:6" x14ac:dyDescent="0.2">
      <c r="A1258" t="s">
        <v>8219</v>
      </c>
      <c r="B1258">
        <v>8</v>
      </c>
      <c r="E1258" t="s">
        <v>8221</v>
      </c>
      <c r="F1258">
        <v>1</v>
      </c>
    </row>
    <row r="1259" spans="1:6" x14ac:dyDescent="0.2">
      <c r="A1259" t="s">
        <v>8219</v>
      </c>
      <c r="B1259">
        <v>95</v>
      </c>
      <c r="E1259" t="s">
        <v>8221</v>
      </c>
      <c r="F1259">
        <v>1</v>
      </c>
    </row>
    <row r="1260" spans="1:6" x14ac:dyDescent="0.2">
      <c r="A1260" t="s">
        <v>8219</v>
      </c>
      <c r="B1260">
        <v>25</v>
      </c>
      <c r="E1260" t="s">
        <v>8221</v>
      </c>
      <c r="F1260">
        <v>4</v>
      </c>
    </row>
    <row r="1261" spans="1:6" x14ac:dyDescent="0.2">
      <c r="A1261" t="s">
        <v>8219</v>
      </c>
      <c r="B1261">
        <v>19</v>
      </c>
      <c r="E1261" t="s">
        <v>8221</v>
      </c>
      <c r="F1261">
        <v>0</v>
      </c>
    </row>
    <row r="1262" spans="1:6" x14ac:dyDescent="0.2">
      <c r="A1262" t="s">
        <v>8219</v>
      </c>
      <c r="B1262">
        <v>90</v>
      </c>
      <c r="E1262" t="s">
        <v>8221</v>
      </c>
      <c r="F1262">
        <v>0</v>
      </c>
    </row>
    <row r="1263" spans="1:6" x14ac:dyDescent="0.2">
      <c r="A1263" t="s">
        <v>8219</v>
      </c>
      <c r="B1263">
        <v>41</v>
      </c>
      <c r="E1263" t="s">
        <v>8221</v>
      </c>
      <c r="F1263">
        <v>2</v>
      </c>
    </row>
    <row r="1264" spans="1:6" x14ac:dyDescent="0.2">
      <c r="A1264" t="s">
        <v>8219</v>
      </c>
      <c r="B1264">
        <v>30</v>
      </c>
      <c r="E1264" t="s">
        <v>8221</v>
      </c>
      <c r="F1264">
        <v>24</v>
      </c>
    </row>
    <row r="1265" spans="1:6" x14ac:dyDescent="0.2">
      <c r="A1265" t="s">
        <v>8219</v>
      </c>
      <c r="B1265">
        <v>38</v>
      </c>
      <c r="E1265" t="s">
        <v>8221</v>
      </c>
      <c r="F1265">
        <v>1</v>
      </c>
    </row>
    <row r="1266" spans="1:6" x14ac:dyDescent="0.2">
      <c r="A1266" t="s">
        <v>8219</v>
      </c>
      <c r="B1266">
        <v>65</v>
      </c>
      <c r="E1266" t="s">
        <v>8221</v>
      </c>
      <c r="F1266">
        <v>2</v>
      </c>
    </row>
    <row r="1267" spans="1:6" x14ac:dyDescent="0.2">
      <c r="A1267" t="s">
        <v>8219</v>
      </c>
      <c r="B1267">
        <v>75</v>
      </c>
      <c r="E1267" t="s">
        <v>8221</v>
      </c>
      <c r="F1267">
        <v>1</v>
      </c>
    </row>
    <row r="1268" spans="1:6" x14ac:dyDescent="0.2">
      <c r="A1268" t="s">
        <v>8219</v>
      </c>
      <c r="B1268">
        <v>16</v>
      </c>
      <c r="E1268" t="s">
        <v>8221</v>
      </c>
      <c r="F1268">
        <v>37</v>
      </c>
    </row>
    <row r="1269" spans="1:6" x14ac:dyDescent="0.2">
      <c r="A1269" t="s">
        <v>8219</v>
      </c>
      <c r="B1269">
        <v>10</v>
      </c>
      <c r="E1269" t="s">
        <v>8221</v>
      </c>
      <c r="F1269">
        <v>5</v>
      </c>
    </row>
    <row r="1270" spans="1:6" x14ac:dyDescent="0.2">
      <c r="A1270" t="s">
        <v>8219</v>
      </c>
      <c r="B1270">
        <v>27</v>
      </c>
      <c r="E1270" t="s">
        <v>8221</v>
      </c>
      <c r="F1270">
        <v>4</v>
      </c>
    </row>
    <row r="1271" spans="1:6" x14ac:dyDescent="0.2">
      <c r="A1271" t="s">
        <v>8219</v>
      </c>
      <c r="B1271">
        <v>259</v>
      </c>
      <c r="E1271" t="s">
        <v>8221</v>
      </c>
      <c r="F1271">
        <v>16</v>
      </c>
    </row>
    <row r="1272" spans="1:6" x14ac:dyDescent="0.2">
      <c r="A1272" t="s">
        <v>8219</v>
      </c>
      <c r="B1272">
        <v>39</v>
      </c>
      <c r="E1272" t="s">
        <v>8221</v>
      </c>
      <c r="F1272">
        <v>9</v>
      </c>
    </row>
    <row r="1273" spans="1:6" x14ac:dyDescent="0.2">
      <c r="A1273" t="s">
        <v>8219</v>
      </c>
      <c r="B1273">
        <v>42</v>
      </c>
      <c r="E1273" t="s">
        <v>8221</v>
      </c>
      <c r="F1273">
        <v>0</v>
      </c>
    </row>
    <row r="1274" spans="1:6" x14ac:dyDescent="0.2">
      <c r="A1274" t="s">
        <v>8219</v>
      </c>
      <c r="B1274">
        <v>10</v>
      </c>
      <c r="E1274" t="s">
        <v>8221</v>
      </c>
      <c r="F1274">
        <v>40</v>
      </c>
    </row>
    <row r="1275" spans="1:6" x14ac:dyDescent="0.2">
      <c r="A1275" t="s">
        <v>8219</v>
      </c>
      <c r="B1275">
        <v>56</v>
      </c>
      <c r="E1275" t="s">
        <v>8221</v>
      </c>
      <c r="F1275">
        <v>0</v>
      </c>
    </row>
    <row r="1276" spans="1:6" x14ac:dyDescent="0.2">
      <c r="A1276" t="s">
        <v>8219</v>
      </c>
      <c r="B1276">
        <v>20</v>
      </c>
      <c r="E1276" t="s">
        <v>8221</v>
      </c>
      <c r="F1276">
        <v>2</v>
      </c>
    </row>
    <row r="1277" spans="1:6" x14ac:dyDescent="0.2">
      <c r="A1277" t="s">
        <v>8219</v>
      </c>
      <c r="B1277">
        <v>170</v>
      </c>
      <c r="E1277" t="s">
        <v>8221</v>
      </c>
      <c r="F1277">
        <v>1</v>
      </c>
    </row>
    <row r="1278" spans="1:6" x14ac:dyDescent="0.2">
      <c r="A1278" t="s">
        <v>8219</v>
      </c>
      <c r="B1278">
        <v>29</v>
      </c>
      <c r="E1278" t="s">
        <v>8221</v>
      </c>
      <c r="F1278">
        <v>9</v>
      </c>
    </row>
    <row r="1279" spans="1:6" x14ac:dyDescent="0.2">
      <c r="A1279" t="s">
        <v>8219</v>
      </c>
      <c r="B1279">
        <v>132</v>
      </c>
      <c r="E1279" t="s">
        <v>8221</v>
      </c>
      <c r="F1279">
        <v>34</v>
      </c>
    </row>
    <row r="1280" spans="1:6" x14ac:dyDescent="0.2">
      <c r="A1280" t="s">
        <v>8219</v>
      </c>
      <c r="B1280">
        <v>27</v>
      </c>
      <c r="E1280" t="s">
        <v>8221</v>
      </c>
      <c r="F1280">
        <v>23</v>
      </c>
    </row>
    <row r="1281" spans="1:6" x14ac:dyDescent="0.2">
      <c r="A1281" t="s">
        <v>8219</v>
      </c>
      <c r="B1281">
        <v>26</v>
      </c>
      <c r="E1281" t="s">
        <v>8221</v>
      </c>
      <c r="F1281">
        <v>19</v>
      </c>
    </row>
    <row r="1282" spans="1:6" x14ac:dyDescent="0.2">
      <c r="A1282" t="s">
        <v>8219</v>
      </c>
      <c r="B1282">
        <v>43</v>
      </c>
      <c r="E1282" t="s">
        <v>8221</v>
      </c>
      <c r="F1282">
        <v>50</v>
      </c>
    </row>
    <row r="1283" spans="1:6" x14ac:dyDescent="0.2">
      <c r="A1283" t="s">
        <v>8219</v>
      </c>
      <c r="B1283">
        <v>80</v>
      </c>
      <c r="E1283" t="s">
        <v>8221</v>
      </c>
      <c r="F1283">
        <v>12</v>
      </c>
    </row>
    <row r="1284" spans="1:6" x14ac:dyDescent="0.2">
      <c r="A1284" t="s">
        <v>8219</v>
      </c>
      <c r="B1284">
        <v>33</v>
      </c>
      <c r="E1284" t="s">
        <v>8221</v>
      </c>
      <c r="F1284">
        <v>8</v>
      </c>
    </row>
    <row r="1285" spans="1:6" x14ac:dyDescent="0.2">
      <c r="A1285" t="s">
        <v>8219</v>
      </c>
      <c r="B1285">
        <v>71</v>
      </c>
      <c r="E1285" t="s">
        <v>8221</v>
      </c>
      <c r="F1285">
        <v>9</v>
      </c>
    </row>
    <row r="1286" spans="1:6" x14ac:dyDescent="0.2">
      <c r="A1286" t="s">
        <v>8219</v>
      </c>
      <c r="B1286">
        <v>81</v>
      </c>
      <c r="E1286" t="s">
        <v>8221</v>
      </c>
      <c r="F1286">
        <v>43</v>
      </c>
    </row>
    <row r="1287" spans="1:6" x14ac:dyDescent="0.2">
      <c r="A1287" t="s">
        <v>8219</v>
      </c>
      <c r="B1287">
        <v>76</v>
      </c>
      <c r="E1287" t="s">
        <v>8221</v>
      </c>
      <c r="F1287">
        <v>28</v>
      </c>
    </row>
    <row r="1288" spans="1:6" x14ac:dyDescent="0.2">
      <c r="A1288" t="s">
        <v>8219</v>
      </c>
      <c r="B1288">
        <v>48</v>
      </c>
      <c r="E1288" t="s">
        <v>8221</v>
      </c>
      <c r="F1288">
        <v>4</v>
      </c>
    </row>
    <row r="1289" spans="1:6" x14ac:dyDescent="0.2">
      <c r="A1289" t="s">
        <v>8219</v>
      </c>
      <c r="B1289">
        <v>61</v>
      </c>
      <c r="E1289" t="s">
        <v>8221</v>
      </c>
      <c r="F1289">
        <v>24</v>
      </c>
    </row>
    <row r="1290" spans="1:6" x14ac:dyDescent="0.2">
      <c r="A1290" t="s">
        <v>8219</v>
      </c>
      <c r="B1290">
        <v>60</v>
      </c>
      <c r="E1290" t="s">
        <v>8221</v>
      </c>
      <c r="F1290">
        <v>2</v>
      </c>
    </row>
    <row r="1291" spans="1:6" x14ac:dyDescent="0.2">
      <c r="A1291" t="s">
        <v>8219</v>
      </c>
      <c r="B1291">
        <v>136</v>
      </c>
      <c r="E1291" t="s">
        <v>8221</v>
      </c>
      <c r="F1291">
        <v>2</v>
      </c>
    </row>
    <row r="1292" spans="1:6" x14ac:dyDescent="0.2">
      <c r="A1292" t="s">
        <v>8219</v>
      </c>
      <c r="B1292">
        <v>14</v>
      </c>
      <c r="E1292" t="s">
        <v>8221</v>
      </c>
      <c r="F1292">
        <v>20</v>
      </c>
    </row>
    <row r="1293" spans="1:6" x14ac:dyDescent="0.2">
      <c r="A1293" t="s">
        <v>8219</v>
      </c>
      <c r="B1293">
        <v>78</v>
      </c>
      <c r="E1293" t="s">
        <v>8221</v>
      </c>
      <c r="F1293">
        <v>1</v>
      </c>
    </row>
    <row r="1294" spans="1:6" x14ac:dyDescent="0.2">
      <c r="A1294" t="s">
        <v>8219</v>
      </c>
      <c r="B1294">
        <v>4</v>
      </c>
      <c r="E1294" t="s">
        <v>8221</v>
      </c>
      <c r="F1294">
        <v>1</v>
      </c>
    </row>
    <row r="1295" spans="1:6" x14ac:dyDescent="0.2">
      <c r="A1295" t="s">
        <v>8219</v>
      </c>
      <c r="B1295">
        <v>11</v>
      </c>
      <c r="E1295" t="s">
        <v>8221</v>
      </c>
      <c r="F1295">
        <v>4</v>
      </c>
    </row>
    <row r="1296" spans="1:6" x14ac:dyDescent="0.2">
      <c r="A1296" t="s">
        <v>8219</v>
      </c>
      <c r="B1296">
        <v>185</v>
      </c>
      <c r="E1296" t="s">
        <v>8221</v>
      </c>
      <c r="F1296">
        <v>1</v>
      </c>
    </row>
    <row r="1297" spans="1:6" x14ac:dyDescent="0.2">
      <c r="A1297" t="s">
        <v>8219</v>
      </c>
      <c r="B1297">
        <v>59</v>
      </c>
      <c r="E1297" t="s">
        <v>8221</v>
      </c>
      <c r="F1297">
        <v>1</v>
      </c>
    </row>
    <row r="1298" spans="1:6" x14ac:dyDescent="0.2">
      <c r="A1298" t="s">
        <v>8219</v>
      </c>
      <c r="B1298">
        <v>27</v>
      </c>
      <c r="E1298" t="s">
        <v>8221</v>
      </c>
      <c r="F1298">
        <v>13</v>
      </c>
    </row>
    <row r="1299" spans="1:6" x14ac:dyDescent="0.2">
      <c r="A1299" t="s">
        <v>8219</v>
      </c>
      <c r="B1299">
        <v>63</v>
      </c>
      <c r="E1299" t="s">
        <v>8221</v>
      </c>
      <c r="F1299">
        <v>1</v>
      </c>
    </row>
    <row r="1300" spans="1:6" x14ac:dyDescent="0.2">
      <c r="A1300" t="s">
        <v>8219</v>
      </c>
      <c r="B1300">
        <v>13</v>
      </c>
      <c r="E1300" t="s">
        <v>8221</v>
      </c>
      <c r="F1300">
        <v>1</v>
      </c>
    </row>
    <row r="1301" spans="1:6" x14ac:dyDescent="0.2">
      <c r="A1301" t="s">
        <v>8219</v>
      </c>
      <c r="B1301">
        <v>13</v>
      </c>
      <c r="E1301" t="s">
        <v>8221</v>
      </c>
      <c r="F1301">
        <v>0</v>
      </c>
    </row>
    <row r="1302" spans="1:6" x14ac:dyDescent="0.2">
      <c r="A1302" t="s">
        <v>8219</v>
      </c>
      <c r="B1302">
        <v>57</v>
      </c>
      <c r="E1302" t="s">
        <v>8221</v>
      </c>
      <c r="F1302">
        <v>3</v>
      </c>
    </row>
    <row r="1303" spans="1:6" x14ac:dyDescent="0.2">
      <c r="A1303" t="s">
        <v>8219</v>
      </c>
      <c r="B1303">
        <v>61</v>
      </c>
      <c r="E1303" t="s">
        <v>8221</v>
      </c>
      <c r="F1303">
        <v>14</v>
      </c>
    </row>
    <row r="1304" spans="1:6" x14ac:dyDescent="0.2">
      <c r="A1304" t="s">
        <v>8219</v>
      </c>
      <c r="B1304">
        <v>65</v>
      </c>
      <c r="E1304" t="s">
        <v>8221</v>
      </c>
      <c r="F1304">
        <v>2</v>
      </c>
    </row>
    <row r="1305" spans="1:6" x14ac:dyDescent="0.2">
      <c r="A1305" t="s">
        <v>8219</v>
      </c>
      <c r="B1305">
        <v>134</v>
      </c>
      <c r="E1305" t="s">
        <v>8221</v>
      </c>
      <c r="F1305">
        <v>5</v>
      </c>
    </row>
    <row r="1306" spans="1:6" x14ac:dyDescent="0.2">
      <c r="A1306" t="s">
        <v>8219</v>
      </c>
      <c r="B1306">
        <v>37</v>
      </c>
      <c r="E1306" t="s">
        <v>8221</v>
      </c>
      <c r="F1306">
        <v>14</v>
      </c>
    </row>
    <row r="1307" spans="1:6" x14ac:dyDescent="0.2">
      <c r="A1307" t="s">
        <v>8219</v>
      </c>
      <c r="B1307">
        <v>37</v>
      </c>
      <c r="E1307" t="s">
        <v>8221</v>
      </c>
      <c r="F1307">
        <v>9</v>
      </c>
    </row>
    <row r="1308" spans="1:6" x14ac:dyDescent="0.2">
      <c r="A1308" t="s">
        <v>8219</v>
      </c>
      <c r="B1308">
        <v>150</v>
      </c>
      <c r="E1308" t="s">
        <v>8221</v>
      </c>
      <c r="F1308">
        <v>8</v>
      </c>
    </row>
    <row r="1309" spans="1:6" x14ac:dyDescent="0.2">
      <c r="A1309" t="s">
        <v>8219</v>
      </c>
      <c r="B1309">
        <v>56</v>
      </c>
      <c r="E1309" t="s">
        <v>8221</v>
      </c>
      <c r="F1309">
        <v>7</v>
      </c>
    </row>
    <row r="1310" spans="1:6" x14ac:dyDescent="0.2">
      <c r="A1310" t="s">
        <v>8219</v>
      </c>
      <c r="B1310">
        <v>18</v>
      </c>
      <c r="E1310" t="s">
        <v>8221</v>
      </c>
      <c r="F1310">
        <v>0</v>
      </c>
    </row>
    <row r="1311" spans="1:6" x14ac:dyDescent="0.2">
      <c r="A1311" t="s">
        <v>8219</v>
      </c>
      <c r="B1311">
        <v>60</v>
      </c>
      <c r="E1311" t="s">
        <v>8221</v>
      </c>
      <c r="F1311">
        <v>84</v>
      </c>
    </row>
    <row r="1312" spans="1:6" x14ac:dyDescent="0.2">
      <c r="A1312" t="s">
        <v>8219</v>
      </c>
      <c r="B1312">
        <v>67</v>
      </c>
      <c r="E1312" t="s">
        <v>8221</v>
      </c>
      <c r="F1312">
        <v>11</v>
      </c>
    </row>
    <row r="1313" spans="1:6" x14ac:dyDescent="0.2">
      <c r="A1313" t="s">
        <v>8219</v>
      </c>
      <c r="B1313">
        <v>35</v>
      </c>
      <c r="E1313" t="s">
        <v>8221</v>
      </c>
      <c r="F1313">
        <v>1</v>
      </c>
    </row>
    <row r="1314" spans="1:6" x14ac:dyDescent="0.2">
      <c r="A1314" t="s">
        <v>8219</v>
      </c>
      <c r="B1314">
        <v>34</v>
      </c>
      <c r="E1314" t="s">
        <v>8221</v>
      </c>
      <c r="F1314">
        <v>4</v>
      </c>
    </row>
    <row r="1315" spans="1:6" x14ac:dyDescent="0.2">
      <c r="A1315" t="s">
        <v>8219</v>
      </c>
      <c r="B1315">
        <v>36</v>
      </c>
      <c r="E1315" t="s">
        <v>8221</v>
      </c>
      <c r="F1315">
        <v>10</v>
      </c>
    </row>
    <row r="1316" spans="1:6" x14ac:dyDescent="0.2">
      <c r="A1316" t="s">
        <v>8219</v>
      </c>
      <c r="B1316">
        <v>18</v>
      </c>
      <c r="E1316" t="s">
        <v>8221</v>
      </c>
      <c r="F1316">
        <v>16</v>
      </c>
    </row>
    <row r="1317" spans="1:6" x14ac:dyDescent="0.2">
      <c r="A1317" t="s">
        <v>8219</v>
      </c>
      <c r="B1317">
        <v>25</v>
      </c>
      <c r="E1317" t="s">
        <v>8221</v>
      </c>
      <c r="F1317">
        <v>2</v>
      </c>
    </row>
    <row r="1318" spans="1:6" x14ac:dyDescent="0.2">
      <c r="A1318" t="s">
        <v>8219</v>
      </c>
      <c r="B1318">
        <v>21</v>
      </c>
      <c r="E1318" t="s">
        <v>8221</v>
      </c>
      <c r="F1318">
        <v>5</v>
      </c>
    </row>
    <row r="1319" spans="1:6" x14ac:dyDescent="0.2">
      <c r="A1319" t="s">
        <v>8219</v>
      </c>
      <c r="B1319">
        <v>151</v>
      </c>
      <c r="E1319" t="s">
        <v>8221</v>
      </c>
      <c r="F1319">
        <v>1</v>
      </c>
    </row>
    <row r="1320" spans="1:6" x14ac:dyDescent="0.2">
      <c r="A1320" t="s">
        <v>8219</v>
      </c>
      <c r="B1320">
        <v>489</v>
      </c>
      <c r="E1320" t="s">
        <v>8221</v>
      </c>
      <c r="F1320">
        <v>31</v>
      </c>
    </row>
    <row r="1321" spans="1:6" x14ac:dyDescent="0.2">
      <c r="A1321" t="s">
        <v>8219</v>
      </c>
      <c r="B1321">
        <v>50</v>
      </c>
      <c r="E1321" t="s">
        <v>8221</v>
      </c>
      <c r="F1321">
        <v>0</v>
      </c>
    </row>
    <row r="1322" spans="1:6" x14ac:dyDescent="0.2">
      <c r="A1322" t="s">
        <v>8219</v>
      </c>
      <c r="B1322">
        <v>321</v>
      </c>
      <c r="E1322" t="s">
        <v>8221</v>
      </c>
      <c r="F1322">
        <v>2</v>
      </c>
    </row>
    <row r="1323" spans="1:6" x14ac:dyDescent="0.2">
      <c r="A1323" t="s">
        <v>8219</v>
      </c>
      <c r="B1323">
        <v>1762</v>
      </c>
      <c r="E1323" t="s">
        <v>8221</v>
      </c>
      <c r="F1323">
        <v>7</v>
      </c>
    </row>
    <row r="1324" spans="1:6" x14ac:dyDescent="0.2">
      <c r="A1324" t="s">
        <v>8219</v>
      </c>
      <c r="B1324">
        <v>385</v>
      </c>
      <c r="E1324" t="s">
        <v>8221</v>
      </c>
      <c r="F1324">
        <v>16</v>
      </c>
    </row>
    <row r="1325" spans="1:6" x14ac:dyDescent="0.2">
      <c r="A1325" t="s">
        <v>8219</v>
      </c>
      <c r="B1325">
        <v>398</v>
      </c>
      <c r="E1325" t="s">
        <v>8221</v>
      </c>
      <c r="F1325">
        <v>4</v>
      </c>
    </row>
    <row r="1326" spans="1:6" x14ac:dyDescent="0.2">
      <c r="A1326" t="s">
        <v>8219</v>
      </c>
      <c r="B1326">
        <v>304</v>
      </c>
      <c r="E1326" t="s">
        <v>8221</v>
      </c>
      <c r="F1326">
        <v>4</v>
      </c>
    </row>
    <row r="1327" spans="1:6" x14ac:dyDescent="0.2">
      <c r="A1327" t="s">
        <v>8219</v>
      </c>
      <c r="B1327">
        <v>676</v>
      </c>
      <c r="E1327" t="s">
        <v>8221</v>
      </c>
      <c r="F1327">
        <v>4</v>
      </c>
    </row>
    <row r="1328" spans="1:6" x14ac:dyDescent="0.2">
      <c r="A1328" t="s">
        <v>8219</v>
      </c>
      <c r="B1328">
        <v>577</v>
      </c>
      <c r="E1328" t="s">
        <v>8221</v>
      </c>
      <c r="F1328">
        <v>3</v>
      </c>
    </row>
    <row r="1329" spans="1:6" x14ac:dyDescent="0.2">
      <c r="A1329" t="s">
        <v>8219</v>
      </c>
      <c r="B1329">
        <v>3663</v>
      </c>
      <c r="E1329" t="s">
        <v>8221</v>
      </c>
      <c r="F1329">
        <v>36</v>
      </c>
    </row>
    <row r="1330" spans="1:6" x14ac:dyDescent="0.2">
      <c r="A1330" t="s">
        <v>8219</v>
      </c>
      <c r="B1330">
        <v>294</v>
      </c>
      <c r="E1330" t="s">
        <v>8221</v>
      </c>
      <c r="F1330">
        <v>1</v>
      </c>
    </row>
    <row r="1331" spans="1:6" x14ac:dyDescent="0.2">
      <c r="A1331" t="s">
        <v>8219</v>
      </c>
      <c r="B1331">
        <v>28</v>
      </c>
      <c r="E1331" t="s">
        <v>8221</v>
      </c>
      <c r="F1331">
        <v>7</v>
      </c>
    </row>
    <row r="1332" spans="1:6" x14ac:dyDescent="0.2">
      <c r="A1332" t="s">
        <v>8219</v>
      </c>
      <c r="B1332">
        <v>100</v>
      </c>
      <c r="E1332" t="s">
        <v>8221</v>
      </c>
      <c r="F1332">
        <v>27</v>
      </c>
    </row>
    <row r="1333" spans="1:6" x14ac:dyDescent="0.2">
      <c r="A1333" t="s">
        <v>8219</v>
      </c>
      <c r="B1333">
        <v>72</v>
      </c>
      <c r="E1333" t="s">
        <v>8221</v>
      </c>
      <c r="F1333">
        <v>1</v>
      </c>
    </row>
    <row r="1334" spans="1:6" x14ac:dyDescent="0.2">
      <c r="A1334" t="s">
        <v>8219</v>
      </c>
      <c r="B1334">
        <v>238</v>
      </c>
      <c r="E1334" t="s">
        <v>8221</v>
      </c>
      <c r="F1334">
        <v>0</v>
      </c>
    </row>
    <row r="1335" spans="1:6" x14ac:dyDescent="0.2">
      <c r="A1335" t="s">
        <v>8219</v>
      </c>
      <c r="B1335">
        <v>159</v>
      </c>
      <c r="E1335" t="s">
        <v>8221</v>
      </c>
      <c r="F1335">
        <v>1</v>
      </c>
    </row>
    <row r="1336" spans="1:6" x14ac:dyDescent="0.2">
      <c r="A1336" t="s">
        <v>8219</v>
      </c>
      <c r="B1336">
        <v>77</v>
      </c>
      <c r="E1336" t="s">
        <v>8221</v>
      </c>
      <c r="F1336">
        <v>3</v>
      </c>
    </row>
    <row r="1337" spans="1:6" x14ac:dyDescent="0.2">
      <c r="A1337" t="s">
        <v>8219</v>
      </c>
      <c r="B1337">
        <v>53</v>
      </c>
      <c r="E1337" t="s">
        <v>8221</v>
      </c>
      <c r="F1337">
        <v>3</v>
      </c>
    </row>
    <row r="1338" spans="1:6" x14ac:dyDescent="0.2">
      <c r="A1338" t="s">
        <v>8219</v>
      </c>
      <c r="B1338">
        <v>1251</v>
      </c>
      <c r="E1338" t="s">
        <v>8221</v>
      </c>
      <c r="F1338">
        <v>3</v>
      </c>
    </row>
    <row r="1339" spans="1:6" x14ac:dyDescent="0.2">
      <c r="A1339" t="s">
        <v>8219</v>
      </c>
      <c r="B1339">
        <v>465</v>
      </c>
      <c r="E1339" t="s">
        <v>8221</v>
      </c>
      <c r="F1339">
        <v>0</v>
      </c>
    </row>
    <row r="1340" spans="1:6" x14ac:dyDescent="0.2">
      <c r="A1340" t="s">
        <v>8219</v>
      </c>
      <c r="B1340">
        <v>74</v>
      </c>
      <c r="E1340" t="s">
        <v>8221</v>
      </c>
      <c r="F1340">
        <v>6</v>
      </c>
    </row>
    <row r="1341" spans="1:6" x14ac:dyDescent="0.2">
      <c r="A1341" t="s">
        <v>8219</v>
      </c>
      <c r="B1341">
        <v>62</v>
      </c>
      <c r="E1341" t="s">
        <v>8221</v>
      </c>
      <c r="F1341">
        <v>17</v>
      </c>
    </row>
    <row r="1342" spans="1:6" x14ac:dyDescent="0.2">
      <c r="A1342" t="s">
        <v>8219</v>
      </c>
      <c r="B1342">
        <v>3468</v>
      </c>
      <c r="E1342" t="s">
        <v>8221</v>
      </c>
      <c r="F1342">
        <v>40</v>
      </c>
    </row>
    <row r="1343" spans="1:6" x14ac:dyDescent="0.2">
      <c r="A1343" t="s">
        <v>8219</v>
      </c>
      <c r="B1343">
        <v>52</v>
      </c>
      <c r="E1343" t="s">
        <v>8221</v>
      </c>
      <c r="F1343">
        <v>3</v>
      </c>
    </row>
    <row r="1344" spans="1:6" x14ac:dyDescent="0.2">
      <c r="A1344" t="s">
        <v>8219</v>
      </c>
      <c r="B1344">
        <v>50</v>
      </c>
      <c r="E1344" t="s">
        <v>8221</v>
      </c>
      <c r="F1344">
        <v>1</v>
      </c>
    </row>
    <row r="1345" spans="1:6" x14ac:dyDescent="0.2">
      <c r="A1345" t="s">
        <v>8219</v>
      </c>
      <c r="B1345">
        <v>45</v>
      </c>
      <c r="E1345" t="s">
        <v>8221</v>
      </c>
      <c r="F1345">
        <v>2</v>
      </c>
    </row>
    <row r="1346" spans="1:6" x14ac:dyDescent="0.2">
      <c r="A1346" t="s">
        <v>8219</v>
      </c>
      <c r="B1346">
        <v>21</v>
      </c>
      <c r="E1346" t="s">
        <v>8221</v>
      </c>
      <c r="F1346">
        <v>7</v>
      </c>
    </row>
    <row r="1347" spans="1:6" x14ac:dyDescent="0.2">
      <c r="A1347" t="s">
        <v>8219</v>
      </c>
      <c r="B1347">
        <v>100</v>
      </c>
      <c r="E1347" t="s">
        <v>8221</v>
      </c>
      <c r="F1347">
        <v>14</v>
      </c>
    </row>
    <row r="1348" spans="1:6" x14ac:dyDescent="0.2">
      <c r="A1348" t="s">
        <v>8219</v>
      </c>
      <c r="B1348">
        <v>81</v>
      </c>
      <c r="E1348" t="s">
        <v>8221</v>
      </c>
      <c r="F1348">
        <v>0</v>
      </c>
    </row>
    <row r="1349" spans="1:6" x14ac:dyDescent="0.2">
      <c r="A1349" t="s">
        <v>8219</v>
      </c>
      <c r="B1349">
        <v>286</v>
      </c>
      <c r="E1349" t="s">
        <v>8221</v>
      </c>
      <c r="F1349">
        <v>0</v>
      </c>
    </row>
    <row r="1350" spans="1:6" x14ac:dyDescent="0.2">
      <c r="A1350" t="s">
        <v>8219</v>
      </c>
      <c r="B1350">
        <v>42</v>
      </c>
      <c r="E1350" t="s">
        <v>8221</v>
      </c>
      <c r="F1350">
        <v>1</v>
      </c>
    </row>
    <row r="1351" spans="1:6" x14ac:dyDescent="0.2">
      <c r="A1351" t="s">
        <v>8219</v>
      </c>
      <c r="B1351">
        <v>199</v>
      </c>
      <c r="E1351" t="s">
        <v>8221</v>
      </c>
      <c r="F1351">
        <v>12</v>
      </c>
    </row>
    <row r="1352" spans="1:6" x14ac:dyDescent="0.2">
      <c r="A1352" t="s">
        <v>8219</v>
      </c>
      <c r="B1352">
        <v>25</v>
      </c>
      <c r="E1352" t="s">
        <v>8221</v>
      </c>
      <c r="F1352">
        <v>12</v>
      </c>
    </row>
    <row r="1353" spans="1:6" x14ac:dyDescent="0.2">
      <c r="A1353" t="s">
        <v>8219</v>
      </c>
      <c r="B1353">
        <v>84</v>
      </c>
      <c r="E1353" t="s">
        <v>8221</v>
      </c>
      <c r="F1353">
        <v>23</v>
      </c>
    </row>
    <row r="1354" spans="1:6" x14ac:dyDescent="0.2">
      <c r="A1354" t="s">
        <v>8219</v>
      </c>
      <c r="B1354">
        <v>50</v>
      </c>
      <c r="E1354" t="s">
        <v>8221</v>
      </c>
      <c r="F1354">
        <v>0</v>
      </c>
    </row>
    <row r="1355" spans="1:6" x14ac:dyDescent="0.2">
      <c r="A1355" t="s">
        <v>8219</v>
      </c>
      <c r="B1355">
        <v>26</v>
      </c>
      <c r="E1355" t="s">
        <v>8221</v>
      </c>
      <c r="F1355">
        <v>10</v>
      </c>
    </row>
    <row r="1356" spans="1:6" x14ac:dyDescent="0.2">
      <c r="A1356" t="s">
        <v>8219</v>
      </c>
      <c r="B1356">
        <v>14</v>
      </c>
      <c r="E1356" t="s">
        <v>8221</v>
      </c>
      <c r="F1356">
        <v>5</v>
      </c>
    </row>
    <row r="1357" spans="1:6" x14ac:dyDescent="0.2">
      <c r="A1357" t="s">
        <v>8219</v>
      </c>
      <c r="B1357">
        <v>49</v>
      </c>
      <c r="E1357" t="s">
        <v>8221</v>
      </c>
      <c r="F1357">
        <v>1</v>
      </c>
    </row>
    <row r="1358" spans="1:6" x14ac:dyDescent="0.2">
      <c r="A1358" t="s">
        <v>8219</v>
      </c>
      <c r="B1358">
        <v>69</v>
      </c>
      <c r="E1358" t="s">
        <v>8221</v>
      </c>
      <c r="F1358">
        <v>2</v>
      </c>
    </row>
    <row r="1359" spans="1:6" x14ac:dyDescent="0.2">
      <c r="A1359" t="s">
        <v>8219</v>
      </c>
      <c r="B1359">
        <v>60</v>
      </c>
      <c r="E1359" t="s">
        <v>8221</v>
      </c>
      <c r="F1359">
        <v>2</v>
      </c>
    </row>
    <row r="1360" spans="1:6" x14ac:dyDescent="0.2">
      <c r="A1360" t="s">
        <v>8219</v>
      </c>
      <c r="B1360">
        <v>80</v>
      </c>
      <c r="E1360" t="s">
        <v>8221</v>
      </c>
      <c r="F1360">
        <v>0</v>
      </c>
    </row>
    <row r="1361" spans="1:6" x14ac:dyDescent="0.2">
      <c r="A1361" t="s">
        <v>8219</v>
      </c>
      <c r="B1361">
        <v>56</v>
      </c>
      <c r="E1361" t="s">
        <v>8221</v>
      </c>
      <c r="F1361">
        <v>13</v>
      </c>
    </row>
    <row r="1362" spans="1:6" x14ac:dyDescent="0.2">
      <c r="A1362" t="s">
        <v>8219</v>
      </c>
      <c r="B1362">
        <v>104</v>
      </c>
      <c r="E1362" t="s">
        <v>8221</v>
      </c>
      <c r="F1362">
        <v>0</v>
      </c>
    </row>
    <row r="1363" spans="1:6" x14ac:dyDescent="0.2">
      <c r="A1363" t="s">
        <v>8219</v>
      </c>
      <c r="B1363">
        <v>46</v>
      </c>
      <c r="E1363" t="s">
        <v>8221</v>
      </c>
      <c r="F1363">
        <v>1</v>
      </c>
    </row>
    <row r="1364" spans="1:6" x14ac:dyDescent="0.2">
      <c r="A1364" t="s">
        <v>8219</v>
      </c>
      <c r="B1364">
        <v>206</v>
      </c>
      <c r="E1364" t="s">
        <v>8221</v>
      </c>
      <c r="F1364">
        <v>5</v>
      </c>
    </row>
    <row r="1365" spans="1:6" x14ac:dyDescent="0.2">
      <c r="A1365" t="s">
        <v>8219</v>
      </c>
      <c r="B1365">
        <v>18</v>
      </c>
      <c r="E1365" t="s">
        <v>8221</v>
      </c>
      <c r="F1365">
        <v>2</v>
      </c>
    </row>
    <row r="1366" spans="1:6" x14ac:dyDescent="0.2">
      <c r="A1366" t="s">
        <v>8219</v>
      </c>
      <c r="B1366">
        <v>28</v>
      </c>
      <c r="E1366" t="s">
        <v>8221</v>
      </c>
      <c r="F1366">
        <v>0</v>
      </c>
    </row>
    <row r="1367" spans="1:6" x14ac:dyDescent="0.2">
      <c r="A1367" t="s">
        <v>8219</v>
      </c>
      <c r="B1367">
        <v>11</v>
      </c>
      <c r="E1367" t="s">
        <v>8221</v>
      </c>
      <c r="F1367">
        <v>32</v>
      </c>
    </row>
    <row r="1368" spans="1:6" x14ac:dyDescent="0.2">
      <c r="A1368" t="s">
        <v>8219</v>
      </c>
      <c r="B1368">
        <v>263</v>
      </c>
      <c r="E1368" t="s">
        <v>8221</v>
      </c>
      <c r="F1368">
        <v>1</v>
      </c>
    </row>
    <row r="1369" spans="1:6" x14ac:dyDescent="0.2">
      <c r="A1369" t="s">
        <v>8219</v>
      </c>
      <c r="B1369">
        <v>394</v>
      </c>
      <c r="E1369" t="s">
        <v>8221</v>
      </c>
      <c r="F1369">
        <v>1</v>
      </c>
    </row>
    <row r="1370" spans="1:6" x14ac:dyDescent="0.2">
      <c r="A1370" t="s">
        <v>8219</v>
      </c>
      <c r="B1370">
        <v>1049</v>
      </c>
      <c r="E1370" t="s">
        <v>8221</v>
      </c>
      <c r="F1370">
        <v>1</v>
      </c>
    </row>
    <row r="1371" spans="1:6" x14ac:dyDescent="0.2">
      <c r="A1371" t="s">
        <v>8219</v>
      </c>
      <c r="B1371">
        <v>308</v>
      </c>
      <c r="E1371" t="s">
        <v>8221</v>
      </c>
      <c r="F1371">
        <v>0</v>
      </c>
    </row>
    <row r="1372" spans="1:6" x14ac:dyDescent="0.2">
      <c r="A1372" t="s">
        <v>8219</v>
      </c>
      <c r="B1372">
        <v>1088</v>
      </c>
      <c r="E1372" t="s">
        <v>8221</v>
      </c>
      <c r="F1372">
        <v>0</v>
      </c>
    </row>
    <row r="1373" spans="1:6" x14ac:dyDescent="0.2">
      <c r="A1373" t="s">
        <v>8219</v>
      </c>
      <c r="B1373">
        <v>73</v>
      </c>
      <c r="E1373" t="s">
        <v>8221</v>
      </c>
      <c r="F1373">
        <v>8</v>
      </c>
    </row>
    <row r="1374" spans="1:6" x14ac:dyDescent="0.2">
      <c r="A1374" t="s">
        <v>8219</v>
      </c>
      <c r="B1374">
        <v>143</v>
      </c>
      <c r="E1374" t="s">
        <v>8221</v>
      </c>
      <c r="F1374">
        <v>0</v>
      </c>
    </row>
    <row r="1375" spans="1:6" x14ac:dyDescent="0.2">
      <c r="A1375" t="s">
        <v>8219</v>
      </c>
      <c r="B1375">
        <v>1420</v>
      </c>
      <c r="E1375" t="s">
        <v>8221</v>
      </c>
      <c r="F1375">
        <v>1</v>
      </c>
    </row>
    <row r="1376" spans="1:6" x14ac:dyDescent="0.2">
      <c r="A1376" t="s">
        <v>8219</v>
      </c>
      <c r="B1376">
        <v>305</v>
      </c>
      <c r="E1376" t="s">
        <v>8221</v>
      </c>
      <c r="F1376">
        <v>16</v>
      </c>
    </row>
    <row r="1377" spans="1:6" x14ac:dyDescent="0.2">
      <c r="A1377" t="s">
        <v>8219</v>
      </c>
      <c r="B1377">
        <v>551</v>
      </c>
      <c r="E1377" t="s">
        <v>8221</v>
      </c>
      <c r="F1377">
        <v>12</v>
      </c>
    </row>
    <row r="1378" spans="1:6" x14ac:dyDescent="0.2">
      <c r="A1378" t="s">
        <v>8219</v>
      </c>
      <c r="B1378">
        <v>187</v>
      </c>
      <c r="E1378" t="s">
        <v>8221</v>
      </c>
      <c r="F1378">
        <v>4</v>
      </c>
    </row>
    <row r="1379" spans="1:6" x14ac:dyDescent="0.2">
      <c r="A1379" t="s">
        <v>8219</v>
      </c>
      <c r="B1379">
        <v>325</v>
      </c>
      <c r="E1379" t="s">
        <v>8221</v>
      </c>
      <c r="F1379">
        <v>2</v>
      </c>
    </row>
    <row r="1380" spans="1:6" x14ac:dyDescent="0.2">
      <c r="A1380" t="s">
        <v>8219</v>
      </c>
      <c r="B1380">
        <v>148</v>
      </c>
      <c r="E1380" t="s">
        <v>8221</v>
      </c>
      <c r="F1380">
        <v>3</v>
      </c>
    </row>
    <row r="1381" spans="1:6" x14ac:dyDescent="0.2">
      <c r="A1381" t="s">
        <v>8219</v>
      </c>
      <c r="B1381">
        <v>69</v>
      </c>
      <c r="E1381" t="s">
        <v>8221</v>
      </c>
      <c r="F1381">
        <v>0</v>
      </c>
    </row>
    <row r="1382" spans="1:6" x14ac:dyDescent="0.2">
      <c r="A1382" t="s">
        <v>8219</v>
      </c>
      <c r="B1382">
        <v>173</v>
      </c>
      <c r="E1382" t="s">
        <v>8221</v>
      </c>
      <c r="F1382">
        <v>3</v>
      </c>
    </row>
    <row r="1383" spans="1:6" x14ac:dyDescent="0.2">
      <c r="A1383" t="s">
        <v>8219</v>
      </c>
      <c r="B1383">
        <v>269</v>
      </c>
      <c r="E1383" t="s">
        <v>8221</v>
      </c>
      <c r="F1383">
        <v>4</v>
      </c>
    </row>
    <row r="1384" spans="1:6" x14ac:dyDescent="0.2">
      <c r="A1384" t="s">
        <v>8219</v>
      </c>
      <c r="B1384">
        <v>185</v>
      </c>
      <c r="E1384" t="s">
        <v>8221</v>
      </c>
      <c r="F1384">
        <v>2</v>
      </c>
    </row>
    <row r="1385" spans="1:6" x14ac:dyDescent="0.2">
      <c r="A1385" t="s">
        <v>8219</v>
      </c>
      <c r="B1385">
        <v>176</v>
      </c>
      <c r="E1385" t="s">
        <v>8221</v>
      </c>
      <c r="F1385">
        <v>10</v>
      </c>
    </row>
    <row r="1386" spans="1:6" x14ac:dyDescent="0.2">
      <c r="A1386" t="s">
        <v>8219</v>
      </c>
      <c r="B1386">
        <v>1019</v>
      </c>
      <c r="E1386" t="s">
        <v>8221</v>
      </c>
      <c r="F1386">
        <v>11</v>
      </c>
    </row>
    <row r="1387" spans="1:6" x14ac:dyDescent="0.2">
      <c r="A1387" t="s">
        <v>8219</v>
      </c>
      <c r="B1387">
        <v>113</v>
      </c>
      <c r="E1387" t="s">
        <v>8221</v>
      </c>
      <c r="F1387">
        <v>6</v>
      </c>
    </row>
    <row r="1388" spans="1:6" x14ac:dyDescent="0.2">
      <c r="A1388" t="s">
        <v>8219</v>
      </c>
      <c r="B1388">
        <v>404</v>
      </c>
      <c r="E1388" t="s">
        <v>8221</v>
      </c>
      <c r="F1388">
        <v>2</v>
      </c>
    </row>
    <row r="1389" spans="1:6" x14ac:dyDescent="0.2">
      <c r="A1389" t="s">
        <v>8219</v>
      </c>
      <c r="B1389">
        <v>707</v>
      </c>
      <c r="E1389" t="s">
        <v>8221</v>
      </c>
      <c r="F1389">
        <v>6</v>
      </c>
    </row>
    <row r="1390" spans="1:6" x14ac:dyDescent="0.2">
      <c r="A1390" t="s">
        <v>8219</v>
      </c>
      <c r="B1390">
        <v>392</v>
      </c>
      <c r="E1390" t="s">
        <v>8221</v>
      </c>
      <c r="F1390">
        <v>8</v>
      </c>
    </row>
    <row r="1391" spans="1:6" x14ac:dyDescent="0.2">
      <c r="A1391" t="s">
        <v>8219</v>
      </c>
      <c r="B1391">
        <v>23</v>
      </c>
      <c r="E1391" t="s">
        <v>8221</v>
      </c>
      <c r="F1391">
        <v>37</v>
      </c>
    </row>
    <row r="1392" spans="1:6" x14ac:dyDescent="0.2">
      <c r="A1392" t="s">
        <v>8219</v>
      </c>
      <c r="B1392">
        <v>682</v>
      </c>
      <c r="E1392" t="s">
        <v>8221</v>
      </c>
      <c r="F1392">
        <v>11</v>
      </c>
    </row>
    <row r="1393" spans="1:6" x14ac:dyDescent="0.2">
      <c r="A1393" t="s">
        <v>8219</v>
      </c>
      <c r="B1393">
        <v>37</v>
      </c>
      <c r="E1393" t="s">
        <v>8221</v>
      </c>
      <c r="F1393">
        <v>0</v>
      </c>
    </row>
    <row r="1394" spans="1:6" x14ac:dyDescent="0.2">
      <c r="A1394" t="s">
        <v>8219</v>
      </c>
      <c r="B1394">
        <v>146</v>
      </c>
      <c r="E1394" t="s">
        <v>8221</v>
      </c>
      <c r="F1394">
        <v>10</v>
      </c>
    </row>
    <row r="1395" spans="1:6" x14ac:dyDescent="0.2">
      <c r="A1395" t="s">
        <v>8219</v>
      </c>
      <c r="B1395">
        <v>119</v>
      </c>
      <c r="E1395" t="s">
        <v>8221</v>
      </c>
      <c r="F1395">
        <v>6</v>
      </c>
    </row>
    <row r="1396" spans="1:6" x14ac:dyDescent="0.2">
      <c r="A1396" t="s">
        <v>8219</v>
      </c>
      <c r="B1396">
        <v>163</v>
      </c>
      <c r="E1396" t="s">
        <v>8221</v>
      </c>
      <c r="F1396">
        <v>8</v>
      </c>
    </row>
    <row r="1397" spans="1:6" x14ac:dyDescent="0.2">
      <c r="A1397" t="s">
        <v>8219</v>
      </c>
      <c r="B1397">
        <v>339</v>
      </c>
      <c r="E1397" t="s">
        <v>8221</v>
      </c>
      <c r="F1397">
        <v>6</v>
      </c>
    </row>
    <row r="1398" spans="1:6" x14ac:dyDescent="0.2">
      <c r="A1398" t="s">
        <v>8219</v>
      </c>
      <c r="B1398">
        <v>58</v>
      </c>
      <c r="E1398" t="s">
        <v>8221</v>
      </c>
      <c r="F1398">
        <v>7</v>
      </c>
    </row>
    <row r="1399" spans="1:6" x14ac:dyDescent="0.2">
      <c r="A1399" t="s">
        <v>8219</v>
      </c>
      <c r="B1399">
        <v>456</v>
      </c>
      <c r="E1399" t="s">
        <v>8221</v>
      </c>
      <c r="F1399">
        <v>7</v>
      </c>
    </row>
    <row r="1400" spans="1:6" x14ac:dyDescent="0.2">
      <c r="A1400" t="s">
        <v>8219</v>
      </c>
      <c r="B1400">
        <v>15</v>
      </c>
      <c r="E1400" t="s">
        <v>8221</v>
      </c>
      <c r="F1400">
        <v>5</v>
      </c>
    </row>
    <row r="1401" spans="1:6" x14ac:dyDescent="0.2">
      <c r="A1401" t="s">
        <v>8219</v>
      </c>
      <c r="B1401">
        <v>191</v>
      </c>
      <c r="E1401" t="s">
        <v>8221</v>
      </c>
      <c r="F1401">
        <v>46</v>
      </c>
    </row>
    <row r="1402" spans="1:6" x14ac:dyDescent="0.2">
      <c r="A1402" t="s">
        <v>8219</v>
      </c>
      <c r="B1402">
        <v>17</v>
      </c>
      <c r="E1402" t="s">
        <v>8221</v>
      </c>
      <c r="F1402">
        <v>10</v>
      </c>
    </row>
    <row r="1403" spans="1:6" x14ac:dyDescent="0.2">
      <c r="A1403" t="s">
        <v>8219</v>
      </c>
      <c r="B1403">
        <v>28</v>
      </c>
      <c r="E1403" t="s">
        <v>8221</v>
      </c>
      <c r="F1403">
        <v>19</v>
      </c>
    </row>
    <row r="1404" spans="1:6" x14ac:dyDescent="0.2">
      <c r="A1404" t="s">
        <v>8219</v>
      </c>
      <c r="B1404">
        <v>18</v>
      </c>
      <c r="E1404" t="s">
        <v>8221</v>
      </c>
      <c r="F1404">
        <v>13</v>
      </c>
    </row>
    <row r="1405" spans="1:6" x14ac:dyDescent="0.2">
      <c r="A1405" t="s">
        <v>8219</v>
      </c>
      <c r="B1405">
        <v>61</v>
      </c>
      <c r="E1405" t="s">
        <v>8221</v>
      </c>
      <c r="F1405">
        <v>13</v>
      </c>
    </row>
    <row r="1406" spans="1:6" x14ac:dyDescent="0.2">
      <c r="A1406" t="s">
        <v>8219</v>
      </c>
      <c r="B1406">
        <v>108</v>
      </c>
      <c r="E1406" t="s">
        <v>8221</v>
      </c>
      <c r="F1406">
        <v>4</v>
      </c>
    </row>
    <row r="1407" spans="1:6" x14ac:dyDescent="0.2">
      <c r="A1407" t="s">
        <v>8219</v>
      </c>
      <c r="B1407">
        <v>142</v>
      </c>
      <c r="E1407" t="s">
        <v>8221</v>
      </c>
      <c r="F1407">
        <v>0</v>
      </c>
    </row>
    <row r="1408" spans="1:6" x14ac:dyDescent="0.2">
      <c r="A1408" t="s">
        <v>8219</v>
      </c>
      <c r="B1408">
        <v>74</v>
      </c>
      <c r="E1408" t="s">
        <v>8221</v>
      </c>
      <c r="F1408">
        <v>3</v>
      </c>
    </row>
    <row r="1409" spans="1:6" x14ac:dyDescent="0.2">
      <c r="A1409" t="s">
        <v>8219</v>
      </c>
      <c r="B1409">
        <v>38</v>
      </c>
      <c r="E1409" t="s">
        <v>8221</v>
      </c>
      <c r="F1409">
        <v>1</v>
      </c>
    </row>
    <row r="1410" spans="1:6" x14ac:dyDescent="0.2">
      <c r="A1410" t="s">
        <v>8219</v>
      </c>
      <c r="B1410">
        <v>20</v>
      </c>
      <c r="E1410" t="s">
        <v>8221</v>
      </c>
      <c r="F1410">
        <v>9</v>
      </c>
    </row>
    <row r="1411" spans="1:6" x14ac:dyDescent="0.2">
      <c r="A1411" t="s">
        <v>8219</v>
      </c>
      <c r="B1411">
        <v>24</v>
      </c>
      <c r="E1411" t="s">
        <v>8221</v>
      </c>
      <c r="F1411">
        <v>1</v>
      </c>
    </row>
    <row r="1412" spans="1:6" x14ac:dyDescent="0.2">
      <c r="A1412" t="s">
        <v>8219</v>
      </c>
      <c r="B1412">
        <v>66</v>
      </c>
      <c r="E1412" t="s">
        <v>8221</v>
      </c>
      <c r="F1412">
        <v>1</v>
      </c>
    </row>
    <row r="1413" spans="1:6" x14ac:dyDescent="0.2">
      <c r="A1413" t="s">
        <v>8219</v>
      </c>
      <c r="B1413">
        <v>28</v>
      </c>
      <c r="E1413" t="s">
        <v>8221</v>
      </c>
      <c r="F1413">
        <v>4</v>
      </c>
    </row>
    <row r="1414" spans="1:6" x14ac:dyDescent="0.2">
      <c r="A1414" t="s">
        <v>8219</v>
      </c>
      <c r="B1414">
        <v>24</v>
      </c>
      <c r="E1414" t="s">
        <v>8221</v>
      </c>
      <c r="F1414">
        <v>17</v>
      </c>
    </row>
    <row r="1415" spans="1:6" x14ac:dyDescent="0.2">
      <c r="A1415" t="s">
        <v>8219</v>
      </c>
      <c r="B1415">
        <v>73</v>
      </c>
      <c r="E1415" t="s">
        <v>8221</v>
      </c>
      <c r="F1415">
        <v>0</v>
      </c>
    </row>
    <row r="1416" spans="1:6" x14ac:dyDescent="0.2">
      <c r="A1416" t="s">
        <v>8219</v>
      </c>
      <c r="B1416">
        <v>3</v>
      </c>
      <c r="E1416" t="s">
        <v>8221</v>
      </c>
      <c r="F1416">
        <v>12</v>
      </c>
    </row>
    <row r="1417" spans="1:6" x14ac:dyDescent="0.2">
      <c r="A1417" t="s">
        <v>8219</v>
      </c>
      <c r="B1417">
        <v>20</v>
      </c>
      <c r="E1417" t="s">
        <v>8221</v>
      </c>
      <c r="F1417">
        <v>14</v>
      </c>
    </row>
    <row r="1418" spans="1:6" x14ac:dyDescent="0.2">
      <c r="A1418" t="s">
        <v>8219</v>
      </c>
      <c r="B1418">
        <v>21</v>
      </c>
      <c r="E1418" t="s">
        <v>8221</v>
      </c>
      <c r="F1418">
        <v>1</v>
      </c>
    </row>
    <row r="1419" spans="1:6" x14ac:dyDescent="0.2">
      <c r="A1419" t="s">
        <v>8219</v>
      </c>
      <c r="B1419">
        <v>94</v>
      </c>
      <c r="E1419" t="s">
        <v>8221</v>
      </c>
      <c r="F1419">
        <v>14</v>
      </c>
    </row>
    <row r="1420" spans="1:6" x14ac:dyDescent="0.2">
      <c r="A1420" t="s">
        <v>8219</v>
      </c>
      <c r="B1420">
        <v>139</v>
      </c>
      <c r="E1420" t="s">
        <v>8221</v>
      </c>
      <c r="F1420">
        <v>4</v>
      </c>
    </row>
    <row r="1421" spans="1:6" x14ac:dyDescent="0.2">
      <c r="A1421" t="s">
        <v>8219</v>
      </c>
      <c r="B1421">
        <v>130</v>
      </c>
      <c r="E1421" t="s">
        <v>8221</v>
      </c>
      <c r="F1421">
        <v>2</v>
      </c>
    </row>
    <row r="1422" spans="1:6" x14ac:dyDescent="0.2">
      <c r="A1422" t="s">
        <v>8219</v>
      </c>
      <c r="B1422">
        <v>31</v>
      </c>
      <c r="E1422" t="s">
        <v>8221</v>
      </c>
      <c r="F1422">
        <v>1</v>
      </c>
    </row>
    <row r="1423" spans="1:6" x14ac:dyDescent="0.2">
      <c r="A1423" t="s">
        <v>8219</v>
      </c>
      <c r="B1423">
        <v>13</v>
      </c>
      <c r="E1423" t="s">
        <v>8221</v>
      </c>
      <c r="F1423">
        <v>2</v>
      </c>
    </row>
    <row r="1424" spans="1:6" x14ac:dyDescent="0.2">
      <c r="A1424" t="s">
        <v>8219</v>
      </c>
      <c r="B1424">
        <v>90</v>
      </c>
      <c r="E1424" t="s">
        <v>8221</v>
      </c>
      <c r="F1424">
        <v>1</v>
      </c>
    </row>
    <row r="1425" spans="1:6" x14ac:dyDescent="0.2">
      <c r="A1425" t="s">
        <v>8219</v>
      </c>
      <c r="B1425">
        <v>141</v>
      </c>
      <c r="E1425" t="s">
        <v>8221</v>
      </c>
      <c r="F1425">
        <v>1</v>
      </c>
    </row>
    <row r="1426" spans="1:6" x14ac:dyDescent="0.2">
      <c r="A1426" t="s">
        <v>8219</v>
      </c>
      <c r="B1426">
        <v>23</v>
      </c>
      <c r="E1426" t="s">
        <v>8221</v>
      </c>
      <c r="F1426">
        <v>4</v>
      </c>
    </row>
    <row r="1427" spans="1:6" x14ac:dyDescent="0.2">
      <c r="A1427" t="s">
        <v>8219</v>
      </c>
      <c r="B1427">
        <v>18</v>
      </c>
      <c r="E1427" t="s">
        <v>8221</v>
      </c>
      <c r="F1427">
        <v>3</v>
      </c>
    </row>
    <row r="1428" spans="1:6" x14ac:dyDescent="0.2">
      <c r="A1428" t="s">
        <v>8219</v>
      </c>
      <c r="B1428">
        <v>76</v>
      </c>
      <c r="E1428" t="s">
        <v>8221</v>
      </c>
      <c r="F1428">
        <v>38</v>
      </c>
    </row>
    <row r="1429" spans="1:6" x14ac:dyDescent="0.2">
      <c r="A1429" t="s">
        <v>8219</v>
      </c>
      <c r="B1429">
        <v>93</v>
      </c>
      <c r="E1429" t="s">
        <v>8221</v>
      </c>
      <c r="F1429">
        <v>4</v>
      </c>
    </row>
    <row r="1430" spans="1:6" x14ac:dyDescent="0.2">
      <c r="A1430" t="s">
        <v>8219</v>
      </c>
      <c r="B1430">
        <v>69</v>
      </c>
      <c r="E1430" t="s">
        <v>8221</v>
      </c>
      <c r="F1430">
        <v>0</v>
      </c>
    </row>
    <row r="1431" spans="1:6" x14ac:dyDescent="0.2">
      <c r="A1431" t="s">
        <v>8219</v>
      </c>
      <c r="B1431">
        <v>21</v>
      </c>
      <c r="E1431" t="s">
        <v>8221</v>
      </c>
      <c r="F1431">
        <v>2</v>
      </c>
    </row>
    <row r="1432" spans="1:6" x14ac:dyDescent="0.2">
      <c r="A1432" t="s">
        <v>8219</v>
      </c>
      <c r="B1432">
        <v>57</v>
      </c>
      <c r="E1432" t="s">
        <v>8221</v>
      </c>
      <c r="F1432">
        <v>0</v>
      </c>
    </row>
    <row r="1433" spans="1:6" x14ac:dyDescent="0.2">
      <c r="A1433" t="s">
        <v>8219</v>
      </c>
      <c r="B1433">
        <v>108</v>
      </c>
      <c r="E1433" t="s">
        <v>8221</v>
      </c>
      <c r="F1433">
        <v>1</v>
      </c>
    </row>
    <row r="1434" spans="1:6" x14ac:dyDescent="0.2">
      <c r="A1434" t="s">
        <v>8219</v>
      </c>
      <c r="B1434">
        <v>83</v>
      </c>
      <c r="E1434" t="s">
        <v>8221</v>
      </c>
      <c r="F1434">
        <v>7</v>
      </c>
    </row>
    <row r="1435" spans="1:6" x14ac:dyDescent="0.2">
      <c r="A1435" t="s">
        <v>8219</v>
      </c>
      <c r="B1435">
        <v>96</v>
      </c>
      <c r="E1435" t="s">
        <v>8221</v>
      </c>
      <c r="F1435">
        <v>2</v>
      </c>
    </row>
    <row r="1436" spans="1:6" x14ac:dyDescent="0.2">
      <c r="A1436" t="s">
        <v>8219</v>
      </c>
      <c r="B1436">
        <v>64</v>
      </c>
      <c r="E1436" t="s">
        <v>8221</v>
      </c>
      <c r="F1436">
        <v>4</v>
      </c>
    </row>
    <row r="1437" spans="1:6" x14ac:dyDescent="0.2">
      <c r="A1437" t="s">
        <v>8219</v>
      </c>
      <c r="B1437">
        <v>14</v>
      </c>
      <c r="E1437" t="s">
        <v>8221</v>
      </c>
      <c r="F1437">
        <v>4</v>
      </c>
    </row>
    <row r="1438" spans="1:6" x14ac:dyDescent="0.2">
      <c r="A1438" t="s">
        <v>8219</v>
      </c>
      <c r="B1438">
        <v>169</v>
      </c>
      <c r="E1438" t="s">
        <v>8221</v>
      </c>
      <c r="F1438">
        <v>3</v>
      </c>
    </row>
    <row r="1439" spans="1:6" x14ac:dyDescent="0.2">
      <c r="A1439" t="s">
        <v>8219</v>
      </c>
      <c r="B1439">
        <v>33</v>
      </c>
      <c r="E1439" t="s">
        <v>8221</v>
      </c>
      <c r="F1439">
        <v>2</v>
      </c>
    </row>
    <row r="1440" spans="1:6" x14ac:dyDescent="0.2">
      <c r="A1440" t="s">
        <v>8219</v>
      </c>
      <c r="B1440">
        <v>102</v>
      </c>
      <c r="E1440" t="s">
        <v>8221</v>
      </c>
      <c r="F1440">
        <v>197</v>
      </c>
    </row>
    <row r="1441" spans="1:6" x14ac:dyDescent="0.2">
      <c r="A1441" t="s">
        <v>8219</v>
      </c>
      <c r="B1441">
        <v>104</v>
      </c>
      <c r="E1441" t="s">
        <v>8221</v>
      </c>
      <c r="F1441">
        <v>0</v>
      </c>
    </row>
    <row r="1442" spans="1:6" x14ac:dyDescent="0.2">
      <c r="A1442" t="s">
        <v>8219</v>
      </c>
      <c r="B1442">
        <v>20</v>
      </c>
      <c r="E1442" t="s">
        <v>8221</v>
      </c>
      <c r="F1442">
        <v>1</v>
      </c>
    </row>
    <row r="1443" spans="1:6" x14ac:dyDescent="0.2">
      <c r="A1443" t="s">
        <v>8219</v>
      </c>
      <c r="B1443">
        <v>35</v>
      </c>
      <c r="E1443" t="s">
        <v>8221</v>
      </c>
      <c r="F1443">
        <v>4</v>
      </c>
    </row>
    <row r="1444" spans="1:6" x14ac:dyDescent="0.2">
      <c r="A1444" t="s">
        <v>8219</v>
      </c>
      <c r="B1444">
        <v>94</v>
      </c>
      <c r="E1444" t="s">
        <v>8221</v>
      </c>
      <c r="F1444">
        <v>0</v>
      </c>
    </row>
    <row r="1445" spans="1:6" x14ac:dyDescent="0.2">
      <c r="A1445" t="s">
        <v>8219</v>
      </c>
      <c r="B1445">
        <v>14</v>
      </c>
      <c r="E1445" t="s">
        <v>8221</v>
      </c>
      <c r="F1445">
        <v>7</v>
      </c>
    </row>
    <row r="1446" spans="1:6" x14ac:dyDescent="0.2">
      <c r="A1446" t="s">
        <v>8219</v>
      </c>
      <c r="B1446">
        <v>15</v>
      </c>
      <c r="E1446" t="s">
        <v>8221</v>
      </c>
      <c r="F1446">
        <v>11</v>
      </c>
    </row>
    <row r="1447" spans="1:6" x14ac:dyDescent="0.2">
      <c r="A1447" t="s">
        <v>8219</v>
      </c>
      <c r="B1447">
        <v>51</v>
      </c>
      <c r="E1447" t="s">
        <v>8221</v>
      </c>
      <c r="F1447">
        <v>0</v>
      </c>
    </row>
    <row r="1448" spans="1:6" x14ac:dyDescent="0.2">
      <c r="A1448" t="s">
        <v>8219</v>
      </c>
      <c r="B1448">
        <v>19</v>
      </c>
      <c r="E1448" t="s">
        <v>8221</v>
      </c>
      <c r="F1448">
        <v>6</v>
      </c>
    </row>
    <row r="1449" spans="1:6" x14ac:dyDescent="0.2">
      <c r="A1449" t="s">
        <v>8219</v>
      </c>
      <c r="B1449">
        <v>23</v>
      </c>
      <c r="E1449" t="s">
        <v>8221</v>
      </c>
      <c r="F1449">
        <v>0</v>
      </c>
    </row>
    <row r="1450" spans="1:6" x14ac:dyDescent="0.2">
      <c r="A1450" t="s">
        <v>8219</v>
      </c>
      <c r="B1450">
        <v>97</v>
      </c>
      <c r="E1450" t="s">
        <v>8221</v>
      </c>
      <c r="F1450">
        <v>7</v>
      </c>
    </row>
    <row r="1451" spans="1:6" x14ac:dyDescent="0.2">
      <c r="A1451" t="s">
        <v>8219</v>
      </c>
      <c r="B1451">
        <v>76</v>
      </c>
      <c r="E1451" t="s">
        <v>8221</v>
      </c>
      <c r="F1451">
        <v>94</v>
      </c>
    </row>
    <row r="1452" spans="1:6" x14ac:dyDescent="0.2">
      <c r="A1452" t="s">
        <v>8219</v>
      </c>
      <c r="B1452">
        <v>11</v>
      </c>
      <c r="E1452" t="s">
        <v>8221</v>
      </c>
      <c r="F1452">
        <v>2</v>
      </c>
    </row>
    <row r="1453" spans="1:6" x14ac:dyDescent="0.2">
      <c r="A1453" t="s">
        <v>8219</v>
      </c>
      <c r="B1453">
        <v>52</v>
      </c>
      <c r="E1453" t="s">
        <v>8221</v>
      </c>
      <c r="F1453">
        <v>25</v>
      </c>
    </row>
    <row r="1454" spans="1:6" x14ac:dyDescent="0.2">
      <c r="A1454" t="s">
        <v>8219</v>
      </c>
      <c r="B1454">
        <v>95</v>
      </c>
      <c r="E1454" t="s">
        <v>8221</v>
      </c>
      <c r="F1454">
        <v>17</v>
      </c>
    </row>
    <row r="1455" spans="1:6" x14ac:dyDescent="0.2">
      <c r="A1455" t="s">
        <v>8219</v>
      </c>
      <c r="B1455">
        <v>35</v>
      </c>
      <c r="E1455" t="s">
        <v>8221</v>
      </c>
      <c r="F1455">
        <v>2</v>
      </c>
    </row>
    <row r="1456" spans="1:6" x14ac:dyDescent="0.2">
      <c r="A1456" t="s">
        <v>8219</v>
      </c>
      <c r="B1456">
        <v>21</v>
      </c>
      <c r="E1456" t="s">
        <v>8221</v>
      </c>
      <c r="F1456">
        <v>4</v>
      </c>
    </row>
    <row r="1457" spans="1:6" x14ac:dyDescent="0.2">
      <c r="A1457" t="s">
        <v>8219</v>
      </c>
      <c r="B1457">
        <v>93</v>
      </c>
      <c r="E1457" t="s">
        <v>8221</v>
      </c>
      <c r="F1457">
        <v>5</v>
      </c>
    </row>
    <row r="1458" spans="1:6" x14ac:dyDescent="0.2">
      <c r="A1458" t="s">
        <v>8219</v>
      </c>
      <c r="B1458">
        <v>11</v>
      </c>
      <c r="E1458" t="s">
        <v>8221</v>
      </c>
      <c r="F1458">
        <v>2</v>
      </c>
    </row>
    <row r="1459" spans="1:6" x14ac:dyDescent="0.2">
      <c r="A1459" t="s">
        <v>8219</v>
      </c>
      <c r="B1459">
        <v>21</v>
      </c>
      <c r="E1459" t="s">
        <v>8221</v>
      </c>
      <c r="F1459">
        <v>2</v>
      </c>
    </row>
    <row r="1460" spans="1:6" x14ac:dyDescent="0.2">
      <c r="A1460" t="s">
        <v>8219</v>
      </c>
      <c r="B1460">
        <v>54</v>
      </c>
      <c r="E1460" t="s">
        <v>8221</v>
      </c>
      <c r="F1460">
        <v>3</v>
      </c>
    </row>
    <row r="1461" spans="1:6" x14ac:dyDescent="0.2">
      <c r="A1461" t="s">
        <v>8219</v>
      </c>
      <c r="B1461">
        <v>31</v>
      </c>
      <c r="E1461" t="s">
        <v>8221</v>
      </c>
      <c r="F1461">
        <v>0</v>
      </c>
    </row>
    <row r="1462" spans="1:6" x14ac:dyDescent="0.2">
      <c r="A1462" t="s">
        <v>8219</v>
      </c>
      <c r="B1462">
        <v>132</v>
      </c>
      <c r="E1462" t="s">
        <v>8221</v>
      </c>
      <c r="F1462">
        <v>4</v>
      </c>
    </row>
    <row r="1463" spans="1:6" x14ac:dyDescent="0.2">
      <c r="A1463" t="s">
        <v>8219</v>
      </c>
      <c r="B1463">
        <v>3</v>
      </c>
      <c r="E1463" t="s">
        <v>8221</v>
      </c>
      <c r="F1463">
        <v>1</v>
      </c>
    </row>
    <row r="1464" spans="1:6" x14ac:dyDescent="0.2">
      <c r="A1464" t="s">
        <v>8219</v>
      </c>
      <c r="B1464">
        <v>6</v>
      </c>
      <c r="E1464" t="s">
        <v>8221</v>
      </c>
      <c r="F1464">
        <v>12</v>
      </c>
    </row>
    <row r="1465" spans="1:6" x14ac:dyDescent="0.2">
      <c r="A1465" t="s">
        <v>8219</v>
      </c>
      <c r="B1465">
        <v>10</v>
      </c>
      <c r="E1465" t="s">
        <v>8221</v>
      </c>
      <c r="F1465">
        <v>4</v>
      </c>
    </row>
    <row r="1466" spans="1:6" x14ac:dyDescent="0.2">
      <c r="A1466" t="s">
        <v>8219</v>
      </c>
      <c r="B1466">
        <v>147</v>
      </c>
      <c r="E1466" t="s">
        <v>8221</v>
      </c>
      <c r="F1466">
        <v>91</v>
      </c>
    </row>
    <row r="1467" spans="1:6" x14ac:dyDescent="0.2">
      <c r="A1467" t="s">
        <v>8219</v>
      </c>
      <c r="B1467">
        <v>199</v>
      </c>
      <c r="E1467" t="s">
        <v>8221</v>
      </c>
      <c r="F1467">
        <v>1</v>
      </c>
    </row>
    <row r="1468" spans="1:6" x14ac:dyDescent="0.2">
      <c r="A1468" t="s">
        <v>8219</v>
      </c>
      <c r="B1468">
        <v>50</v>
      </c>
      <c r="E1468" t="s">
        <v>8221</v>
      </c>
      <c r="F1468">
        <v>1</v>
      </c>
    </row>
    <row r="1469" spans="1:6" x14ac:dyDescent="0.2">
      <c r="A1469" t="s">
        <v>8219</v>
      </c>
      <c r="B1469">
        <v>21</v>
      </c>
      <c r="E1469" t="s">
        <v>8221</v>
      </c>
      <c r="F1469">
        <v>0</v>
      </c>
    </row>
    <row r="1470" spans="1:6" x14ac:dyDescent="0.2">
      <c r="A1470" t="s">
        <v>8219</v>
      </c>
      <c r="B1470">
        <v>24</v>
      </c>
      <c r="E1470" t="s">
        <v>8221</v>
      </c>
      <c r="F1470">
        <v>13</v>
      </c>
    </row>
    <row r="1471" spans="1:6" x14ac:dyDescent="0.2">
      <c r="A1471" t="s">
        <v>8219</v>
      </c>
      <c r="B1471">
        <v>32</v>
      </c>
      <c r="E1471" t="s">
        <v>8221</v>
      </c>
      <c r="F1471">
        <v>2</v>
      </c>
    </row>
    <row r="1472" spans="1:6" x14ac:dyDescent="0.2">
      <c r="A1472" t="s">
        <v>8219</v>
      </c>
      <c r="B1472">
        <v>62</v>
      </c>
      <c r="E1472" t="s">
        <v>8221</v>
      </c>
      <c r="F1472">
        <v>0</v>
      </c>
    </row>
    <row r="1473" spans="1:6" x14ac:dyDescent="0.2">
      <c r="A1473" t="s">
        <v>8219</v>
      </c>
      <c r="B1473">
        <v>9</v>
      </c>
      <c r="E1473" t="s">
        <v>8221</v>
      </c>
      <c r="F1473">
        <v>21</v>
      </c>
    </row>
    <row r="1474" spans="1:6" x14ac:dyDescent="0.2">
      <c r="A1474" t="s">
        <v>8219</v>
      </c>
      <c r="B1474">
        <v>38</v>
      </c>
      <c r="E1474" t="s">
        <v>8221</v>
      </c>
      <c r="F1474">
        <v>9</v>
      </c>
    </row>
    <row r="1475" spans="1:6" x14ac:dyDescent="0.2">
      <c r="A1475" t="s">
        <v>8219</v>
      </c>
      <c r="B1475">
        <v>54</v>
      </c>
      <c r="E1475" t="s">
        <v>8221</v>
      </c>
      <c r="F1475">
        <v>6</v>
      </c>
    </row>
    <row r="1476" spans="1:6" x14ac:dyDescent="0.2">
      <c r="A1476" t="s">
        <v>8219</v>
      </c>
      <c r="B1476">
        <v>37</v>
      </c>
      <c r="E1476" t="s">
        <v>8221</v>
      </c>
      <c r="F1476">
        <v>4</v>
      </c>
    </row>
    <row r="1477" spans="1:6" x14ac:dyDescent="0.2">
      <c r="A1477" t="s">
        <v>8219</v>
      </c>
      <c r="B1477">
        <v>39</v>
      </c>
      <c r="E1477" t="s">
        <v>8221</v>
      </c>
      <c r="F1477">
        <v>7</v>
      </c>
    </row>
    <row r="1478" spans="1:6" x14ac:dyDescent="0.2">
      <c r="A1478" t="s">
        <v>8219</v>
      </c>
      <c r="B1478">
        <v>34</v>
      </c>
      <c r="E1478" t="s">
        <v>8221</v>
      </c>
      <c r="F1478">
        <v>5</v>
      </c>
    </row>
    <row r="1479" spans="1:6" x14ac:dyDescent="0.2">
      <c r="A1479" t="s">
        <v>8219</v>
      </c>
      <c r="B1479">
        <v>55</v>
      </c>
      <c r="E1479" t="s">
        <v>8221</v>
      </c>
      <c r="F1479">
        <v>0</v>
      </c>
    </row>
    <row r="1480" spans="1:6" x14ac:dyDescent="0.2">
      <c r="A1480" t="s">
        <v>8219</v>
      </c>
      <c r="B1480">
        <v>32</v>
      </c>
      <c r="E1480" t="s">
        <v>8221</v>
      </c>
      <c r="F1480">
        <v>3</v>
      </c>
    </row>
    <row r="1481" spans="1:6" x14ac:dyDescent="0.2">
      <c r="A1481" t="s">
        <v>8219</v>
      </c>
      <c r="B1481">
        <v>25</v>
      </c>
      <c r="E1481" t="s">
        <v>8221</v>
      </c>
      <c r="F1481">
        <v>9</v>
      </c>
    </row>
    <row r="1482" spans="1:6" x14ac:dyDescent="0.2">
      <c r="A1482" t="s">
        <v>8219</v>
      </c>
      <c r="B1482">
        <v>33</v>
      </c>
      <c r="E1482" t="s">
        <v>8221</v>
      </c>
      <c r="F1482">
        <v>6</v>
      </c>
    </row>
    <row r="1483" spans="1:6" x14ac:dyDescent="0.2">
      <c r="A1483" t="s">
        <v>8219</v>
      </c>
      <c r="B1483">
        <v>108</v>
      </c>
      <c r="E1483" t="s">
        <v>8221</v>
      </c>
      <c r="F1483">
        <v>4</v>
      </c>
    </row>
    <row r="1484" spans="1:6" x14ac:dyDescent="0.2">
      <c r="A1484" t="s">
        <v>8219</v>
      </c>
      <c r="B1484">
        <v>20</v>
      </c>
      <c r="E1484" t="s">
        <v>8221</v>
      </c>
      <c r="F1484">
        <v>1</v>
      </c>
    </row>
    <row r="1485" spans="1:6" x14ac:dyDescent="0.2">
      <c r="A1485" t="s">
        <v>8219</v>
      </c>
      <c r="B1485">
        <v>98</v>
      </c>
      <c r="E1485" t="s">
        <v>8221</v>
      </c>
      <c r="F1485">
        <v>17</v>
      </c>
    </row>
    <row r="1486" spans="1:6" x14ac:dyDescent="0.2">
      <c r="A1486" t="s">
        <v>8219</v>
      </c>
      <c r="B1486">
        <v>196</v>
      </c>
      <c r="E1486" t="s">
        <v>8221</v>
      </c>
      <c r="F1486">
        <v>1</v>
      </c>
    </row>
    <row r="1487" spans="1:6" x14ac:dyDescent="0.2">
      <c r="A1487" t="s">
        <v>8219</v>
      </c>
      <c r="B1487">
        <v>39</v>
      </c>
      <c r="E1487" t="s">
        <v>8221</v>
      </c>
      <c r="F1487">
        <v>13</v>
      </c>
    </row>
    <row r="1488" spans="1:6" x14ac:dyDescent="0.2">
      <c r="A1488" t="s">
        <v>8219</v>
      </c>
      <c r="B1488">
        <v>128</v>
      </c>
      <c r="E1488" t="s">
        <v>8221</v>
      </c>
      <c r="F1488">
        <v>6</v>
      </c>
    </row>
    <row r="1489" spans="1:6" x14ac:dyDescent="0.2">
      <c r="A1489" t="s">
        <v>8219</v>
      </c>
      <c r="B1489">
        <v>71</v>
      </c>
      <c r="E1489" t="s">
        <v>8221</v>
      </c>
      <c r="F1489">
        <v>0</v>
      </c>
    </row>
    <row r="1490" spans="1:6" x14ac:dyDescent="0.2">
      <c r="A1490" t="s">
        <v>8219</v>
      </c>
      <c r="B1490">
        <v>47</v>
      </c>
      <c r="E1490" t="s">
        <v>8221</v>
      </c>
      <c r="F1490">
        <v>2</v>
      </c>
    </row>
    <row r="1491" spans="1:6" x14ac:dyDescent="0.2">
      <c r="A1491" t="s">
        <v>8219</v>
      </c>
      <c r="B1491">
        <v>17</v>
      </c>
      <c r="E1491" t="s">
        <v>8221</v>
      </c>
      <c r="F1491">
        <v>2</v>
      </c>
    </row>
    <row r="1492" spans="1:6" x14ac:dyDescent="0.2">
      <c r="A1492" t="s">
        <v>8219</v>
      </c>
      <c r="B1492">
        <v>91</v>
      </c>
      <c r="E1492" t="s">
        <v>8221</v>
      </c>
      <c r="F1492">
        <v>21</v>
      </c>
    </row>
    <row r="1493" spans="1:6" x14ac:dyDescent="0.2">
      <c r="A1493" t="s">
        <v>8219</v>
      </c>
      <c r="B1493">
        <v>43</v>
      </c>
      <c r="E1493" t="s">
        <v>8221</v>
      </c>
      <c r="F1493">
        <v>13</v>
      </c>
    </row>
    <row r="1494" spans="1:6" x14ac:dyDescent="0.2">
      <c r="A1494" t="s">
        <v>8219</v>
      </c>
      <c r="B1494">
        <v>17</v>
      </c>
      <c r="E1494" t="s">
        <v>8221</v>
      </c>
      <c r="F1494">
        <v>0</v>
      </c>
    </row>
    <row r="1495" spans="1:6" x14ac:dyDescent="0.2">
      <c r="A1495" t="s">
        <v>8219</v>
      </c>
      <c r="B1495">
        <v>33</v>
      </c>
      <c r="E1495" t="s">
        <v>8221</v>
      </c>
      <c r="F1495">
        <v>6</v>
      </c>
    </row>
    <row r="1496" spans="1:6" x14ac:dyDescent="0.2">
      <c r="A1496" t="s">
        <v>8219</v>
      </c>
      <c r="B1496">
        <v>87</v>
      </c>
      <c r="E1496" t="s">
        <v>8221</v>
      </c>
      <c r="F1496">
        <v>0</v>
      </c>
    </row>
    <row r="1497" spans="1:6" x14ac:dyDescent="0.2">
      <c r="A1497" t="s">
        <v>8219</v>
      </c>
      <c r="B1497">
        <v>113</v>
      </c>
      <c r="E1497" t="s">
        <v>8221</v>
      </c>
      <c r="F1497">
        <v>1</v>
      </c>
    </row>
    <row r="1498" spans="1:6" x14ac:dyDescent="0.2">
      <c r="A1498" t="s">
        <v>8219</v>
      </c>
      <c r="B1498">
        <v>14</v>
      </c>
      <c r="E1498" t="s">
        <v>8221</v>
      </c>
      <c r="F1498">
        <v>0</v>
      </c>
    </row>
    <row r="1499" spans="1:6" x14ac:dyDescent="0.2">
      <c r="A1499" t="s">
        <v>8219</v>
      </c>
      <c r="B1499">
        <v>30</v>
      </c>
      <c r="E1499" t="s">
        <v>8221</v>
      </c>
      <c r="F1499">
        <v>12</v>
      </c>
    </row>
    <row r="1500" spans="1:6" x14ac:dyDescent="0.2">
      <c r="A1500" t="s">
        <v>8219</v>
      </c>
      <c r="B1500">
        <v>16</v>
      </c>
      <c r="E1500" t="s">
        <v>8221</v>
      </c>
      <c r="F1500">
        <v>2</v>
      </c>
    </row>
    <row r="1501" spans="1:6" x14ac:dyDescent="0.2">
      <c r="A1501" t="s">
        <v>8219</v>
      </c>
      <c r="B1501">
        <v>46</v>
      </c>
      <c r="E1501" t="s">
        <v>8221</v>
      </c>
      <c r="F1501">
        <v>6</v>
      </c>
    </row>
    <row r="1502" spans="1:6" x14ac:dyDescent="0.2">
      <c r="A1502" t="s">
        <v>8219</v>
      </c>
      <c r="B1502">
        <v>24</v>
      </c>
      <c r="E1502" t="s">
        <v>8221</v>
      </c>
      <c r="F1502">
        <v>1</v>
      </c>
    </row>
    <row r="1503" spans="1:6" x14ac:dyDescent="0.2">
      <c r="A1503" t="s">
        <v>8219</v>
      </c>
      <c r="B1503">
        <v>97</v>
      </c>
      <c r="E1503" t="s">
        <v>8221</v>
      </c>
      <c r="F1503">
        <v>1</v>
      </c>
    </row>
    <row r="1504" spans="1:6" x14ac:dyDescent="0.2">
      <c r="A1504" t="s">
        <v>8219</v>
      </c>
      <c r="B1504">
        <v>59</v>
      </c>
      <c r="E1504" t="s">
        <v>8221</v>
      </c>
      <c r="F1504">
        <v>5</v>
      </c>
    </row>
    <row r="1505" spans="1:6" x14ac:dyDescent="0.2">
      <c r="A1505" t="s">
        <v>8219</v>
      </c>
      <c r="B1505">
        <v>1095</v>
      </c>
      <c r="E1505" t="s">
        <v>8221</v>
      </c>
      <c r="F1505">
        <v>0</v>
      </c>
    </row>
    <row r="1506" spans="1:6" x14ac:dyDescent="0.2">
      <c r="A1506" t="s">
        <v>8219</v>
      </c>
      <c r="B1506">
        <v>218</v>
      </c>
      <c r="E1506" t="s">
        <v>8221</v>
      </c>
      <c r="F1506">
        <v>3</v>
      </c>
    </row>
    <row r="1507" spans="1:6" x14ac:dyDescent="0.2">
      <c r="A1507" t="s">
        <v>8219</v>
      </c>
      <c r="B1507">
        <v>111</v>
      </c>
      <c r="E1507" t="s">
        <v>8221</v>
      </c>
      <c r="F1507">
        <v>8</v>
      </c>
    </row>
    <row r="1508" spans="1:6" x14ac:dyDescent="0.2">
      <c r="A1508" t="s">
        <v>8219</v>
      </c>
      <c r="B1508">
        <v>56</v>
      </c>
      <c r="E1508" t="s">
        <v>8221</v>
      </c>
      <c r="F1508">
        <v>3</v>
      </c>
    </row>
    <row r="1509" spans="1:6" x14ac:dyDescent="0.2">
      <c r="A1509" t="s">
        <v>8219</v>
      </c>
      <c r="B1509">
        <v>265</v>
      </c>
      <c r="E1509" t="s">
        <v>8221</v>
      </c>
      <c r="F1509">
        <v>8</v>
      </c>
    </row>
    <row r="1510" spans="1:6" x14ac:dyDescent="0.2">
      <c r="A1510" t="s">
        <v>8219</v>
      </c>
      <c r="B1510">
        <v>28</v>
      </c>
      <c r="E1510" t="s">
        <v>8221</v>
      </c>
      <c r="F1510">
        <v>1</v>
      </c>
    </row>
    <row r="1511" spans="1:6" x14ac:dyDescent="0.2">
      <c r="A1511" t="s">
        <v>8219</v>
      </c>
      <c r="B1511">
        <v>364</v>
      </c>
      <c r="E1511" t="s">
        <v>8221</v>
      </c>
      <c r="F1511">
        <v>4</v>
      </c>
    </row>
    <row r="1512" spans="1:6" x14ac:dyDescent="0.2">
      <c r="A1512" t="s">
        <v>8219</v>
      </c>
      <c r="B1512">
        <v>27</v>
      </c>
      <c r="E1512" t="s">
        <v>8221</v>
      </c>
      <c r="F1512">
        <v>8</v>
      </c>
    </row>
    <row r="1513" spans="1:6" x14ac:dyDescent="0.2">
      <c r="A1513" t="s">
        <v>8219</v>
      </c>
      <c r="B1513">
        <v>93</v>
      </c>
      <c r="E1513" t="s">
        <v>8221</v>
      </c>
      <c r="F1513">
        <v>1</v>
      </c>
    </row>
    <row r="1514" spans="1:6" x14ac:dyDescent="0.2">
      <c r="A1514" t="s">
        <v>8219</v>
      </c>
      <c r="B1514">
        <v>64</v>
      </c>
      <c r="E1514" t="s">
        <v>8221</v>
      </c>
      <c r="F1514">
        <v>5</v>
      </c>
    </row>
    <row r="1515" spans="1:6" x14ac:dyDescent="0.2">
      <c r="A1515" t="s">
        <v>8219</v>
      </c>
      <c r="B1515">
        <v>22</v>
      </c>
      <c r="E1515" t="s">
        <v>8221</v>
      </c>
      <c r="F1515">
        <v>0</v>
      </c>
    </row>
    <row r="1516" spans="1:6" x14ac:dyDescent="0.2">
      <c r="A1516" t="s">
        <v>8219</v>
      </c>
      <c r="B1516">
        <v>59</v>
      </c>
      <c r="E1516" t="s">
        <v>8221</v>
      </c>
      <c r="F1516">
        <v>0</v>
      </c>
    </row>
    <row r="1517" spans="1:6" x14ac:dyDescent="0.2">
      <c r="A1517" t="s">
        <v>8219</v>
      </c>
      <c r="B1517">
        <v>249</v>
      </c>
      <c r="E1517" t="s">
        <v>8221</v>
      </c>
      <c r="F1517">
        <v>1</v>
      </c>
    </row>
    <row r="1518" spans="1:6" x14ac:dyDescent="0.2">
      <c r="A1518" t="s">
        <v>8219</v>
      </c>
      <c r="B1518">
        <v>392</v>
      </c>
      <c r="E1518" t="s">
        <v>8221</v>
      </c>
      <c r="F1518">
        <v>0</v>
      </c>
    </row>
    <row r="1519" spans="1:6" x14ac:dyDescent="0.2">
      <c r="A1519" t="s">
        <v>8219</v>
      </c>
      <c r="B1519">
        <v>115</v>
      </c>
      <c r="E1519" t="s">
        <v>8221</v>
      </c>
      <c r="F1519">
        <v>0</v>
      </c>
    </row>
    <row r="1520" spans="1:6" x14ac:dyDescent="0.2">
      <c r="A1520" t="s">
        <v>8219</v>
      </c>
      <c r="B1520">
        <v>433</v>
      </c>
      <c r="E1520" t="s">
        <v>8221</v>
      </c>
      <c r="F1520">
        <v>6</v>
      </c>
    </row>
    <row r="1521" spans="1:6" x14ac:dyDescent="0.2">
      <c r="A1521" t="s">
        <v>8219</v>
      </c>
      <c r="B1521">
        <v>20</v>
      </c>
      <c r="E1521" t="s">
        <v>8221</v>
      </c>
      <c r="F1521">
        <v>6</v>
      </c>
    </row>
    <row r="1522" spans="1:6" x14ac:dyDescent="0.2">
      <c r="A1522" t="s">
        <v>8219</v>
      </c>
      <c r="B1522">
        <v>8</v>
      </c>
      <c r="E1522" t="s">
        <v>8221</v>
      </c>
      <c r="F1522">
        <v>14</v>
      </c>
    </row>
    <row r="1523" spans="1:6" x14ac:dyDescent="0.2">
      <c r="A1523" t="s">
        <v>8219</v>
      </c>
      <c r="B1523">
        <v>175</v>
      </c>
      <c r="E1523" t="s">
        <v>8221</v>
      </c>
      <c r="F1523">
        <v>6</v>
      </c>
    </row>
    <row r="1524" spans="1:6" x14ac:dyDescent="0.2">
      <c r="A1524" t="s">
        <v>8219</v>
      </c>
      <c r="B1524">
        <v>104</v>
      </c>
      <c r="E1524" t="s">
        <v>8221</v>
      </c>
      <c r="F1524">
        <v>33</v>
      </c>
    </row>
    <row r="1525" spans="1:6" x14ac:dyDescent="0.2">
      <c r="A1525" t="s">
        <v>8219</v>
      </c>
      <c r="B1525">
        <v>17</v>
      </c>
      <c r="E1525" t="s">
        <v>8221</v>
      </c>
      <c r="F1525">
        <v>4</v>
      </c>
    </row>
    <row r="1526" spans="1:6" x14ac:dyDescent="0.2">
      <c r="A1526" t="s">
        <v>8219</v>
      </c>
      <c r="B1526">
        <v>277</v>
      </c>
      <c r="E1526" t="s">
        <v>8221</v>
      </c>
      <c r="F1526">
        <v>1</v>
      </c>
    </row>
    <row r="1527" spans="1:6" x14ac:dyDescent="0.2">
      <c r="A1527" t="s">
        <v>8219</v>
      </c>
      <c r="B1527">
        <v>118</v>
      </c>
      <c r="E1527" t="s">
        <v>8221</v>
      </c>
      <c r="F1527">
        <v>0</v>
      </c>
    </row>
    <row r="1528" spans="1:6" x14ac:dyDescent="0.2">
      <c r="A1528" t="s">
        <v>8219</v>
      </c>
      <c r="B1528">
        <v>97</v>
      </c>
      <c r="E1528" t="s">
        <v>8221</v>
      </c>
      <c r="F1528">
        <v>6</v>
      </c>
    </row>
    <row r="1529" spans="1:6" x14ac:dyDescent="0.2">
      <c r="A1529" t="s">
        <v>8219</v>
      </c>
      <c r="B1529">
        <v>20</v>
      </c>
      <c r="E1529" t="s">
        <v>8221</v>
      </c>
      <c r="F1529">
        <v>6</v>
      </c>
    </row>
    <row r="1530" spans="1:6" x14ac:dyDescent="0.2">
      <c r="A1530" t="s">
        <v>8219</v>
      </c>
      <c r="B1530">
        <v>26</v>
      </c>
      <c r="E1530" t="s">
        <v>8221</v>
      </c>
      <c r="F1530">
        <v>1</v>
      </c>
    </row>
    <row r="1531" spans="1:6" x14ac:dyDescent="0.2">
      <c r="A1531" t="s">
        <v>8219</v>
      </c>
      <c r="B1531">
        <v>128</v>
      </c>
      <c r="E1531" t="s">
        <v>8221</v>
      </c>
      <c r="F1531">
        <v>3</v>
      </c>
    </row>
    <row r="1532" spans="1:6" x14ac:dyDescent="0.2">
      <c r="A1532" t="s">
        <v>8219</v>
      </c>
      <c r="B1532">
        <v>15</v>
      </c>
    </row>
    <row r="1533" spans="1:6" x14ac:dyDescent="0.2">
      <c r="A1533" t="s">
        <v>8219</v>
      </c>
      <c r="B1533">
        <v>25</v>
      </c>
    </row>
    <row r="1534" spans="1:6" x14ac:dyDescent="0.2">
      <c r="A1534" t="s">
        <v>8219</v>
      </c>
      <c r="B1534">
        <v>55</v>
      </c>
    </row>
    <row r="1535" spans="1:6" x14ac:dyDescent="0.2">
      <c r="A1535" t="s">
        <v>8219</v>
      </c>
      <c r="B1535">
        <v>107</v>
      </c>
    </row>
    <row r="1536" spans="1:6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1046647">
    <cfRule type="containsText" dxfId="7" priority="5" operator="containsText" text="canceled">
      <formula>NOT(ISERROR(SEARCH("canceled",A1)))</formula>
    </cfRule>
    <cfRule type="containsText" dxfId="6" priority="6" operator="containsText" text="live">
      <formula>NOT(ISERROR(SEARCH("live",A1)))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E1:E1045992">
    <cfRule type="containsText" dxfId="3" priority="1" operator="containsText" text="canceled">
      <formula>NOT(ISERROR(SEARCH("canceled",E1)))</formula>
    </cfRule>
    <cfRule type="containsText" dxfId="2" priority="2" operator="containsText" text="live">
      <formula>NOT(ISERROR(SEARCH("live",E1)))</formula>
    </cfRule>
    <cfRule type="containsText" dxfId="1" priority="3" operator="containsText" text="failed">
      <formula>NOT(ISERROR(SEARCH("failed",E1)))</formula>
    </cfRule>
    <cfRule type="containsText" dxfId="0" priority="4" operator="containsText" text="successful">
      <formula>NOT(ISERROR(SEARCH("successful",E1)))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EBDB3-CB4A-E541-934B-40F139F8B7F8}">
  <dimension ref="A3:D9"/>
  <sheetViews>
    <sheetView workbookViewId="0">
      <selection activeCell="A5" sqref="A4:A8"/>
      <pivotSelection pane="bottomRight" showHeader="1" axis="axisRow" activeRow="4" previousRow="4" click="1" r:id="rId1">
        <pivotArea dataOnly="0" labelOnly="1" fieldPosition="0">
          <references count="1">
            <reference field="5" count="0"/>
          </references>
        </pivotArea>
      </pivotSelection>
    </sheetView>
  </sheetViews>
  <sheetFormatPr baseColWidth="10" defaultRowHeight="15" x14ac:dyDescent="0.2"/>
  <cols>
    <col min="1" max="1" width="12.1640625" bestFit="1" customWidth="1"/>
    <col min="2" max="2" width="11.83203125" bestFit="1" customWidth="1"/>
    <col min="3" max="3" width="15.6640625" bestFit="1" customWidth="1"/>
    <col min="4" max="4" width="14.6640625" bestFit="1" customWidth="1"/>
    <col min="5" max="5" width="14.83203125" bestFit="1" customWidth="1"/>
    <col min="6" max="6" width="12.1640625" bestFit="1" customWidth="1"/>
    <col min="7" max="7" width="6.33203125" bestFit="1" customWidth="1"/>
    <col min="8" max="8" width="13" bestFit="1" customWidth="1"/>
    <col min="9" max="9" width="12.1640625" bestFit="1" customWidth="1"/>
    <col min="10" max="10" width="6.33203125" bestFit="1" customWidth="1"/>
    <col min="11" max="11" width="14.83203125" bestFit="1" customWidth="1"/>
    <col min="12" max="12" width="5.1640625" bestFit="1" customWidth="1"/>
    <col min="13" max="13" width="6.33203125" bestFit="1" customWidth="1"/>
    <col min="14" max="14" width="16" bestFit="1" customWidth="1"/>
    <col min="15" max="15" width="15.6640625" bestFit="1" customWidth="1"/>
    <col min="16" max="16" width="17.33203125" bestFit="1" customWidth="1"/>
    <col min="17" max="17" width="19.1640625" bestFit="1" customWidth="1"/>
  </cols>
  <sheetData>
    <row r="3" spans="1:4" x14ac:dyDescent="0.2">
      <c r="A3" s="8" t="s">
        <v>8311</v>
      </c>
      <c r="B3" t="s">
        <v>8310</v>
      </c>
      <c r="C3" t="s">
        <v>8423</v>
      </c>
      <c r="D3" t="s">
        <v>8424</v>
      </c>
    </row>
    <row r="4" spans="1:4" x14ac:dyDescent="0.2">
      <c r="A4" s="9" t="s">
        <v>8220</v>
      </c>
      <c r="B4" s="7">
        <v>349</v>
      </c>
      <c r="C4" s="17">
        <v>180776788</v>
      </c>
      <c r="D4" s="17">
        <v>2542931.5099999998</v>
      </c>
    </row>
    <row r="5" spans="1:4" x14ac:dyDescent="0.2">
      <c r="A5" s="9" t="s">
        <v>8221</v>
      </c>
      <c r="B5" s="7">
        <v>1530</v>
      </c>
      <c r="C5" s="17">
        <v>92651279</v>
      </c>
      <c r="D5" s="17">
        <v>2838967.4</v>
      </c>
    </row>
    <row r="6" spans="1:4" x14ac:dyDescent="0.2">
      <c r="A6" s="9" t="s">
        <v>8222</v>
      </c>
      <c r="B6" s="7">
        <v>50</v>
      </c>
      <c r="C6" s="17">
        <v>969039</v>
      </c>
      <c r="D6" s="17">
        <v>196109.38</v>
      </c>
    </row>
    <row r="7" spans="1:4" x14ac:dyDescent="0.2">
      <c r="A7" s="9" t="s">
        <v>8219</v>
      </c>
      <c r="B7" s="7">
        <v>2185</v>
      </c>
      <c r="C7" s="17">
        <v>21559363.810000002</v>
      </c>
      <c r="D7" s="17">
        <v>40595733.369999975</v>
      </c>
    </row>
    <row r="8" spans="1:4" x14ac:dyDescent="0.2">
      <c r="A8" s="9" t="s">
        <v>8312</v>
      </c>
      <c r="B8" s="7"/>
      <c r="C8" s="7"/>
      <c r="D8" s="7"/>
    </row>
    <row r="9" spans="1:4" x14ac:dyDescent="0.2">
      <c r="A9" s="9" t="s">
        <v>8313</v>
      </c>
      <c r="B9" s="7">
        <v>4114</v>
      </c>
      <c r="C9" s="7">
        <v>295956469.81000006</v>
      </c>
      <c r="D9" s="7">
        <v>46173741.659999967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MainData</vt:lpstr>
      <vt:lpstr>PivotCategoryState</vt:lpstr>
      <vt:lpstr>PivotSubCategoryState</vt:lpstr>
      <vt:lpstr>PivotDateState</vt:lpstr>
      <vt:lpstr>BONUSGoals</vt:lpstr>
      <vt:lpstr>BONUSbackers</vt:lpstr>
      <vt:lpstr>UshasTestPivot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2020-07-14T00:18:35Z</dcterms:modified>
</cp:coreProperties>
</file>